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30" windowHeight="11640" activeTab="1"/>
  </bookViews>
  <sheets>
    <sheet name="Tri" sheetId="1" r:id="rId1"/>
    <sheet name="OBJETIVOS DEL MILENIO" sheetId="2" r:id="rId2"/>
    <sheet name="PRODUCCION COMERCIO Y SERVICIOS" sheetId="3" r:id="rId3"/>
    <sheet name="SERVICIOS PUBICOS" sheetId="4" r:id="rId4"/>
    <sheet name="PRECIOS" sheetId="5" r:id="rId5"/>
    <sheet name="SOCIODEMOGRAFICAS" sheetId="6" r:id="rId6"/>
    <sheet name="AMBIENTALES" sheetId="7" r:id="rId7"/>
    <sheet name="ESPACIALES" sheetId="8" r:id="rId8"/>
    <sheet name="CULTURALES" sheetId="9" r:id="rId9"/>
    <sheet name="CUENTAS NACIONALES" sheetId="10" r:id="rId10"/>
    <sheet name="PLANIFICACION" sheetId="11" r:id="rId11"/>
    <sheet name="AGROPECUARIAS" sheetId="12" r:id="rId12"/>
    <sheet name="INSTRUMENTALES" sheetId="13" r:id="rId13"/>
    <sheet name="CONTROL INTERNO" sheetId="14" r:id="rId14"/>
    <sheet name="ADMINISTRATIVA-CORRESP-ALMACEN" sheetId="15" r:id="rId15"/>
    <sheet name="PLANEACION" sheetId="16" r:id="rId16"/>
    <sheet name="PLANEACION - SGC- MECI" sheetId="17" r:id="rId17"/>
    <sheet name="FINANCIERA" sheetId="18" r:id="rId18"/>
    <sheet name="SOPORTE LEGAL- LICIT. Y CTOS." sheetId="19" r:id="rId19"/>
    <sheet name="Informe de compatibilidad" sheetId="20" r:id="rId20"/>
  </sheets>
  <definedNames>
    <definedName name="_xlfn.COUNTIFS" hidden="1">#NAME?</definedName>
    <definedName name="_xlfn.SUMIFS" hidden="1">#NAME?</definedName>
  </definedNames>
  <calcPr fullCalcOnLoad="1"/>
</workbook>
</file>

<file path=xl/comments3.xml><?xml version="1.0" encoding="utf-8"?>
<comments xmlns="http://schemas.openxmlformats.org/spreadsheetml/2006/main">
  <authors>
    <author>EXCalizF</author>
  </authors>
  <commentList>
    <comment ref="D85" authorId="0">
      <text>
        <r>
          <rPr>
            <b/>
            <sz val="8"/>
            <rFont val="Tahoma"/>
            <family val="2"/>
          </rPr>
          <t>:</t>
        </r>
        <r>
          <rPr>
            <sz val="8"/>
            <rFont val="Tahoma"/>
            <family val="2"/>
          </rPr>
          <t xml:space="preserve">
no coincide con plan de acción
</t>
        </r>
      </text>
    </comment>
  </commentList>
</comments>
</file>

<file path=xl/comments4.xml><?xml version="1.0" encoding="utf-8"?>
<comments xmlns="http://schemas.openxmlformats.org/spreadsheetml/2006/main">
  <authors>
    <author> </author>
    <author>yamendezz</author>
  </authors>
  <commentList>
    <comment ref="E4" authorId="0">
      <text>
        <r>
          <rPr>
            <b/>
            <sz val="8"/>
            <rFont val="Tahoma"/>
            <family val="2"/>
          </rPr>
          <t xml:space="preserve"> 
:</t>
        </r>
        <r>
          <rPr>
            <sz val="8"/>
            <rFont val="Tahoma"/>
            <family val="2"/>
          </rPr>
          <t xml:space="preserve">
</t>
        </r>
      </text>
    </comment>
    <comment ref="F129" authorId="1">
      <text>
        <r>
          <rPr>
            <b/>
            <sz val="10"/>
            <rFont val="Tahoma"/>
            <family val="2"/>
          </rPr>
          <t>:</t>
        </r>
        <r>
          <rPr>
            <sz val="10"/>
            <rFont val="Tahoma"/>
            <family val="2"/>
          </rPr>
          <t xml:space="preserve">
La fecha se modifica debido a que el Censo de edificaciones sale el día 1 de junio de 2010.</t>
        </r>
      </text>
    </comment>
  </commentList>
</comments>
</file>

<file path=xl/comments6.xml><?xml version="1.0" encoding="utf-8"?>
<comments xmlns="http://schemas.openxmlformats.org/spreadsheetml/2006/main">
  <authors>
    <author>SPGI</author>
  </authors>
  <commentList>
    <comment ref="D35" authorId="0">
      <text>
        <r>
          <rPr>
            <b/>
            <sz val="8"/>
            <rFont val="Tahoma"/>
            <family val="2"/>
          </rPr>
          <t>Definición temática, plan de tabulados, conceptos y definiciones, especificaciones básicas, Plan muestral,  Diseño y selección muestral, Metodología de estimación y varianza; metodología para mantenimiento de la muestra; métodos de análisis estadístico.</t>
        </r>
      </text>
    </comment>
    <comment ref="D36" authorId="0">
      <text>
        <r>
          <rPr>
            <b/>
            <sz val="8"/>
            <rFont val="Tahoma"/>
            <family val="2"/>
          </rPr>
          <t>Todo el proceso de formularios, Manuales e instructivos y formatos, entre otros.</t>
        </r>
      </text>
    </comment>
    <comment ref="E35" authorId="0">
      <text>
        <r>
          <rPr>
            <b/>
            <sz val="8"/>
            <rFont val="Tahoma"/>
            <family val="2"/>
          </rPr>
          <t>Definición temática, plan de tabulados, conceptos y definiciones, especificaciones básicas, Plan muestral,  Diseño y selección muestral, Metodología de estimación y varianza; metodología para mantenimiento de la muestra; métodos de análisis estadístico.</t>
        </r>
      </text>
    </comment>
  </commentList>
</comments>
</file>

<file path=xl/comments9.xml><?xml version="1.0" encoding="utf-8"?>
<comments xmlns="http://schemas.openxmlformats.org/spreadsheetml/2006/main">
  <authors>
    <author>SPGI</author>
  </authors>
  <commentList>
    <comment ref="D6" authorId="0">
      <text>
        <r>
          <rPr>
            <b/>
            <sz val="8"/>
            <rFont val="Tahoma"/>
            <family val="2"/>
          </rPr>
          <t xml:space="preserve">Programas informáticos, normas, procedimientos,  técnicas. </t>
        </r>
      </text>
    </comment>
  </commentList>
</comments>
</file>

<file path=xl/sharedStrings.xml><?xml version="1.0" encoding="utf-8"?>
<sst xmlns="http://schemas.openxmlformats.org/spreadsheetml/2006/main" count="5781" uniqueCount="1820">
  <si>
    <t>INVESTIGACIÓN / COMPONENTE/TRANSVERSAL</t>
  </si>
  <si>
    <t>Etapa</t>
  </si>
  <si>
    <t>Actividad</t>
  </si>
  <si>
    <t>Productos Esperados</t>
  </si>
  <si>
    <t>Coordinación Administrativa_ Archivo y Correspondencia</t>
  </si>
  <si>
    <t xml:space="preserve">Parametrización, estandarización de procesos y solución de problemas e inquietudes de los usuarios del DANE central, Territoriales y Subsedes </t>
  </si>
  <si>
    <t>PP5</t>
  </si>
  <si>
    <t>Elaboración cronograma de las transferencias documentales a realizar.</t>
  </si>
  <si>
    <t>Organización de las transferencias documentales para el año 2010</t>
  </si>
  <si>
    <t>Implementación de los cambios en los procesos, con la aplicación de la ultima versión de las TDR.</t>
  </si>
  <si>
    <t>PP7</t>
  </si>
  <si>
    <t xml:space="preserve"> Recibo y confrontación de los documentos trasladados por las dependencias del DANE central.</t>
  </si>
  <si>
    <t>Organización Archivo de Gestión Centralizado.</t>
  </si>
  <si>
    <t>PP9</t>
  </si>
  <si>
    <t xml:space="preserve"> Efectuar el alistamiento de valijas y materiales enviados a nivel nacional </t>
  </si>
  <si>
    <t xml:space="preserve"> Actualizar la base de datos para proveedores.</t>
  </si>
  <si>
    <t>Base de datos de Proveedores</t>
  </si>
  <si>
    <t>Elaborar Plan de Compras, DANE - FONDANE a Nivel Nacional.</t>
  </si>
  <si>
    <t>Plan de Compras a nivel Nacional</t>
  </si>
  <si>
    <t>Desarrollo de la implementación del SICO</t>
  </si>
  <si>
    <t>Ejecución actualizada de adquisición de bienes y servicios</t>
  </si>
  <si>
    <t xml:space="preserve"> Tramitar el pago de los servicios públicos de la entidad.</t>
  </si>
  <si>
    <t>Tramite pago de los servicios públicos de la entidad.</t>
  </si>
  <si>
    <t>Oficina Asesora de Planeación</t>
  </si>
  <si>
    <t>Preparar directrices de gestión de proyectos, dar apoyo técnico y participar en procesos de programación (2011)</t>
  </si>
  <si>
    <t xml:space="preserve">Proyectos gestionados </t>
  </si>
  <si>
    <t>Marco de gastos a Mediano Plazo actualizados</t>
  </si>
  <si>
    <t>Anteproyecto de Presupuesto 2011</t>
  </si>
  <si>
    <t>Modificaciones tramitadas ante Hacienda y DNP</t>
  </si>
  <si>
    <t>Reprogramaciones cargadas en el Tayrona y SPGI</t>
  </si>
  <si>
    <t xml:space="preserve">Validación de las actividades para  evaluar y Consolidación de la Evaluación  semanal y mensual  </t>
  </si>
  <si>
    <t>PP10</t>
  </si>
  <si>
    <t>PP13</t>
  </si>
  <si>
    <t>Emitir concepto para viabilidad de programas y proyectos del sector</t>
  </si>
  <si>
    <t>Seguimiento mensual del SPI Proyectos de Inversión</t>
  </si>
  <si>
    <t>Estructuración de la matriz de indicadores</t>
  </si>
  <si>
    <t>Matriz de Indicadores para el BPIN</t>
  </si>
  <si>
    <t>Plan Operativo ( Programación de actividades, tareas y recursos de la vigencia 2011)</t>
  </si>
  <si>
    <t>De acuerdo a la metodología existente para la administración del riesgo y la mejora en la estructura de la documentación, se debe elaborar un informe con el diagnostico de la metodología donde se identifiquen sus debilidades y fortalezas.</t>
  </si>
  <si>
    <t>Ajustar en la matriz de riesgos, la identificación de riesgos por proceso.</t>
  </si>
  <si>
    <t>EJ2</t>
  </si>
  <si>
    <t>Aprobación  e Implementación de la nueva estructura de la carpeta SDI del Systema 20.</t>
  </si>
  <si>
    <t>Ejecución de la auditoría de Icontec para la renovación del Certificado del Sistema de Gestión de Calidad.</t>
  </si>
  <si>
    <t>Recepción de cuentas y elaboración de hojas de rutas sin radicado</t>
  </si>
  <si>
    <t>Liquidación de Orden de Pago en aplicativo OPGET de SIIAF</t>
  </si>
  <si>
    <t xml:space="preserve">informe mensual de Ordenes de pago </t>
  </si>
  <si>
    <t>Obligación en SIIF II y SIIF I</t>
  </si>
  <si>
    <t xml:space="preserve">Informe mensual de Ordenes de pago obligadas </t>
  </si>
  <si>
    <t>Preparación del cierre contable vigencia 2009</t>
  </si>
  <si>
    <t>Registro contable Contratos y Convenios</t>
  </si>
  <si>
    <t xml:space="preserve">Informe de Comprobantes de contabilidad </t>
  </si>
  <si>
    <t>Contabilización quincenal de la nómina</t>
  </si>
  <si>
    <t>Informe de comprobante de contabilidad Nómina personal y parafiscales</t>
  </si>
  <si>
    <t>Consolidación y registro movimiento de almacén</t>
  </si>
  <si>
    <t>Informe de comprobante de contabilidad del movimiento de almacén</t>
  </si>
  <si>
    <t>preparación de las conciliaciones bancarias</t>
  </si>
  <si>
    <t>Informe de conciliaciones bancarias</t>
  </si>
  <si>
    <t>Consolidación , elaboración de las declaraciones tributarias</t>
  </si>
  <si>
    <t>Informe de  declaraciones tributarias declaradas y pagadas</t>
  </si>
  <si>
    <t>Consolidación y registro de la información contable de la Direcciones territoriales</t>
  </si>
  <si>
    <t>Informe de comprobante de contabilidad de la consolidación territorial por territorial</t>
  </si>
  <si>
    <t xml:space="preserve">Elaboración y presentación de informes contables intermedios y definitivos </t>
  </si>
  <si>
    <t>Informes trimestrales de estados financieros</t>
  </si>
  <si>
    <t>Formatos presentados a la DIAN</t>
  </si>
  <si>
    <t>Registro desagregación del presupuesto de esta vigencia</t>
  </si>
  <si>
    <t>Resoluciones de desagregación del presupuesto</t>
  </si>
  <si>
    <t>Cierre de vigencia 2009</t>
  </si>
  <si>
    <t>Informes de cierre anual de la vigencia 2009</t>
  </si>
  <si>
    <t>'PLANIFICACION'!S10:V10</t>
  </si>
  <si>
    <t>'PLANIFICACION'!N11:Q11</t>
  </si>
  <si>
    <t>'PLANIFICACION'!S11:V11</t>
  </si>
  <si>
    <t>'PLANIFICACION'!N12:Q12</t>
  </si>
  <si>
    <t>'PLANIFICACION'!S12:V12</t>
  </si>
  <si>
    <t>'PLANIFICACION'!N13:Q13</t>
  </si>
  <si>
    <t>'PLANIFICACION'!S13:V13</t>
  </si>
  <si>
    <t>'PLANIFICACION'!N14:Q14</t>
  </si>
  <si>
    <t>'PLANIFICACION'!S14:V14</t>
  </si>
  <si>
    <t>'PLANIFICACION'!N15:Q15</t>
  </si>
  <si>
    <t>'PLANIFICACION'!S15:V15</t>
  </si>
  <si>
    <t>'PLANIFICACION'!N16:Q16</t>
  </si>
  <si>
    <t>'PLANIFICACION'!S16:V16</t>
  </si>
  <si>
    <t>'PLANIFICACION'!N17:Q17</t>
  </si>
  <si>
    <t>'PLANIFICACION'!S17:V17</t>
  </si>
  <si>
    <t>'PLANIFICACION'!N18:Q18</t>
  </si>
  <si>
    <t>'PLANIFICACION'!S18:V18</t>
  </si>
  <si>
    <t>'PLANIFICACION'!N19:Q19</t>
  </si>
  <si>
    <t>'PLANIFICACION'!S19:V19</t>
  </si>
  <si>
    <t>'AGROPECUARIAS'!N4:Q4</t>
  </si>
  <si>
    <t>'AGROPECUARIAS'!S4:V4</t>
  </si>
  <si>
    <t>'AGROPECUARIAS'!N5:Q5</t>
  </si>
  <si>
    <t>'AGROPECUARIAS'!S5:V5</t>
  </si>
  <si>
    <t>'AGROPECUARIAS'!N6:Q6</t>
  </si>
  <si>
    <t>'AGROPECUARIAS'!S6:V6</t>
  </si>
  <si>
    <t>'AGROPECUARIAS'!N7:Q7</t>
  </si>
  <si>
    <t>'AGROPECUARIAS'!S7:V7</t>
  </si>
  <si>
    <t>'AGROPECUARIAS'!N8:Q8</t>
  </si>
  <si>
    <t>'AGROPECUARIAS'!S8:V8</t>
  </si>
  <si>
    <t>'AGROPECUARIAS'!N9:Q9</t>
  </si>
  <si>
    <t>'AGROPECUARIAS'!S9:V9</t>
  </si>
  <si>
    <t>'AGROPECUARIAS'!N10:Q10</t>
  </si>
  <si>
    <t>'AGROPECUARIAS'!S10:V10</t>
  </si>
  <si>
    <t>'INSTRUMENTALES'!N4:Q4</t>
  </si>
  <si>
    <t>'INSTRUMENTALES'!S4:V4</t>
  </si>
  <si>
    <t>'INSTRUMENTALES'!N5:Q5</t>
  </si>
  <si>
    <t>'INSTRUMENTALES'!S5:V5</t>
  </si>
  <si>
    <t>'INSTRUMENTALES'!N6:Q6</t>
  </si>
  <si>
    <t>'INSTRUMENTALES'!S6:V6</t>
  </si>
  <si>
    <t>'INSTRUMENTALES'!N7:Q7</t>
  </si>
  <si>
    <t>INVESTIGACIONES ESPECIALES Y PUBLICACIONES (IEP)</t>
  </si>
  <si>
    <t>APOYO GREMIOS</t>
  </si>
  <si>
    <t>PP01</t>
  </si>
  <si>
    <t>Modelo de Almacenamiento de Datos</t>
  </si>
  <si>
    <t>Diseño repositorio de datos</t>
  </si>
  <si>
    <t>ESTUDIOS FOCALIZADOS POR PRODUCTO</t>
  </si>
  <si>
    <t>Procesos operativos - pruebas piloto</t>
  </si>
  <si>
    <t>ESTUDIOS ESPECIALES</t>
  </si>
  <si>
    <t>Documento diseño estadístico ESAG</t>
  </si>
  <si>
    <t>LEVANTAMIENTO, RECOPILACIÓN Y ACTUALIZACIÓN DE LA INFORMACIÓN RELACIONADA CON DATOS ESPACIALES A NIVEL NACIONAL.</t>
  </si>
  <si>
    <t>LEVANTAMIENTO, RECOPILACIÓN Y ACTUALIZACIÓN DE LA INFORMACIÓN RELACIONADA CON TEMAS AMBIENTALES A NIVEL NACIONAL</t>
  </si>
  <si>
    <t>LEVANTAMIENTO, RECOPILACIÓN Y ACTUALIZACIÓN DE LA INFORMACIÓN RELACIONADA CON CUENTAS NACIONALES Y MACROECONOMÍA A NIVEL NACIONAL.</t>
  </si>
  <si>
    <t>LEVANTAMIENTO, RECOPILACIÓN Y ACTUALIZACIÓN DE LA INFORMACIÓN RELACIONADA CON ASPECTOS CULTURALES Y POLÍTICOS A NIVEL NACIONAL.</t>
  </si>
  <si>
    <t>CENSO DE EDIFICACIONES</t>
  </si>
  <si>
    <t>CARTERA HIPOTECARIA DE VIVIENDA</t>
  </si>
  <si>
    <t>Manual de validaciones del año 2010.</t>
  </si>
  <si>
    <t>Formularios C600 - Año 2011, diagramados</t>
  </si>
  <si>
    <t>Manuales de descarga y actualización del directorio, loteo, crítica y tablas de codificación del año 2010.</t>
  </si>
  <si>
    <t>Módulo del directorio del programa SIEF 2010.</t>
  </si>
  <si>
    <t>cuadros de salida para la publicación de la información no tradicional de la Investigación.</t>
  </si>
  <si>
    <t>Base de datos consolidada y depurada para la fase de control de calidad información 2009</t>
  </si>
  <si>
    <t>cuadros de salida de la información de recolección del año 2009</t>
  </si>
  <si>
    <t>Informe de resultados de crecimiento demográfico - Análisis resultados censo 2005 para ampliación de cobertura municipios</t>
  </si>
  <si>
    <t>OBRAS CIVILES</t>
  </si>
  <si>
    <t>Informe del cambio en el periodo base del índice de salarios</t>
  </si>
  <si>
    <t>TRANSPORTE</t>
  </si>
  <si>
    <t>SEGUIMIENTO PRODUCTOS ESPERADOS INVESTIGACIONES DANE</t>
  </si>
  <si>
    <t>INFORMES DE COYUNTURA ECONÓMICA REGIONAL</t>
  </si>
  <si>
    <t>Base de datos</t>
  </si>
  <si>
    <t>ASEGURAMIENTO DE LA CALIDAD DE LA INFORMACIÓN OFICIAL BÁSICA</t>
  </si>
  <si>
    <t>ESTANDARIZACIÓN DE CONCEPTOS</t>
  </si>
  <si>
    <t>ESTRATEGIA PARA EL FORTALECIMIENTO ESTADÍSTICO TERRITORIAL</t>
  </si>
  <si>
    <t>Preparación y Planificación</t>
  </si>
  <si>
    <t>ESTRATEGIA NACIONAL DE DESARROLLO ESTADÍSTICO</t>
  </si>
  <si>
    <t>Documento ENDE</t>
  </si>
  <si>
    <t>INFORMACIÓN BÁSICA INTERINSTITUCIONAL</t>
  </si>
  <si>
    <t>MANUAL DE BUENAS PRÁCTICAS</t>
  </si>
  <si>
    <t>ESTANDARIZACIÓN DE METODOLOGÍAS</t>
  </si>
  <si>
    <t>Preparación de metodologías para subir a la página web del DANE</t>
  </si>
  <si>
    <t>Metodologías, documentadas, revisada, aprobada y preparadas para subir a la página web del DANE</t>
  </si>
  <si>
    <t>NOMENCLATURA Y CLASIFICACIONES</t>
  </si>
  <si>
    <t>PENDES NACIONAL</t>
  </si>
  <si>
    <t>FORTALECIMIENTO DE REGISTROS ADMINISTRATIVOS</t>
  </si>
  <si>
    <t>SISEN</t>
  </si>
  <si>
    <t>REPOSITORIO DE INFORMACIÓN CENSAL</t>
  </si>
  <si>
    <t>Boletín de prensa cuarto trimestre de 2009</t>
  </si>
  <si>
    <t xml:space="preserve">Boletín de prensa primer trimestre </t>
  </si>
  <si>
    <t>Boletín de prensa estructura 2009</t>
  </si>
  <si>
    <t>Boletín de prensa TICS 2009</t>
  </si>
  <si>
    <t xml:space="preserve">Boletín de prensa segundo trimestre </t>
  </si>
  <si>
    <t xml:space="preserve">Boletín de prensa tercer trimestre </t>
  </si>
  <si>
    <t xml:space="preserve">Publicación de un  boletín de prensa. </t>
  </si>
  <si>
    <t>Comercio Exterior y zonas Francas</t>
  </si>
  <si>
    <t>Entrega trimestral de información a Cuentas Nacionales, IV trimestre 2009</t>
  </si>
  <si>
    <t>Entrega trimestral de información a Cuentas Nacionales, I trimestre 2010</t>
  </si>
  <si>
    <t>Entrega trimestral de información a Cuentas Nacionales, II trimestre 2010</t>
  </si>
  <si>
    <t>Entrega trimestral de información a Cuentas Nacionales, III trimestre 2010</t>
  </si>
  <si>
    <t>Cuadros de salida IV trimestre 2009</t>
  </si>
  <si>
    <t>Cuadros de salida I trimestre 2010</t>
  </si>
  <si>
    <t>Cuadros de salida III trimestre 2010</t>
  </si>
  <si>
    <t>Contextualización de la información y elaboración de la publicación de la información de zonas francas, para el periodo 2005 a 2008</t>
  </si>
  <si>
    <t>Preparar los documentos para divulgar  el boletín  EAC 2008 - (total)</t>
  </si>
  <si>
    <t>Preparar los documentos para divulgar los resultados TIC - EAC 2008</t>
  </si>
  <si>
    <t>Cuadros para boletín estadístico ETUP octubre 2009</t>
  </si>
  <si>
    <t>Boletín de prensa, comunicado, carta al presidente, anexos y series  I trimestre de 2010 VIS</t>
  </si>
  <si>
    <t>Boletín de prensa, comunicado, carta al presidente, anexos y series  II trimestre de 2010 VIS</t>
  </si>
  <si>
    <t>Boletín de prensa, comunicado, carta al presidente, anexos y series  III trimestre de 2010 VIS</t>
  </si>
  <si>
    <t>Difusión de los resultados correspondientes al IV trimestre de 2009</t>
  </si>
  <si>
    <t>Base consolidada Cartera Hipotecaria correspondiente al  II trimestre de 2010</t>
  </si>
  <si>
    <t>Base consolidada Cartera Hipotecaria correspondiente al  III trimestre de 2010</t>
  </si>
  <si>
    <t xml:space="preserve">Entrega del informe de los resultados del IV trimestre de 2009 a Temática </t>
  </si>
  <si>
    <t>Revisión y ajuste del manual de validaciones del año 2010</t>
  </si>
  <si>
    <t>Diagramación de los formularios C600 - Año 2011</t>
  </si>
  <si>
    <t>Revisión y ajuste de los manuales de: descarga y actualización del directorio, loteo, crítica y tablas de codificación del año 2010.</t>
  </si>
  <si>
    <t>Ajustes y pruebas del módulo del directorio del programa de captura SIEF del año 2010.</t>
  </si>
  <si>
    <t>Elaboración y entrega de los requerimientos para los módulos de captura e inconsistencias del programa de captura SIEF del año 2010.</t>
  </si>
  <si>
    <t>Programación y elaboración del 100% de los cuadros de salida para la publicación de la información no tradicional de la Investigación.</t>
  </si>
  <si>
    <t>Elaboración de los informes del mes de abril, sobre el estado de la recolección de la información del año 2010.</t>
  </si>
  <si>
    <t>Elaboración de los informes semanales del mes de mayo, sobre el estado de la recolección de la información del año 2010.</t>
  </si>
  <si>
    <t>Elaboración de los informes semanales del mes de junio, sobre el estado de la recolección de la información del año 2010.</t>
  </si>
  <si>
    <t>Elaboración de los informes semanales del mes de julio, sobre el estado de la recolección de la información del año 2010.</t>
  </si>
  <si>
    <t>Informe sobre el estado de la distribución y recepción de los formularios del año 2010 del mes de abril</t>
  </si>
  <si>
    <t>Informe sobre el estado de la distribución y recepción de los formularios del año 2010 del mes de mayo.</t>
  </si>
  <si>
    <t>Informe sobre el estado de la distribución y recepción de los formularios del año 2010 del mes de junio</t>
  </si>
  <si>
    <t>Informe sobre el estado de la distribución y recepción de los formularios del año 2010 del mes de julio</t>
  </si>
  <si>
    <t>Depuración final de la información de recolección del año 2009</t>
  </si>
  <si>
    <t>Generación del 100% de los cuadros de salida de la información de recolección del año 2009</t>
  </si>
  <si>
    <t>Publicación y difusión boletín de prensa correspondiente al mes de noviembre de 2009</t>
  </si>
  <si>
    <t>Publicación y difusión boletín de prensa correspondiente al mes de diciembre de 2009</t>
  </si>
  <si>
    <t>Publicación y difusión boletín de prensa correspondiente al mes de enero de 2010</t>
  </si>
  <si>
    <t>Publicación y difusión boletín de prensa correspondiente al mes de febrero de 2010</t>
  </si>
  <si>
    <t>Publicación y difusión boletín de prensa correspondiente al mes de marzo de 2010</t>
  </si>
  <si>
    <t>Publicación y difusión boletín de prensa correspondiente al mes de abril de 2010</t>
  </si>
  <si>
    <t>Publicación y difusión boletín de prensa correspondiente al mes de mayo de 2010</t>
  </si>
  <si>
    <t>Publicación y difusión boletín de prensa correspondiente al mes de junio de 2010</t>
  </si>
  <si>
    <t>Publicación y difusión boletín de prensa correspondiente al mes de julio de 2010</t>
  </si>
  <si>
    <t>Publicación y difusión boletín de prensa correspondiente al mes de agosto de 2010</t>
  </si>
  <si>
    <t>Publicación y difusión boletín de prensa correspondiente al mes de septiembre de 2010</t>
  </si>
  <si>
    <t>Revisión del material enviado por las territoriales, consolidación,, validación y consistencia de la información; producción y revisión de cuadros de salida de Licencias de Construcción de diciembre de 2009</t>
  </si>
  <si>
    <t>Revisión del material enviado por las territoriales, consolidación,, validación y consistencia de la información; producción y revisión de cuadros de salida de Licencias de Construcción de febrero de 2010</t>
  </si>
  <si>
    <t>Revisión del material enviado por las territoriales, consolidación,, validación y consistencia de la información; producción y revisión de cuadros de salida de Licencias de Construcción de marzo de 2010</t>
  </si>
  <si>
    <t>Revisión del material enviado por las territoriales, consolidación,, validación y consistencia de la información; producción y revisión de cuadros de salida de Licencias de Construcción de abril de 2010</t>
  </si>
  <si>
    <t>Revisión del material enviado por las territoriales, consolidación,, validación y consistencia de la información; producción y revisión de cuadros de salida de Licencias de Construcción de mayo de 2010</t>
  </si>
  <si>
    <t>Ejecución Plan de Compras, seguimiento trimestral</t>
  </si>
  <si>
    <t>Plan de Acción,</t>
  </si>
  <si>
    <t xml:space="preserve"> Plan de Desarrollo Administrativo</t>
  </si>
  <si>
    <t>Plan Indicativo</t>
  </si>
  <si>
    <t>Informe de Gestión 2009</t>
  </si>
  <si>
    <t xml:space="preserve">Informe de Gestión 2002-2009, </t>
  </si>
  <si>
    <t>Informe al Congreso,</t>
  </si>
  <si>
    <t>Informe de Rendición de Cuentas</t>
  </si>
  <si>
    <t>Esta actividad se terminó el 7 de octubre de 2010.</t>
  </si>
  <si>
    <t>Diseño</t>
  </si>
  <si>
    <t xml:space="preserve">Diseño </t>
  </si>
  <si>
    <t>Boletín I trimestre 2010 ESAG</t>
  </si>
  <si>
    <t>Boletín II trimestre de 2010 ESAG</t>
  </si>
  <si>
    <t xml:space="preserve">Diseño del sistema de pruebas del software </t>
  </si>
  <si>
    <t xml:space="preserve">Diseño del operativo </t>
  </si>
  <si>
    <t>EDI Y EDID</t>
  </si>
  <si>
    <t>CONTROL INTERNO</t>
  </si>
  <si>
    <t>Seguimientos</t>
  </si>
  <si>
    <t>Informes</t>
  </si>
  <si>
    <t>Arqueo</t>
  </si>
  <si>
    <t>INFORME DEL ARQUEO Mes de Febrero</t>
  </si>
  <si>
    <t>INFORME DEL ARQUEO Mes de Marzo</t>
  </si>
  <si>
    <t>INFORME DEL ARQUEO Mes de Abril</t>
  </si>
  <si>
    <t>INFORME DEL ARQUEO Mes de Mayo</t>
  </si>
  <si>
    <t>INFORME DEL ARQUEO Mes de Junio</t>
  </si>
  <si>
    <t>INFORME DEL ARQUEO Mes de Julio</t>
  </si>
  <si>
    <t>INFORME DEL ARQUEO Mes de Agosto</t>
  </si>
  <si>
    <t>INFORME DEL ARQUEO Mes de Septiembre</t>
  </si>
  <si>
    <t>INFORME DEL ARQUEO Mes de Octubre</t>
  </si>
  <si>
    <t>INFORME DEL ARQUEO Mes de Diciembre</t>
  </si>
  <si>
    <t>Auditorias</t>
  </si>
  <si>
    <t>Evaluación</t>
  </si>
  <si>
    <t>Seguimiento al Cumplimiento del Plan de Acción Mes de mayo</t>
  </si>
  <si>
    <t>Seguimiento al Cumplimiento del Plan de Acción Mes de Julio</t>
  </si>
  <si>
    <t>Seguimiento al Cumplimiento del Plan de Acción Mes de Enero</t>
  </si>
  <si>
    <t>Seguimiento mensual al cumplimiento del Sistema de Información para la Vigilancia de la Contratación Estatal (SICE) - Enero</t>
  </si>
  <si>
    <t>Seguimiento mensual al cumplimiento del Sistema de Información para la Vigilancia de la Contratación Estatal (SICE) - Febrero</t>
  </si>
  <si>
    <t>Seguimiento mensual al cumplimiento del Sistema de Información para la Vigilancia de la Contratación Estatal (SICE) - Marzo</t>
  </si>
  <si>
    <t>Seguimiento mensual al cumplimiento del Sistema de Información para la Vigilancia de la Contratación Estatal (SICE) - Abril</t>
  </si>
  <si>
    <t>Seguimiento mensual al cumplimiento del Sistema de Información para la Vigilancia de la Contratación Estatal (SICE) -Mayo</t>
  </si>
  <si>
    <t>Seguimiento mensual al cumplimiento del Sistema de Información para la Vigilancia de la Contratación Estatal (SICE) - Junio</t>
  </si>
  <si>
    <t>Seguimiento mensual al cumplimiento del Sistema de Información para la Vigilancia de la Contratación Estatal (SICE) - Julio</t>
  </si>
  <si>
    <t>Seguimiento mensual al cumplimiento del Sistema de Información para la Vigilancia de la Contratación Estatal (SICE) - Agosto</t>
  </si>
  <si>
    <t>Seguimiento mensual al cumplimiento del Sistema de Información para la Vigilancia de la Contratación Estatal (SICE) - Septiembre</t>
  </si>
  <si>
    <t>Seguimiento mensual al cumplimiento del Sistema de Información para la Vigilancia de la Contratación Estatal (SICE) - Octubre</t>
  </si>
  <si>
    <t>Seguimiento mensual al cumplimiento del Sistema de Información para la Vigilancia de la Contratación Estatal (SICE) - Noviembre</t>
  </si>
  <si>
    <t>Seguimiento mensual al cumplimiento del Sistema de Información para la Vigilancia de la Contratación Estatal (SICE) - Diciembre</t>
  </si>
  <si>
    <t>Seguimiento  mensual Reporte Información al SUIP - Enero</t>
  </si>
  <si>
    <t>Seguimiento  mensual Reporte Información al SUIP - Febrero</t>
  </si>
  <si>
    <t>Seguimiento  mensual Reporte Información al SUIP - Marzo</t>
  </si>
  <si>
    <t>Seguimiento  mensual Reporte Información al SUIP - Abril</t>
  </si>
  <si>
    <t>Seguimiento  mensual Reporte Información al SUIP - Mayo</t>
  </si>
  <si>
    <t>Seguimiento  mensual Reporte Información al SUIP - Junio</t>
  </si>
  <si>
    <t>Seguimiento  mensual Reporte Información al SUIP - Julio</t>
  </si>
  <si>
    <t>Seguimiento  mensual Reporte Información al SUIP - Agosto</t>
  </si>
  <si>
    <t>Seguimiento  mensual Reporte Información al SUIP - Septiembre</t>
  </si>
  <si>
    <t>Seguimiento  mensual Reporte Información al SUIP - Octubre</t>
  </si>
  <si>
    <t>Seguimiento  mensual Reporte Información al SUIP - Noviembre</t>
  </si>
  <si>
    <t>Seguimiento  mensual Reporte Información al SUIP - Diciembre</t>
  </si>
  <si>
    <t>Seguimiento al Cumplimiento de las Metas SIGOB - Febrero</t>
  </si>
  <si>
    <t>Seguimiento al Cumplimiento de las Metas SIGOB - Julio</t>
  </si>
  <si>
    <t>Seguimiento al Cumplimiento de las Metas SIGOB - Noviembre</t>
  </si>
  <si>
    <t>Seguimiento a planes de Mejoramiento originados en auditorias internas   Febrero</t>
  </si>
  <si>
    <t>Seguimiento a planes de Mejoramiento originados en auditorias internas  Diciembre</t>
  </si>
  <si>
    <t>Seguimiento a planes de Mejoramiento originados en auditorias internas   Agosto</t>
  </si>
  <si>
    <t>Seguimiento Acuerdos de gestión Mayo</t>
  </si>
  <si>
    <t>Seguimiento Acuerdos de gestión Diciembre</t>
  </si>
  <si>
    <t>Seguimiento al Cumplimiento del P.D.A.(Plan de Desarrollo Adtivo.) - Junio</t>
  </si>
  <si>
    <t>Explotación sexual y comercial de niños, niñas y adolescentes</t>
  </si>
  <si>
    <t>Microestablecimientos</t>
  </si>
  <si>
    <t>Innovación tecnológica</t>
  </si>
  <si>
    <t>Encuesta Anual de Comercio</t>
  </si>
  <si>
    <t>Grandes almacenes e Hipermercados</t>
  </si>
  <si>
    <t>Muestra trimestral del comercio de Bogotá</t>
  </si>
  <si>
    <t>Muestra mensual del comercio al por menor</t>
  </si>
  <si>
    <t>Encuesta Anual Manufacturera</t>
  </si>
  <si>
    <t>Muestra Mensual de Servicios</t>
  </si>
  <si>
    <t>Actualización  de Directorio Estadístico</t>
  </si>
  <si>
    <t>Base de datos histórica  consolidada III trimestre de 2010 VIS</t>
  </si>
  <si>
    <t>Cuadros para boletín estadístico ETUP septiembre 2010</t>
  </si>
  <si>
    <t>Cuadros para boletín estadístico ETUP enero 2010</t>
  </si>
  <si>
    <t>Cuadros para boletín estadístico ETUP febrero 2010</t>
  </si>
  <si>
    <t>Cuadros para boletín estadístico ETUP marzo 2010</t>
  </si>
  <si>
    <t>Cuadros para boletín estadístico ETUP abril 2010</t>
  </si>
  <si>
    <t>Cuadros para boletín estadístico ETUP mayo 2010</t>
  </si>
  <si>
    <t>Cuadros para boletín estadístico ETUP junio 2010</t>
  </si>
  <si>
    <t>Cuadros para boletín estadístico ETUP julio 2010</t>
  </si>
  <si>
    <t>Cuadros para boletín estadístico ETUP agosto 2010</t>
  </si>
  <si>
    <t>Producto está terminado pero esta en revisión por la  OIM      ( Organización Internacional de Migración)</t>
  </si>
  <si>
    <t>Esta actividad se finalizó el 30 de noviembre de 2010.</t>
  </si>
  <si>
    <t>Esta actividad se finalizó el 25 de noviembre de 2010.</t>
  </si>
  <si>
    <t>Esta actividad se finalizó el 15 de diciembre de 2010.</t>
  </si>
  <si>
    <t>Esta actividad se finalizó el 20 de diciembre de 2010.</t>
  </si>
  <si>
    <t>Esta actividad se finalizó el 4 de noviembre de 2010.</t>
  </si>
  <si>
    <t>Esta actividad se finalizó el 26 de noviembre de 2010.</t>
  </si>
  <si>
    <t>Esta actividad se finalizó el 16 de diciembre de 2010.</t>
  </si>
  <si>
    <t>Esta actividad se finalizó el 28 de octubre de 2010.</t>
  </si>
  <si>
    <t>Esta actividad se realizó el 14 de diciembre de 2010.</t>
  </si>
  <si>
    <t>Esta actividad se finalizó el 27 de octubre de 2010.</t>
  </si>
  <si>
    <t>Esta actividad se finalizó el 31 de agosto de 2010.</t>
  </si>
  <si>
    <t>La actividad programada para el mes de Octubre de 2010, se reprogramó para el 4 de febrero de 2011.</t>
  </si>
  <si>
    <t>Esta actividad se finalizó el 29 de diciembre de 2010.</t>
  </si>
  <si>
    <t>Esta actividad se finalizó el 10 de diciembre de 2010.</t>
  </si>
  <si>
    <t>Esta actividad se finalizó el 22 de diciembre de 2010.</t>
  </si>
  <si>
    <t>Esta actividad se finalizó el 11 de noviembre de 2010.</t>
  </si>
  <si>
    <t xml:space="preserve">Documento metodológico y archivo con la tasa de mortalidad infantil 2008, a nivel municipal y departamental.                               </t>
  </si>
  <si>
    <t>DF01</t>
  </si>
  <si>
    <t>DF03</t>
  </si>
  <si>
    <t>Elaboración de propuesta sobre estrategias de sensibilización para la ejecución  del Censo Ronda 2010 con base en evaluación de resultados de Puerto Gaitan</t>
  </si>
  <si>
    <t>Elaboración de las proyecciones para poblaciones indígenas vigencia diciembre 30 de 2011.</t>
  </si>
  <si>
    <t>EJ9</t>
  </si>
  <si>
    <t xml:space="preserve">Estadísticas sobre Población con Discapacidad
</t>
  </si>
  <si>
    <t xml:space="preserve">Conciliación Censal </t>
  </si>
  <si>
    <t>Documento de la propuesta para dar continuidad a las actividades preparatorias del conteo de población dentro del proceso de planificación del censo de la ronda 2010</t>
  </si>
  <si>
    <t>Lineamientos y estrategias recomendadas para la actualización y preparación de la cartografía requerida para el conteo de población y vivienda</t>
  </si>
  <si>
    <t>Documento definitivo del diseño del operativo y recuento</t>
  </si>
  <si>
    <t>Documento definitivo</t>
  </si>
  <si>
    <t>Lineamientos para el operativo de campo del Conteo</t>
  </si>
  <si>
    <t>Documento con la propuesta</t>
  </si>
  <si>
    <t>Medida de Pobreza</t>
  </si>
  <si>
    <t>Se realizo el 1 de septiembre por la agenda del Director</t>
  </si>
  <si>
    <t>La auditoría se realizó entre el 20 y 24 de septiembre</t>
  </si>
  <si>
    <t>Publicación preliminar y Socialización de la serie 2000-2007 base 2005 y resumen de la metodología general.</t>
  </si>
  <si>
    <t>Publicación detallada y Socialización de la serie 2000-2007 base 2005 y la metodología general.</t>
  </si>
  <si>
    <t>Seguimiento al Cumplimiento del P.D.A.(Plan de Desarrollo Adtivo.) - Octubre</t>
  </si>
  <si>
    <t>Seguimiento al Cumplimiento del Plan de Acción Mes de Noviembre</t>
  </si>
  <si>
    <t>Correlativa TOTPART actualizada y difundida a usuarios internos y externos</t>
  </si>
  <si>
    <t>Elaboración y entrega del informe con los resultados del indicador a la División de Síntesis y Cuentas Nacionales correspondientes al IV trimestre de 2009</t>
  </si>
  <si>
    <t>Elaboración y entrega del informe con los resultados del indicador a la División de Síntesis y Cuentas Nacionales correspondientes al I trimestre de 2010</t>
  </si>
  <si>
    <t>Elaboración y entrega del informe con los resultados del indicador a la División de Síntesis y Cuentas Nacionales correspondientes al II trimestre de 2010</t>
  </si>
  <si>
    <t>Elaboración y entrega del informe con los resultados del indicador a la División de Síntesis y Cuentas Nacionales correspondientes al III trimestre de 2010</t>
  </si>
  <si>
    <t>Informe de resultados por grupo y desagregado por fuente III trimestre de 2010 y resultado del indicador  para la DSCN</t>
  </si>
  <si>
    <t>Cuadros de salida para el Banco de datos junio de 2010</t>
  </si>
  <si>
    <t>Cuadros de salida para el Banco de datos julio de 2010</t>
  </si>
  <si>
    <t>Cuadros de salida para el Banco de datos agosto de 2010</t>
  </si>
  <si>
    <t>Cuadros de salida para el Banco de datos septiembre de 2010</t>
  </si>
  <si>
    <t>Cuadros de salida para el Banco de datos octubre de 2010</t>
  </si>
  <si>
    <t>Cuadros de salida para el Banco de datos noviembre de 2010</t>
  </si>
  <si>
    <t>Entregar las bases de datos con los resultados finales al Banco de Datos y al Boletín de Estadística.  Diciembre 2009</t>
  </si>
  <si>
    <t>Entregar las bases de datos con los resultados finales al Banco de Datos y al Boletín de Estadística.  Enero 2009</t>
  </si>
  <si>
    <t>Entregar las bases de datos con los resultados finales al Banco de Datos y al Boletín de Estadística.  Febrero 2009</t>
  </si>
  <si>
    <t>Entregar las bases de datos con los resultados finales al Banco de Datos y al Boletín de Estadística.  Marzo 2009</t>
  </si>
  <si>
    <t>Entregar las bases de datos con los resultados finales al Banco de Datos y al Boletín de Estadística.  Abril 2009</t>
  </si>
  <si>
    <t>Entregar las bases de datos con los resultados finales al Banco de Datos y al Boletín de Estadística.  Mayo 2009</t>
  </si>
  <si>
    <t>Entregar las bases de datos con los resultados finales al Banco de Datos y al Boletín de Estadística.  Junio 2009</t>
  </si>
  <si>
    <t>Entregar las bases de datos con los resultados finales al Banco de Datos y al Boletín de Estadística.  Julio 2009</t>
  </si>
  <si>
    <t>Entregar las bases de datos con los
 resultados finales al Banco de Datos y al
Boletín de Estadística.  Agosto 2009</t>
  </si>
  <si>
    <t>Entregar las bases de datos con los resultados finales al Banco de Datos y al Boletín de Estadística.  Septiembre 2009</t>
  </si>
  <si>
    <t>Entregar las bases de datos con los resultados finales al Banco de Datos y al Boletín de Estadística.   Octubre 2009</t>
  </si>
  <si>
    <t>Entregar las bases de datos con los resultados finales al Banco de Datos y al Boletín de Estadística.   Noviembre 2009</t>
  </si>
  <si>
    <t>Documentación del análisis de la información primaria. Enero 2009</t>
  </si>
  <si>
    <t>Documentación del análisis de la información primaria. Abril 2009</t>
  </si>
  <si>
    <t>Documentación del análisis de la información primaria. Julio 2009</t>
  </si>
  <si>
    <t>Documentación del análisis de la información primaria. Octubre 2009</t>
  </si>
  <si>
    <t>Documento Control de fuentes julio de 2010</t>
  </si>
  <si>
    <t>Documento Control de fuentes octubre de 2010</t>
  </si>
  <si>
    <t>LEVANTAMIENTO, RECOPILACIÓN Y ACTUALIZACIÓN DE LA INFORMACIÓN RELACIONADA CON SERVICIOS PÚBLICOS A NIVEL NACIONAL</t>
  </si>
  <si>
    <t>Base de datos histórica  consolidada III trimestre de 2010 CEED</t>
  </si>
  <si>
    <t>Validación de información ETUP Ene 2010</t>
  </si>
  <si>
    <t>Validación de información ETUP Mar 2010</t>
  </si>
  <si>
    <t>Base de datos información ETUP diciembre 2009</t>
  </si>
  <si>
    <t>Base de datos información ETUP enero 2009</t>
  </si>
  <si>
    <t>Base de datos información ETUP febrero 2010</t>
  </si>
  <si>
    <t>Base de datos información ETUP marzo 2010</t>
  </si>
  <si>
    <t>Base de datos información ETUP abril 2010</t>
  </si>
  <si>
    <t>Base de datos información ETUP mayo 2010</t>
  </si>
  <si>
    <t>Base de datos información ETUP junio 2010</t>
  </si>
  <si>
    <t>Base de datos información ETUP julio 2010</t>
  </si>
  <si>
    <t>Base de datos información ETUP agosto 2010</t>
  </si>
  <si>
    <t>Base de datos información ETUP septiembre 2010</t>
  </si>
  <si>
    <t>Base de datos información ETUP octubre 2010</t>
  </si>
  <si>
    <t>Base de datos información ETUP noviembre 2010</t>
  </si>
  <si>
    <t>Elaboración de los cuadros para boletín estadístico ETUP Nov 2009</t>
  </si>
  <si>
    <t>Elaboración de los cuadros para boletín estadístico ETUP Dic 2009</t>
  </si>
  <si>
    <t>Elaboración de los cuadros para boletín estadístico ETUP Ene 2010</t>
  </si>
  <si>
    <t>Elaboración de los cuadros para boletín estadístico ETUP Feb 2010</t>
  </si>
  <si>
    <t>Elaboración de los cuadros para boletín estadístico ETUP Mar 2010</t>
  </si>
  <si>
    <t>Elaboración de los cuadros para boletín estadístico ETUP Abr 2010</t>
  </si>
  <si>
    <t>Elaboración de los cuadros para boletín estadístico ETUP May 2010</t>
  </si>
  <si>
    <t>Elaboración de los cuadros para boletín estadístico ETUP Jun 2010</t>
  </si>
  <si>
    <t>Elaboración de los cuadros para boletín estadístico ETUP Jul 2010</t>
  </si>
  <si>
    <t>Elaboración de los cuadros para boletín estadístico ETUP Ago 2010</t>
  </si>
  <si>
    <t>Elaboración de los cuadros para boletín estadístico ETUP Sep 2010</t>
  </si>
  <si>
    <t>Elaboración de los cuadros para boletín estadístico ETUP Oct 2010</t>
  </si>
  <si>
    <t>Cuadros para boletín estadístico ETUP noviembre 2009</t>
  </si>
  <si>
    <t>Cuadros para boletín estadístico ETUP diciembre 2009</t>
  </si>
  <si>
    <t>Informe de la Evaluación del Control interno Contable - Octubre</t>
  </si>
  <si>
    <t>Pendiente asignación de código por parte de la oficina de archivo y correspondencia para finalizar documento</t>
  </si>
  <si>
    <t>Informe de la Evaluación Proceso Administración Recursos Informáticos   Octubre</t>
  </si>
  <si>
    <t>Informe de la Evaluación del Control interno Contable - Febrero</t>
  </si>
  <si>
    <t>Metodología de seguimiento y evaluación de las nuevas estratificaciones.</t>
  </si>
  <si>
    <t>EJ3</t>
  </si>
  <si>
    <t>Definir y adoptar los indicadores para el seguimiento continuo de la estratificación. (AVANCE 3 DE 3)</t>
  </si>
  <si>
    <t>EJ4</t>
  </si>
  <si>
    <t>Base Cartográfica DANE con información de estrato a nivel manzana</t>
  </si>
  <si>
    <t>EJ5</t>
  </si>
  <si>
    <t>EJ6</t>
  </si>
  <si>
    <t>Base de datos geográfica disponible con nuevos niveles de información.</t>
  </si>
  <si>
    <t xml:space="preserve">Incorporar nuevos niveles de información a la Base de Datos Geográfica. </t>
  </si>
  <si>
    <t>Base de datos de direcciones domiciliarias consolidadas para una cabecera municipal</t>
  </si>
  <si>
    <t xml:space="preserve">Consolidar el directorio de direcciones para una cabecera municipal. </t>
  </si>
  <si>
    <t>Portafolio de temáticas para el Atlas Geoestadístico y los Boletines</t>
  </si>
  <si>
    <t>Generar el documento de resultados y recomendaciones sobre la aplicación de la metodología.</t>
  </si>
  <si>
    <t xml:space="preserve">Efectuar actualización y mantenimiento del aplicativo de Consulta de la información Censal e incorporación de la funcionalidad de representación geográfica  de indicadores demográficos. </t>
  </si>
  <si>
    <t xml:space="preserve">Efectuar actualización del aplicativo de consulta de resguardos indígenas con la generación de gráficas dinámicas para las variables de educación y población y ampliación de la funcionalidad de selección por 2 o más criterios. </t>
  </si>
  <si>
    <t>EJ7</t>
  </si>
  <si>
    <t>Modulo de Consulta WEB de Metadatos Geográficos (Geonetwork) optimizado de acuerdo a los requerimientos del Nodo Institucional</t>
  </si>
  <si>
    <t xml:space="preserve">Mantenimiento y optimización  del Modulo  de Consulta de Metadatos Geográficos (Geonetwork) </t>
  </si>
  <si>
    <t>EJ03</t>
  </si>
  <si>
    <t>PP1</t>
  </si>
  <si>
    <t>PP3</t>
  </si>
  <si>
    <t>PP4</t>
  </si>
  <si>
    <t>AR3</t>
  </si>
  <si>
    <t>PRODUCTOS ESPERADOS</t>
  </si>
  <si>
    <t>ETAPA</t>
  </si>
  <si>
    <t>OBSERVACIONES</t>
  </si>
  <si>
    <t>PROYECTO</t>
  </si>
  <si>
    <t>Difusión</t>
  </si>
  <si>
    <t>ACTIVIDAD</t>
  </si>
  <si>
    <t>MATRIZ SEGUIMIENTO PRODUCTOS</t>
  </si>
  <si>
    <t>Estudios, Publicaciones y Boletines del mes de noviembre de 2009</t>
  </si>
  <si>
    <t>Publicación en la página web de anexo estadístico y boletín con indicadores de mercado laboral - temas especiales (informalidad, inactividad, juventud, seguridad social, jefatura de hogar, sexo)</t>
  </si>
  <si>
    <t>Estudios, Publicaciones y Boletines del mes de febrero de 2010</t>
  </si>
  <si>
    <t>Procesamiento y control de calidad de los registros de discapacidad</t>
  </si>
  <si>
    <t>Encuesta Anual de Servicios</t>
  </si>
  <si>
    <t>Resultados preliminares EAS 2009</t>
  </si>
  <si>
    <t>Serie mano de obra con corte IV trimestre de 2009</t>
  </si>
  <si>
    <t>Serie mano de obra con corte I trimestre de 2010</t>
  </si>
  <si>
    <t>Serie mano de obra con corte II trimestre de 2010</t>
  </si>
  <si>
    <t>Base consolidada Cartera Hipotecaria correspondiente al IV trimestre de 2009</t>
  </si>
  <si>
    <t>Base consolidada Cartera Hipotecaria correspondiente al  I trimestre de 2010</t>
  </si>
  <si>
    <t>Base de datos mensual depurada y cuadros de salida de licencias de construcción del mes de diciembre 2009</t>
  </si>
  <si>
    <t>Base de datos mensual depurada y cuadros de salida de licencias de construcción del mes de enero de  2010</t>
  </si>
  <si>
    <t>Base de datos mensual depurada y cuadros de salida de licencias de construcción del mes de febrero de  2010</t>
  </si>
  <si>
    <t>Base de datos mensual depurada y cuadros de salida de licencias de construcción del mes de marzo de  2010</t>
  </si>
  <si>
    <t>Base de datos mensual depurada y cuadros de salida de licencias de construcción del mes de abril de  2010</t>
  </si>
  <si>
    <t>Base de datos mensual depurada y cuadros de salida de licencias de construcción del mes de mayo de  2010</t>
  </si>
  <si>
    <t>Informe de contextualización de resultados mes de noviembre 2009</t>
  </si>
  <si>
    <t>Informe de contextualización de resultados mes diciembre 2009</t>
  </si>
  <si>
    <t>Informe de contextualización de resultados mes de enero de 2010</t>
  </si>
  <si>
    <t>Informe de contextualización de resultados mes de febrero de 2010</t>
  </si>
  <si>
    <t>Elaboración cadena presupuestal, Expedición de CDPs y de Registros Presupuestales</t>
  </si>
  <si>
    <t>Informes mensuales de cierre presupuestal</t>
  </si>
  <si>
    <t>Pago cuentas DANE - FONDANE (nómina y parafiscales, impuestos)</t>
  </si>
  <si>
    <t>Informe de certificados de pagos, comprobante de pago DIAN</t>
  </si>
  <si>
    <t>Monetización por ventas al exterior, (FONDANE)</t>
  </si>
  <si>
    <t>Informe de comprobante de ingreso</t>
  </si>
  <si>
    <t>Inversiones (FONDANE)</t>
  </si>
  <si>
    <t>Actas de inversiones</t>
  </si>
  <si>
    <t>Certificados</t>
  </si>
  <si>
    <t>Informe de certificados de pensiones</t>
  </si>
  <si>
    <t>'INSTRUMENTALES'!S7:V7</t>
  </si>
  <si>
    <t>'INSTRUMENTALES'!N8:Q8</t>
  </si>
  <si>
    <t>'INSTRUMENTALES'!S8:V8</t>
  </si>
  <si>
    <t>'INSTRUMENTALES'!N9:Q9</t>
  </si>
  <si>
    <t>'INSTRUMENTALES'!S9:V9</t>
  </si>
  <si>
    <t>'INSTRUMENTALES'!N10:Q10</t>
  </si>
  <si>
    <t>'INSTRUMENTALES'!S10:V10</t>
  </si>
  <si>
    <t>'INSTRUMENTALES'!N11:Q11</t>
  </si>
  <si>
    <t>'INSTRUMENTALES'!S11:V11</t>
  </si>
  <si>
    <t>'INSTRUMENTALES'!N12:Q12</t>
  </si>
  <si>
    <t>'INSTRUMENTALES'!S12:V12</t>
  </si>
  <si>
    <t>'INSTRUMENTALES'!N13:Q13</t>
  </si>
  <si>
    <t>'INSTRUMENTALES'!S13:V13</t>
  </si>
  <si>
    <t>'INSTRUMENTALES'!N14:Q14</t>
  </si>
  <si>
    <t>'INSTRUMENTALES'!S14:V14</t>
  </si>
  <si>
    <t>'INSTRUMENTALES'!N15:Q15</t>
  </si>
  <si>
    <t>'INSTRUMENTALES'!S15:V15</t>
  </si>
  <si>
    <t>'INSTRUMENTALES'!N16:Q16</t>
  </si>
  <si>
    <t>'INSTRUMENTALES'!S16:V16</t>
  </si>
  <si>
    <t>'FONDANE- PROPOSITOS MULTIPLES'!N4:Q4</t>
  </si>
  <si>
    <t>'FONDANE- PROPOSITOS MULTIPLES'!S4:V4</t>
  </si>
  <si>
    <t>'FONDANE- PROPOSITOS MULTIPLES'!N5:Q5</t>
  </si>
  <si>
    <t>'FONDANE- PROPOSITOS MULTIPLES'!S5:V5</t>
  </si>
  <si>
    <t>'FONDANE- PROPOSITOS MULTIPLES'!N6:Q6</t>
  </si>
  <si>
    <t>'FONDANE- PROPOSITOS MULTIPLES'!S6:V6</t>
  </si>
  <si>
    <t>'FONDANE- PROPOSITOS MULTIPLES'!N7:Q7</t>
  </si>
  <si>
    <t>'FONDANE- PROPOSITOS MULTIPLES'!S7:V7</t>
  </si>
  <si>
    <t>'FONDANE- PROPOSITOS MULTIPLES'!N8:Q8</t>
  </si>
  <si>
    <t>'FONDANE- PROPOSITOS MULTIPLES'!S8:V8</t>
  </si>
  <si>
    <t>'FONDANE- PROPOSITOS MULTIPLES'!N9:Q9</t>
  </si>
  <si>
    <t>'FONDANE- PROPOSITOS MULTIPLES'!S9:V9</t>
  </si>
  <si>
    <t>'CONTROL INTERNO'!N4:Q4</t>
  </si>
  <si>
    <t>'CONTROL INTERNO'!S4:V4</t>
  </si>
  <si>
    <t>'ADMINISTRATIVA-CORRESP-ALMACEN'!N4:Q4</t>
  </si>
  <si>
    <t>'ADMINISTRATIVA-CORRESP-ALMACEN'!S4:V4</t>
  </si>
  <si>
    <t>'PLANEACION'!N4:Q4</t>
  </si>
  <si>
    <t>'PLANEACION'!S4:V4</t>
  </si>
  <si>
    <t>'PLANEACION - SGC- MECI'!N4:Q4</t>
  </si>
  <si>
    <t>'PLANEACION - SGC- MECI'!S4:V4</t>
  </si>
  <si>
    <t>'FINANCIERA'!N4:Q4</t>
  </si>
  <si>
    <t>'FINANCIERA'!S4:V4</t>
  </si>
  <si>
    <t>'FINANCIERA'!N5:Q5</t>
  </si>
  <si>
    <t>'FINANCIERA'!S5:V5</t>
  </si>
  <si>
    <t>'FINANCIERA'!N6:Q6</t>
  </si>
  <si>
    <t>'FINANCIERA'!S6:V6</t>
  </si>
  <si>
    <t>'FINANCIERA'!N7:Q7</t>
  </si>
  <si>
    <t>'FINANCIERA'!S7:V7</t>
  </si>
  <si>
    <t>'FINANCIERA'!N8:Q8</t>
  </si>
  <si>
    <t>'FINANCIERA'!S8:V8</t>
  </si>
  <si>
    <t>'FINANCIERA'!N9:Q9</t>
  </si>
  <si>
    <t>'FINANCIERA'!S9:V9</t>
  </si>
  <si>
    <t>'FINANCIERA'!N10:Q10</t>
  </si>
  <si>
    <t>'FINANCIERA'!S10:V10</t>
  </si>
  <si>
    <t>'SOPORTE LEGAL'!N4:Q4</t>
  </si>
  <si>
    <t>'SOPORTE LEGAL'!S4:V4</t>
  </si>
  <si>
    <t>Pérdida menor de fidelidad</t>
  </si>
  <si>
    <t>Algunas celdas o estilos de este libro contienen un formato no admitido en el formato de archivo seleccionado. Estos formatos se convertirán al formato más cercano disponible.</t>
  </si>
  <si>
    <t>Desarrollo de  talleres de capacitación a Grupos Étnicos</t>
  </si>
  <si>
    <t>Lineamientos metodológicos de indicadores sectoriales</t>
  </si>
  <si>
    <t xml:space="preserve">Documentos de seguimiento de las cuentas del agua </t>
  </si>
  <si>
    <t>Hojas metodológicas, Indicadores y Reportes consolidados de indicadores internacionales</t>
  </si>
  <si>
    <t>Publicación  de indicadores de iniciativas internacionales</t>
  </si>
  <si>
    <t>PP06</t>
  </si>
  <si>
    <t>Oficialización de Resultados para difusión a través de prensa</t>
  </si>
  <si>
    <t>Cuentas Anuales</t>
  </si>
  <si>
    <t>Publicar y socializar la serie 2000-2008p base 2005 y la metodología general - Avance No. 4</t>
  </si>
  <si>
    <t xml:space="preserve">CUENTAS TRIMESTRALES </t>
  </si>
  <si>
    <t>Boletín e informe de coyuntura que incluye cuadros y gráficas a precios corrientes y constantes correspondientes al cuarto trimestre de 2009 y total anual base 2000</t>
  </si>
  <si>
    <t>Boletín e informe de coyuntura que incluye cuadros y gráficas a precios corrientes y constantes correspondientes al primer trimestre de 2010 base 2005</t>
  </si>
  <si>
    <t>Boletín e informe de coyuntura que incluye cuadros y gráficas a precios corrientes y constantes correspondientes al segundo trimestre de 2010 base 2005</t>
  </si>
  <si>
    <t>Boletín e informe de coyuntura que incluye cuadros y gráficas a precios corrientes y constantes correspondientes al tercer trimestre de 2010 base 2005</t>
  </si>
  <si>
    <t>Análisis y evaluación de la fase I del proyecto de retropolación de los agregados macroeconómicos seleccionados: Desde 1990 a 1999. Avance No. 10</t>
  </si>
  <si>
    <t>Realización Informe Ejecutivo ICER Año 2009</t>
  </si>
  <si>
    <t>Informe Ejecutivo ICER 2009</t>
  </si>
  <si>
    <t xml:space="preserve">Recolectar y acopiar información temática, operativa y de bases de 15  Operaciones Estadísticas  </t>
  </si>
  <si>
    <t>Seleccionar, documentar quince (15) operaciones estadísticas determinadas por el comité técnico</t>
  </si>
  <si>
    <t xml:space="preserve">Revisar y hacer seguimiento al informe  integrado de calidad, plan de acción y el concepto previo de certificación  de 10 operaciones estadísticas </t>
  </si>
  <si>
    <t>Evaluar la calidad para emitir concepto de certificación parar diez (10) operaciones estadísticas</t>
  </si>
  <si>
    <t xml:space="preserve">Estandarización de conceptos </t>
  </si>
  <si>
    <t>Cargue de  100 conceptos  en el banco de conceptos en el banco de proyectos</t>
  </si>
  <si>
    <t>Ajuste y actualización de la metodología de estandarización de conceptos parte III</t>
  </si>
  <si>
    <t xml:space="preserve">Metodología de estandarización de conceptos ajustada y actualizada </t>
  </si>
  <si>
    <t>Realización del Primer taller territorial</t>
  </si>
  <si>
    <t>Realización del Segundo taller territorial</t>
  </si>
  <si>
    <t>Realización del Tercer taller territorial</t>
  </si>
  <si>
    <t>Realización del Cuarto taller territorial</t>
  </si>
  <si>
    <t>Realización del Quinto taller territorial</t>
  </si>
  <si>
    <t xml:space="preserve">Documento con el Informe del primer Seminario territorial </t>
  </si>
  <si>
    <t xml:space="preserve">Documento con el Informe del segundo Seminario territorial </t>
  </si>
  <si>
    <t xml:space="preserve">Documento con el Informe del tercer Seminario territorial </t>
  </si>
  <si>
    <t xml:space="preserve">Documento con el Informe del cuarto Seminario territorial </t>
  </si>
  <si>
    <t xml:space="preserve">Documento con el Informe del quinto Seminario territorial </t>
  </si>
  <si>
    <t xml:space="preserve">Implementación de los cursos </t>
  </si>
  <si>
    <t xml:space="preserve">Reporte de la implementación del curso </t>
  </si>
  <si>
    <t>Ajustes finales al documento incluyendo el marco normativo</t>
  </si>
  <si>
    <t>Cargue incremental al repositorio de datos</t>
  </si>
  <si>
    <t>Relación de operaciones estadísticas con cargues incrementales</t>
  </si>
  <si>
    <t>Revisar, validar y cargar en el banco, buenas prácticas nacionales e internacionales del grupo 11</t>
  </si>
  <si>
    <t>Informe de validación y cargue en el banco de buenas prácticas</t>
  </si>
  <si>
    <t>Documentos mapas de información para 11 sectores</t>
  </si>
  <si>
    <t xml:space="preserve">Obtener la CIIU Rev. 4 A.C. como versión oficial DANE y las tablas correlativas con las versiones antecesoras internacionales y nacionales.
</t>
  </si>
  <si>
    <t>Entrega a usuarios internos del documento CPC V 2 A.C. Oficial Preliminar</t>
  </si>
  <si>
    <t>Obtener la CPC Versión 2. como versión preliminar DANE y las tablas correlativas con las versiones antecesoras internacionales y nacionales.</t>
  </si>
  <si>
    <t>DF09</t>
  </si>
  <si>
    <t>Base PRECIBOL IPEN, IPVN, VIS II trimestre de 2010</t>
  </si>
  <si>
    <t>Base PRECIBOLIPEN, IPVN, VIS III trimestre de 2010</t>
  </si>
  <si>
    <t>Base de datos histórica  consolidada   IV trimestre de 2009 CEED</t>
  </si>
  <si>
    <t>Base de datos histórica  consolidada I  trimestre de 2010 CEED</t>
  </si>
  <si>
    <t>Base de datos histórica  consolidada II trimestre de 2010 CEED</t>
  </si>
  <si>
    <t>Base de datos histórica  consolidada   IV trimestre de 2009 VIS</t>
  </si>
  <si>
    <t>Base de datos histórica  consolidada I  trimestre de 2010 VIS</t>
  </si>
  <si>
    <t>Base de datos histórica  consolidada II trimestre de 2010 VIS</t>
  </si>
  <si>
    <t>PP12</t>
  </si>
  <si>
    <t>DF02</t>
  </si>
  <si>
    <t>Implementación de la conectividad</t>
  </si>
  <si>
    <t>PP8</t>
  </si>
  <si>
    <t>Elaboración Boletín IPP  - Ene.</t>
  </si>
  <si>
    <t>Elaboración Boletín IPP  - Feb.</t>
  </si>
  <si>
    <t>Elaboración Boletín IPP  - Marzo</t>
  </si>
  <si>
    <t>Elaboración Boletín IPP  - Abril</t>
  </si>
  <si>
    <t>Elaboración Boletín IPP  - Mayo</t>
  </si>
  <si>
    <t>Elaboración Boletín IPP  - Junio</t>
  </si>
  <si>
    <t>Elaboración Boletín IPP  - Julio</t>
  </si>
  <si>
    <t>Elaboración Boletín IPP  - Agosto</t>
  </si>
  <si>
    <t>Elaboración Boletín IPP  - Octubre</t>
  </si>
  <si>
    <t>Boletín IPP - Enero</t>
  </si>
  <si>
    <t>Boletín IPP - Febrero</t>
  </si>
  <si>
    <t>Boletín IPP - Marzo</t>
  </si>
  <si>
    <t>Boletín IPP - Abril</t>
  </si>
  <si>
    <t>Boletín IPP - Mayo</t>
  </si>
  <si>
    <t>Boletín IPP - Junio</t>
  </si>
  <si>
    <t>Boletín IPP - Julio</t>
  </si>
  <si>
    <t>Boletín IPP - Agosto</t>
  </si>
  <si>
    <t>Boletín IPP - Septiembre</t>
  </si>
  <si>
    <t>Boletín IPP - Octubre</t>
  </si>
  <si>
    <t>Boletín IPP - Noviembre</t>
  </si>
  <si>
    <t>DF2</t>
  </si>
  <si>
    <t>Índice de Precios del Productor</t>
  </si>
  <si>
    <t>Índice de Costos de construcción de vivienda-pesada</t>
  </si>
  <si>
    <t>Oficialización de resultados para difusión a través de prensa</t>
  </si>
  <si>
    <t xml:space="preserve">Índice de Costos del Transporte de Carga por Carretera
</t>
  </si>
  <si>
    <t>PP6</t>
  </si>
  <si>
    <t>Documentos de publicación, (boletines de prensa y otros), presentaciones y tablas resultados</t>
  </si>
  <si>
    <t>Entrega del sistema de cálculo para ICTC en Oracle</t>
  </si>
  <si>
    <t>Índice de Precios de Vivienda Nueva</t>
  </si>
  <si>
    <t xml:space="preserve">Publicación del boletín de prensa correspondiente al II trimestre de 2010 </t>
  </si>
  <si>
    <t xml:space="preserve">Publicación del boletín de prensa correspondiente al III trimestre de 2010 </t>
  </si>
  <si>
    <t>AR6</t>
  </si>
  <si>
    <t>DF1</t>
  </si>
  <si>
    <t>Muestra IVP - 2010</t>
  </si>
  <si>
    <t>PP2</t>
  </si>
  <si>
    <t>Índice de Valorización Predial</t>
  </si>
  <si>
    <t>Cierre de archivos y preparación de trabajo año 2010 por ciudades</t>
  </si>
  <si>
    <t>AR2</t>
  </si>
  <si>
    <t>AR1</t>
  </si>
  <si>
    <t>Boletín de prensa</t>
  </si>
  <si>
    <t>Boletín de prensa y productos primer semestre ICESP</t>
  </si>
  <si>
    <t>Boletín de prensa y productos   segundo   semestre ICESP</t>
  </si>
  <si>
    <t>Índice de Costos de la Educación Superior Privada - ICESP</t>
  </si>
  <si>
    <t>AR4</t>
  </si>
  <si>
    <t>Archivo indicadores de calidad</t>
  </si>
  <si>
    <t>LEVANTAMIENTO, RECOPILACIÓN Y ACTUALIZACIÓN DE LA INFORMACIÓN RELACIONADA CON ASPECTOS SOCIODEMOGRÁFICOS A NIVEL NACIONAL</t>
  </si>
  <si>
    <t>Gran escuesta integrada de hogares Rural</t>
  </si>
  <si>
    <t>Elaboración de video conferencia enero</t>
  </si>
  <si>
    <t>Elaboración de video conferencia Febrero</t>
  </si>
  <si>
    <t>Elaboración de video conferencia Marzo</t>
  </si>
  <si>
    <t>Elaboración de video conferencia Abril</t>
  </si>
  <si>
    <t>Elaboración de video conferencia Mayo</t>
  </si>
  <si>
    <t>Elaboración de video conferencia Junio</t>
  </si>
  <si>
    <t>Pendiente asignación de código por parte de la oficina de archivo y correspondencia para finalizar documento, y observaciones y ajuste de los procesos por parte del jefe de control interno</t>
  </si>
  <si>
    <t>TODOS</t>
  </si>
  <si>
    <t>Informe de Evaluación Mercadeo y Ediciones</t>
  </si>
  <si>
    <t>Informe de Evaluación Proceso de Planeación y Direccionamiento Estratégico</t>
  </si>
  <si>
    <t>Evaluación Proceso de Contratación y Convenios - Junio</t>
  </si>
  <si>
    <t>Evaluación Proceso de Contratación y Convenios - Diciembre</t>
  </si>
  <si>
    <t>Evaluación Mapa de Riesgos - Julio</t>
  </si>
  <si>
    <t>Evaluación Mapa de Riesgos - Noviembre</t>
  </si>
  <si>
    <t>Evaluación Proceso Gestión Talento Humano</t>
  </si>
  <si>
    <t>Evaluación Proceso Análisis de Calidad de Resultados.</t>
  </si>
  <si>
    <t>Informe de Evaluación Cumplimiento de funciones de los Comités de la Entidad - Marzo</t>
  </si>
  <si>
    <t>Evaluación Proceso Administración de Recursos Financieros - Septiembre</t>
  </si>
  <si>
    <t>Evaluación Proceso Administración de Recursos Financieros - Diciembre</t>
  </si>
  <si>
    <t>Evaluación proceso de difusión estadística</t>
  </si>
  <si>
    <t>Evaluación Proceso Soporte Informático.</t>
  </si>
  <si>
    <t>Informe de Evaluación del Control interno Contable - Junio</t>
  </si>
  <si>
    <t>Informe de Evaluación del Control interno Contable - Octubre</t>
  </si>
  <si>
    <t>Evaluación Proceso Soporte Legal.</t>
  </si>
  <si>
    <t>Evaluación Cumplimiento de Obligaciones Tributarias</t>
  </si>
  <si>
    <t>Sistema documental</t>
  </si>
  <si>
    <t>Caracterización del proceso y/o operación estadística</t>
  </si>
  <si>
    <t>Documento de procesos</t>
  </si>
  <si>
    <t>Documento guías</t>
  </si>
  <si>
    <t>Documento instructivos</t>
  </si>
  <si>
    <t>Elaboración de metadatos</t>
  </si>
  <si>
    <t>ESTADO DEL PRODUCTO</t>
  </si>
  <si>
    <t>Seguimiento  a la Ejecución Presupuestal y reporte a la Contaduría Gral. (CHIP).  - Abril</t>
  </si>
  <si>
    <t>Seguimiento a la Ejecución Presupuestal y reporte a la Contaduría Gral. (CHIP).  - Julio</t>
  </si>
  <si>
    <t>Seguimiento a la Ejecución Presupuestal y reporte a la Contaduría Gral. (CHIP).  - Octubre</t>
  </si>
  <si>
    <t>Seguimiento  a la Ejecución Presupuestal y reporte a la Contaduría Gral. (CHIP).  - Marzo</t>
  </si>
  <si>
    <t>Seguimiento al Cumplimiento del P.D.A.(Plan de Desarrollo Adtivo.) - Septiembre</t>
  </si>
  <si>
    <t>Informe Bimestral de Hallazgos Programa Anticorrupción (Circular 02 de 2006) Mes de Enero</t>
  </si>
  <si>
    <t>Informe bimestral de Hallazgos Programa Anticorrupción (Circular 02 de 2006) Mes de Marzo</t>
  </si>
  <si>
    <t>Informe bimestral de Hallazgos Programa Anticorrupción (Circular 02 de 2006) Mes de Mayo</t>
  </si>
  <si>
    <t>Informe Bimestral de Hallazgos Programa Anticorrupción (Circular 02 de 2006) Mes de Julio</t>
  </si>
  <si>
    <t>Informe Bimestral de Hallazgos Programa Anticorrupción (Circular 02 de 2006) Mes de Septiembre</t>
  </si>
  <si>
    <t>Informe Bimestral de Hallazgos Programa Anticorrupción (Circular 02 de 2006) Mes de Noviembre</t>
  </si>
  <si>
    <t>Informe Austeridad en el Gasto para la Presidencia de la República. (Sectorial) - Mayo</t>
  </si>
  <si>
    <t>Revisión información trimestral enviada a la Contaduría General de la Nación - Marzo</t>
  </si>
  <si>
    <t>Documento</t>
  </si>
  <si>
    <t>PLAN ACELERADO DE DATOS</t>
  </si>
  <si>
    <t>LEVANTAMIENTO, RECOPILACIÓN Y ACTUALIZACIÓN DE LA INFORMACIÓN RELACIONADA CON PLANIFICACIÓN Y ARMONIZACIÓN ESTADÍSTICA  A NIVEL NACIONAL.</t>
  </si>
  <si>
    <t>LEVANTAMIENTO, RECOPILACIÓN Y ACTUALIZACIÓN DE LA INFORMACIÓN AGROPECUARIA  A NIVEL NACIONAL.</t>
  </si>
  <si>
    <t>MANTENIMIENTO</t>
  </si>
  <si>
    <t>PLAN INSTITUCIONAL DE CAPACITACION</t>
  </si>
  <si>
    <t>Informes con el estado de avance en la ejecución del plan para la administración del sistema</t>
  </si>
  <si>
    <t>Soportar y mantener el sistema de información</t>
  </si>
  <si>
    <t>Informes de control y seguimiento a la prestación de servicios de soporte</t>
  </si>
  <si>
    <t>Revisión del material enviado por las territoriales, consolidación,, validación y consistencia de la información; producción y revisión de cuadros de salida de Licencias de Construcción de junio de 2010</t>
  </si>
  <si>
    <t>Revisión del material enviado por las territoriales, consolidación,, validación y consistencia de la información; producción y revisión de cuadros de salida de Licencias de Construcción de julio de 2010</t>
  </si>
  <si>
    <t>Revisión del material enviado por las territoriales, consolidación,, validación y consistencia de la información; producción y revisión de cuadros de salida de Licencias de Construcción de agosto de 2010</t>
  </si>
  <si>
    <t>Estructuración  de los diferentes informes</t>
  </si>
  <si>
    <t xml:space="preserve">Informe de Rendición de la cuenta a la CGR informe intermedio de 2010 </t>
  </si>
  <si>
    <t>Proyectos de inversión del sector ajustados  2010 y 211</t>
  </si>
  <si>
    <t>PP14</t>
  </si>
  <si>
    <t>Resultados del Seguimiento semanal y mensual del SPGI</t>
  </si>
  <si>
    <t>Definición y aprobación Plan específico 2010 de Calidad de Vida Laboral a nivel nacional</t>
  </si>
  <si>
    <t>Definición y aprobación Plan específico 2010 de Salud Ocupacional a nivel nacional</t>
  </si>
  <si>
    <t>Definición y aprobación Plan específico 2010 Salud ocupacional</t>
  </si>
  <si>
    <t>Desarrollo de estrategias culturales, deportivas y de núcleo familiar</t>
  </si>
  <si>
    <t>Estrategias de mejoramiento de cultura organizacional ejecutadas - Informe de Ejecución Plan de Calidad de Vida Laboral 2010</t>
  </si>
  <si>
    <t>Desarrollo de actividades tendientes al fortalecimiento de valores organizacionales</t>
  </si>
  <si>
    <t>Desarrollo de estrategias de comunicación organizacional</t>
  </si>
  <si>
    <t>Medición de calidad de vida laboral</t>
  </si>
  <si>
    <t>Desarrollo de estrategias de desvinculación laboral asistida a prepensionados</t>
  </si>
  <si>
    <t>Desarrollo de estrategias de formación y acompañamiento a red de multiplicadores</t>
  </si>
  <si>
    <t xml:space="preserve">Desarrollo de plan de sucesión </t>
  </si>
  <si>
    <t>Desarrollo del subprograma de Medicina Preventiva y de Trabajo</t>
  </si>
  <si>
    <t>Desarrollo del subprograma de Higiene y Seguridad Industrial</t>
  </si>
  <si>
    <t>Desarrollo del subprograma de Difusión y Educación</t>
  </si>
  <si>
    <t>Desarrollo del plan de gestión ambiental</t>
  </si>
  <si>
    <t>Estrategias de Gestión Ambiental Ejecutadas - Informe de Ejecución del Plan de Gestión Ambiental.</t>
  </si>
  <si>
    <t>Desarrollo del Proyecto de Modelo Gestión humana por Competencias_DANE_Fase I</t>
  </si>
  <si>
    <t>Ejecución del Programa de Formación y Actualización como servidor público</t>
  </si>
  <si>
    <t>Ejecución del Programa de Liderazgo Gerencial</t>
  </si>
  <si>
    <t>Ejecución del Programa Inducción y Reinducción</t>
  </si>
  <si>
    <t>Ejecución del Programa E - Learning</t>
  </si>
  <si>
    <t>Elaboración de Informes y Calculo de indicadores requeridos en desarrollo del programa</t>
  </si>
  <si>
    <t>Ejecución del Programa Formador de Formadores</t>
  </si>
  <si>
    <t>Informe Desarrollo del Proyecto de Fortalecimiento de Competencias</t>
  </si>
  <si>
    <t>Informe  Programa de Liderazgo Gerencial del Plan Institucional de Capacitación</t>
  </si>
  <si>
    <t>Informe Programa Inducción y Reinducción del Plan Institucional de Capacitación</t>
  </si>
  <si>
    <t>Estrategias de salud Ocupacional Ejecutadas - Informe de Ejecución  Desarrollo del subprograma de Difusión y Educación del Plan de Salud Ocupacional</t>
  </si>
  <si>
    <t>Estrategias de salud Ocupacional Ejecutadas - Informe de Ejecución  Desarrollo del subprograma de Higiene y Seguridad Industrial del Plan de Salud Ocupacional</t>
  </si>
  <si>
    <t xml:space="preserve"> Estrategias de salud Ocupacional Ejecutadas -  Desarrollo del subprograma de Medicina Preventiva y de Trabajo Informe de Ejecución del Plan de Salud Ocupacional</t>
  </si>
  <si>
    <t>Estrategias de mejoramiento de clima laboral ejecutadas - Desarrollo de estrategias culturales, deportivas y de núcleo familiar Informe de Ejecución Plan de Calidad de Vida Laboral 2010</t>
  </si>
  <si>
    <t>Estrategias de mejoramiento de cultura organizacional ejecutadas Desarrollo de estrategias de comunicación organizacional - Informe de Ejecución Plan de Calidad de Vida Laboral 2010</t>
  </si>
  <si>
    <t>Gran Grupo 9 Ocupaciones elementales (Subgrupo 921; 922; 931 - 933)</t>
  </si>
  <si>
    <t>EJ08</t>
  </si>
  <si>
    <t>REGISTROS ADMINISTRATIVOS AGROPECUARIOS</t>
  </si>
  <si>
    <t>Nueva estructura de la carpeta SDI del Systema 20.</t>
  </si>
  <si>
    <t>Informe de diagnostico metodología Riesgos</t>
  </si>
  <si>
    <t>Continuando con la ampliación del alcance del Sistema documental institucional, es necesario estructurar un plan de trabajo para iniciar su documentación.</t>
  </si>
  <si>
    <t>Matriz de Riesgo ajustada.</t>
  </si>
  <si>
    <t>Informe de Auditoria Icontec Año 2010</t>
  </si>
  <si>
    <t>Matriz de Indicadores SIME</t>
  </si>
  <si>
    <t>Realización Comité de Dirección por la Dirección.</t>
  </si>
  <si>
    <t>Documento de contexto IV trimestre de 2010</t>
  </si>
  <si>
    <t>Publicación del boletín de prensa correspondiente al I trimestre de 2010 - IIEAC</t>
  </si>
  <si>
    <t>Publicación del boletín de prensa correspondiente al II trimestre de 2010 - IIEAC</t>
  </si>
  <si>
    <t>Publicación del boletín de prensa correspondiente al III trimestre de 2010 - IIEAC</t>
  </si>
  <si>
    <t>Producción de archivos depurados y entrega a temática de la información correspondiente al IV trimestre de 2009 - IIOC</t>
  </si>
  <si>
    <t>Producción de archivos depurados y entrega a temática de la información correspondiente al I trimestre de 2010 - IIOC</t>
  </si>
  <si>
    <t>Producción de archivos depurados y entrega a temática de la información correspondiente al II trimestre de 2010 - IIOC</t>
  </si>
  <si>
    <t>Producción de archivos depurados y entrega a temática de la información correspondiente al III trimestre de 2010 - IIOC</t>
  </si>
  <si>
    <t>CUENTAS DEPARTAMENTALES (CDPT)</t>
  </si>
  <si>
    <t>Cuentas Departamentales</t>
  </si>
  <si>
    <t>DR04</t>
  </si>
  <si>
    <t>Informe de contextualización de resultados del mes de  marzo de 2010</t>
  </si>
  <si>
    <t>Informe de contextualización de resultados del mes de abril de 2010</t>
  </si>
  <si>
    <t>Informe de contextualización de resultados del mes de mayo de 2010</t>
  </si>
  <si>
    <t>Publicación y difusión de Boletín de prensa, series, gráficos, documentos anexos y presentación de resultados del mes de diciembre 2009</t>
  </si>
  <si>
    <t>Publicación y difusión de Boletín de prensa, series, gráficos, documentos anexos y presentación de resultados del mes de febrero de 2010</t>
  </si>
  <si>
    <t>Publicación y difusión de Boletín de prensa, series, gráficos, documentos anexos y presentación de resultados del mes de marzo de 2010</t>
  </si>
  <si>
    <t>Publicación y difusión de Boletín de prensa, series, gráficos, documentos anexos y presentación de resultados del mes de abril de 2010</t>
  </si>
  <si>
    <t>Publicación y difusión de Boletín de prensa, series, gráficos, documentos anexos y presentación de resultados del mes de mayo de 2010</t>
  </si>
  <si>
    <t>Cuadros de salida a temática IV trimestre de 2009</t>
  </si>
  <si>
    <t>Cuadros de salida a temática I trimestre  de 2010</t>
  </si>
  <si>
    <t>Cuadros de salida a temática II trimestre  de 2010</t>
  </si>
  <si>
    <t>Documento de contexto I trimestre de 2010</t>
  </si>
  <si>
    <t>Documento de contexto II trimestre de 2010</t>
  </si>
  <si>
    <t>Archivos para Cuentas Nacionales  de IV trimestre de 2009</t>
  </si>
  <si>
    <t>Archivos para Cuentas Nacionales  de I trimestre de 2010</t>
  </si>
  <si>
    <t>Archivos para Cuentas Nacionales  de II trimestre de 2010</t>
  </si>
  <si>
    <t>Informe de resultados por grupo y desagregado por fuente IV trimestre de 2009</t>
  </si>
  <si>
    <t>Informe de resultados por grupo y desagregado por fuente I trimestre de 2010 y resultado del indicador  para la DSCN</t>
  </si>
  <si>
    <t>Informe de resultados por grupo y desagregado por fuente II trimestre de 2010 y resultado del indicador  para la DSCN</t>
  </si>
  <si>
    <t>Cuadros de salida para el Banco de datos diciembre de 2009</t>
  </si>
  <si>
    <t>Cuadros de salida para el Banco de datos enero de 2010</t>
  </si>
  <si>
    <t>Cuadros de salida para el Banco de datos febrero de 2010</t>
  </si>
  <si>
    <t>Cuadros de salida para el Banco de datos marzo de 2010</t>
  </si>
  <si>
    <t>Cuadros de salida para el Banco de datos abril de 2010</t>
  </si>
  <si>
    <t>Cuadros de salida para el Banco de datos mayo de 2010</t>
  </si>
  <si>
    <t>Documento Control de fuentes abril de 2010</t>
  </si>
  <si>
    <t>Documento Control de fuentes Enero 2010</t>
  </si>
  <si>
    <t>Serie mano de obra con corte III trimestre de 2010</t>
  </si>
  <si>
    <t>Documento de avance de la implementación del sistema de información con indicadores</t>
  </si>
  <si>
    <t>Publicación y difusión de Boletín de prensa, series, gráficos, documentos anexos y presentación de resultados del mes de Junio de 2010</t>
  </si>
  <si>
    <t>Publicación y difusión de Boletín de prensa, series, gráficos, documentos anexos y presentación de resultados del mes de Julio de 2010</t>
  </si>
  <si>
    <t>Publicación y difusión de Boletín de prensa, series, gráficos, documentos anexos y presentación de resultados del mes de Agosto de 2010</t>
  </si>
  <si>
    <t>Publicación y difusión de Boletín de prensa, series, gráficos, documentos anexos y presentación de resultados del mes de Septiembre de 2010</t>
  </si>
  <si>
    <t>Publicación y difusión de Boletín de prensa, series, gráficos, documentos anexos y presentación de resultados del mes de Octubre de 2010</t>
  </si>
  <si>
    <t>Informe sobre el estado de la distribución y recepción de los formularios del año 2010 del mes de marzo.</t>
  </si>
  <si>
    <t>EJ11</t>
  </si>
  <si>
    <t>EJ13</t>
  </si>
  <si>
    <t>EJ14</t>
  </si>
  <si>
    <t>Entrega al DNP con las proyecciones de población por área cabecera- resto de los municipios creados con posterioridad a 2005</t>
  </si>
  <si>
    <t>Archivo definitivo con la elaboración de las proyecciones de población por grupos de edad, sexo y área 2005-2020 para los municipios creados en el año 2010.</t>
  </si>
  <si>
    <t>DF5</t>
  </si>
  <si>
    <t>Capacitacion para el operativo y en el manejo del aplicativo en pagina web de la ECRE</t>
  </si>
  <si>
    <t>EJ01</t>
  </si>
  <si>
    <t>Migración Internacional</t>
  </si>
  <si>
    <t>Preparación y entrega de serie de la EAS 1995 - 2006 actividades publicidad y otras</t>
  </si>
  <si>
    <t>Serie de la EAS 1995-2006</t>
  </si>
  <si>
    <t xml:space="preserve">Trimestre  III-2009 oficialización de Resultados para difusión a través de prensa </t>
  </si>
  <si>
    <t xml:space="preserve">Trimestre  IV-2009 oficialización de Resultados para difusión a través de prensa </t>
  </si>
  <si>
    <t xml:space="preserve">Trimestre  I-2010 oficialización de Resultados para difusión a través de prensa </t>
  </si>
  <si>
    <t xml:space="preserve">Trimestre  II-2010 oficialización de Resultados para difusión a través de prensa </t>
  </si>
  <si>
    <t>Muestra Trimestral de Servicios</t>
  </si>
  <si>
    <t xml:space="preserve">2009 noviembre, oficialización de Resultados para difusión a través de prensa </t>
  </si>
  <si>
    <t xml:space="preserve">2009 diciembre, oficialización de Resultados para difusión a través de prensa </t>
  </si>
  <si>
    <t xml:space="preserve">2010 enero, oficialización de Resultados para difusión a través de prensa </t>
  </si>
  <si>
    <t xml:space="preserve">2010 febrero, oficialización de Resultados para difusión a través de prensa </t>
  </si>
  <si>
    <t xml:space="preserve">2010 marzo, oficialización de Resultados para difusión a través de prensa </t>
  </si>
  <si>
    <t xml:space="preserve">2010 abril, oficialización de Resultados para difusión a través de prensa </t>
  </si>
  <si>
    <t xml:space="preserve">2010 mayo, oficialización de Resultados para difusión a través de prensa </t>
  </si>
  <si>
    <t xml:space="preserve">2010 junio, oficialización de Resultados para difusión a través de prensa </t>
  </si>
  <si>
    <t xml:space="preserve">2010 julio, oficialización de Resultados para difusión a través de prensa </t>
  </si>
  <si>
    <t xml:space="preserve">2010 agosto, oficialización de Resultados para difusión a través de prensa </t>
  </si>
  <si>
    <t xml:space="preserve">2010 septiembre, oficialización de Resultados para difusión a través de prensa </t>
  </si>
  <si>
    <t xml:space="preserve">2010 octubre, oficialización de Resultados para difusión a través de prensa </t>
  </si>
  <si>
    <t>Publicación IV trimestre de 2009</t>
  </si>
  <si>
    <t>Publicación I trimestre de 2010</t>
  </si>
  <si>
    <t>Publicación II trimestre de 2010</t>
  </si>
  <si>
    <t>Publicación III trimestre de 2010</t>
  </si>
  <si>
    <t>Publicación cifras preliminares EAC 2009</t>
  </si>
  <si>
    <t>Cuadros con información estadística trimestral a Cuentas Nacionales, ICER e ICD, ETUP   IV trimestre de 2009</t>
  </si>
  <si>
    <t>Cuadros con información estadística trimestral a Cuentas Nacionales, ICER e ICD, ETUP  I trimestre de 2010</t>
  </si>
  <si>
    <t>Cuadros con información estadística trimestral a Cuentas Nacionales, ICER e ICD, ETUP   II trimestre de 2010</t>
  </si>
  <si>
    <t>Cuadros con información estadística trimestral a Cuentas Nacionales, ICER e ICD, ETUP  III trimestre de 2010</t>
  </si>
  <si>
    <t>Documentar los procesos realizados y conclusiones</t>
  </si>
  <si>
    <t xml:space="preserve">Consolidar la información de los 18 nuevos municipios </t>
  </si>
  <si>
    <t>Base de datos consolidada del IV trimestre de 2009 IIOC</t>
  </si>
  <si>
    <t>Base de datos consolidada del I trimestre de 2010 IIOC</t>
  </si>
  <si>
    <t>Base de datos consolidada del II trimestre 2010 IIOC</t>
  </si>
  <si>
    <t>Base de datos consolidada del III trimestre 2010 IIOC</t>
  </si>
  <si>
    <t>Publicación y difusión boletín de prensa correspondiente al mes de octubre de 2010</t>
  </si>
  <si>
    <t>Publicación y difusión de Boletín de prensa, series, gráficos, documentos anexos y presentación de resultados del mes de noviembre 2009</t>
  </si>
  <si>
    <t>Establecer criterios de selección de municipios</t>
  </si>
  <si>
    <t>Documento soporte con criterios estadísticos</t>
  </si>
  <si>
    <t>Depuración de la base y consolidación de archivos</t>
  </si>
  <si>
    <t>Aplicativo de captura con todas las especificaciones necesarias para la recolección de información EAC2009.</t>
  </si>
  <si>
    <t>Evaluación y propuesta de la distribución de la muestra no probabilística por articulo o grupo de artículos.</t>
  </si>
  <si>
    <t>Elaboración Boletín IPP  - diciembre</t>
  </si>
  <si>
    <t>Elaboración Boletín IPP  -diciembre</t>
  </si>
  <si>
    <t>Informe de compatibilidad para MATRIZ SEGUIMIENTO POR PRODUCTOS JUNIO 30 DE 2010 con indicadores.xls</t>
  </si>
  <si>
    <t>Ejecutar el 07/07/2010 13:32</t>
  </si>
  <si>
    <t>Las siguientes características de este libro no son compatibles con versiones anteriores de Excel. Estas características podrían perderse o degradarse si guarda el libro con un formato de archivo anterior.</t>
  </si>
  <si>
    <t>Pérdida significativa de funcionalidad</t>
  </si>
  <si>
    <t>Nº de apariciones</t>
  </si>
  <si>
    <t>Este libro contiene datos en celdas que están fuera del límite de filas y columnas del formato de archivo seleccionado. Los datos que ocupen más de 256 (IV) columnas por 65.536 filas no se guardarán. Las fórmulas que hagan referencia a los datos situados en esta región devolverán un error #REF!</t>
  </si>
  <si>
    <t>'CULTURALES'!F14</t>
  </si>
  <si>
    <t>Este libro contiene una o varias funciones que no están disponibles en versiones anteriores de Excel. Al volver a calcularlas en versiones anteriores, estas funciones devolverán un error #NAME? en lugar de los resultados actuales.</t>
  </si>
  <si>
    <t>'OBJETIVOS DEL MILENIO'!N4:Q4</t>
  </si>
  <si>
    <t>'OBJETIVOS DEL MILENIO'!S4:V4</t>
  </si>
  <si>
    <t>'OBJETIVOS DEL MILENIO'!N5:Q5</t>
  </si>
  <si>
    <t>'OBJETIVOS DEL MILENIO'!S5:V5</t>
  </si>
  <si>
    <t>'OBJETIVOS DEL MILENIO'!N6:Q6</t>
  </si>
  <si>
    <t>'OBJETIVOS DEL MILENIO'!S6:V6</t>
  </si>
  <si>
    <t>'PRODUCCION COMERCIO Y SERVICIOS'!N4:Q4</t>
  </si>
  <si>
    <t>'PRODUCCION COMERCIO Y SERVICIOS'!S4:V4</t>
  </si>
  <si>
    <t>'PRODUCCION COMERCIO Y SERVICIOS'!N5:Q5</t>
  </si>
  <si>
    <t>'PRODUCCION COMERCIO Y SERVICIOS'!S5:V5</t>
  </si>
  <si>
    <t>'PRODUCCION COMERCIO Y SERVICIOS'!N6:Q6</t>
  </si>
  <si>
    <t>'PRODUCCION COMERCIO Y SERVICIOS'!S6:V6</t>
  </si>
  <si>
    <t>'PRODUCCION COMERCIO Y SERVICIOS'!N7:Q7</t>
  </si>
  <si>
    <t>'PRODUCCION COMERCIO Y SERVICIOS'!S7:V7</t>
  </si>
  <si>
    <t>'PRODUCCION COMERCIO Y SERVICIOS'!N8:Q8</t>
  </si>
  <si>
    <t>'PRODUCCION COMERCIO Y SERVICIOS'!S8:V8</t>
  </si>
  <si>
    <t>'PRODUCCION COMERCIO Y SERVICIOS'!N9:Q9</t>
  </si>
  <si>
    <t>'PRODUCCION COMERCIO Y SERVICIOS'!S9:V9</t>
  </si>
  <si>
    <t>'PRODUCCION COMERCIO Y SERVICIOS'!N10:Q10</t>
  </si>
  <si>
    <t>'PRODUCCION COMERCIO Y SERVICIOS'!S10:V10</t>
  </si>
  <si>
    <t>'PRODUCCION COMERCIO Y SERVICIOS'!N11:Q11</t>
  </si>
  <si>
    <t>'PRODUCCION COMERCIO Y SERVICIOS'!S11:V11</t>
  </si>
  <si>
    <t>'PRODUCCION COMERCIO Y SERVICIOS'!N12:Q12</t>
  </si>
  <si>
    <t>'PRODUCCION COMERCIO Y SERVICIOS'!S12:V12</t>
  </si>
  <si>
    <t>'PRODUCCION COMERCIO Y SERVICIOS'!N13:Q13</t>
  </si>
  <si>
    <t>'PRODUCCION COMERCIO Y SERVICIOS'!S13:V13</t>
  </si>
  <si>
    <t>'PRODUCCION COMERCIO Y SERVICIOS'!N14:Q14</t>
  </si>
  <si>
    <t>'PRODUCCION COMERCIO Y SERVICIOS'!S14:V14</t>
  </si>
  <si>
    <t>'PRODUCCION COMERCIO Y SERVICIOS'!N15:Q15</t>
  </si>
  <si>
    <t>'PRODUCCION COMERCIO Y SERVICIOS'!S15:V15</t>
  </si>
  <si>
    <t>'PRODUCCION COMERCIO Y SERVICIOS'!N16:Q16</t>
  </si>
  <si>
    <t>'PRODUCCION COMERCIO Y SERVICIOS'!S16:V16</t>
  </si>
  <si>
    <t>'PRODUCCION COMERCIO Y SERVICIOS'!N17:Q17</t>
  </si>
  <si>
    <t>'PRODUCCION COMERCIO Y SERVICIOS'!S17:V17</t>
  </si>
  <si>
    <t>'SERVICIOS PUBICOS'!N4:Q4</t>
  </si>
  <si>
    <t>'SERVICIOS PUBICOS'!S4:V4</t>
  </si>
  <si>
    <t>'SERVICIOS PUBICOS'!N5:Q5</t>
  </si>
  <si>
    <t>'SERVICIOS PUBICOS'!S5:V5</t>
  </si>
  <si>
    <t>'SERVICIOS PUBICOS'!N6:Q6</t>
  </si>
  <si>
    <t>'SERVICIOS PUBICOS'!S6:V6</t>
  </si>
  <si>
    <t>'SERVICIOS PUBICOS'!N7:Q7</t>
  </si>
  <si>
    <t>'SERVICIOS PUBICOS'!S7:V7</t>
  </si>
  <si>
    <t>'SERVICIOS PUBICOS'!N8:Q8</t>
  </si>
  <si>
    <t>'SERVICIOS PUBICOS'!S8:V8</t>
  </si>
  <si>
    <t>'SERVICIOS PUBICOS'!N9:Q9</t>
  </si>
  <si>
    <t>'SERVICIOS PUBICOS'!S9:V9</t>
  </si>
  <si>
    <t>'SERVICIOS PUBICOS'!N10:Q10</t>
  </si>
  <si>
    <t>'SERVICIOS PUBICOS'!S10:V10</t>
  </si>
  <si>
    <t>'SERVICIOS PUBICOS'!N11:Q11</t>
  </si>
  <si>
    <t>'SERVICIOS PUBICOS'!S11:V11</t>
  </si>
  <si>
    <t>'PRECIOS'!N4:Q4</t>
  </si>
  <si>
    <t>'PRECIOS'!S4:V4</t>
  </si>
  <si>
    <t>'PRECIOS'!N5:Q5</t>
  </si>
  <si>
    <t>'PRECIOS'!S5:V5</t>
  </si>
  <si>
    <t>'PRECIOS'!N6:Q6</t>
  </si>
  <si>
    <t>'PRECIOS'!S6:V6</t>
  </si>
  <si>
    <t>'PRECIOS'!N7:Q7</t>
  </si>
  <si>
    <t>'PRECIOS'!S7:V7</t>
  </si>
  <si>
    <t>'PRECIOS'!N8:Q8</t>
  </si>
  <si>
    <t>'PRECIOS'!S8:V8</t>
  </si>
  <si>
    <t>'PRECIOS'!N9:Q9</t>
  </si>
  <si>
    <t>'PRECIOS'!S9:V9</t>
  </si>
  <si>
    <t>'PRECIOS'!N10:Q10</t>
  </si>
  <si>
    <t>'PRECIOS'!S10:V10</t>
  </si>
  <si>
    <t>'SOCIODEMOGRAFICAS'!N4:Q4</t>
  </si>
  <si>
    <t>'SOCIODEMOGRAFICAS'!S4:V4</t>
  </si>
  <si>
    <t>'SOCIODEMOGRAFICAS'!N5:Q5</t>
  </si>
  <si>
    <t>'SOCIODEMOGRAFICAS'!S5:V5</t>
  </si>
  <si>
    <t>'SOCIODEMOGRAFICAS'!N6:Q6</t>
  </si>
  <si>
    <t>'SOCIODEMOGRAFICAS'!S6:V6</t>
  </si>
  <si>
    <t>'SOCIODEMOGRAFICAS'!N7:Q7</t>
  </si>
  <si>
    <t>'SOCIODEMOGRAFICAS'!S7:V7</t>
  </si>
  <si>
    <t>'SOCIODEMOGRAFICAS'!N8:Q8</t>
  </si>
  <si>
    <t>'SOCIODEMOGRAFICAS'!S8:V8</t>
  </si>
  <si>
    <t>'SOCIODEMOGRAFICAS'!N9:Q9</t>
  </si>
  <si>
    <t>'SOCIODEMOGRAFICAS'!S9:V9</t>
  </si>
  <si>
    <t>'SOCIODEMOGRAFICAS'!N10:Q10</t>
  </si>
  <si>
    <t>'SOCIODEMOGRAFICAS'!S10:V10</t>
  </si>
  <si>
    <t>'SOCIODEMOGRAFICAS'!N11:Q11</t>
  </si>
  <si>
    <t>'SOCIODEMOGRAFICAS'!S11:V11</t>
  </si>
  <si>
    <t>'SOCIODEMOGRAFICAS'!N12:Q12</t>
  </si>
  <si>
    <t>'SOCIODEMOGRAFICAS'!S12:V12</t>
  </si>
  <si>
    <t>'SOCIODEMOGRAFICAS'!N13:Q13</t>
  </si>
  <si>
    <t>'SOCIODEMOGRAFICAS'!S13:V13</t>
  </si>
  <si>
    <t>'AMBIENTALES'!N4:Q4</t>
  </si>
  <si>
    <t>'AMBIENTALES'!S4:V4</t>
  </si>
  <si>
    <t>'AMBIENTALES'!N5:Q5</t>
  </si>
  <si>
    <t>'AMBIENTALES'!S5:V5</t>
  </si>
  <si>
    <t>'AMBIENTALES'!N6:Q6</t>
  </si>
  <si>
    <t>'AMBIENTALES'!S6:V6</t>
  </si>
  <si>
    <t>'ESPACIALES'!N4:Q4</t>
  </si>
  <si>
    <t>'ESPACIALES'!S4:V4</t>
  </si>
  <si>
    <t>'ESPACIALES'!N5:Q5</t>
  </si>
  <si>
    <t>'ESPACIALES'!S5:V5</t>
  </si>
  <si>
    <t>'CULTURALES'!N4:Q4</t>
  </si>
  <si>
    <t>'CULTURALES'!S4:V4</t>
  </si>
  <si>
    <t>'CULTURALES'!N5:Q5</t>
  </si>
  <si>
    <t>'CULTURALES'!S5:V5</t>
  </si>
  <si>
    <t>'CUENTAS NACIONALES'!N4:Q4</t>
  </si>
  <si>
    <t>'CUENTAS NACIONALES'!S4:V4</t>
  </si>
  <si>
    <t>'CUENTAS NACIONALES'!N5:Q5</t>
  </si>
  <si>
    <t>'CUENTAS NACIONALES'!S5:V5</t>
  </si>
  <si>
    <t>'CUENTAS NACIONALES'!N6:Q6</t>
  </si>
  <si>
    <t>'CUENTAS NACIONALES'!S6:V6</t>
  </si>
  <si>
    <t>'CUENTAS NACIONALES'!N7:Q7</t>
  </si>
  <si>
    <t>'CUENTAS NACIONALES'!S7:V7</t>
  </si>
  <si>
    <t>'CUENTAS NACIONALES'!N8:Q8</t>
  </si>
  <si>
    <t>'CUENTAS NACIONALES'!S8:V8</t>
  </si>
  <si>
    <t>'PLANIFICACION'!N4:Q4</t>
  </si>
  <si>
    <t>'PLANIFICACION'!S4:V4</t>
  </si>
  <si>
    <t>'PLANIFICACION'!N5:Q5</t>
  </si>
  <si>
    <t>'PLANIFICACION'!S5:V5</t>
  </si>
  <si>
    <t>'PLANIFICACION'!N6:Q6</t>
  </si>
  <si>
    <t>'PLANIFICACION'!S6:V6</t>
  </si>
  <si>
    <t>'PLANIFICACION'!N7:Q7</t>
  </si>
  <si>
    <t>'PLANIFICACION'!S7:V7</t>
  </si>
  <si>
    <t>'PLANIFICACION'!N8:Q8</t>
  </si>
  <si>
    <t>'PLANIFICACION'!S8:V8</t>
  </si>
  <si>
    <t>'PLANIFICACION'!N9:Q9</t>
  </si>
  <si>
    <t>'PLANIFICACION'!S9:V9</t>
  </si>
  <si>
    <t>'PLANIFICACION'!N10:Q10</t>
  </si>
  <si>
    <t>Estudios, Publicaciones y Boletines del mes de diciembre de 2009</t>
  </si>
  <si>
    <t>Estudios, Publicaciones y Boletines del mes de enero de 2010</t>
  </si>
  <si>
    <t>Estudios, Publicaciones y Boletines del mes de febrero 2010</t>
  </si>
  <si>
    <t>Estudios, Publicaciones y Boletines del mes de marzo de 2010</t>
  </si>
  <si>
    <t>Estudios, Publicaciones y Boletines del mes de abril de 2010</t>
  </si>
  <si>
    <t>Estudios, Publicaciones y Boletines del mes de mayo de 2010</t>
  </si>
  <si>
    <t>Estudios, Publicaciones y Boletines del mes de junio de 2010</t>
  </si>
  <si>
    <t>Estudios, Publicaciones y Boletines del mes de julio de 2010</t>
  </si>
  <si>
    <t>Estudios, Publicaciones y Boletines del mes de agosto de 2010</t>
  </si>
  <si>
    <t>Estudios, Publicaciones y Boletines del mes de septiembre de 2010</t>
  </si>
  <si>
    <t>Estudios, Publicaciones y Boletines del mes de octubre de 2010</t>
  </si>
  <si>
    <t>Estudios, Publicaciones y Boletines del mes de noviembre de 2010</t>
  </si>
  <si>
    <t>Estudios de Población</t>
  </si>
  <si>
    <t>Documento con indicadores de NBI</t>
  </si>
  <si>
    <t>Elaboración de los informes del estudio Puerto Gaitan</t>
  </si>
  <si>
    <t xml:space="preserve">Elaboración de informes con resultados de los indicadores de población </t>
  </si>
  <si>
    <t>Estudio de caracterización</t>
  </si>
  <si>
    <t xml:space="preserve">Documento con indicadores </t>
  </si>
  <si>
    <t>AR04</t>
  </si>
  <si>
    <t>Proyecciones de Población</t>
  </si>
  <si>
    <t>Elaboración, análisis, validación y entrega  de las Proyecciones de Población Total Municipal Cabecera - Resto, por sexo y edades simples de 0-6 años con corte a junio 30 de 2011 para certificar a DNP</t>
  </si>
  <si>
    <t>Archivo definitivo con el análisis, validación y entrega de las Proyecciones de Población Total Municipal Cabecera - Resto, por sexo y edades simples de 0-6 años con corte a junio 30 de 2011 para certificar a DNP</t>
  </si>
  <si>
    <t>DF3</t>
  </si>
  <si>
    <t>Entrega a DNP de las proyecciones de población indígena en resguardos con corte a junio de 2011</t>
  </si>
  <si>
    <t>Entrega a DNP de las proyecciones de población indígena en resguardos con corte a diciembre de 2011</t>
  </si>
  <si>
    <t>DF4</t>
  </si>
  <si>
    <t>AR06</t>
  </si>
  <si>
    <t>Estadísticas Vitales</t>
  </si>
  <si>
    <t>Estadísticas Grupos Étnicos</t>
  </si>
  <si>
    <t xml:space="preserve">Ayuda de memoria y actas de acuerdos y compromisos </t>
  </si>
  <si>
    <t>EJ1</t>
  </si>
  <si>
    <t>Preparación de bases definitivas 2008</t>
  </si>
  <si>
    <t>Base definitiva de nacimientos, defunciones ( fetales y no fetales) año 2008</t>
  </si>
  <si>
    <t xml:space="preserve">Preparación de bases preliminares 2009  </t>
  </si>
  <si>
    <t>Base preliminar de nacimientos, defunciones ( fetales y no fetales) año 2009</t>
  </si>
  <si>
    <t>Preparación de bases preliminares 2010</t>
  </si>
  <si>
    <t>Base preliminar de nacimientos, defunciones ( fetales y no fetales) año 2010</t>
  </si>
  <si>
    <t>Cuadros de salida de nacimientos y Defunciones para publicación en página Web</t>
  </si>
  <si>
    <t>Cuadros de salida de los años 2008 y preliminares de los años 2009 y 2010 de nacimientos y funciones fetales y no fetales</t>
  </si>
  <si>
    <t xml:space="preserve">Envío de cuadros de salida de TMI 2008 a DNP y  Banco de Datos </t>
  </si>
  <si>
    <t>RED VIRTUAL DE DATOS</t>
  </si>
  <si>
    <t>SISTEMA DE MERCADEO Y RED FÍSICA</t>
  </si>
  <si>
    <t>Atención a los ciudadanos en los Centros de información y bancos de datos</t>
  </si>
  <si>
    <t>Crear de 3 centros de atención al ciudadano adecuados para consulta en puntos estratégicos del país en 2010.</t>
  </si>
  <si>
    <t>CANDANE</t>
  </si>
  <si>
    <t>Georreferenciación y Sistema de Metadatos</t>
  </si>
  <si>
    <t>Documento de resultados sobre la aplicación de la metodología para una cabecera municipal</t>
  </si>
  <si>
    <t>Aplicativo de Consulta de la información Censal con las funcionalidades de representación gráfica de indicadores demográficos</t>
  </si>
  <si>
    <t>Estratificación</t>
  </si>
  <si>
    <t>Revisar y Ajustar la Propuesta Metodológica de Estratificación. (AVANCE 4 DE 4)</t>
  </si>
  <si>
    <t>Propuesta Metodológica de Estratificación ajustada con alternativas.</t>
  </si>
  <si>
    <t>Definir e implementar los sistemas de seguimiento y evaluación a la aplicación de las nuevas metodologías de estratificaciones urbanas y de centros poblados (AVANCE 8 DE 8)</t>
  </si>
  <si>
    <t>Informes de avance y de seguimiento de la integración desde el módulo contable en el sistema SIIAF</t>
  </si>
  <si>
    <t>Informes de avance de ejecución</t>
  </si>
  <si>
    <t>Revisión del material enviado por las territoriales, consolidación,, validación y consistencia de la información; producción y revisión de cuadros de salida de Licencias de Construcción de septiembre de 2010</t>
  </si>
  <si>
    <t>Revisión del material enviado por las territoriales, consolidación,, validación y consistencia de la información; producción y revisión de cuadros de salida de Licencias de Construcción de octubre de 2010</t>
  </si>
  <si>
    <t>Revisión del material enviado por las territoriales, consolidación,, validación y consistencia de la información; producción y revisión de cuadros de salida de Licencias de Construcción de noviembre de 2010</t>
  </si>
  <si>
    <t>Base de datos mensual depurada y cuadros de salida de licencias de construcción del mes de junio de  2010</t>
  </si>
  <si>
    <t>Base de datos mensual depurada y cuadros de salida de licencias de construcción del mes de julio de  2010</t>
  </si>
  <si>
    <t>Base de datos mensual depurada y cuadros de salida de licencias de construcción del mes de agosto de  2010</t>
  </si>
  <si>
    <t>Base de datos mensual depurada y cuadros de salida de licencias de construcción del mes de septiembre de  2010</t>
  </si>
  <si>
    <t>Base de datos mensual depurada y cuadros de salida de licencias de construcción del mes de octubre de  2010</t>
  </si>
  <si>
    <t>Base de datos mensual depurada y cuadros de salida de licencias de construcción del mes de noviembre de  2010</t>
  </si>
  <si>
    <t>Elaboración del contexto correspondientes al mes de noviembre de 2009</t>
  </si>
  <si>
    <t>Elaboración del contexto correspondientes al mes de diciembre de 2009</t>
  </si>
  <si>
    <t>Elaboración del contexto correspondientes al mes de enero de 2010</t>
  </si>
  <si>
    <t>Elaboración del contexto correspondientes al mes de febrero de 2010</t>
  </si>
  <si>
    <t>Elaboración del contexto correspondientes al mes de marzo de 2010</t>
  </si>
  <si>
    <t>Elaboración del contexto correspondientes al mes de abril de 2010</t>
  </si>
  <si>
    <t>Elaboración del contexto correspondientes al mes de mayo de 2010</t>
  </si>
  <si>
    <t>Elaboración del contexto correspondientes al mes de julio de 2010</t>
  </si>
  <si>
    <t>Elaboración del contexto correspondientes al mes de septiembre de 2010</t>
  </si>
  <si>
    <t>Elaboración del contexto correspondientes al mes de octubre de 2010</t>
  </si>
  <si>
    <t>Informe de contextualización de resultados del mes de junio de 2010</t>
  </si>
  <si>
    <t>Informe de contextualización de resultados del mes de julio de 2010</t>
  </si>
  <si>
    <t>Informe de contextualización de resultados del mes de agosto de 2010</t>
  </si>
  <si>
    <t>Informe de contextualización de resultados del mes de septiembre de 2010</t>
  </si>
  <si>
    <t>Informe de contextualización de resultados del mes de octubre de 2010</t>
  </si>
  <si>
    <t>Trimestralizar la información mensual y generar los insumos requeridos para DSCN. IV trimestre de 2009</t>
  </si>
  <si>
    <t>Trimestralizar la información mensual y generar los insumos requeridos para DSCN. I trimestre e 2010</t>
  </si>
  <si>
    <t>Trimestralizar la información mensual y generar los insumos requeridos para DSCN. II trimestre de 2010</t>
  </si>
  <si>
    <t>Trimestralizar la información mensual y generar los insumos requeridos para DSCN. III trimestre de 2010</t>
  </si>
  <si>
    <t>Publicación y difusión del boletín, comunicado de prensa y anexos estadísticos correspondientes al IV trimestre de 2009</t>
  </si>
  <si>
    <t>Publicación y difusión del boletín, comunicado de prensa y anexos estadísticos correspondientes al I trimestre de 2010</t>
  </si>
  <si>
    <t>Publicación y difusión del boletín, comunicado de prensa y anexos estadísticos correspondientes al II trimestre de 2010</t>
  </si>
  <si>
    <t>Publicación y difusión del boletín, comunicado de prensa y anexos estadísticos correspondientes al III trimestre de 2010</t>
  </si>
  <si>
    <t>Producción y entrega de archivos depurados y cuadros de salida a temática, IV trimestre 2009</t>
  </si>
  <si>
    <t>Producción y entrega de archivos depurados y cuadros de salida a temática, I trimestre 2010</t>
  </si>
  <si>
    <t>Producción y entrega de archivos depurados y cuadros de salida a temática, II trimestre 2010</t>
  </si>
  <si>
    <t>Producción y entrega de archivos depurados y cuadros de salida a temática, III trimestre 2010</t>
  </si>
  <si>
    <t>Cuadros de salida a temática III trimestre  de 2010</t>
  </si>
  <si>
    <t xml:space="preserve">Elaboración del documento de contexto correspondiente al IV trimestre de 2009 </t>
  </si>
  <si>
    <t>Elaboración del documento de contexto correspondiente al I trimestre de 2010</t>
  </si>
  <si>
    <t>Elaboración del documento de contexto correspondiente al II trimestre de 2010</t>
  </si>
  <si>
    <t>Elaboración del documento de contexto correspondiente al III trimestre de 2010</t>
  </si>
  <si>
    <t>Documento de contexto III trimestre de 2010</t>
  </si>
  <si>
    <t>Entrega de información a Cuentas Nacionales, IV trimestre 2009</t>
  </si>
  <si>
    <t>Entrega de información a Cuentas Nacionales, I trimestre 2010</t>
  </si>
  <si>
    <t>Entrega de información a Cuentas Nacionales, II trimestre 2010</t>
  </si>
  <si>
    <t>Entrega de información a Cuentas Nacionales, III trimestre 2010</t>
  </si>
  <si>
    <t>Archivos para Cuentas Nacionales  de III trimestre de 2010</t>
  </si>
  <si>
    <t>Publicación del boletín de prensa correspondiente al IV trimestre de 2009 - IIOC</t>
  </si>
  <si>
    <t>Publicación del boletín de prensa correspondiente al I trimestre de 2010 - IIOC</t>
  </si>
  <si>
    <t>Publicación del boletín de prensa correspondiente al II trimestre de 2010 - IIOC</t>
  </si>
  <si>
    <t>Publicación del boletín de prensa correspondiente al III trimestre de 2010 - IIOC</t>
  </si>
  <si>
    <t>Publicación del boletín de prensa correspondiente al IV trimestre de 2009 - IIEAC</t>
  </si>
  <si>
    <t>Construir nuevas canastas para la definición de las líneas de indigencia y pobreza, a partir de la encuesta de ingresos y gastos.</t>
  </si>
  <si>
    <t>Producir la cifra de pobreza para 2009 con metodología actual.</t>
  </si>
  <si>
    <t>Boletín de Prensa para difusión</t>
  </si>
  <si>
    <t xml:space="preserve">Encuesta de Calidad de Vida </t>
  </si>
  <si>
    <t>Documento descriptivo de los resultados.</t>
  </si>
  <si>
    <t xml:space="preserve">Elaboración del documento descriptivo de los resultados obtenidos </t>
  </si>
  <si>
    <t>EJ8</t>
  </si>
  <si>
    <t>PP03</t>
  </si>
  <si>
    <t>Instrumentos para recolección y control</t>
  </si>
  <si>
    <t>PP04</t>
  </si>
  <si>
    <t xml:space="preserve">Procesamiento de datos </t>
  </si>
  <si>
    <t>Sistemas de captura, codificación, verificación, imputación y validación</t>
  </si>
  <si>
    <t>Software de captura DMC-WEB</t>
  </si>
  <si>
    <t>AR03</t>
  </si>
  <si>
    <t>Preparación de bases de micro datos</t>
  </si>
  <si>
    <t>Estudios, Publicaciones y Boletines</t>
  </si>
  <si>
    <t>ENCUESTA DE CULTURA (ECULTURA)</t>
  </si>
  <si>
    <t>PP02</t>
  </si>
  <si>
    <t>Diseño estadístico</t>
  </si>
  <si>
    <t>PP11</t>
  </si>
  <si>
    <t>Diseño operativo de campo</t>
  </si>
  <si>
    <t xml:space="preserve">Encuesta Ambiental Industrial </t>
  </si>
  <si>
    <t>INDICADORES DE PROYECTOS ESPECIALES (IPE)</t>
  </si>
  <si>
    <t>Indicadores sectoriales</t>
  </si>
  <si>
    <t>Cuentas del agua para el Distrito Capital.(SDA-DANE)</t>
  </si>
  <si>
    <t>Indicadores de Iniciativas Internacionales</t>
  </si>
  <si>
    <t>Cambio Climático</t>
  </si>
  <si>
    <t>Sistema de Información</t>
  </si>
  <si>
    <t>AR01</t>
  </si>
  <si>
    <t xml:space="preserve">Archivo definitivo con las Estimaciones y Proyecciones de Hogares, período 1985-2020 y Viviendas, período 1993-2020 a nivel Nacional y Departamental </t>
  </si>
  <si>
    <t>Informe Ejecutivo Anual del Sistema de Control Interno y el Contable 2010.</t>
  </si>
  <si>
    <t>Informe Austeridad en el Gasto para la Presidencia de la República. (Sectorial) - Febrero</t>
  </si>
  <si>
    <t>Informe Austeridad en el Gasto para la Presidencia de la República. (Sectorial) - Julio</t>
  </si>
  <si>
    <t>Informe Austeridad en el Gasto para la Presidencia de la República. (Sectorial) - Octubre</t>
  </si>
  <si>
    <t>Informe sobre la implementación de la metodología de seguimiento y evaluación de la ejecución del PENDES</t>
  </si>
  <si>
    <t xml:space="preserve">Documento metodológico </t>
  </si>
  <si>
    <t>Formulación de planes</t>
  </si>
  <si>
    <t>Planes formulados</t>
  </si>
  <si>
    <t>Implementación de la metodología de seguimiento y evaluación a la ejecución del PENDES</t>
  </si>
  <si>
    <t>Informes de pruebas</t>
  </si>
  <si>
    <t>Validación y armonización de indicadores. Grupo 8</t>
  </si>
  <si>
    <t xml:space="preserve">Validación y armonización de indicadores. </t>
  </si>
  <si>
    <t>Matriz con  indicadores validados y armonizados</t>
  </si>
  <si>
    <t>Registro, análisis, preparación, realizaron y seguimiento a cambios para el mes de diciembre</t>
  </si>
  <si>
    <t>Creación y ejecución de procedimientos de actualización de tablas de Relación para cada Sujeto de información - Información de Industria</t>
  </si>
  <si>
    <t>Implementación de las tablas en el Repositorio para la integración de los datos</t>
  </si>
  <si>
    <t>Ajustes requeridos a la documentación d</t>
  </si>
  <si>
    <t>Metadatos estructurados  de operaciones estadísticas documentadas</t>
  </si>
  <si>
    <t>Ajustes diseño estadístico Encuesta Agropecuaria 2010</t>
  </si>
  <si>
    <t>Documento de diseño</t>
  </si>
  <si>
    <t xml:space="preserve">Revisión y ajuste de variables </t>
  </si>
  <si>
    <t>ENCUESTA NACIONAL AGROPECUARIA</t>
  </si>
  <si>
    <t>Ajustes al diseño de procesamiento de datos</t>
  </si>
  <si>
    <t>Diseño de sistemas</t>
  </si>
  <si>
    <t>Definición y diseño operativo Encuesta Agropecuaria 2010</t>
  </si>
  <si>
    <t>Documento  para procesos de diseño de operativo de campo</t>
  </si>
  <si>
    <t xml:space="preserve">Pruebas piloto Estudios Agropecuarios Especiales focalizados </t>
  </si>
  <si>
    <t>Documento con estrategias para el fortalecimiento de los registros administrativos de los gremios del sector agropecuario</t>
  </si>
  <si>
    <t>Revisión y ajustes al diseño estadístico</t>
  </si>
  <si>
    <t>Impresión</t>
  </si>
  <si>
    <t>Instalación de la actividad</t>
  </si>
  <si>
    <t>Actividad docente en desarrollo</t>
  </si>
  <si>
    <t>Revistas</t>
  </si>
  <si>
    <t>Preparación de proyectos de Cooperación</t>
  </si>
  <si>
    <t>CANDANE RELACIONES INTERNACIONALES</t>
  </si>
  <si>
    <t>Realizar mantenimiento al aplicativo y cargue de cartografía digital, de acuerdo a los requerimientos temáticos y operativos de la gran encuesta integrada de hogares dentro de las etapas de enero a diciembre 2010.</t>
  </si>
  <si>
    <t>Implementación soluciones de firewall, librería de backup y sistema de almacenamiento</t>
  </si>
  <si>
    <t>Documentos resultado de las implementaciones de las soluciones informáticas</t>
  </si>
  <si>
    <t>DF8</t>
  </si>
  <si>
    <t>Políticas y estándares ingeniería de software</t>
  </si>
  <si>
    <t>Lineamientos y estándares de desarrollo de proyectos de ingeniería de software</t>
  </si>
  <si>
    <t>Rediseño plataforma TI</t>
  </si>
  <si>
    <t>Rediseño de la plataforma  TI</t>
  </si>
  <si>
    <t xml:space="preserve">Actualizar  la página web de la entidad de acuerdo con los requerimientos de las diferentes dependencias y/o el calendario de publicaciones. Enero, febrero y marzo de 2010 </t>
  </si>
  <si>
    <t>Alimentación de la información y procesamiento de documentos para actualización de la página</t>
  </si>
  <si>
    <t xml:space="preserve">Actualizar  la página web de la entidad de acuerdo con los requerimientos de las diferentes dependencias y/o el calendario de publicaciones. abril, mayo y junio de 2010 </t>
  </si>
  <si>
    <t xml:space="preserve">Actualizar  la página web de la entidad de acuerdo con los requerimientos de las diferentes dependencias y/o el calendario de publicaciones. Julio, agosto y septiembre de 2010 </t>
  </si>
  <si>
    <t xml:space="preserve">Actualizar  la página web de la entidad de acuerdo con los requerimientos de las diferentes dependencias y/o el calendario de publicaciones. octubre, noviembre y diciembre de 2010 </t>
  </si>
  <si>
    <t>AR07</t>
  </si>
  <si>
    <t>SISTEMA INTEGRADO DE INFORMACIÓN ADMINISTRATIVA Y FINANCIERA</t>
  </si>
  <si>
    <t>Seguimiento y control de enero, febrero, marzo</t>
  </si>
  <si>
    <t>Seguimiento y control de abril, mayo, junio</t>
  </si>
  <si>
    <t>Seguimiento y control de julio, agosto, septiembre</t>
  </si>
  <si>
    <t>Actualizar e implementar el programa de socialización y difusión normativa, jurisprudencial y doctrinaria para la Entidad y mantenerlo actualizado</t>
  </si>
  <si>
    <t>Publicación de  Boletín Jurídico  en  Danenet</t>
  </si>
  <si>
    <t>Informe trimestral de seguimiento al Plan de Mantenimiento y sostenibilidad</t>
  </si>
  <si>
    <t>Soporte documental ORFEO a nivel nacional, seguimiento trimestral</t>
  </si>
  <si>
    <t>Revisión información trimestral enviada a la Contaduría General de la Nación -Mayo</t>
  </si>
  <si>
    <t>Informe de Revisión de Cuentas de Gastos del P&amp;G 2010 - Mayo</t>
  </si>
  <si>
    <t>Informe de Revisión de Cuentas de Gastos del P&amp;G 2010 - Agosto</t>
  </si>
  <si>
    <t>Informe auditoria a Territoriales y Subsedes mes de Noviembre</t>
  </si>
  <si>
    <t>Informe auditoria a Territoriales y Subsedes mes de Diciembre</t>
  </si>
  <si>
    <t>Informe de Evaluación Cumplimiento de funciones de los Comités de la Entidad - Agosto</t>
  </si>
  <si>
    <t>Informe de Evaluación Cumplimiento de funciones de los Comités de la Entidad - Octubre</t>
  </si>
  <si>
    <t>Informe de Evaluación Cumplimiento de funciones de los Comités de la Entidad - Noviembre</t>
  </si>
  <si>
    <t>Publicación del boletín de prensa del IV trimestre de 2009</t>
  </si>
  <si>
    <t>Publicación del boletín de prensa del I trimestre de 2010</t>
  </si>
  <si>
    <t>Publicación del boletín de prensa del  II trimestre de 2010</t>
  </si>
  <si>
    <t>Publicación del boletín de prensa del III trimestre de 2010</t>
  </si>
  <si>
    <t>Boletín de prensa del IV trimestre de 2009</t>
  </si>
  <si>
    <t>Boletín de prensa del I trimestre de 2010</t>
  </si>
  <si>
    <t>Boletín de prensa del II trimestre de 2010</t>
  </si>
  <si>
    <t>Boletín de prensa del III trimestre de 2010</t>
  </si>
  <si>
    <t>Publicación del boletín de prensa del mes de noviembre de 2009</t>
  </si>
  <si>
    <t>Publicación del boletín de prensa del mes de diciembre de 2009</t>
  </si>
  <si>
    <t>Publicación del boletín de prensa del mes de enero de 2010</t>
  </si>
  <si>
    <t>Publicación del boletín de prensa del mes de febrero de 2010</t>
  </si>
  <si>
    <t>Publicación del boletín de prensa del mes de marzo de 2010</t>
  </si>
  <si>
    <t>Publicación del boletín de prensa del mes de abril de 2010</t>
  </si>
  <si>
    <t>Publicación del boletín de prensa del mes de mayo de 2010</t>
  </si>
  <si>
    <t>Publicación del boletín de prensa del mes de junio de 2010</t>
  </si>
  <si>
    <t>Publicación del boletín de prensa del mes de julio de 2010</t>
  </si>
  <si>
    <t>Publicación del boletín de prensa del mes de agosto de 2010</t>
  </si>
  <si>
    <t>Publicación del boletín de prensa del mes de setiembre de 2010</t>
  </si>
  <si>
    <t>Publicación del boletín de prensa del mes de octubre de 2010</t>
  </si>
  <si>
    <t>Desarrollar el módulo de calificaciones e informes del indicador de calidad (Perfil Coordinador DANE CENTRAL, TERRITORIALES)</t>
  </si>
  <si>
    <t>Módulo de calificaciones e informes del indicador de calidad</t>
  </si>
  <si>
    <t>Migración información histórica de la encuesta a las bases de datos actuales</t>
  </si>
  <si>
    <t>Producción de cuadros definitivos EAM 2008</t>
  </si>
  <si>
    <t xml:space="preserve">Muestra Trimestral Manufacturera </t>
  </si>
  <si>
    <t>Muestra Mensual Manufacturera</t>
  </si>
  <si>
    <t>Presentación de los Estados Financieros de DANE y FONDANE sobre el Censo General 2005.</t>
  </si>
  <si>
    <t>Homologación y reclasificación mensual de los registros contables de la contabilidad FONDANE Institucional a la contabilidad Proyectos Especiales (l Contrato de Cooperación Técnica No. 10819-CO - BID)</t>
  </si>
  <si>
    <t>Presentación de los Estados Financieros del Contrato de Donación-BID. 10819-CO</t>
  </si>
  <si>
    <t>Ejercer supervisión e Interventoria de carácter Financiero, a los convenios suscritos por DANE Y FONDANE.</t>
  </si>
  <si>
    <t>Presentación mensual y final  de informes Financiero y de Gestión de supervisión de  acuerdo al Objeto y a las cláusulas de los convenios.</t>
  </si>
  <si>
    <t>Administración de terceros</t>
  </si>
  <si>
    <t>Informe de  Ejecución de PAC</t>
  </si>
  <si>
    <t>Análisis, programación y control de la información financiera</t>
  </si>
  <si>
    <t>Personal contratado de las diferentes oficinas para los diferentes proyectos</t>
  </si>
  <si>
    <t>Gestión y tramite de requerimientos para la contratación de bienes y servicios</t>
  </si>
  <si>
    <t>Liquidación de contratos</t>
  </si>
  <si>
    <t>Contratos  liquidados conforme a la normatividad vigente</t>
  </si>
  <si>
    <t>Actuaciones contractuales  de acuerdo con la normatividad vigente</t>
  </si>
  <si>
    <t>I</t>
  </si>
  <si>
    <t>II</t>
  </si>
  <si>
    <t>III</t>
  </si>
  <si>
    <t>IV</t>
  </si>
  <si>
    <t>META</t>
  </si>
  <si>
    <t>TRIMESTRE</t>
  </si>
  <si>
    <t>Mes</t>
  </si>
  <si>
    <t>Total</t>
  </si>
  <si>
    <t>LOGRO</t>
  </si>
  <si>
    <t>INDICADOR</t>
  </si>
  <si>
    <t>Cantidad Producto</t>
  </si>
  <si>
    <t>Investigación / Componente</t>
  </si>
  <si>
    <t>Cantidad
Producto</t>
  </si>
  <si>
    <t xml:space="preserve">Comparar el coeficientes de imputación actual (55%) con el obtenido para medir impacto </t>
  </si>
  <si>
    <t>Boletín de prensa, comunicado, carta al presidente, anexos y series  IV trimestre de 2009 VIS</t>
  </si>
  <si>
    <t>AR5</t>
  </si>
  <si>
    <t>Módulo Operativos del Sistema de Información del Directorio Estadístico de Empresas; Formulario electrónico para realizar la captura de datos en el Operativo telefónico</t>
  </si>
  <si>
    <t>LEVANTAMIENTO, RECOPILACIÓN Y ACTUALIZACIÓN DE LA INFORMACIÓN RELACIONADA CON PRECIOS A NIVEL NACIONAL</t>
  </si>
  <si>
    <t>Índice de Precios al Consumidor</t>
  </si>
  <si>
    <t>PP08</t>
  </si>
  <si>
    <t>Revisión información trimestral enviada a la Contaduría General de la Nación   Octubre</t>
  </si>
  <si>
    <t>Revisión información trimestral enviada a la Contaduría General de la Nación   Julio</t>
  </si>
  <si>
    <t>Informe de Revisión Cumplimiento de Sanciones Impuestas por Control Disciplinario Interno</t>
  </si>
  <si>
    <t>Informe auditoria a Territoriales y Subsedes mes de Junio</t>
  </si>
  <si>
    <t>Informe auditoria a Territoriales y Subsedes mes de Julio</t>
  </si>
  <si>
    <t>Informe auditoria a Territoriales y Subsedes mes de Agosto</t>
  </si>
  <si>
    <t>Informe auditoria a Territoriales y Subsedes mes de Septiembre</t>
  </si>
  <si>
    <t>Informe auditoria a Territoriales y Subsedes mes de Octubre</t>
  </si>
  <si>
    <t>Informe de Evaluación Cumplimiento Normas de derechos de Autor.</t>
  </si>
  <si>
    <t>Informe de Evaluación Proceso de Detección y Análisis de Requerimientos.</t>
  </si>
  <si>
    <t>Informe de Evaluación a la Implementación y mantenimiento del MECI y Sistema de Gestión de la Calidad NTCGP 1000:2004.</t>
  </si>
  <si>
    <t>Informe de  Modificaciones a los Programas de Auditorias. (Integrar auditorias de Gestión y de Calidad)</t>
  </si>
  <si>
    <t>Informe de Evaluación Proceso Administración Recursos Físicos - Abril</t>
  </si>
  <si>
    <t>Informe de  Evaluación Proceso Administración Recursos Físicos - Noviembre</t>
  </si>
  <si>
    <t>Informe de  Evaluación Proceso de Diseño de productos nuevos o rediseño de los ya existentes.</t>
  </si>
  <si>
    <t>Informe de  Evaluación Proceso Soporte Científico y Técnico.</t>
  </si>
  <si>
    <t>Informe de Evaluación al Centro de Altos Estudios - CANDANE.</t>
  </si>
  <si>
    <t>Evaluación Proceso de Producción Estadística.</t>
  </si>
  <si>
    <t>Evaluación Proceso de Respuesta Derechos de Petición y Quejas y Reclamos - Mayo</t>
  </si>
  <si>
    <t>Evaluación Proceso de Respuesta Derechos de Petición y Quejas y Reclamos - Noviembre</t>
  </si>
  <si>
    <t>Informe de la Evaluación Proceso Administración Recursos Informáticos   Mayo</t>
  </si>
  <si>
    <t>SEGUIMIENTO DICIEMBRE 2010</t>
  </si>
  <si>
    <t>El Software  se encuentra en periodo de prueba para entregar el definitivo  y empezar la producción en ese software en el 2011</t>
  </si>
  <si>
    <t>SEGUIMIENTO  DICIEMBRE 2010</t>
  </si>
  <si>
    <t>SEGUIMIENTO DICIEMBRE  2010</t>
  </si>
  <si>
    <t>Informe de resultados preliminares Encuesta Agropecuaria 2010</t>
  </si>
  <si>
    <t>Se hizo censo flores en Boyacá, se esta haciendo en Antioquia. Dentro de la ENA se realizó la encuesta en  alturas superiores a los 3000 msnm.</t>
  </si>
  <si>
    <t>Diseño y especificaciones de un aplicativo en web ( Formulario)</t>
  </si>
  <si>
    <t>Resultados de los sectores editoriales y cinematografía año 2005 base 2005 para la Cuenta Satélite de Cultura.</t>
  </si>
  <si>
    <t>Ejercicio piloto en función del año 2005 base 2005 para la Cuenta Satélite de Turismo.</t>
  </si>
  <si>
    <t>Actualización en la WEB de la serie 2000 – 2008 a base 2005 de las cuentas de gasto en protección ambiental para la Cuenta Satélite de Medio Ambiente.</t>
  </si>
  <si>
    <t xml:space="preserve">Avance en el ejercicio piloto en función del año 2005 base 2005 para la Cuenta Satélite de Salud y Seguros Sociales. </t>
  </si>
  <si>
    <t xml:space="preserve">Publicación de las  cuentas departamentales serie 2000 – 2007 base 2005  </t>
  </si>
  <si>
    <t>Cuadros de resultados de la retropolación de los agregados macroeconómicos seleccionados Fase I: Desde 1990 a 1999.</t>
  </si>
  <si>
    <t>Elaboración de Boletín de prensa y presentación para difusión de los resultados del módulo de trabajo infantil 2009</t>
  </si>
  <si>
    <t>LEVANTAMIENTO RECOPILACIÓN Y ACTUALIZACIÓN DE LA INFORMACIÓN
RELACIONADA CON EL CUMPLIMIENTO DE LOS OBJETIVOS DEL MILENIO
NACIONAL</t>
  </si>
  <si>
    <t>Revisión y análisis de la ENIG 06/07 para la construcción de las nuevas canastas Enero</t>
  </si>
  <si>
    <t>Documento de análisis</t>
  </si>
  <si>
    <t>Construcción de las nuevas canastas</t>
  </si>
  <si>
    <t>Estimaciones de las líneas de pobreza e indigencia 2009 (desde enero hasta agosto)</t>
  </si>
  <si>
    <t>Estimaciones de la incidencia de pobreza e indigencia 2009 con y sin subsidios (desde enero hasta agosto)</t>
  </si>
  <si>
    <t>Elaboración de Boletín de prensa y presentación para difusión de información preliminar</t>
  </si>
  <si>
    <t>Base datos depurada  de la encuesta de comportamiento s y actitudes sexuales en  niños, niñas  y adolecentes</t>
  </si>
  <si>
    <t>INVESTIGACIÓN</t>
  </si>
  <si>
    <t>FECHA DE TERMINACIÓN</t>
  </si>
  <si>
    <t xml:space="preserve">El boletín se elaboró pero todavía no se ha publicado. Esta pendiente la realización de los comités interno y externo. </t>
  </si>
  <si>
    <t>El Boletín se realizó conjuntamente con la presentación, con información preliminar y muestral y se realizó la difusión al Comité Interno. La publicación final no se ha realizado, por cuanto se estaba esperando la base de datos final</t>
  </si>
  <si>
    <t>LEVANTAMIENTO RECOPILACIÓN Y ACTUALIZACIÓN DE LA INFORMACIÓN
RELACIONADA CON PRODUCCIÓN COMERCIO Y SERVICIOS NACIONAL</t>
  </si>
  <si>
    <t>Elaboración de Boletín de Prensa cuarto trimestre de 2009</t>
  </si>
  <si>
    <t xml:space="preserve">Elaboración de Boletín de Prensa primer trimestre </t>
  </si>
  <si>
    <t>Elaboración de Boletín de Prensa Estructura 2009</t>
  </si>
  <si>
    <t>Elaboración de Boletín de Prensa TICS 2009 para Microestablecimientos</t>
  </si>
  <si>
    <t xml:space="preserve">Elaboración de Boletín de Prensa segundo trimestre </t>
  </si>
  <si>
    <t xml:space="preserve">Elaboración de Boletín de Prensa tercero trimestre </t>
  </si>
  <si>
    <t xml:space="preserve">Elaboración de Boletín de Prensa </t>
  </si>
  <si>
    <t>Cuadros de salida II trimestre 2010</t>
  </si>
  <si>
    <t>Publicación boletín exportaciones, noviembre 2009</t>
  </si>
  <si>
    <t>Boletín de prensa de exportaciones noviembre de 2009</t>
  </si>
  <si>
    <t>Publicación boletín exportaciones, diciembre 2009</t>
  </si>
  <si>
    <t>Boletín de prensa de exportaciones diciembre de 2009</t>
  </si>
  <si>
    <t>Publicación boletín exportaciones, enero 2010</t>
  </si>
  <si>
    <t>Boletín de prensa de exportaciones enero de 2010</t>
  </si>
  <si>
    <t>Publicación boletín exportaciones, febrero 2010</t>
  </si>
  <si>
    <t>Boletín de prensa de exportaciones febrero de 2010</t>
  </si>
  <si>
    <t>Publicación boletín exportaciones, marzo 2010</t>
  </si>
  <si>
    <t>Boletín de prensa de exportaciones marzo de 2010</t>
  </si>
  <si>
    <t>Publicación boletín exportaciones, abril 2010</t>
  </si>
  <si>
    <t>Boletín de prensa de exportaciones abril de 2010</t>
  </si>
  <si>
    <t>Publicación boletín exportaciones, mayo 2010</t>
  </si>
  <si>
    <t>Boletín de prensa de exportaciones mayo de 2010</t>
  </si>
  <si>
    <t>Publicación boletín exportaciones, junio 2010</t>
  </si>
  <si>
    <t>Boletín de prensa de exportaciones junio de 2010</t>
  </si>
  <si>
    <t>Publicación boletín exportaciones, julio 2010</t>
  </si>
  <si>
    <t>Boletín de prensa de exportaciones julio de 2010</t>
  </si>
  <si>
    <t>Publicación boletín exportaciones, agosto 2010</t>
  </si>
  <si>
    <t>Boletín de prensa de exportaciones agosto de 2010</t>
  </si>
  <si>
    <t>Publicación boletín exportaciones, septiembre 2010</t>
  </si>
  <si>
    <t>Boletín de prensa de exportaciones septiembre de 2010</t>
  </si>
  <si>
    <t>Publicación boletín exportaciones, octubre 2010</t>
  </si>
  <si>
    <t>Boletín de prensa de exportaciones octubre de 2010</t>
  </si>
  <si>
    <t>Publicación boletín importaciones, noviembre 2009</t>
  </si>
  <si>
    <t>Boletín de prensa de importaciones noviembre de 2010</t>
  </si>
  <si>
    <t>Publicación boletín importaciones, diciembre 2009</t>
  </si>
  <si>
    <t>Boletín de prensa de importaciones diciembre de 2010</t>
  </si>
  <si>
    <t>Publicación boletín importaciones, enero 2010</t>
  </si>
  <si>
    <t>Boletín de prensa de importaciones enero de 2010</t>
  </si>
  <si>
    <t>Publicación boletín importaciones, febrero 2010</t>
  </si>
  <si>
    <t>Boletín de prensa de importaciones febrero de 2010</t>
  </si>
  <si>
    <t>Publicación boletín importaciones, marzo 2010</t>
  </si>
  <si>
    <t>Boletín de prensa de importaciones marzo  de 2010</t>
  </si>
  <si>
    <t>Publicación boletín importaciones, abril 2010</t>
  </si>
  <si>
    <t>Boletín de prensa de importaciones abril  de 2010</t>
  </si>
  <si>
    <t>Publicación boletín importaciones, mayo 2010</t>
  </si>
  <si>
    <t>Boletín de prensa de importaciones mayo de 2010</t>
  </si>
  <si>
    <t>Publicación boletín importaciones, junio 2010</t>
  </si>
  <si>
    <t>Boletín de prensa de importaciones de junio de 2010</t>
  </si>
  <si>
    <t>Publicación boletín importaciones, julio 2010</t>
  </si>
  <si>
    <t>Boletín de prensa de importaciones de julio de 2010</t>
  </si>
  <si>
    <t>Publicación boletín importaciones, agosto 2010</t>
  </si>
  <si>
    <t>Boletín de prensa de importaciones de 2010</t>
  </si>
  <si>
    <t>Publicación boletín importaciones, septiembre 2010</t>
  </si>
  <si>
    <t>Boletín de prensa de importaciones de septiembre de 2010</t>
  </si>
  <si>
    <t>Publicación boletín importaciones, octubre 2010</t>
  </si>
  <si>
    <t>Publicación de boletín  de zonas francas período 2005 a 2008</t>
  </si>
  <si>
    <t xml:space="preserve">Boletín de prensa definitivo con la EAC 2008 </t>
  </si>
  <si>
    <t>Boletín de la TIC_ EAC 2008</t>
  </si>
  <si>
    <t xml:space="preserve">Boletín de prensa de EAC 2009 preliminar </t>
  </si>
  <si>
    <t>Revisión y Actualización de la estructura de los archivos requeridos para los procesos estadísticos en Web EAC2009</t>
  </si>
  <si>
    <t>Boletín de prensa IV trimestre 2009</t>
  </si>
  <si>
    <t>Boletín de prensa I trimestre 2010</t>
  </si>
  <si>
    <t>Boletín de prensa II trimestre 2010</t>
  </si>
  <si>
    <t>Boletín de prensa III trimestre 2010</t>
  </si>
  <si>
    <t>El diseño  para formulario en WEB se tiene, pero se demandan mas recursos humanos y tecnológicos, se espera manejarlo como una mejora, no esta planteado como una actividad cotidiana en el 2011</t>
  </si>
  <si>
    <t>Boletín de Prensa de noviembre de 2009</t>
  </si>
  <si>
    <t>Boletín de Prensa de diciembre de 2009</t>
  </si>
  <si>
    <t>Boletín de Prensa de enero de 2010</t>
  </si>
  <si>
    <t>Boletín de Prensa de febrero de 2010</t>
  </si>
  <si>
    <t>Boletín de Prensa de marzo de 2010</t>
  </si>
  <si>
    <t>Boletín de Prensa de abril de 2010</t>
  </si>
  <si>
    <t>Boletín de Prensa de mayo de 2010</t>
  </si>
  <si>
    <t>Boletín de Prensa de junio de 2010</t>
  </si>
  <si>
    <t>Boletín de Prensa de julio de 2010</t>
  </si>
  <si>
    <t>Boletín de Prensa de agosto de 2010</t>
  </si>
  <si>
    <t>Boletín de Prensa de septiembre de 2010</t>
  </si>
  <si>
    <t>Boletín de Prensa de octubre de 2010</t>
  </si>
  <si>
    <t>Bases de datos histórica actualizada</t>
  </si>
  <si>
    <t>Boletín preliminar 2008</t>
  </si>
  <si>
    <t>Producción de cuadros anexos EAM 2009 Preliminar y Boletín de prensa</t>
  </si>
  <si>
    <t>Boletín preliminar 2009</t>
  </si>
  <si>
    <t>Elaboración de Boletín de prensa, Anexos, Resumen ejecutivo y Presentación. Preparación de informes especiales. IV Trimestre de 2009</t>
  </si>
  <si>
    <t>Boletín de Prensa IV trimestre 2009</t>
  </si>
  <si>
    <t>Publicado para Bogotá únicamente</t>
  </si>
  <si>
    <t>Elaboración de Boletín de prensa, Anexos, Resumen ejecutivo y Presentación. Preparación de informes especiales. I Trimestre de 2010</t>
  </si>
  <si>
    <t>Elaboración de Boletín de prensa, Anexos, Resumen ejecutivo y Presentación. Preparación de informes especiales. II Trimestre de 2010</t>
  </si>
  <si>
    <t>Elaboración de Boletín de prensa, Anexos, Resumen ejecutivo y Presentación. Preparación de informes especiales. III Trimestre de 2010</t>
  </si>
  <si>
    <t>Elaboración de Boletín de prensa, Anexos, Resumen ejecutivo y Presentación. Preparación de informes especiales.  Proceso Noviembre 2009</t>
  </si>
  <si>
    <t>Boletín de prensa de noviembre de 2009</t>
  </si>
  <si>
    <t>Elaboración de Boletín de prensa, Anexos, Resumen ejecutivo y Presentación. Preparación de informes especiales.  Proceso Diciembre 2009</t>
  </si>
  <si>
    <t>Boletín de prensa de diciembre de 2009</t>
  </si>
  <si>
    <t>Elaboración de Boletín de prensa, Anexos, Resumen ejecutivo y Presentación. Preparación de informes especiales.  Proceso Enero 2010</t>
  </si>
  <si>
    <t>Boletín de prensa de enero de 2010</t>
  </si>
  <si>
    <t>Elaboración de Boletín de prensa, Anexos, Resumen ejecutivo y Presentación. Preparación de informes especiales.  Proceso Febrero 2010</t>
  </si>
  <si>
    <t>Boletín de prensa de febrero de 2010</t>
  </si>
  <si>
    <t>Elaboración de Boletín de prensa, Anexos, Resumen ejecutivo y Presentación. Preparación de informes especiales.  Proceso Marzo 2010</t>
  </si>
  <si>
    <t>Boletín de prensa de marzo de 2010</t>
  </si>
  <si>
    <t>Elaboración de Boletín de prensa, Anexos, Resumen ejecutivo y Presentación. Preparación de informes especiales.  Proceso Abril 2010</t>
  </si>
  <si>
    <t>Boletín de prensa de abril de 2010</t>
  </si>
  <si>
    <t>Elaboración de Boletín de prensa, Anexos, Resumen ejecutivo y Presentación. Preparación de informes especiales.  Proceso Mayo 2010</t>
  </si>
  <si>
    <t>Boletín de prensa de mayo de 2010</t>
  </si>
  <si>
    <t>Elaboración de Boletín de prensa, Anexos, Resumen ejecutivo y Presentación. Preparación de informes especiales.  Proceso Mayo 2011</t>
  </si>
  <si>
    <t>Boletín de prensa de junio de 2010</t>
  </si>
  <si>
    <t>Elaboración de Boletín de prensa, Anexos, Resumen ejecutivo y Presentación. Preparación de informes especiales.  Proceso Mayo 2012</t>
  </si>
  <si>
    <t>Boletín de prensa de julio de 2010</t>
  </si>
  <si>
    <t>Elaboración de Boletín de prensa, Anexos, Resumen ejecutivo y Presentación. Preparación de informes especiales.  Proceso Mayo 2013</t>
  </si>
  <si>
    <t>Boletín de prensa de agosto de 2010</t>
  </si>
  <si>
    <t>Elaboración de Boletín de prensa, Anexos, Resumen ejecutivo y Presentación. Preparación de informes especiales.  Proceso Mayo 2014</t>
  </si>
  <si>
    <t>Boletín de prensa de septiembre de 2010</t>
  </si>
  <si>
    <t>Elaboración de Boletín de prensa, Anexos, Resumen ejecutivo y Presentación. Preparación de informes especiales.  Proceso Mayo 2015</t>
  </si>
  <si>
    <t>Boletín de prensa de octubre de 2010</t>
  </si>
  <si>
    <t>Elaboración de Boletín de prensa, Anexos, Resumen ejecutivo y Presentación. Preparación de informes especiales.  Proceso Mayo 2016</t>
  </si>
  <si>
    <t>Boletín definitivo de EAS y TIC 2008</t>
  </si>
  <si>
    <t>Elaboración de Boletín de prensa, Anexos, Resumen ejecutivo y Presentación. Preparación de informes especiales.  Proceso Mayo 2017</t>
  </si>
  <si>
    <t>Cuadros de salida para Cuentas Nacionales EAS y tic 2008</t>
  </si>
  <si>
    <t>Elaboración de Boletín de prensa, Anexos, Resumen ejecutivo y Presentación. Preparación de informes especiales.  Proceso Mayo 2018</t>
  </si>
  <si>
    <t>Boletín de prensa III trimestre 2009</t>
  </si>
  <si>
    <t>Boletín de prensa noviembre de 2009</t>
  </si>
  <si>
    <t>Boletín de prensa diciembre de 2009</t>
  </si>
  <si>
    <t>Boletín de prensa enero 2010 de 2010</t>
  </si>
  <si>
    <t>Boletín de prensa febrero 2010 de 2010</t>
  </si>
  <si>
    <t>Boletín de prensa marzo 2010 de 2010</t>
  </si>
  <si>
    <t>Boletín de prensa abril 2010 de 2010</t>
  </si>
  <si>
    <t>Boletín de prensa mayo 2010 de 2010</t>
  </si>
  <si>
    <t>Boletín de prensa junio 2010 de 2010</t>
  </si>
  <si>
    <t>Boletín de prensa julio 2010 de 2010</t>
  </si>
  <si>
    <t>Boletín de prensa agosto 2010 de 2010</t>
  </si>
  <si>
    <t>Boletín de prensa septiembre 2010 de 2010</t>
  </si>
  <si>
    <t>Boletín de prensa octubre 2010 de 2010</t>
  </si>
  <si>
    <t>Desarrollo del Sistema de Información del Directorio Estadístico</t>
  </si>
  <si>
    <t>La publicación queda sujeta a la espera de las decisiones que se tomen sobre las observaciones técnicas realizadas a la investigación.</t>
  </si>
  <si>
    <t>El módulo de estructura no se realizará este año, según recomendación del comité de expertos</t>
  </si>
  <si>
    <t>Se elaboró una versión preliminar del Boletín  y no se publicó porque las cifras de financiación pública de la innovación, reportadas por las empresas, presentaron una caída atípica con relación a la tendencia histórica. Colciencias, está realizando el  análisis y explicación de éste fenómeno.</t>
  </si>
  <si>
    <t>Difusión de la información boletín de prensa IV Tri 2009 - CEED.</t>
  </si>
  <si>
    <t>Producción y difusión de boletín de prensa: IV trimestre de 2009</t>
  </si>
  <si>
    <t xml:space="preserve">Difusión de la información boletín de prensa CEED I Tri 2010. </t>
  </si>
  <si>
    <t>Producción y difusión de   boletín de prensa: I trimestre de 2010</t>
  </si>
  <si>
    <t>Difusión de la información boletín de prensa CEED. II Tri 2010.</t>
  </si>
  <si>
    <t>Producción y difusión de  boletín de prensa: II trimestre de 2010</t>
  </si>
  <si>
    <t>EDUCACIÓN</t>
  </si>
  <si>
    <t>Difusión de la información boletín de prensa CEED III Tri 2010.</t>
  </si>
  <si>
    <t>Producción y difusión de  boletín de prensa: III trimestre de 2010</t>
  </si>
  <si>
    <t>FINANCIACIÓN DE VIVIENDA</t>
  </si>
  <si>
    <t>Informe  de resultados de la actualización del coeficiente de CEED para llevar los costos a precios.</t>
  </si>
  <si>
    <t>Cierre operativo de la Base de Datos. IV Tri 2009.</t>
  </si>
  <si>
    <t>SALARIOS DE LA CONSTRUCCIÓN</t>
  </si>
  <si>
    <t>Cierre operativo de la Base de Datos I Tri 2010.</t>
  </si>
  <si>
    <t>Cierre operativo de la Base de Datos. II Tri 2010.</t>
  </si>
  <si>
    <t>LICENCIAS DE CONSTRUCCIÓN</t>
  </si>
  <si>
    <t>Cierre operativo de la Bases de Datos III Tri 2010.</t>
  </si>
  <si>
    <t>Revisión y consolidación de mano de obra. IV Tri 2009.</t>
  </si>
  <si>
    <t xml:space="preserve">Revisión y consolidación de mano de obra I Tri 2010. </t>
  </si>
  <si>
    <t>Revisión y consolidación de mano de obra. II Tri 2010.</t>
  </si>
  <si>
    <t>Revisión y consolidación de mano de obra. III Tri 2010.</t>
  </si>
  <si>
    <t>Interpretar y documentar los resultados en el contexto sectorial y macroeconómico IV Tri 2009 - CEED.</t>
  </si>
  <si>
    <t xml:space="preserve">Informe de contexto macroeconómico, interpretación y documentación de resultados IV trimestre de 2009 CEED </t>
  </si>
  <si>
    <t>Interpretar y documentar los resultados en el contexto sectorial y macroeconómico IV Tri 2009 - VIS.</t>
  </si>
  <si>
    <t>Informe de contexto macroeconómico, interpretación y documentación de resultados I trimestre de 2010 VIS</t>
  </si>
  <si>
    <t>Interpretar y documentar los resultados en el contexto sectorial y macroeconómico - CEED I Tri 2010.</t>
  </si>
  <si>
    <t xml:space="preserve">Informe de contexto macroeconómico, interpretación y documentación de resultados I trimestre de 2009 CEED </t>
  </si>
  <si>
    <t>Interpretar y documentar los resultados en el contexto sectorial y macroeconómico - VIS. I Tri 2010.</t>
  </si>
  <si>
    <t>Interpretar y documentar los resultados en el contexto sectorial y macroeconómico - CEED. II Tri 2010.</t>
  </si>
  <si>
    <t xml:space="preserve">Informe de contexto macroeconómico, interpretación y documentación de resultados II trimestre de 2009 CEED </t>
  </si>
  <si>
    <t>Interpretar y documentar los resultados en el contexto sectorial y macroeconómico - VIS. II Tri 2010.</t>
  </si>
  <si>
    <t>Informe de contexto macroeconómico, interpretación y documentación de resultados II trimestre de 2010 VIS</t>
  </si>
  <si>
    <t>Interpretar y documentar los resultados en el contexto sectorial y macroeconómico - CEED. III Tri 2010.</t>
  </si>
  <si>
    <t xml:space="preserve">Informe de contexto macroeconómico, interpretación y documentación de resultados III trimestre de 2010 CEED </t>
  </si>
  <si>
    <t>Interpretar y documentar los resultados en el contexto sectorial y macroeconómico - VIS. III Tri 2010.</t>
  </si>
  <si>
    <t>Informe de contexto macroeconómico, interpretación y documentación de resultados III trimestre de 2010 VIS</t>
  </si>
  <si>
    <t>Entrega de información a Dirección de Síntesis y Cuentas Nacionales, IPEN, IPVN, VIS. IV Tri 2009.</t>
  </si>
  <si>
    <t>Base PRECIBOL estructuras a Síntesis y Cuentas Nacionales. IV trimestre de 2009</t>
  </si>
  <si>
    <t>Entrega de información a Dirección de Síntesis y Cuentas Nacionales, IPEN, IPVN, VIS. I Tri 2010.</t>
  </si>
  <si>
    <t>Base PRECIBOL estructuras a Síntesis y Cuentas Nacionales I trimestre de 2010</t>
  </si>
  <si>
    <t>Entrega de información a Dirección de Síntesis y Cuentas Nacionales, IPEN, IPVN, VIS. II Tri 2010.</t>
  </si>
  <si>
    <t>Base PRECIBOL estructuras a Síntesis y Cuentas Nacionales II trimestre de 2010</t>
  </si>
  <si>
    <t>Entrega de información a Dirección de Síntesis y Cuentas Nacionales, IPEN, IPVN, VIS. III Tri 2010.</t>
  </si>
  <si>
    <t>Base PRECIBOL estructuras a Síntesis y Cuentas Nacionales III trimestre de 2010</t>
  </si>
  <si>
    <t>Entrega de información IPEN, IPVN, VIS. IV Tri 2009.</t>
  </si>
  <si>
    <t>Base PRECIBOL IPEN, IPVN, VIS. IV Tri 2009.</t>
  </si>
  <si>
    <t>Entrega de información  IPEN, IPVN, VIS. I Tri 2010.</t>
  </si>
  <si>
    <t>Base PRECIBOL IPEN, IPVN, VIS. I Tri 2009.</t>
  </si>
  <si>
    <t>Entrega de información  IPEN, IPVN, VIS. II Tri 2010.</t>
  </si>
  <si>
    <t>Entrega de información, IPEN, IPVN, VIS. III Tri 2010.</t>
  </si>
  <si>
    <t>Difusión de la información boletín de prensa IV Tri 2009 - VIS</t>
  </si>
  <si>
    <t xml:space="preserve">Difusión de la información boletín de prensa VIS I Tri 2010. </t>
  </si>
  <si>
    <t xml:space="preserve">Difusión de la información boletín de prensa VIS II Tri 2010. </t>
  </si>
  <si>
    <t>Difusión de la información boletín de prensa VIS III Tri 2010.</t>
  </si>
  <si>
    <t>Elaboración de la Publicación Especial y El Boletín Estadístico. IV Tri 2009.</t>
  </si>
  <si>
    <t>Boletines especiales periodo de referencia sobre sistemas  constructivos, precios y áreas  IV trimestre de 2009</t>
  </si>
  <si>
    <t>Elaboración de la Publicación Especial y El Boletín Estadístico. I Tri 2010.</t>
  </si>
  <si>
    <t>Boletines especiales periodo de referencia sobre sistemas  constructivos, precios y áreas I trimestre de 2010</t>
  </si>
  <si>
    <t>Elaboración de la Publicación Especial y El Boletín Estadístico. II Tri 2010.</t>
  </si>
  <si>
    <t>Boletines especiales periodo de referencia sobre sistemas  constructivos, precios y áreas  II trimestre de 2010</t>
  </si>
  <si>
    <t>Elaboración de la Publicación Especial y El Boletín Estadístico. III Tri 2010.</t>
  </si>
  <si>
    <t>Boletines especiales periodo de referencia sobre sistemas  constructivos, precios y áreas  III trimestre de 2010</t>
  </si>
  <si>
    <t>Boletín de prensa, series,  gráficos, documentos anexos  y presentación de resultados  IV trimestre de 2009</t>
  </si>
  <si>
    <t>Difusión de los resultados correspondientes al I Tri de 2010</t>
  </si>
  <si>
    <t>Boletín de prensa, series,  gráficos, documentos anexos  y presentación de resultados  I Trimestre de 2010</t>
  </si>
  <si>
    <t>Difusión de los resultados correspondientes al II Tri de 2010</t>
  </si>
  <si>
    <t>Boletín de prensa, series,  gráficos, documentos anexos  y presentación de resultados  II trimestre de 2010</t>
  </si>
  <si>
    <t>Difusión de los resultados correspondientes al III Tri de 2010</t>
  </si>
  <si>
    <t>Boletín de prensa, series,  gráficos, documentos anexos  y presentación de resultados  III trimestre de 2010</t>
  </si>
  <si>
    <t>Segunda fase del cargue  de las bases en el aplicativo de Cartera Hipotecaria correspondiente al  IV Tri de 2009</t>
  </si>
  <si>
    <t>Segunda fase del cargue  de las bases en el aplicativo de Cartera Hipotecaria correspondiente al  I Tri de 2010</t>
  </si>
  <si>
    <t>Cargue  de las bases en el aplicativo de Cartera Hipotecaria correspondiente al  II Tri de 2010</t>
  </si>
  <si>
    <t>Cargue  de las bases en el aplicativo de Cartera Hipotecaria correspondiente al  III Tri de 2010</t>
  </si>
  <si>
    <t>Informe de contexto operativo con las justificaciones de las variaciones atípicas de las entidades que hacen parte de la cobertura de la investigación,  para el  IV trimestre de  2009</t>
  </si>
  <si>
    <t>Entrega del informe de los resultados del  I Tri de 2010 por parte de Logística</t>
  </si>
  <si>
    <t>Informe de contexto operativo con las justificaciones de las variaciones atípicas de las entidades que hacen parte de la cobertura de la investigación,  para el   I  trimestre de 2010</t>
  </si>
  <si>
    <t xml:space="preserve">Entrega del informe de los resultados del  II Tri de 2010 a Temática </t>
  </si>
  <si>
    <t>Informe de contexto operativo con las justificaciones de las variaciones atípicas de las entidades que hacen parte de la cobertura de la investigación,  para el   II  trimestre de 2010</t>
  </si>
  <si>
    <t xml:space="preserve">Entrega del informe de los resultados del  III Tri de 2010 a Temática </t>
  </si>
  <si>
    <t>Informe de contexto operativo con las justificaciones de las variaciones atípicas de las entidades que hacen parte de la cobertura de la investigación,  para el   IV  trimestre de 2010</t>
  </si>
  <si>
    <t>Módulos de captura ajustados año 2010</t>
  </si>
  <si>
    <t>Elaboración de los informes del mes de marzo, sobre el estado de la distribución y recepción de llosa formularios del año 2010.</t>
  </si>
  <si>
    <t>Revisión del material enviado por las territoriales. Consolidación,, validación y consistencia de la información; producción y revisión de cuadros de salida de Licencias de Construcción de enero de 2010</t>
  </si>
  <si>
    <t>Elaboración del contexto correspondientes al mes de junio de 2010</t>
  </si>
  <si>
    <t>Elaboración del contextos correspondientes al mes de agosto de 2010</t>
  </si>
  <si>
    <t>Informe de resultados y entrega de información a la  DSCN del IV trimestre de 2009</t>
  </si>
  <si>
    <t>Informe de resultados y entrega de información a la  DSCN del I trimestre de 2010</t>
  </si>
  <si>
    <t>Informe de resultados y entrega de información a la  DSCN del II trimestre de 2010</t>
  </si>
  <si>
    <t>Informe de resultados y entrega de información a la  DSCN del III trimestre de 2010</t>
  </si>
  <si>
    <t>Difusión de   boletín de prensa: IV trimestre de 2009</t>
  </si>
  <si>
    <t>Difusión de   boletín de prensa: I trimestre de 2010</t>
  </si>
  <si>
    <t>Difusión de   boletín de prensa: II trimestre de 2010</t>
  </si>
  <si>
    <t>Difusión de   boletín de prensa: III trimestre de 2010</t>
  </si>
  <si>
    <t>Producción y difusión de  boletín de prensa: IV trimestre de 2009 IIOC</t>
  </si>
  <si>
    <t>Producción y difusión de  boletín de prensa: I trimestre de 2010 IIOC</t>
  </si>
  <si>
    <t>Producción y difusión de  boletín de prensa: II trimestre de 2010 IIOC</t>
  </si>
  <si>
    <t>Producción y difusión de  boletín de prensa: III trimestre de 2010 IIOC</t>
  </si>
  <si>
    <t>Producción y difusión de  boletín de prensa: IV trimestre de 2009 IIEAC</t>
  </si>
  <si>
    <t>Producción y difusión de  boletín de prensa: I trimestre de 2010 IIEAC</t>
  </si>
  <si>
    <t>Producción y difusión de  boletín de prensa: II trimestre de 2010 IIEAC</t>
  </si>
  <si>
    <t>Producción y difusión de  boletín de prensa: III trimestre de 2010 IIEAC</t>
  </si>
  <si>
    <t>Base de datos  con la información recopilada de los 18 municipios faltante para la ampliación de cobertura</t>
  </si>
  <si>
    <t xml:space="preserve">Documentación del cambio de base del índice de los salarios de la construcción </t>
  </si>
  <si>
    <t>Elaborar los documentos para divulgar los resultados - ETUP. IV Tri 2009.</t>
  </si>
  <si>
    <t>Boletín de prensa, comunicado, carta al presidente, anexos y series. V Tri 2009.</t>
  </si>
  <si>
    <t>Elaborar los documentos para divulgar los resultados ETUP. I Tri 2010.</t>
  </si>
  <si>
    <t>Boletín de prensa, comunicado, carta al presidente, anexos y series. Tri 2010.</t>
  </si>
  <si>
    <t>Elaborar los documentos para divulgar los resultados ETUP. II Tri 2010.</t>
  </si>
  <si>
    <t>Boletín de prensa, comunicado, carta al presidente, anexos y series. I Tri 2010.</t>
  </si>
  <si>
    <t>Elaborar los documentos para divulgar los resultados ETUP. III Tri 2010.</t>
  </si>
  <si>
    <t>Boletín de prensa, comunicado, carta al presidente, anexos y series. II Tri 2010.</t>
  </si>
  <si>
    <t>Validación de información ETUP Dic. 2009</t>
  </si>
  <si>
    <t>Validación de información ETUP Feb. 2010</t>
  </si>
  <si>
    <t>Validación de información ETUP Abr. 2010</t>
  </si>
  <si>
    <t>Validación de información ETUP Mayo 2010</t>
  </si>
  <si>
    <t>Validación de información ETUP Jun. 2010</t>
  </si>
  <si>
    <t>Validación de información ETUP Jul. 2010</t>
  </si>
  <si>
    <t>Validación de información ETUP Ago. 2010</t>
  </si>
  <si>
    <t>Validación de información ETUP Sep. 2010</t>
  </si>
  <si>
    <t>Validación de información ETUP Oct. 2010</t>
  </si>
  <si>
    <t>Validación de información ETUP Nov. 2010</t>
  </si>
  <si>
    <t>Entrega trimestral de información a: Cuentas Nacionales, ICER e ICD ETUP Tri 4 2009</t>
  </si>
  <si>
    <t>Entrega trimestral de información a: Cuentas Nacionales, ICER e ICD ETUP Tri 1 2010</t>
  </si>
  <si>
    <t>Entrega trimestral de información a: Cuentas Nacionales, ICER e ICD ETUP Tri 2 2010</t>
  </si>
  <si>
    <t>Entrega trimestral de información a: Cuentas Nacionales, ICER e ICD ETUP Tri 3 2010</t>
  </si>
  <si>
    <t>Desarrollo de productos de difusión en Oracle y mantenimiento de la plataforma</t>
  </si>
  <si>
    <t>Pruebas y paralelo de Oracle</t>
  </si>
  <si>
    <t>Software definitivo para la producción del IPC</t>
  </si>
  <si>
    <t>Revisión y elaboración de productos para la publicación del IPC</t>
  </si>
  <si>
    <t>Boletín con la publicación del IPC de diciembre de 2010</t>
  </si>
  <si>
    <t>Boletín con la publicación del IPC de enero de 2010</t>
  </si>
  <si>
    <t>Boletín con la publicación del IPC de febrero 2010</t>
  </si>
  <si>
    <t>Boletín con la publicación del IPC de marzo de 2010</t>
  </si>
  <si>
    <t>Boletín con la publicación del IPC de abril de 2010</t>
  </si>
  <si>
    <t>Boletín con la publicación del IPC de mayo de 2010</t>
  </si>
  <si>
    <t>Boletín con la publicación del IPC de junio de 2010</t>
  </si>
  <si>
    <t>Boletín con la publicación del IPC de julio de 2010</t>
  </si>
  <si>
    <t>Boletín con la publicación del IPC de agosto de 2010</t>
  </si>
  <si>
    <t>Boletín con la publicación del IPC de septiembre de 2010</t>
  </si>
  <si>
    <t>Boletín con la publicación del IPC de octubre de 2010</t>
  </si>
  <si>
    <t>Boletín con la publicación del IPC de noviembre de 2010</t>
  </si>
  <si>
    <t>Procesar  y establecer una propuesta de ajuste a la distribución de la muestra con los resultados de la encuesta de lugares de compras.</t>
  </si>
  <si>
    <t>Implementación de comunicaciones y conectividad con las ciudades</t>
  </si>
  <si>
    <t>Elaboración Boletín IPP  - Septiembre.</t>
  </si>
  <si>
    <t>Elaboración Boletín IPP  - Nov.</t>
  </si>
  <si>
    <t xml:space="preserve">Inclusión del sistema unificado de índices (ICCV-ICCP) en Oracle </t>
  </si>
  <si>
    <t>Software de cálculo,  recolección , supervisión , análisis y difusión</t>
  </si>
  <si>
    <t>Boletín de prensa ICCV diciembre de 2009</t>
  </si>
  <si>
    <t>Boletín de prensa ICCV enero 2010</t>
  </si>
  <si>
    <t>Boletín de prensa ICCV febrero 2010</t>
  </si>
  <si>
    <t>Boletín de prensa ICCV marzo 2010</t>
  </si>
  <si>
    <t>Boletín de prensa ICCV abril 2010</t>
  </si>
  <si>
    <t>Boletín de prensa ICCV mayo 2010</t>
  </si>
  <si>
    <t>Boletín de prensa ICCV junio 2011</t>
  </si>
  <si>
    <t>Boletín de prensa ICCV julio 2012</t>
  </si>
  <si>
    <t>Boletín de prensa ICCV agosto 2010</t>
  </si>
  <si>
    <t>Boletín de prensa ICCV septiembre 2010</t>
  </si>
  <si>
    <t>Boletín de prensa ICCV octubre 2010</t>
  </si>
  <si>
    <t>Boletín de prensa ICCV noviembre 2010</t>
  </si>
  <si>
    <t>Boletín de prensa ICCP diciembre de 2009</t>
  </si>
  <si>
    <t>Boletín de prensa ICCP enero 2010</t>
  </si>
  <si>
    <t>Boletín de prensa ICCP febrero 2010</t>
  </si>
  <si>
    <t>Boletín de prensa ICCP marzo 2010</t>
  </si>
  <si>
    <t>Boletín de prensa ICCP abril 2010</t>
  </si>
  <si>
    <t>Boletín de prensa ICCP mayo 2010</t>
  </si>
  <si>
    <t>Boletín de prensa ICCP junio 2011</t>
  </si>
  <si>
    <t>Boletín de prensa ICCP julio 2012</t>
  </si>
  <si>
    <t>Boletín de prensa ICCP agosto 2010</t>
  </si>
  <si>
    <t>Boletín de prensa ICCP septiembre 2010</t>
  </si>
  <si>
    <t>Boletín de prensa ICCP octubre 2010</t>
  </si>
  <si>
    <t>Boletín de prensa ICCP noviembre 2010</t>
  </si>
  <si>
    <t>Sistema de cálculo desde Oracle para ICTC</t>
  </si>
  <si>
    <t>Elaboración mensual de comunicados y boletines de prensa proceso de diciembre de 2009</t>
  </si>
  <si>
    <t>Elaboración mensual de comunicados y boletines de prensa proceso de enero</t>
  </si>
  <si>
    <t>Elaboración mensual de comunicados y boletines de prensa proceso de febrero</t>
  </si>
  <si>
    <t>Elaboración mensual de comunicados y boletines de prensa proceso de marzo</t>
  </si>
  <si>
    <t>Producto de elaboración mensual pero de publicación trimestral</t>
  </si>
  <si>
    <t>Elaboración mensual de comunicados y boletines de prensa proceso de abril</t>
  </si>
  <si>
    <t>Elaboración mensual de comunicados y boletines de prensa proceso de mayo</t>
  </si>
  <si>
    <t>Elaboración mensual de comunicados y boletines de prensa proceso de junio</t>
  </si>
  <si>
    <t>Elaboración mensual de comunicados y boletines de prensa proceso de julio</t>
  </si>
  <si>
    <t>Elaboración mensual de comunicados y boletines de prensa proceso de agosto</t>
  </si>
  <si>
    <t>Elaboración mensual de comunicados y boletines de prensa proceso de septiembre</t>
  </si>
  <si>
    <t>Elaboración mensual de comunicados y boletines de prensa proceso de octubre</t>
  </si>
  <si>
    <t>Elaboración mensual de comunicados y boletines de prensa proceso de noviembre</t>
  </si>
  <si>
    <t>Boletín de prensa, series,  gráficos, documentos anexos  y presentación de resultados del trimestre de referencia</t>
  </si>
  <si>
    <t>Esta información se encuentra en el boletín del III trimestre del 2010, pero no se ha publicado en espera de la autorización de la Dirección</t>
  </si>
  <si>
    <t>Solicitud de bases catastrales para construcción de marcos muestrales</t>
  </si>
  <si>
    <t xml:space="preserve">Mantenimiento a los módulos de pre diligenciamiento, captura y procesamiento </t>
  </si>
  <si>
    <t>Software IVP</t>
  </si>
  <si>
    <t>Avalúos depurados</t>
  </si>
  <si>
    <t>Boletín de prensa y productos del IVP</t>
  </si>
  <si>
    <t xml:space="preserve">Cálculo de indicadores de Gestión e Índices de calidad  regional y nacional primer semestre </t>
  </si>
  <si>
    <t xml:space="preserve">Cálculo de indicadores de Gestión e Índices de calidad  regional y nacional segundo semestre </t>
  </si>
  <si>
    <t>Módulo de difusión en Oracle, mantenimiento y soporte de los diferentes módulos</t>
  </si>
  <si>
    <t>Evaluación y propuesta de la distribución de la muestra no probabilística por artículo o grupo de artículos.</t>
  </si>
  <si>
    <t>El Software  se encuentra terminado pero esta en período de prueba para entregar el definitivo  y empezar la producción con ese software en el 2011</t>
  </si>
  <si>
    <t>Esta información se encuentra en el boletín del III trimestre del 2010, pero no se ha publicado por cuanto falta la autorización de la Dirección</t>
  </si>
  <si>
    <t>Gran encuesta integrada de hogares Rural</t>
  </si>
  <si>
    <t xml:space="preserve"> Rueda de Prensa mensual, con Indicadores del Mercado Laboral de la Gran Encuesta Integrada de Hogares - GEIH. Mes de Diciembre de 2009</t>
  </si>
  <si>
    <t xml:space="preserve"> Rueda de Prensa mensual, con Indicadores del Mercado Laboral de la Gran Encuesta Integrada de Hogares - GEIH. Mes de Enero de 2010</t>
  </si>
  <si>
    <t>Gran encuesta integrada de hogares urbana</t>
  </si>
  <si>
    <t xml:space="preserve"> Rueda de Prensa mensual, con Indicadores del Mercado Laboral de la Gran Encuesta Integrada de Hogares - GEIH. Mes de Febrero de 2010</t>
  </si>
  <si>
    <t xml:space="preserve"> Rueda de Prensa mensual, con Indicadores del Mercado Laboral de la Gran Encuesta Integrada de Hogares - GEIH. Mes de Marzo de 2010</t>
  </si>
  <si>
    <t>Estudios Poscensales</t>
  </si>
  <si>
    <t xml:space="preserve"> Rueda de Prensa mensual, con Indicadores del Mercado Laboral de la Gran Encuesta Integrada de Hogares - GEIH. Mes de Abril de 2010</t>
  </si>
  <si>
    <t xml:space="preserve"> Rueda de Prensa mensual, con Indicadores del Mercado Laboral de la Gran Encuesta Integrada de Hogares - GEIH. Mes de Mayo de 2010</t>
  </si>
  <si>
    <t xml:space="preserve"> Rueda de Prensa mensual, con Indicadores del Mercado Laboral de la Gran Encuesta Integrada de Hogares - GEIH. Mes de Junio de 2010</t>
  </si>
  <si>
    <t xml:space="preserve"> Rueda de Prensa mensual, con Indicadores del Mercado Laboral de la Gran Encuesta Integrada de Hogares - GEIH. Mes de Julio de 2010</t>
  </si>
  <si>
    <t xml:space="preserve"> Rueda de Prensa mensual, con Indicadores del Mercado Laboral de la Gran Encuesta Integrada de Hogares - GEIH. Mes de Agosto de 2010</t>
  </si>
  <si>
    <t xml:space="preserve"> Rueda de Prensa mensual, con Indicadores del Mercado Laboral de la Gran Encuesta Integrada de Hogares - GEIH. Mes de Septiembre de 2010</t>
  </si>
  <si>
    <t xml:space="preserve"> Rueda de Prensa mensual, con Indicadores del Mercado Laboral de la Gran Encuesta Integrada de Hogares - GEIH. Mes de Octubre de 2010</t>
  </si>
  <si>
    <t xml:space="preserve"> Rueda de Prensa mensual, con Indicadores del Mercado Laboral de la Gran Encuesta Integrada de Hogares - GEIH. Mes de Noviembre de 2010</t>
  </si>
  <si>
    <t>Revisión y ajuste de indicadores de NBI primer semestre 2009</t>
  </si>
  <si>
    <t>Revisión y ajuste de indicadores de NBI segundo  semestre</t>
  </si>
  <si>
    <t xml:space="preserve">Elaboración estudio postcensal </t>
  </si>
  <si>
    <t>Informe de Evaluación</t>
  </si>
  <si>
    <t>Ajuste a la propuesta metodológica  para la elaboración del estudio postcensal, Propuesta final</t>
  </si>
  <si>
    <t>Propuesta para elaboración del estudio postcensal propuesta final</t>
  </si>
  <si>
    <t>Revisión, análisis y validación de las Proyecciones de Población Total Municipal Cabecera-Resto, por sexo, grupos de edad y edades simples para el período 1985-2020.</t>
  </si>
  <si>
    <t>Archivo definitivo con la revisión, análisis y validación de las Proyecciones de Población Total Municipal Cabecera-Resto, por sexo, grupos de edad y edades simples para el período 1985-2020.</t>
  </si>
  <si>
    <t xml:space="preserve">Estimaciones y Proyecciones de Hogares, período 1985-2020 y Viviendas, período 1993-2020 a nivel Nacional y Departamental </t>
  </si>
  <si>
    <t xml:space="preserve">Archivo definitivo con la revisión, análisis y validación de las Proyecciones de Población Indígena en Resguardos con corte a junio y diciembre para certificar a DNP </t>
  </si>
  <si>
    <t xml:space="preserve">Informe consolidado sobre el proceso de capacitación brindado a la Cancillería </t>
  </si>
  <si>
    <t>Elaboración Anuario DAS 2009  y análisis de la información proveniente de las encuestas a hogares del DANE</t>
  </si>
  <si>
    <t>Anuario de movimientos internacionales con la información suministrada por el DAS e informe final sobre la revisión  de información sobre migración proveniente de las encuestas a hogares del DANE</t>
  </si>
  <si>
    <t>Documento de estrategias para la ejecución del Censo Ronda 2010</t>
  </si>
  <si>
    <t>Elaboración de las proyecciones para las poblaciones indígenas vigencia Junio 30 de 2011</t>
  </si>
  <si>
    <t>Documento con proyecciones  de poblaciones indígenas a junio 30 de 2010</t>
  </si>
  <si>
    <t>Documento con proyecciones  de poblaciones indígenas a  diciembre  30 de 2010</t>
  </si>
  <si>
    <t>Elaboración de una propuesta para  el mejoramiento de la metodología para las proyecciones de poblaciones indígenas.</t>
  </si>
  <si>
    <t>Documento con propuesta de mejoramiento metodológico para proyecciones de población</t>
  </si>
  <si>
    <t>Diseño conceptual del conteo de Población dentro del proceso de planificación del censo dentro de la ronda del 2010, especificando el componente étnico</t>
  </si>
  <si>
    <t>PRODUCCIÓN DE INFORMACIÓN (PI)</t>
  </si>
  <si>
    <t>Boletín de Prensa Encuesta Ambiental Industrial 2008</t>
  </si>
  <si>
    <t>Generación Boletín preliminar Encuesta Ambiental Industrial 2009</t>
  </si>
  <si>
    <t>SISTEMA DE INFORMACIÓN AMBIENTAL (SIA)</t>
  </si>
  <si>
    <t>Sistema de Información en la Web con compendio CEADS</t>
  </si>
  <si>
    <t xml:space="preserve">Asociar la variable de estrato a nivel de manzana a las bases cartográficas del DANE para 10 municipios, entregadas por diferentes fuentes de información. </t>
  </si>
  <si>
    <t xml:space="preserve">Ajustar el modelo de datos corporativo del Marco Geoestadístico Nacional Único de acuerdo con la integración de la información de unidades georeferenciados, censo de direcciones recuentos e índices, para garantizar el funcionamiento del SIGE. </t>
  </si>
  <si>
    <t>Consolidación del Marco Geoestadístico Nacional Único (MGNU) corporativo de acuerdo con la integración de la información unidades georeferenciados, censo de direcciones recuentos e índices.</t>
  </si>
  <si>
    <t xml:space="preserve">Definir las temáticas a incluir en el Atlas y Boletines Geoestadístico, junto con los contenidos descriptivos </t>
  </si>
  <si>
    <t xml:space="preserve">Realizar los Análisis Geoestadístico, producción y síntesis de mapas. </t>
  </si>
  <si>
    <t>Mapas en formato análogo y digital, junto con los archivos de los proyectos SIG. generados</t>
  </si>
  <si>
    <t>Aplicativo de consulta de resguardos indígenas con la funcionalidad de gráficas dinámicas</t>
  </si>
  <si>
    <t xml:space="preserve">Realizar la conceptualización, diseño y desarrollo de la funcionalidades de generación masiva de productos cartográficos generales, de segmentos y de aéreas geográficas para el módulo de generación de productos cartográficos. </t>
  </si>
  <si>
    <t>Aplicativo de generación de productos cartográficos con la funcionalidades de generación de productos cartográficos generales, de segmentos y de áreas geográficas urbanos y rurales.</t>
  </si>
  <si>
    <t>Documento de indicadores para el seguimiento continuo de la estratificación.</t>
  </si>
  <si>
    <t>Definición de Cuadros de Salida, diseño metodológico,  Diseño Muestral, Selección muestra , Costeo muestra seleccionada,  Metodología de estimación y varianza y Métodos de análisis estadístico</t>
  </si>
  <si>
    <t>Ajuste del diseño estadístico, marco muestral,  muestra, metodología de estimación y varianza, costos operativos</t>
  </si>
  <si>
    <t>Revisión diseño de operativo y formulación de recomendaciones</t>
  </si>
  <si>
    <t>Boletín y documentos de resultados.</t>
  </si>
  <si>
    <t>Se tiene la base de datos completa de la Encuesta de Cultura 2009 y lista para entregar a la Dirección de Mercadeo . Además, se tiene el boletín de  prensa con la información final de la base de datos postestratificada y calibrada para los principales dominios. 
Sin embargo, a la fecha no se han publicado los resultados dado que no existen argumentos claros para establecer las razones de la caída significativa de los indicadores del componente de consumo cultural 2009, respecto al año 2008. Está todavía en estudio la decisión de publicación o no de la información, pues se tienen datos sobre el componente de medio ambiente que ameritan ser socializados a la comunidad en general.</t>
  </si>
  <si>
    <t xml:space="preserve">
Boletín y Cuadros de Publicación del IV trimestre y total anual 2009 base 2000</t>
  </si>
  <si>
    <t xml:space="preserve">CUENTAS SATÉLITES </t>
  </si>
  <si>
    <t xml:space="preserve">
Boletín y Cuadros de Publicación del primer trimestre de 2010 base 2005</t>
  </si>
  <si>
    <t xml:space="preserve">
Boletín y Cuadros de Publicación del segundo trimestre de 2010 base 2005</t>
  </si>
  <si>
    <t xml:space="preserve">
Boletín y Cuadros de Publicación del tercer trimestre de 2010 base 2005</t>
  </si>
  <si>
    <t>SIST DE INFORMACIÓN ESTADÍSTICO PARA EL APOYO TERRITORIAL</t>
  </si>
  <si>
    <t>MAPAS DE INFORMACIÓN SECTORIAL</t>
  </si>
  <si>
    <t xml:space="preserve">Preparación mapas de información </t>
  </si>
  <si>
    <t>Publicación CIIU Rev. 4 A.C: Oficial Definitiva (Pagina Web, Medio Físico)</t>
  </si>
  <si>
    <t xml:space="preserve">Pero los documentos están en versión preliminar </t>
  </si>
  <si>
    <t>Correlativa por series históricas: Total de Partidas Arancelarias vs. Clasificaciones económicas (TOTPART)</t>
  </si>
  <si>
    <t>Correlativa por series históricas: Total de Partidas Arancelarias vs. Clasificaciones económicas vs Cuentas Nacionales (Arancel vs Cuentas Nacionales)</t>
  </si>
  <si>
    <t>Correlativa por series históricas: Total de Partidas Arancelarias vs. Clasificaciones económicas vs Cuentas Nacionales (Arancel vs Cuentas Nacionales) actualizada y difundida a usuarios internos y externos</t>
  </si>
  <si>
    <t xml:space="preserve"> Tablas Correlativas CIUO 08 A.C. Preliminar Definitiva</t>
  </si>
  <si>
    <t xml:space="preserve"> Elaboración de cartillas metodológicas, para la recolección de datos técnicos Recolección de datos técnicos del registro administrativo. </t>
  </si>
  <si>
    <t>SISEN Versión 2.0 con ajustes relazados producto se solicitudes de cambios.
Plan de mantenimiento. Acuerdos de niveles de servicio. Bitácora de servicios de soporte. Bitácora de control de cambios.</t>
  </si>
  <si>
    <t>Diseño estadístico para el análisis de la información  con gremios.</t>
  </si>
  <si>
    <t>Diseño temático para el análisis de la información  con gremios.</t>
  </si>
  <si>
    <t>Diseño operativo para el análisis de la información  con gremios.</t>
  </si>
  <si>
    <t xml:space="preserve">SISTEMA ESTADÍSTICO AGROPECUARIO </t>
  </si>
  <si>
    <t>Definición de metodología de trabajo estadístico con gremios</t>
  </si>
  <si>
    <t>Diseño metodológico estadístico para el análisis de la información  con gremios.</t>
  </si>
  <si>
    <t>ESTADÍSTICAS SECTOR PECUARIO</t>
  </si>
  <si>
    <t>Documentos técnicos y metodológicos de trabajo ENA 2010</t>
  </si>
  <si>
    <t xml:space="preserve">Definición de objetivos para el desarrollo Estudios Agropecuarios Especiales focalizados </t>
  </si>
  <si>
    <t>Documentos metodológicos de los procesos técnicos diseño Estadístico de un producto del sector agropecuario.</t>
  </si>
  <si>
    <t xml:space="preserve">Ajustes a los documentos metodológicos </t>
  </si>
  <si>
    <t>Documentación metodológica</t>
  </si>
  <si>
    <t xml:space="preserve">Elaboración de documentos metodológicos de acuerdo a los criterios establecidos </t>
  </si>
  <si>
    <t>Documentos metodológicos con la temática especial del sector agropecuario,  sobre medición de rendimientos objetivos.</t>
  </si>
  <si>
    <t>Documentos metodológicos para el trabajo con los temas agropecuarios</t>
  </si>
  <si>
    <t>MEJORAMIENTO DE LA CAPACIDAD TÉCNICA Y ADMINISTRATIVA PARA LA PRODUCCIÓN Y DIFUSIÓN DE LA INFORMACIÓN BÁSICA NACIONAL.</t>
  </si>
  <si>
    <t>GESTIÓN JURÍDICA</t>
  </si>
  <si>
    <t>Actualizar e implementar el programa de socialización y difusión normativa, jurisprudencial y doctrinaria para la Entidad y mantenerlo actualizado I TRIMESTRE</t>
  </si>
  <si>
    <t>Actualizar e implementar el programa de socialización y difusión normativa, jurisprudencial y doctrinaria para la Entidad y mantenerlo actualizado TRIMESTRE</t>
  </si>
  <si>
    <t>CALIDAD DE VIDA LABORAL</t>
  </si>
  <si>
    <t>Ejecución y seguimiento al plan de sostenibilidad</t>
  </si>
  <si>
    <t xml:space="preserve">RECOLECCIÓN DE DATOS- GENERACIÓN CARTOGRÁFICA </t>
  </si>
  <si>
    <t>SOPORTE PLATAFORMA TECNOLÓGICA</t>
  </si>
  <si>
    <t>INGENIERÍA DE SOFTWARE</t>
  </si>
  <si>
    <t>GESTIÓN DE PROYECTOS DE TECNOLOGÍA INFORMÁTICA</t>
  </si>
  <si>
    <t>Informe  Programa de Formación y Actualización como servidor público del Plan Institucional de Capacitación</t>
  </si>
  <si>
    <t xml:space="preserve">Informes y Cálculo de indicadores requeridos en desarrollo del programa </t>
  </si>
  <si>
    <t>RECOLECCIÓN DE DATOS</t>
  </si>
  <si>
    <t>DIFUSIÓN DE DATOS COLOMBIESTAD PRENSA</t>
  </si>
  <si>
    <t>Desarrollo de Plan de Incentivos y Estímulos a funcionarios y equipos de trabajo</t>
  </si>
  <si>
    <t>Estrategias de mejoramiento de cultura organizacional ejecutadas  Desarrollo de Plan de Incentivos y Estímulos a funcionarios y equipos de trabajo- Informe de Ejecución Plan de Calidad de Vida Laboral 2010</t>
  </si>
  <si>
    <t>Estrategias de mejoramiento de cultura organizacional ejecutadas - desarrollo de actividades tendientes al fortalecimiento de valores organizacionales Informe de Ejecución Plan de Calidad de Vida Laboral 2010</t>
  </si>
  <si>
    <t>Desarrollo de estrategias de desvinculación laboral asistida a prepensionados- informe de Ejecución Plan de Calidad de Vida Laboral 2010</t>
  </si>
  <si>
    <t>Desarrollo de plan de sucesión  informe de Ejecución Plan de Calidad de Vida Laboral 2010</t>
  </si>
  <si>
    <t>Verificación, levantamiento e incorporación de novedades cartográficas registradas por las investigaciones durante el mes de enero, febrero y marzo de 2010</t>
  </si>
  <si>
    <t>Entrega de cartografía digital</t>
  </si>
  <si>
    <t>Verificación, levantamiento e incorporación de novedades cartográficas registradas por las investigaciones durante el mes de abril, mayo, y junio de 2010</t>
  </si>
  <si>
    <t>Verificación, levantamiento e incorporación de novedades cartográficas registradas por las investigaciones durante el mes de julio, agosto y septiembre de 2010</t>
  </si>
  <si>
    <t>Verificación, levantamiento e incorporación de novedades cartográficas registradas por las investigaciones durante el mes de octubre, noviembre y diciembre 2010</t>
  </si>
  <si>
    <t>Entrega de cartografía análoga</t>
  </si>
  <si>
    <t>Seguimiento y control de octubre, noviembre, diciembre</t>
  </si>
  <si>
    <t xml:space="preserve">Implementación, Pruebas, Soporte y Mantenimiento </t>
  </si>
  <si>
    <t>Portales de difusión con los requerimientos incorporados y en funcionamiento</t>
  </si>
  <si>
    <t>Entrega trimestral de información a Cuentas Nacionales ETUP Tri 4 2009</t>
  </si>
  <si>
    <t>Entrega trimestral de información a Cuentas Nacionales ETUP Tri 1 2010</t>
  </si>
  <si>
    <t>Entrega trimestral de información a Cuentas Nacionales ETUP Tri 2 2010</t>
  </si>
  <si>
    <t>Entrega trimestral de información a Cuentas Nacionales ETUP Tri 3 2010</t>
  </si>
  <si>
    <t>Cuadros con información estadística trimestral a Cuentas Nacionales,  ETUP  IV trimestre de 2009</t>
  </si>
  <si>
    <t>Cuadros con información estadística trimestral a Cuentas Nacionales,  ETUP  I trimestre de 2010</t>
  </si>
  <si>
    <t>Cuadros con información estadística trimestral a Cuentas Nacionales, I ETUP  II trimestre de 2010</t>
  </si>
  <si>
    <t>Cuadros con información estadística trimestral a Cuentas Nacionales,  ETUP  III trimestre de 2010</t>
  </si>
  <si>
    <t>Elaboración de los cuadros para Boletín Estadístico ETUP Dic 2009</t>
  </si>
  <si>
    <t>Elaboración de los cuadros para Boletín Estadístico ETUP Ene 2010</t>
  </si>
  <si>
    <t>Cuadros para boletín estadístico ETUP enero 2009</t>
  </si>
  <si>
    <t>Elaboración de los cuadros para Boletín Estadístico ETUP Feb 2010</t>
  </si>
  <si>
    <t>Cuadros para boletín estadístico ETUP febrero 2009</t>
  </si>
  <si>
    <t>Elaboración de los cuadros para Boletín Estadístico ETUP Mar 2010</t>
  </si>
  <si>
    <t>Cuadros para boletín estadístico ETUP marzo 2009</t>
  </si>
  <si>
    <t>Elaboración de los cuadros para Boletín Estadístico ETUP Abr 2010</t>
  </si>
  <si>
    <t>Cuadros para boletín estadístico ETUP abril 2009</t>
  </si>
  <si>
    <t>Elaboración de los cuadros para Boletín Estadístico ETUP May 2010</t>
  </si>
  <si>
    <t>Cuadros para boletín estadístico ETUP mayo 2009</t>
  </si>
  <si>
    <t>Elaboración de los cuadros para Boletín Estadístico ETUP Jun 2010</t>
  </si>
  <si>
    <t>Cuadros para boletín estadístico ETUP junio 2009</t>
  </si>
  <si>
    <t>Elaboración de los cuadros para Boletín Estadístico ETUP Jul 2010</t>
  </si>
  <si>
    <t>Cuadros para boletín estadístico ETUP julio 2009</t>
  </si>
  <si>
    <t>Elaboración de los cuadros para Boletín Estadístico ETUP Ago 2010</t>
  </si>
  <si>
    <t>Cuadros para boletín estadístico ETUP agosto 2009</t>
  </si>
  <si>
    <t>Elaboración de los cuadros para Boletín Estadístico ETUP Sep 2010</t>
  </si>
  <si>
    <t>Cuadros para boletín estadístico ETUP septiembre 2009</t>
  </si>
  <si>
    <t>Elaboración de los cuadros para Boletín Estadístico ETUP Oct 2010</t>
  </si>
  <si>
    <t xml:space="preserve">Gestionar la Cooperación Técnica del DANE </t>
  </si>
  <si>
    <t>Generar los perfiles de usuarios e instaladores  y cargar cartografía digital de acuerdo a las rutas de trabajo. Etapa 1002, 1003 urbano y rural</t>
  </si>
  <si>
    <t>Generar los perfiles de usuarios e instaladores  y cargar cartografía digital de acuerdo a las rutas de trabajo. Etapa 1004, 1005  y 1006 urbano y rural</t>
  </si>
  <si>
    <t>Generar los perfiles de usuarios e instaladores  y cargar cartografía digital de acuerdo a las rutas de trabajo. Etapa 1007, 1008  y 1009 urbano y rural</t>
  </si>
  <si>
    <t>Generar los perfiles de usuarios e instaladores  y cargar cartografía digital de acuerdo a las rutas de trabajo. Etapa 1010, 1011  y 1012 urbano y rural</t>
  </si>
  <si>
    <t>Ejecución del Programa  E - Learning</t>
  </si>
  <si>
    <t xml:space="preserve">Definición y aprobación Plan específico 2010 Calida de Vida </t>
  </si>
  <si>
    <t>Informe  de Seguimiento al Plan de Mejoramiento Contraloría General de la República Febrero</t>
  </si>
  <si>
    <t>Informe  de Seguimiento al Plan de Mejoramiento Contraloría General de la República Abril</t>
  </si>
  <si>
    <t>Informe  de Seguimiento al Plan de Mejoramiento Contraloría General de la República Julio</t>
  </si>
  <si>
    <t>Informe  de Seguimiento al Plan de Mejoramiento Contraloría General de la República Octubre</t>
  </si>
  <si>
    <t>Informe mensual de Austeridad en el Gasto-Contraloría General de la República - Enero</t>
  </si>
  <si>
    <t>Informe mensual de Austeridad en el Gasto-Contraloría General de la República - Febrero</t>
  </si>
  <si>
    <t>Informe mensual de Austeridad en el Gasto-Contraloría General de la República - Marzo</t>
  </si>
  <si>
    <t>Informe mensual de Austeridad en el Gasto-Contraloría General de la República - Abril</t>
  </si>
  <si>
    <t>Informe mensual de Austeridad en el Gasto-Contraloría General de la República - Mayo</t>
  </si>
  <si>
    <t>Informe mensual de Austeridad en el Gasto-Contraloría General de la República - Junio</t>
  </si>
  <si>
    <t>Informe mensual de Austeridad en el Gasto-Contraloría General de la República - Julio</t>
  </si>
  <si>
    <t>Informe mensual de Austeridad en el Gasto-Contraloría General de la República - Agosto</t>
  </si>
  <si>
    <t>Informe mensual de Austeridad en el Gasto-Contraloría General de la República - Septiembre</t>
  </si>
  <si>
    <t>Informe mensual de Austeridad en el Gasto-Contraloría General de la República - Octubre</t>
  </si>
  <si>
    <t>Informe mensual de Austeridad en el Gasto-Contraloría General de la República - Noviembre</t>
  </si>
  <si>
    <t>Informe mensual de Austeridad en el Gasto-Contraloría General de la República - Diciembre</t>
  </si>
  <si>
    <t>Revisión</t>
  </si>
  <si>
    <t>Entregado el 28 de junio, debido a proceso de corrección y visto bueno</t>
  </si>
  <si>
    <t>Radicación, digitalización  y Distribución de las comunicaciones  enviadas y recibidas en el sistema documental ORFEO,</t>
  </si>
  <si>
    <t>Seguimiento trimestral de la Administración de la información enviada y recibida a través del sistema ORFEO</t>
  </si>
  <si>
    <t>Coordinación Administrativa_ Almacén</t>
  </si>
  <si>
    <t>Administración de la información enviada y recibida a través del sistema ORFEO</t>
  </si>
  <si>
    <t xml:space="preserve"> Soporte a las diferentes dependencias del DANE Central, Territoriales y Subsedes para el manejo del sistema documental Orfeo y procesamientos del sistema documental ORFEO.</t>
  </si>
  <si>
    <t>Documento de mantenimiento y fijación de políticas para los procedimientos del sistema documental ORFEO a nivel Nacional</t>
  </si>
  <si>
    <t>Confrontación códigos, procedimientos, tiempos de retención y disposición final de las series documentales de las tablas de retención documental con el sistema de gestión de calidad</t>
  </si>
  <si>
    <t>Homologación series TRD-SGC</t>
  </si>
  <si>
    <t>Conversión y organización del fondo documental del archivo central a de acuerdo con las TRD</t>
  </si>
  <si>
    <t>Administración de la información, para el envío y recibido de la documentación oficial de la entidad a nivel Nacional</t>
  </si>
  <si>
    <t xml:space="preserve"> Acompañar a la Oficina de Sistemas en el proceso de implementación del SICO.</t>
  </si>
  <si>
    <t>Actualizar permanentemente en Tayrona,  los gastos realizados por adquisición de bienes y/o Servicios con cargo al presupuesto de Funcionamiento DANE - FONDANE.</t>
  </si>
  <si>
    <t>Actualización y seguimiento a la ejecución del  Plan de Compras, DANE - FONDANE a Nivel Nacional.</t>
  </si>
  <si>
    <t>Ejecución Plan de Compras- seguimiento trimestral</t>
  </si>
  <si>
    <t>Brindar capacitación y asistencia técnica a funcionarios sobre metodologías para la identificación, formulación, evaluación y seguimiento de proyectos de la entidad, en las fases de pre inversión y operación.</t>
  </si>
  <si>
    <t>Capacitacion en la metodología  SUIP a los responsables de la inclusión de la formulación de los proyectos.</t>
  </si>
  <si>
    <t xml:space="preserve">Solicitud de información análisis y envío y cargue de la información del anteproyecto </t>
  </si>
  <si>
    <t>Recepción de solicitudes de modificación de funcionamiento e inversión y preparación de documentos técnicos y de soporte, tramite y cargue en el sistema Tayrona abril</t>
  </si>
  <si>
    <t>Revisión de reprogramaciones de DANE Central y Territoriales de actividades y recursos y cargue en el sistema Tayrona y SPGI febrero</t>
  </si>
  <si>
    <t>Migración de la programación actual del SPGI  al NUEVO APLICATIVO</t>
  </si>
  <si>
    <t>Consolidación, revisión y estructuración de planes</t>
  </si>
  <si>
    <t>Análisis y consolidación de  la información  para el informe final 2009 e intermedio 2010</t>
  </si>
  <si>
    <t xml:space="preserve">Informe de Rendición de la cuenta a la CGR Final de 2009 </t>
  </si>
  <si>
    <t>Verificar el diligenciamiento y la asesoría para la calificación mensual del SPI</t>
  </si>
  <si>
    <t xml:space="preserve">Cargue y elaboración de cuadros de salida de la Programación  2011 de  actividades áreas de soporte y misionales </t>
  </si>
  <si>
    <t>Producción de Resultados de Evaluación Semanal y Mensual del SPGI</t>
  </si>
  <si>
    <t xml:space="preserve">Formulación , envío y cargue de la información en el módulo del DNP </t>
  </si>
  <si>
    <t>módulo de Programación Actualizado</t>
  </si>
  <si>
    <t>módulo de evaluación y seguimiento ajustado y actualizado</t>
  </si>
  <si>
    <t xml:space="preserve">Actualización del módulo de Reprogramación de actividades por investigación DANE Central de </t>
  </si>
  <si>
    <t>módulo de reprogramacion de actividades actualizado y ajustado</t>
  </si>
  <si>
    <t xml:space="preserve">Definir planes de trabajo para la reestructuración del sistema documental institucional de los  procesos de soporte y estratégicos de  la Entidad, </t>
  </si>
  <si>
    <t>Cronogramas de trabajo para la reestructuración del Sistema Documental de los  procesos de soporte y estratégicos de  la Entidad, en el marco del Sistema Integrado de Gestión.</t>
  </si>
  <si>
    <t>Informe de Comité de Revisión por la Dirección</t>
  </si>
  <si>
    <t>Aprobar la documentación que describe toda la nueva metodología en la administración del riesgo.</t>
  </si>
  <si>
    <t>Documento Metodológico ajustado de la Gestión de Riesgos</t>
  </si>
  <si>
    <t>Plan de trabajo para la Ampliación del alcance del Sistema documental institucional, incluyendo ocho investigaciones que se encuentran por fuera del mismo.</t>
  </si>
  <si>
    <t>depuración y mejora de los indicadores de eficiencia, eficacia y efectividad de los procesos misionales, de soporte y estratégicos de la Entidad.</t>
  </si>
  <si>
    <t>Sólo se realizó el diagnostico debido a la priorización en la elaboración de los planes de gobierno 2010-2014</t>
  </si>
  <si>
    <t>Área Financiera- Central de Cuentas</t>
  </si>
  <si>
    <t>Informe mensual  de Cuentas Físicas tramitadas y revisadas</t>
  </si>
  <si>
    <t>Área Financiera- Contabilidad</t>
  </si>
  <si>
    <t>Área Financiera- Presupuesto</t>
  </si>
  <si>
    <t xml:space="preserve">Área Financiera- Tesorería </t>
  </si>
  <si>
    <t>Área Financiera- Proyectos Especiales</t>
  </si>
  <si>
    <t>Área Financiera- SIIF</t>
  </si>
  <si>
    <t>Área Financiera- Coordinación Financiera</t>
  </si>
  <si>
    <t>Cierre y preparación de estados contables de 2009</t>
  </si>
  <si>
    <t>Elaboración y presentación de la información exógena</t>
  </si>
  <si>
    <t>Consolidación e integración de la información contable en el sistema SIIAF</t>
  </si>
  <si>
    <t>Informe de expedición de Certificados de disponibilidad presupuestal y de Registros Presupuestales</t>
  </si>
  <si>
    <t>Preparación informes mensuales</t>
  </si>
  <si>
    <t>Consolidar los Estados Financieros de DANE y FONDANE, que soportan el cumplimiento de las obligaciones del contrato de préstamo BID No. 1671-OC-CO, con base en el cierre de la vigencia 2009 y los Estados Financieros a 2008, auditados por la CGR.</t>
  </si>
  <si>
    <t>Consolidación de  los Estados Financieros de DANE y FONDANE, que soportan el cumplimiento de las obligaciones del contrato de préstamo BID No. 1671-OC-CO, con base en el cierre de la vigencia 2009 y los Estados Financieros a 2008, auditados por la CGR.</t>
  </si>
  <si>
    <t>Conciliación, seguimiento y ajustes  de los convenios celebrados con Operadores Externos de DANE y FONDANE , cierre de cuentas y presentación  al Tesoro Publico y Crédito Externo de Min hacienda del informe final del crédito.</t>
  </si>
  <si>
    <t>Oficina Jurídica - Grupo de Licitaciones y Contratos</t>
  </si>
  <si>
    <t>Revisión de los Estudios Previos, documentación soporte, gestión de autorización y expedición de CDPs, elaboración de contratos; comunicación a interventores; legalización de contratos, elaboración de oficios aprobación de pólizas</t>
  </si>
  <si>
    <t>Contratos de servicios y compraventa para las oficinas destinados a los diferentes proyectos y áreas de soporte</t>
  </si>
  <si>
    <t>Elaboración y tramite de cesiones, prorrogas, adiciones, suspensiones, reiniciación etc.</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</si>
</sst>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quot;C$&quot;* #,##0.00_);_(&quot;C$&quot;* \(#,##0.00\);_(&quot;C$&quot;* &quot;-&quot;??_);_(@_)"/>
    <numFmt numFmtId="189" formatCode="_(&quot;C$&quot;* #,##0_);_(&quot;C$&quot;* \(#,##0\);_(&quot;C$&quot;* &quot;-&quot;_);_(@_)"/>
    <numFmt numFmtId="190" formatCode="dd\-mm\-yy"/>
    <numFmt numFmtId="191" formatCode="mmm\-yyyy"/>
    <numFmt numFmtId="192" formatCode="[$-240A]dddd\,\ dd&quot; de &quot;mmmm&quot; de &quot;yyyy"/>
    <numFmt numFmtId="193" formatCode="dd\-mm\-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mm/yyyy;@"/>
    <numFmt numFmtId="199" formatCode="dd/mm/yyyy;@"/>
    <numFmt numFmtId="200" formatCode="[$-C0A]dddd\,\ dd&quot; de &quot;mmmm&quot; de &quot;yyyy"/>
    <numFmt numFmtId="201" formatCode="d\-m\-yy;@"/>
    <numFmt numFmtId="202" formatCode="_-* #,##0.0\ _€_-;\-* #,##0.0\ _€_-;_-* &quot;-&quot;??\ _€_-;_-@_-"/>
    <numFmt numFmtId="203" formatCode="_-* #,##0\ _€_-;\-* #,##0\ _€_-;_-* &quot;-&quot;??\ _€_-;_-@_-"/>
    <numFmt numFmtId="204" formatCode="General_)"/>
    <numFmt numFmtId="205" formatCode="dd/mm/yy;@"/>
    <numFmt numFmtId="206" formatCode="[$-F800]dddd\,\ mmmm\ dd\,\ yyyy"/>
    <numFmt numFmtId="207" formatCode="_-* #,##0.000\ _€_-;\-* #,##0.000\ _€_-;_-* &quot;-&quot;??\ _€_-;_-@_-"/>
    <numFmt numFmtId="208" formatCode="_-* #,##0.0000\ _€_-;\-* #,##0.0000\ _€_-;_-* &quot;-&quot;??\ _€_-;_-@_-"/>
  </numFmts>
  <fonts count="47">
    <font>
      <sz val="10"/>
      <name val="Arial"/>
      <family val="0"/>
    </font>
    <font>
      <sz val="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u val="single"/>
      <sz val="10"/>
      <color indexed="12"/>
      <name val="Arial"/>
      <family val="2"/>
    </font>
    <font>
      <u val="single"/>
      <sz val="10"/>
      <color indexed="36"/>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8"/>
      <name val="Arial"/>
      <family val="2"/>
    </font>
    <font>
      <sz val="8"/>
      <name val="Tahoma"/>
      <family val="2"/>
    </font>
    <font>
      <sz val="9"/>
      <name val="Arial"/>
      <family val="2"/>
    </font>
    <font>
      <b/>
      <sz val="11"/>
      <name val="Arial"/>
      <family val="2"/>
    </font>
    <font>
      <sz val="9"/>
      <name val="Tahoma"/>
      <family val="2"/>
    </font>
    <font>
      <i/>
      <sz val="9"/>
      <name val="Tahoma"/>
      <family val="2"/>
    </font>
    <font>
      <sz val="8"/>
      <name val="Calibri"/>
      <family val="2"/>
    </font>
    <font>
      <b/>
      <sz val="8"/>
      <name val="Tahoma"/>
      <family val="2"/>
    </font>
    <font>
      <b/>
      <sz val="10"/>
      <name val="Arial"/>
      <family val="2"/>
    </font>
    <font>
      <b/>
      <sz val="9"/>
      <name val="Tahoma"/>
      <family val="2"/>
    </font>
    <font>
      <sz val="8"/>
      <name val="Arial Unicode MS"/>
      <family val="2"/>
    </font>
    <font>
      <sz val="11"/>
      <color indexed="8"/>
      <name val="Calibri"/>
      <family val="2"/>
    </font>
    <font>
      <b/>
      <sz val="10"/>
      <name val="Tahoma"/>
      <family val="2"/>
    </font>
    <font>
      <sz val="10"/>
      <name val="Tahoma"/>
      <family val="2"/>
    </font>
    <font>
      <i/>
      <sz val="8"/>
      <name val="Calibri"/>
      <family val="2"/>
    </font>
    <font>
      <sz val="8"/>
      <color indexed="8"/>
      <name val="Arial"/>
      <family val="2"/>
    </font>
    <font>
      <b/>
      <sz val="16"/>
      <name val="Arial"/>
      <family val="2"/>
    </font>
    <font>
      <sz val="11"/>
      <name val="Calibri"/>
      <family val="2"/>
    </font>
    <font>
      <b/>
      <sz val="9"/>
      <color indexed="12"/>
      <name val="Tahoma"/>
      <family val="2"/>
    </font>
    <font>
      <i/>
      <sz val="10"/>
      <name val="Tahoma"/>
      <family val="2"/>
    </font>
    <font>
      <sz val="11"/>
      <name val="Arial"/>
      <family val="2"/>
    </font>
    <font>
      <b/>
      <sz val="11"/>
      <color indexed="9"/>
      <name val="Arial"/>
      <family val="2"/>
    </font>
    <font>
      <b/>
      <sz val="8"/>
      <color indexed="9"/>
      <name val="Arial"/>
      <family val="2"/>
    </font>
    <font>
      <sz val="10"/>
      <color indexed="18"/>
      <name val="Arial"/>
      <family val="2"/>
    </font>
    <font>
      <sz val="11"/>
      <color indexed="9"/>
      <name val="Arial"/>
      <family val="2"/>
    </font>
    <font>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13"/>
        <bgColor indexed="64"/>
      </patternFill>
    </fill>
    <fill>
      <patternFill patternType="solid">
        <fgColor theme="0"/>
        <bgColor indexed="64"/>
      </patternFill>
    </fill>
    <fill>
      <patternFill patternType="solid">
        <fgColor theme="4" tint="0.39998000860214233"/>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3" tint="0.39998000860214233"/>
        <bgColor indexed="64"/>
      </patternFill>
    </fill>
    <fill>
      <patternFill patternType="solid">
        <fgColor rgb="FFFFFF00"/>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medium"/>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thin"/>
      <top style="thin"/>
      <bottom style="thin"/>
    </border>
    <border>
      <left style="thin"/>
      <right style="thin"/>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thin"/>
      <right style="thin"/>
      <top style="thin"/>
      <bottom>
        <color indexed="63"/>
      </bottom>
    </border>
    <border>
      <left style="medium"/>
      <right style="thin"/>
      <top style="thin"/>
      <bottom style="medium"/>
    </border>
    <border>
      <left style="thin">
        <color indexed="62"/>
      </left>
      <right style="thin">
        <color indexed="62"/>
      </right>
      <top>
        <color indexed="63"/>
      </top>
      <bottom style="thin">
        <color indexed="62"/>
      </bottom>
    </border>
    <border>
      <left style="medium"/>
      <right style="thin"/>
      <top>
        <color indexed="63"/>
      </top>
      <bottom>
        <color indexed="63"/>
      </bottom>
    </border>
    <border>
      <left style="thin">
        <color indexed="62"/>
      </left>
      <right style="thin">
        <color indexed="62"/>
      </right>
      <top style="thin">
        <color indexed="62"/>
      </top>
      <bottom style="thin">
        <color indexed="62"/>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s>
  <cellStyleXfs count="113">
    <xf numFmtId="17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5" fillId="16" borderId="1" applyNumberFormat="0" applyAlignment="0" applyProtection="0"/>
    <xf numFmtId="0" fontId="6" fillId="17" borderId="2" applyNumberFormat="0" applyAlignment="0" applyProtection="0"/>
    <xf numFmtId="0" fontId="6" fillId="17"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9" fillId="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6" fillId="0" borderId="0">
      <alignment/>
      <protection/>
    </xf>
    <xf numFmtId="171" fontId="0" fillId="0" borderId="0" applyFont="0" applyFill="0" applyBorder="0" applyAlignment="0" applyProtection="0"/>
    <xf numFmtId="0" fontId="0" fillId="0" borderId="0">
      <alignment/>
      <protection/>
    </xf>
    <xf numFmtId="171" fontId="0" fillId="0" borderId="0" applyFont="0" applyFill="0" applyBorder="0" applyAlignment="0" applyProtection="0"/>
    <xf numFmtId="0" fontId="0"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4" fillId="1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17"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cellStyleXfs>
  <cellXfs count="495">
    <xf numFmtId="0" fontId="0" fillId="0" borderId="0" xfId="0" applyNumberFormat="1" applyAlignment="1">
      <alignment/>
    </xf>
    <xf numFmtId="0" fontId="1" fillId="0" borderId="0" xfId="0" applyNumberFormat="1" applyFont="1" applyAlignment="1">
      <alignment horizontal="center" vertical="center" wrapText="1"/>
    </xf>
    <xf numFmtId="0" fontId="1" fillId="0" borderId="0" xfId="0" applyNumberFormat="1" applyFont="1" applyAlignment="1">
      <alignment/>
    </xf>
    <xf numFmtId="0" fontId="1" fillId="0" borderId="0" xfId="0" applyNumberFormat="1" applyFont="1" applyAlignment="1">
      <alignment vertical="center" wrapText="1"/>
    </xf>
    <xf numFmtId="0" fontId="1"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vertical="center" wrapText="1"/>
    </xf>
    <xf numFmtId="190" fontId="25" fillId="0" borderId="10" xfId="0" applyNumberFormat="1" applyFont="1" applyBorder="1" applyAlignment="1" applyProtection="1">
      <alignment horizontal="center" wrapText="1"/>
      <protection locked="0"/>
    </xf>
    <xf numFmtId="0" fontId="21" fillId="0" borderId="0" xfId="0" applyNumberFormat="1" applyFont="1" applyBorder="1" applyAlignment="1">
      <alignment vertical="center" wrapText="1"/>
    </xf>
    <xf numFmtId="0" fontId="1" fillId="0" borderId="0" xfId="0" applyNumberFormat="1" applyFont="1" applyBorder="1" applyAlignment="1">
      <alignment vertical="center" wrapText="1"/>
    </xf>
    <xf numFmtId="0" fontId="1" fillId="0" borderId="0" xfId="0" applyNumberFormat="1" applyFont="1" applyBorder="1" applyAlignment="1">
      <alignment/>
    </xf>
    <xf numFmtId="171" fontId="1" fillId="0" borderId="0" xfId="75" applyFont="1" applyBorder="1" applyAlignment="1" applyProtection="1">
      <alignment horizontal="center" wrapText="1"/>
      <protection locked="0"/>
    </xf>
    <xf numFmtId="14" fontId="1" fillId="0" borderId="0" xfId="0" applyNumberFormat="1" applyFont="1" applyBorder="1" applyAlignment="1">
      <alignment vertical="center" wrapText="1"/>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23" fillId="0" borderId="0" xfId="0" applyNumberFormat="1" applyFont="1" applyBorder="1" applyAlignment="1" applyProtection="1">
      <alignment horizontal="center" wrapText="1"/>
      <protection locked="0"/>
    </xf>
    <xf numFmtId="190" fontId="25" fillId="0" borderId="10" xfId="0" applyNumberFormat="1" applyFont="1" applyFill="1" applyBorder="1" applyAlignment="1" applyProtection="1">
      <alignment horizontal="center" wrapText="1"/>
      <protection locked="0"/>
    </xf>
    <xf numFmtId="190" fontId="25" fillId="0" borderId="10" xfId="0" applyNumberFormat="1" applyFont="1" applyBorder="1" applyAlignment="1" applyProtection="1">
      <alignment horizontal="center" vertical="center" wrapText="1"/>
      <protection locked="0"/>
    </xf>
    <xf numFmtId="0" fontId="21" fillId="0" borderId="10" xfId="0" applyNumberFormat="1" applyFont="1" applyBorder="1" applyAlignment="1">
      <alignment horizontal="center" vertical="center" wrapText="1"/>
    </xf>
    <xf numFmtId="0" fontId="1" fillId="0" borderId="10" xfId="0" applyNumberFormat="1" applyFont="1" applyFill="1" applyBorder="1" applyAlignment="1">
      <alignment horizontal="left" vertical="center" wrapText="1"/>
    </xf>
    <xf numFmtId="190" fontId="22" fillId="0" borderId="10" xfId="0" applyNumberFormat="1" applyFont="1" applyBorder="1" applyAlignment="1" applyProtection="1">
      <alignment horizontal="center" wrapText="1"/>
      <protection locked="0"/>
    </xf>
    <xf numFmtId="14" fontId="1" fillId="0" borderId="0" xfId="0" applyNumberFormat="1" applyFont="1" applyBorder="1" applyAlignment="1">
      <alignment horizontal="center" vertical="center" wrapText="1"/>
    </xf>
    <xf numFmtId="0" fontId="1" fillId="0" borderId="0" xfId="0" applyNumberFormat="1" applyFont="1" applyFill="1" applyBorder="1" applyAlignment="1">
      <alignment horizontal="center" vertical="center" wrapText="1"/>
    </xf>
    <xf numFmtId="190" fontId="22" fillId="0" borderId="0" xfId="75" applyNumberFormat="1" applyFont="1" applyFill="1" applyBorder="1" applyAlignment="1" applyProtection="1">
      <alignment horizontal="center" vertical="center" wrapText="1"/>
      <protection locked="0"/>
    </xf>
    <xf numFmtId="171" fontId="1" fillId="0" borderId="0" xfId="75" applyFont="1" applyBorder="1" applyAlignment="1" applyProtection="1">
      <alignment horizontal="center" vertical="center" wrapText="1"/>
      <protection locked="0"/>
    </xf>
    <xf numFmtId="0" fontId="1" fillId="0" borderId="0" xfId="0" applyNumberFormat="1" applyFont="1" applyBorder="1" applyAlignment="1">
      <alignment horizontal="center" vertical="center" wrapText="1" shrinkToFit="1"/>
    </xf>
    <xf numFmtId="0" fontId="1" fillId="0" borderId="0" xfId="0" applyNumberFormat="1" applyFont="1" applyAlignment="1">
      <alignment horizontal="left" vertical="center" wrapText="1"/>
    </xf>
    <xf numFmtId="0" fontId="25" fillId="0" borderId="10" xfId="0" applyNumberFormat="1" applyFont="1" applyBorder="1" applyAlignment="1" applyProtection="1">
      <alignment horizontal="center" vertical="center" wrapText="1"/>
      <protection locked="0"/>
    </xf>
    <xf numFmtId="0" fontId="26" fillId="0" borderId="10" xfId="0" applyNumberFormat="1" applyFont="1" applyBorder="1" applyAlignment="1" applyProtection="1">
      <alignment vertical="top" wrapText="1"/>
      <protection locked="0"/>
    </xf>
    <xf numFmtId="0" fontId="21" fillId="24" borderId="0" xfId="0" applyNumberFormat="1" applyFont="1" applyFill="1" applyBorder="1" applyAlignment="1">
      <alignment vertical="center" wrapText="1"/>
    </xf>
    <xf numFmtId="0" fontId="1" fillId="24" borderId="0" xfId="0" applyNumberFormat="1" applyFont="1" applyFill="1" applyBorder="1" applyAlignment="1">
      <alignment vertical="center" wrapText="1"/>
    </xf>
    <xf numFmtId="0" fontId="1" fillId="24" borderId="0" xfId="0" applyNumberFormat="1" applyFont="1" applyFill="1" applyBorder="1" applyAlignment="1">
      <alignment horizontal="center" vertical="center" wrapText="1"/>
    </xf>
    <xf numFmtId="0" fontId="1" fillId="24" borderId="0" xfId="0" applyNumberFormat="1" applyFont="1" applyFill="1" applyBorder="1" applyAlignment="1">
      <alignment/>
    </xf>
    <xf numFmtId="14" fontId="1" fillId="24" borderId="0" xfId="0" applyNumberFormat="1" applyFont="1" applyFill="1" applyBorder="1" applyAlignment="1">
      <alignment horizontal="left" vertical="center" wrapText="1"/>
    </xf>
    <xf numFmtId="171" fontId="1" fillId="24" borderId="0" xfId="75" applyFont="1" applyFill="1" applyBorder="1" applyAlignment="1" applyProtection="1">
      <alignment horizontal="center" wrapText="1"/>
      <protection locked="0"/>
    </xf>
    <xf numFmtId="0" fontId="1" fillId="24" borderId="0" xfId="0" applyNumberFormat="1" applyFont="1" applyFill="1" applyBorder="1" applyAlignment="1">
      <alignment horizontal="left" vertical="center" wrapText="1"/>
    </xf>
    <xf numFmtId="14" fontId="1" fillId="24" borderId="0" xfId="0" applyNumberFormat="1" applyFont="1" applyFill="1" applyBorder="1" applyAlignment="1">
      <alignment horizontal="left" vertical="center" wrapText="1"/>
    </xf>
    <xf numFmtId="0" fontId="1" fillId="24" borderId="0" xfId="0" applyNumberFormat="1" applyFont="1" applyFill="1" applyBorder="1" applyAlignment="1">
      <alignment horizontal="left" vertical="center" wrapText="1"/>
    </xf>
    <xf numFmtId="0" fontId="1" fillId="24" borderId="0" xfId="0" applyNumberFormat="1" applyFont="1" applyFill="1" applyBorder="1" applyAlignment="1">
      <alignment horizontal="center" vertical="center" wrapText="1"/>
    </xf>
    <xf numFmtId="0" fontId="23" fillId="24" borderId="0" xfId="0" applyNumberFormat="1" applyFont="1" applyFill="1" applyBorder="1" applyAlignment="1" applyProtection="1">
      <alignment horizontal="center" wrapText="1"/>
      <protection locked="0"/>
    </xf>
    <xf numFmtId="0" fontId="1" fillId="0" borderId="10" xfId="0" applyNumberFormat="1" applyFont="1" applyBorder="1" applyAlignment="1">
      <alignment/>
    </xf>
    <xf numFmtId="0" fontId="27" fillId="0" borderId="10" xfId="0" applyNumberFormat="1" applyFont="1" applyFill="1" applyBorder="1" applyAlignment="1">
      <alignment horizontal="left" vertical="center" wrapText="1"/>
    </xf>
    <xf numFmtId="0" fontId="27" fillId="0" borderId="10" xfId="0" applyNumberFormat="1" applyFont="1" applyFill="1" applyBorder="1" applyAlignment="1">
      <alignment horizontal="center" vertical="center" wrapText="1"/>
    </xf>
    <xf numFmtId="0" fontId="1" fillId="0" borderId="0" xfId="93" applyFont="1" applyFill="1" applyBorder="1" applyAlignment="1">
      <alignment horizontal="center" vertical="center" wrapText="1"/>
      <protection/>
    </xf>
    <xf numFmtId="178" fontId="1" fillId="0" borderId="0" xfId="77" applyFont="1" applyBorder="1" applyAlignment="1">
      <alignment horizontal="center" vertical="center" wrapText="1"/>
    </xf>
    <xf numFmtId="14" fontId="1" fillId="0" borderId="0" xfId="0" applyNumberFormat="1" applyFont="1" applyBorder="1" applyAlignment="1">
      <alignment horizontal="center" vertical="center" wrapText="1"/>
    </xf>
    <xf numFmtId="190" fontId="25" fillId="24" borderId="10" xfId="0" applyNumberFormat="1" applyFont="1" applyFill="1" applyBorder="1" applyAlignment="1" applyProtection="1">
      <alignment horizontal="center" wrapText="1"/>
      <protection locked="0"/>
    </xf>
    <xf numFmtId="0" fontId="1" fillId="0" borderId="0" xfId="0" applyNumberFormat="1" applyFont="1" applyBorder="1" applyAlignment="1">
      <alignment vertical="center" wrapText="1" shrinkToFit="1"/>
    </xf>
    <xf numFmtId="171" fontId="1" fillId="0" borderId="0" xfId="75" applyFont="1" applyBorder="1" applyAlignment="1" applyProtection="1">
      <alignment wrapText="1"/>
      <protection locked="0"/>
    </xf>
    <xf numFmtId="0" fontId="1" fillId="0" borderId="0" xfId="93" applyFont="1" applyFill="1" applyBorder="1" applyAlignment="1">
      <alignment horizontal="left" vertical="center" wrapText="1"/>
      <protection/>
    </xf>
    <xf numFmtId="0" fontId="23" fillId="0" borderId="0" xfId="0" applyNumberFormat="1" applyFont="1" applyBorder="1" applyAlignment="1" applyProtection="1">
      <alignment wrapText="1"/>
      <protection locked="0"/>
    </xf>
    <xf numFmtId="0" fontId="0" fillId="0" borderId="10" xfId="0" applyNumberFormat="1" applyFont="1" applyBorder="1" applyAlignment="1">
      <alignment horizontal="center" vertical="center" wrapText="1"/>
    </xf>
    <xf numFmtId="14" fontId="0" fillId="0" borderId="10" xfId="0" applyNumberFormat="1" applyFont="1" applyBorder="1" applyAlignment="1">
      <alignment horizontal="left" vertical="center" wrapText="1"/>
    </xf>
    <xf numFmtId="14"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xf>
    <xf numFmtId="0" fontId="29" fillId="0" borderId="10" xfId="0" applyNumberFormat="1" applyFont="1" applyBorder="1" applyAlignment="1">
      <alignment horizontal="center" vertical="center" wrapText="1"/>
    </xf>
    <xf numFmtId="198" fontId="0" fillId="0" borderId="10" xfId="0" applyNumberFormat="1" applyFont="1" applyBorder="1" applyAlignment="1">
      <alignment horizontal="center" vertical="center" wrapText="1"/>
    </xf>
    <xf numFmtId="0" fontId="29" fillId="0" borderId="10" xfId="0" applyNumberFormat="1" applyFont="1" applyBorder="1" applyAlignment="1">
      <alignment vertical="center" wrapText="1"/>
    </xf>
    <xf numFmtId="0" fontId="1" fillId="0" borderId="10" xfId="0" applyNumberFormat="1" applyFont="1" applyFill="1" applyBorder="1" applyAlignment="1">
      <alignment horizontal="center" vertical="center" wrapText="1"/>
    </xf>
    <xf numFmtId="0" fontId="21" fillId="18" borderId="0" xfId="0" applyNumberFormat="1" applyFont="1" applyFill="1" applyBorder="1" applyAlignment="1">
      <alignment vertical="center" wrapText="1"/>
    </xf>
    <xf numFmtId="0" fontId="1" fillId="0" borderId="0" xfId="0" applyNumberFormat="1" applyFont="1" applyAlignment="1">
      <alignment horizontal="center" wrapText="1"/>
    </xf>
    <xf numFmtId="0" fontId="21" fillId="0" borderId="10" xfId="0" applyNumberFormat="1" applyFont="1" applyBorder="1" applyAlignment="1">
      <alignment vertical="center" wrapText="1"/>
    </xf>
    <xf numFmtId="0" fontId="1" fillId="0" borderId="10" xfId="0" applyNumberFormat="1" applyFont="1" applyBorder="1" applyAlignment="1">
      <alignment horizontal="center"/>
    </xf>
    <xf numFmtId="0" fontId="0" fillId="0" borderId="10" xfId="0" applyNumberFormat="1" applyBorder="1" applyAlignment="1">
      <alignment/>
    </xf>
    <xf numFmtId="0" fontId="1" fillId="0" borderId="0" xfId="0" applyNumberFormat="1" applyFont="1" applyFill="1" applyAlignment="1">
      <alignment/>
    </xf>
    <xf numFmtId="193" fontId="25" fillId="0" borderId="10" xfId="0" applyNumberFormat="1" applyFont="1" applyFill="1" applyBorder="1" applyAlignment="1" applyProtection="1">
      <alignment horizontal="center" wrapText="1"/>
      <protection locked="0"/>
    </xf>
    <xf numFmtId="0" fontId="1"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NumberFormat="1" applyFont="1" applyBorder="1" applyAlignment="1">
      <alignment horizontal="left" vertical="center" wrapText="1"/>
    </xf>
    <xf numFmtId="0" fontId="23" fillId="0" borderId="10" xfId="0" applyNumberFormat="1" applyFont="1" applyBorder="1" applyAlignment="1" applyProtection="1">
      <alignment horizontal="center" vertical="center" wrapText="1"/>
      <protection locked="0"/>
    </xf>
    <xf numFmtId="0" fontId="0" fillId="0" borderId="10" xfId="0" applyNumberFormat="1" applyFont="1" applyBorder="1" applyAlignment="1">
      <alignment horizontal="center" vertical="center"/>
    </xf>
    <xf numFmtId="0" fontId="23" fillId="0" borderId="10" xfId="0" applyNumberFormat="1" applyFont="1" applyFill="1" applyBorder="1" applyAlignment="1" applyProtection="1">
      <alignment horizontal="center" vertical="center" wrapText="1"/>
      <protection locked="0"/>
    </xf>
    <xf numFmtId="0" fontId="0" fillId="0" borderId="0" xfId="0" applyNumberFormat="1" applyAlignment="1">
      <alignment horizontal="center" vertical="center"/>
    </xf>
    <xf numFmtId="190" fontId="25" fillId="0" borderId="10" xfId="0" applyNumberFormat="1" applyFont="1" applyBorder="1" applyAlignment="1" applyProtection="1">
      <alignment wrapText="1"/>
      <protection locked="0"/>
    </xf>
    <xf numFmtId="14"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190" fontId="25" fillId="24" borderId="10" xfId="90" applyNumberFormat="1" applyFont="1" applyFill="1" applyBorder="1" applyAlignment="1" applyProtection="1">
      <alignment horizontal="center" wrapText="1"/>
      <protection locked="0"/>
    </xf>
    <xf numFmtId="14" fontId="1" fillId="0" borderId="10" xfId="90" applyNumberFormat="1" applyFont="1" applyFill="1" applyBorder="1" applyAlignment="1">
      <alignment horizontal="center" vertical="center" wrapText="1"/>
    </xf>
    <xf numFmtId="190" fontId="25" fillId="0" borderId="10" xfId="0" applyNumberFormat="1" applyFont="1" applyFill="1" applyBorder="1" applyAlignment="1" applyProtection="1">
      <alignment horizontal="center" vertical="center" wrapText="1"/>
      <protection locked="0"/>
    </xf>
    <xf numFmtId="190" fontId="1" fillId="0" borderId="10" xfId="0" applyNumberFormat="1" applyFont="1" applyBorder="1" applyAlignment="1" applyProtection="1">
      <alignment horizontal="center" vertical="center" wrapText="1"/>
      <protection locked="0"/>
    </xf>
    <xf numFmtId="0" fontId="24" fillId="24" borderId="10"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21" fillId="0" borderId="0" xfId="0" applyNumberFormat="1" applyFont="1" applyFill="1" applyBorder="1" applyAlignment="1">
      <alignment vertical="center" wrapText="1"/>
    </xf>
    <xf numFmtId="0" fontId="42" fillId="18" borderId="10" xfId="0" applyNumberFormat="1" applyFont="1" applyFill="1" applyBorder="1" applyAlignment="1">
      <alignment horizontal="center" vertical="center" wrapText="1"/>
    </xf>
    <xf numFmtId="0" fontId="0" fillId="0" borderId="0" xfId="0" applyNumberFormat="1" applyAlignment="1">
      <alignment horizontal="center"/>
    </xf>
    <xf numFmtId="0" fontId="0" fillId="0" borderId="10" xfId="0" applyNumberFormat="1" applyBorder="1" applyAlignment="1">
      <alignment horizontal="center" vertical="center"/>
    </xf>
    <xf numFmtId="0" fontId="0" fillId="0" borderId="10" xfId="0" applyNumberFormat="1" applyBorder="1" applyAlignment="1">
      <alignment horizontal="center"/>
    </xf>
    <xf numFmtId="0" fontId="0" fillId="0" borderId="10" xfId="0" applyNumberFormat="1" applyFont="1" applyBorder="1" applyAlignment="1">
      <alignment horizontal="center" wrapText="1"/>
    </xf>
    <xf numFmtId="0" fontId="31" fillId="24" borderId="10" xfId="0" applyNumberFormat="1" applyFont="1" applyFill="1" applyBorder="1" applyAlignment="1" applyProtection="1">
      <alignment horizontal="left" vertical="center" wrapText="1"/>
      <protection hidden="1"/>
    </xf>
    <xf numFmtId="0" fontId="0" fillId="0" borderId="10" xfId="0" applyNumberFormat="1" applyFont="1" applyBorder="1" applyAlignment="1" applyProtection="1">
      <alignment vertical="top" wrapText="1"/>
      <protection locked="0"/>
    </xf>
    <xf numFmtId="190" fontId="0" fillId="0" borderId="10" xfId="0" applyNumberFormat="1" applyFont="1" applyBorder="1" applyAlignment="1" applyProtection="1">
      <alignment horizontal="center" vertical="center" wrapText="1"/>
      <protection locked="0"/>
    </xf>
    <xf numFmtId="0" fontId="0" fillId="24" borderId="10" xfId="0" applyNumberFormat="1" applyFill="1" applyBorder="1" applyAlignment="1">
      <alignment/>
    </xf>
    <xf numFmtId="0" fontId="0" fillId="24" borderId="0" xfId="0" applyNumberFormat="1" applyFill="1" applyAlignment="1">
      <alignment/>
    </xf>
    <xf numFmtId="0" fontId="0" fillId="24" borderId="0" xfId="0" applyNumberFormat="1" applyFont="1" applyFill="1" applyAlignment="1">
      <alignment/>
    </xf>
    <xf numFmtId="0" fontId="38" fillId="24" borderId="10" xfId="39" applyFont="1" applyFill="1" applyBorder="1" applyAlignment="1" applyProtection="1">
      <alignment horizontal="left" vertical="center" wrapText="1"/>
      <protection hidden="1"/>
    </xf>
    <xf numFmtId="0" fontId="38" fillId="24" borderId="10" xfId="39" applyFont="1" applyFill="1" applyBorder="1" applyAlignment="1" applyProtection="1">
      <alignment horizontal="center" vertical="center" wrapText="1"/>
      <protection hidden="1"/>
    </xf>
    <xf numFmtId="3" fontId="38" fillId="24" borderId="10" xfId="39" applyNumberFormat="1" applyFont="1" applyFill="1" applyBorder="1" applyAlignment="1" applyProtection="1">
      <alignment horizontal="center" vertical="center" wrapText="1"/>
      <protection hidden="1"/>
    </xf>
    <xf numFmtId="193" fontId="31" fillId="24" borderId="10" xfId="0" applyNumberFormat="1" applyFont="1" applyFill="1" applyBorder="1" applyAlignment="1" applyProtection="1">
      <alignment horizontal="center" vertical="center" wrapText="1"/>
      <protection hidden="1"/>
    </xf>
    <xf numFmtId="3" fontId="31" fillId="24" borderId="10" xfId="0" applyNumberFormat="1" applyFont="1" applyFill="1" applyBorder="1" applyAlignment="1" applyProtection="1">
      <alignment horizontal="center" vertical="center" wrapText="1"/>
      <protection hidden="1"/>
    </xf>
    <xf numFmtId="0" fontId="0" fillId="24" borderId="0" xfId="0" applyNumberFormat="1" applyFont="1" applyFill="1" applyAlignment="1">
      <alignment horizontal="justify" vertical="top" wrapText="1"/>
    </xf>
    <xf numFmtId="3" fontId="0" fillId="24" borderId="0" xfId="0" applyNumberFormat="1" applyFont="1" applyFill="1" applyAlignment="1">
      <alignment horizontal="center" vertical="center"/>
    </xf>
    <xf numFmtId="0" fontId="30" fillId="0" borderId="10" xfId="0" applyNumberFormat="1" applyFont="1" applyBorder="1" applyAlignment="1" applyProtection="1">
      <alignment vertical="top"/>
      <protection locked="0"/>
    </xf>
    <xf numFmtId="171" fontId="26" fillId="0" borderId="10" xfId="92" applyFont="1" applyBorder="1" applyAlignment="1" applyProtection="1">
      <alignment vertical="top" wrapText="1"/>
      <protection locked="0"/>
    </xf>
    <xf numFmtId="171" fontId="23" fillId="24" borderId="10" xfId="92" applyFont="1" applyFill="1" applyBorder="1" applyAlignment="1" applyProtection="1">
      <alignment wrapText="1"/>
      <protection locked="0"/>
    </xf>
    <xf numFmtId="0" fontId="0" fillId="24" borderId="10" xfId="0" applyNumberFormat="1" applyFont="1" applyFill="1" applyBorder="1" applyAlignment="1">
      <alignment horizontal="center"/>
    </xf>
    <xf numFmtId="0" fontId="26" fillId="0" borderId="10" xfId="0" applyNumberFormat="1" applyFont="1" applyFill="1" applyBorder="1" applyAlignment="1" applyProtection="1">
      <alignment vertical="top" wrapText="1"/>
      <protection locked="0"/>
    </xf>
    <xf numFmtId="0" fontId="38" fillId="24" borderId="10" xfId="40" applyFont="1" applyFill="1" applyBorder="1" applyAlignment="1" applyProtection="1">
      <alignment horizontal="left" vertical="center" wrapText="1"/>
      <protection hidden="1"/>
    </xf>
    <xf numFmtId="0" fontId="31" fillId="24" borderId="10" xfId="91" applyFont="1" applyFill="1" applyBorder="1" applyAlignment="1" applyProtection="1">
      <alignment horizontal="left" vertical="center" wrapText="1"/>
      <protection hidden="1"/>
    </xf>
    <xf numFmtId="0" fontId="30" fillId="0" borderId="10" xfId="0" applyNumberFormat="1" applyFont="1" applyFill="1" applyBorder="1" applyAlignment="1" applyProtection="1">
      <alignment vertical="top"/>
      <protection locked="0"/>
    </xf>
    <xf numFmtId="190" fontId="25" fillId="0" borderId="10" xfId="0" applyNumberFormat="1" applyFont="1" applyBorder="1" applyAlignment="1" applyProtection="1">
      <alignment vertical="center" wrapText="1"/>
      <protection locked="0"/>
    </xf>
    <xf numFmtId="0" fontId="26" fillId="0" borderId="10" xfId="0" applyNumberFormat="1" applyFont="1" applyBorder="1" applyAlignment="1" applyProtection="1">
      <alignment vertical="center" wrapText="1"/>
      <protection locked="0"/>
    </xf>
    <xf numFmtId="0" fontId="42" fillId="18" borderId="11" xfId="0" applyNumberFormat="1" applyFont="1" applyFill="1" applyBorder="1" applyAlignment="1">
      <alignment horizontal="center" vertical="center"/>
    </xf>
    <xf numFmtId="9" fontId="1" fillId="0" borderId="10" xfId="96" applyFont="1" applyBorder="1" applyAlignment="1">
      <alignment/>
    </xf>
    <xf numFmtId="0" fontId="42" fillId="18" borderId="0" xfId="0" applyNumberFormat="1" applyFont="1" applyFill="1" applyBorder="1" applyAlignment="1">
      <alignment horizontal="center" vertical="center"/>
    </xf>
    <xf numFmtId="0" fontId="1" fillId="24" borderId="10" xfId="0" applyNumberFormat="1" applyFont="1" applyFill="1" applyBorder="1" applyAlignment="1">
      <alignment horizontal="center" vertical="center" wrapText="1"/>
    </xf>
    <xf numFmtId="0" fontId="42" fillId="18" borderId="11" xfId="0" applyNumberFormat="1" applyFont="1" applyFill="1" applyBorder="1" applyAlignment="1">
      <alignment horizontal="center" vertical="center" wrapText="1"/>
    </xf>
    <xf numFmtId="0" fontId="42" fillId="25" borderId="0" xfId="0" applyNumberFormat="1" applyFont="1" applyFill="1" applyBorder="1" applyAlignment="1">
      <alignment horizontal="center" vertical="center"/>
    </xf>
    <xf numFmtId="203" fontId="42" fillId="18" borderId="11" xfId="83" applyNumberFormat="1" applyFont="1" applyFill="1" applyBorder="1" applyAlignment="1">
      <alignment horizontal="center" vertical="center"/>
    </xf>
    <xf numFmtId="203" fontId="1" fillId="0" borderId="0" xfId="83" applyNumberFormat="1" applyFont="1" applyBorder="1" applyAlignment="1">
      <alignment horizontal="center" vertical="center" wrapText="1"/>
    </xf>
    <xf numFmtId="203" fontId="1" fillId="0" borderId="0" xfId="83" applyNumberFormat="1" applyFont="1" applyBorder="1" applyAlignment="1" applyProtection="1">
      <alignment horizontal="center" vertical="center" wrapText="1"/>
      <protection locked="0"/>
    </xf>
    <xf numFmtId="203" fontId="1" fillId="0" borderId="0" xfId="83" applyNumberFormat="1" applyFont="1" applyFill="1" applyBorder="1" applyAlignment="1">
      <alignment horizontal="center" vertical="center" wrapText="1"/>
    </xf>
    <xf numFmtId="203" fontId="1" fillId="0" borderId="0" xfId="83" applyNumberFormat="1" applyFont="1" applyBorder="1" applyAlignment="1" applyProtection="1">
      <alignment horizontal="center" wrapText="1"/>
      <protection locked="0"/>
    </xf>
    <xf numFmtId="203" fontId="1" fillId="0" borderId="0" xfId="83" applyNumberFormat="1" applyFont="1" applyBorder="1" applyAlignment="1">
      <alignment horizontal="center" vertical="center" wrapText="1"/>
    </xf>
    <xf numFmtId="203" fontId="23" fillId="0" borderId="0" xfId="83" applyNumberFormat="1" applyFont="1" applyBorder="1" applyAlignment="1" applyProtection="1">
      <alignment horizontal="center" wrapText="1"/>
      <protection locked="0"/>
    </xf>
    <xf numFmtId="203" fontId="1" fillId="0" borderId="0" xfId="83" applyNumberFormat="1" applyFont="1" applyAlignment="1">
      <alignment horizontal="center" vertical="center" wrapText="1"/>
    </xf>
    <xf numFmtId="0" fontId="27" fillId="0" borderId="10" xfId="0" applyNumberFormat="1" applyFont="1" applyFill="1" applyBorder="1" applyAlignment="1">
      <alignment vertical="center" wrapText="1"/>
    </xf>
    <xf numFmtId="0" fontId="27" fillId="24" borderId="10" xfId="0" applyNumberFormat="1" applyFont="1" applyFill="1" applyBorder="1" applyAlignment="1">
      <alignment vertical="center" wrapText="1"/>
    </xf>
    <xf numFmtId="0" fontId="1" fillId="24" borderId="10" xfId="0" applyNumberFormat="1" applyFont="1" applyFill="1" applyBorder="1" applyAlignment="1">
      <alignment vertical="center" wrapText="1"/>
    </xf>
    <xf numFmtId="0" fontId="43" fillId="25" borderId="0" xfId="0" applyNumberFormat="1" applyFont="1" applyFill="1" applyBorder="1" applyAlignment="1">
      <alignment horizontal="center" vertical="center"/>
    </xf>
    <xf numFmtId="203" fontId="42" fillId="18" borderId="0" xfId="83" applyNumberFormat="1" applyFont="1" applyFill="1" applyBorder="1" applyAlignment="1">
      <alignment horizontal="center" vertical="center"/>
    </xf>
    <xf numFmtId="203" fontId="42" fillId="18" borderId="10" xfId="83" applyNumberFormat="1" applyFont="1" applyFill="1" applyBorder="1" applyAlignment="1">
      <alignment horizontal="center" vertical="center" wrapText="1"/>
    </xf>
    <xf numFmtId="0" fontId="42" fillId="25" borderId="10" xfId="0" applyNumberFormat="1" applyFont="1" applyFill="1" applyBorder="1" applyAlignment="1">
      <alignment horizontal="center" vertical="center" wrapText="1"/>
    </xf>
    <xf numFmtId="0" fontId="42" fillId="25" borderId="10" xfId="0" applyNumberFormat="1" applyFont="1" applyFill="1" applyBorder="1" applyAlignment="1">
      <alignment horizontal="center" vertical="center"/>
    </xf>
    <xf numFmtId="0" fontId="25" fillId="0" borderId="10" xfId="0" applyNumberFormat="1" applyFont="1" applyBorder="1" applyAlignment="1" applyProtection="1">
      <alignment vertical="center" wrapText="1"/>
      <protection locked="0"/>
    </xf>
    <xf numFmtId="203" fontId="25" fillId="0" borderId="10" xfId="83" applyNumberFormat="1" applyFont="1" applyFill="1" applyBorder="1" applyAlignment="1" applyProtection="1">
      <alignment horizontal="center" wrapText="1"/>
      <protection locked="0"/>
    </xf>
    <xf numFmtId="0" fontId="27" fillId="0" borderId="10" xfId="0" applyNumberFormat="1" applyFont="1" applyFill="1" applyBorder="1" applyAlignment="1">
      <alignment vertical="center" wrapText="1"/>
    </xf>
    <xf numFmtId="0" fontId="27" fillId="24" borderId="10" xfId="0" applyNumberFormat="1" applyFont="1" applyFill="1" applyBorder="1" applyAlignment="1">
      <alignment vertical="center" wrapText="1"/>
    </xf>
    <xf numFmtId="0" fontId="42" fillId="18" borderId="10" xfId="0" applyNumberFormat="1" applyFont="1" applyFill="1" applyBorder="1" applyAlignment="1">
      <alignment horizontal="left" vertical="center" wrapText="1"/>
    </xf>
    <xf numFmtId="0" fontId="43" fillId="25" borderId="10" xfId="0" applyNumberFormat="1" applyFont="1" applyFill="1" applyBorder="1" applyAlignment="1">
      <alignment horizontal="center" vertical="center"/>
    </xf>
    <xf numFmtId="0" fontId="21" fillId="0" borderId="10" xfId="0" applyNumberFormat="1" applyFont="1" applyFill="1" applyBorder="1" applyAlignment="1">
      <alignment vertical="center" wrapText="1"/>
    </xf>
    <xf numFmtId="0" fontId="1" fillId="0" borderId="0" xfId="0" applyNumberFormat="1" applyFont="1" applyFill="1" applyBorder="1" applyAlignment="1">
      <alignment/>
    </xf>
    <xf numFmtId="0" fontId="42" fillId="18" borderId="0" xfId="0" applyNumberFormat="1" applyFont="1" applyFill="1" applyBorder="1" applyAlignment="1">
      <alignment horizontal="center" vertical="center" wrapText="1"/>
    </xf>
    <xf numFmtId="0" fontId="0" fillId="0" borderId="10" xfId="0" applyNumberFormat="1" applyFont="1" applyBorder="1" applyAlignment="1">
      <alignment vertical="center" wrapText="1"/>
    </xf>
    <xf numFmtId="0" fontId="21" fillId="0" borderId="10" xfId="0" applyNumberFormat="1" applyFont="1" applyFill="1" applyBorder="1" applyAlignment="1" applyProtection="1">
      <alignment vertical="top" wrapText="1"/>
      <protection hidden="1"/>
    </xf>
    <xf numFmtId="0" fontId="21" fillId="0" borderId="10" xfId="0" applyNumberFormat="1" applyFont="1" applyFill="1" applyBorder="1" applyAlignment="1" applyProtection="1">
      <alignment vertical="center" wrapText="1"/>
      <protection hidden="1"/>
    </xf>
    <xf numFmtId="0" fontId="21" fillId="0" borderId="10" xfId="0" applyNumberFormat="1" applyFont="1" applyBorder="1" applyAlignment="1">
      <alignment horizontal="left" vertical="center" wrapText="1"/>
    </xf>
    <xf numFmtId="203" fontId="25" fillId="24" borderId="10" xfId="83" applyNumberFormat="1" applyFont="1" applyFill="1" applyBorder="1" applyAlignment="1" applyProtection="1">
      <alignment horizontal="center" wrapText="1"/>
      <protection locked="0"/>
    </xf>
    <xf numFmtId="0" fontId="42" fillId="25" borderId="12" xfId="0" applyNumberFormat="1" applyFont="1" applyFill="1" applyBorder="1" applyAlignment="1">
      <alignment horizontal="center" vertical="center"/>
    </xf>
    <xf numFmtId="0" fontId="0" fillId="0" borderId="0" xfId="0" applyNumberFormat="1" applyFont="1" applyFill="1" applyBorder="1" applyAlignment="1">
      <alignment/>
    </xf>
    <xf numFmtId="0" fontId="42" fillId="0" borderId="0" xfId="0" applyNumberFormat="1" applyFont="1" applyFill="1" applyBorder="1" applyAlignment="1">
      <alignment horizontal="center" vertical="center" wrapText="1"/>
    </xf>
    <xf numFmtId="0" fontId="36" fillId="0" borderId="10" xfId="39" applyFont="1" applyFill="1" applyBorder="1" applyAlignment="1">
      <alignment horizontal="center" vertical="center" wrapText="1"/>
    </xf>
    <xf numFmtId="190" fontId="1" fillId="0" borderId="10" xfId="0" applyNumberFormat="1" applyFont="1" applyBorder="1" applyAlignment="1" applyProtection="1">
      <alignment horizontal="center" vertical="center" wrapText="1"/>
      <protection hidden="1"/>
    </xf>
    <xf numFmtId="190" fontId="1" fillId="0" borderId="10" xfId="0" applyNumberFormat="1" applyFont="1" applyFill="1" applyBorder="1" applyAlignment="1" applyProtection="1">
      <alignment horizontal="center" vertical="center" wrapText="1"/>
      <protection locked="0"/>
    </xf>
    <xf numFmtId="0" fontId="0" fillId="24" borderId="0" xfId="0" applyNumberFormat="1" applyFont="1" applyFill="1" applyBorder="1" applyAlignment="1">
      <alignment/>
    </xf>
    <xf numFmtId="0" fontId="42" fillId="24" borderId="0" xfId="0" applyNumberFormat="1" applyFont="1" applyFill="1" applyBorder="1" applyAlignment="1">
      <alignment horizontal="center" vertical="center" wrapText="1"/>
    </xf>
    <xf numFmtId="0" fontId="38" fillId="24" borderId="10" xfId="40" applyFont="1" applyFill="1" applyBorder="1" applyAlignment="1">
      <alignment vertical="top" wrapText="1"/>
    </xf>
    <xf numFmtId="0" fontId="26" fillId="0" borderId="10" xfId="92" applyNumberFormat="1" applyFont="1" applyBorder="1" applyAlignment="1" applyProtection="1">
      <alignment vertical="top" wrapText="1"/>
      <protection locked="0"/>
    </xf>
    <xf numFmtId="0" fontId="34" fillId="0" borderId="10" xfId="92" applyNumberFormat="1" applyFont="1" applyBorder="1" applyAlignment="1" applyProtection="1">
      <alignment vertical="top" wrapText="1"/>
      <protection locked="0"/>
    </xf>
    <xf numFmtId="171" fontId="26" fillId="0" borderId="10" xfId="0" applyFont="1" applyBorder="1" applyAlignment="1" applyProtection="1">
      <alignment vertical="top" wrapText="1"/>
      <protection locked="0"/>
    </xf>
    <xf numFmtId="0" fontId="42" fillId="25" borderId="10" xfId="0" applyNumberFormat="1" applyFont="1" applyFill="1" applyBorder="1" applyAlignment="1">
      <alignment vertical="center"/>
    </xf>
    <xf numFmtId="0" fontId="30" fillId="0" borderId="10" xfId="0" applyNumberFormat="1" applyFont="1" applyBorder="1" applyAlignment="1" applyProtection="1">
      <alignment vertical="center"/>
      <protection locked="0"/>
    </xf>
    <xf numFmtId="0" fontId="29" fillId="0" borderId="10" xfId="0" applyNumberFormat="1" applyFont="1" applyBorder="1" applyAlignment="1">
      <alignment horizontal="left" vertical="center" wrapText="1"/>
    </xf>
    <xf numFmtId="0" fontId="1" fillId="24" borderId="10" xfId="0" applyNumberFormat="1" applyFont="1" applyFill="1" applyBorder="1" applyAlignment="1">
      <alignment horizontal="left" vertical="center" wrapText="1"/>
    </xf>
    <xf numFmtId="0" fontId="1" fillId="0" borderId="10" xfId="0" applyNumberFormat="1" applyFont="1" applyBorder="1" applyAlignment="1">
      <alignment vertical="center"/>
    </xf>
    <xf numFmtId="0" fontId="0" fillId="0" borderId="10" xfId="0" applyNumberFormat="1" applyFont="1" applyBorder="1" applyAlignment="1">
      <alignment vertical="center"/>
    </xf>
    <xf numFmtId="0" fontId="0" fillId="0" borderId="10" xfId="0" applyNumberFormat="1" applyBorder="1" applyAlignment="1">
      <alignment vertical="center" wrapText="1"/>
    </xf>
    <xf numFmtId="0" fontId="23" fillId="0" borderId="10" xfId="0" applyNumberFormat="1" applyFont="1" applyBorder="1" applyAlignment="1" applyProtection="1">
      <alignment vertical="center" wrapText="1"/>
      <protection locked="0"/>
    </xf>
    <xf numFmtId="0" fontId="1" fillId="8" borderId="10" xfId="0" applyNumberFormat="1" applyFont="1" applyFill="1" applyBorder="1" applyAlignment="1">
      <alignment/>
    </xf>
    <xf numFmtId="9" fontId="1" fillId="8" borderId="10" xfId="96" applyFont="1" applyFill="1" applyBorder="1" applyAlignment="1">
      <alignment/>
    </xf>
    <xf numFmtId="0" fontId="30" fillId="0" borderId="13" xfId="0" applyNumberFormat="1" applyFont="1" applyBorder="1" applyAlignment="1" applyProtection="1">
      <alignment horizontal="center" vertical="top"/>
      <protection locked="0"/>
    </xf>
    <xf numFmtId="0" fontId="34" fillId="0" borderId="14" xfId="0" applyNumberFormat="1" applyFont="1" applyBorder="1" applyAlignment="1" applyProtection="1">
      <alignment horizontal="left" vertical="top" wrapText="1"/>
      <protection locked="0"/>
    </xf>
    <xf numFmtId="0" fontId="40" fillId="0" borderId="15" xfId="0" applyNumberFormat="1" applyFont="1" applyBorder="1" applyAlignment="1" applyProtection="1">
      <alignment horizontal="justify"/>
      <protection locked="0"/>
    </xf>
    <xf numFmtId="0" fontId="26" fillId="24" borderId="12" xfId="0" applyNumberFormat="1" applyFont="1" applyFill="1" applyBorder="1" applyAlignment="1" applyProtection="1">
      <alignment vertical="top" wrapText="1"/>
      <protection locked="0"/>
    </xf>
    <xf numFmtId="0" fontId="36" fillId="24" borderId="10" xfId="39" applyFont="1" applyFill="1" applyBorder="1" applyAlignment="1">
      <alignment horizontal="center" vertical="center" wrapText="1"/>
    </xf>
    <xf numFmtId="0" fontId="30" fillId="0" borderId="16" xfId="0" applyNumberFormat="1" applyFont="1" applyBorder="1" applyAlignment="1" applyProtection="1">
      <alignment horizontal="center" vertical="top"/>
      <protection locked="0"/>
    </xf>
    <xf numFmtId="0" fontId="26" fillId="0" borderId="12" xfId="0" applyNumberFormat="1" applyFont="1" applyBorder="1" applyAlignment="1" applyProtection="1">
      <alignment vertical="top" wrapText="1"/>
      <protection locked="0"/>
    </xf>
    <xf numFmtId="0" fontId="30" fillId="0" borderId="17" xfId="0" applyNumberFormat="1" applyFont="1" applyBorder="1" applyAlignment="1" applyProtection="1">
      <alignment horizontal="center" vertical="top"/>
      <protection locked="0"/>
    </xf>
    <xf numFmtId="0" fontId="40" fillId="0" borderId="15" xfId="0" applyNumberFormat="1" applyFont="1" applyBorder="1" applyAlignment="1" applyProtection="1">
      <alignment vertical="top" wrapText="1"/>
      <protection locked="0"/>
    </xf>
    <xf numFmtId="0" fontId="26" fillId="0" borderId="12" xfId="0" applyNumberFormat="1" applyFont="1" applyBorder="1" applyAlignment="1" applyProtection="1">
      <alignment horizontal="left" vertical="top" wrapText="1"/>
      <protection locked="0"/>
    </xf>
    <xf numFmtId="0" fontId="40" fillId="0" borderId="12" xfId="0" applyNumberFormat="1" applyFont="1" applyBorder="1" applyAlignment="1" applyProtection="1">
      <alignment horizontal="justify"/>
      <protection locked="0"/>
    </xf>
    <xf numFmtId="0" fontId="34" fillId="0" borderId="12" xfId="0" applyNumberFormat="1" applyFont="1" applyBorder="1" applyAlignment="1" applyProtection="1">
      <alignment vertical="top" wrapText="1"/>
      <protection locked="0"/>
    </xf>
    <xf numFmtId="0" fontId="26" fillId="0" borderId="18" xfId="0" applyNumberFormat="1" applyFont="1" applyFill="1" applyBorder="1" applyAlignment="1" applyProtection="1">
      <alignment vertical="top" wrapText="1"/>
      <protection locked="0"/>
    </xf>
    <xf numFmtId="0" fontId="40" fillId="0" borderId="18" xfId="0" applyNumberFormat="1" applyFont="1" applyBorder="1" applyAlignment="1" applyProtection="1">
      <alignment horizontal="justify"/>
      <protection locked="0"/>
    </xf>
    <xf numFmtId="0" fontId="26" fillId="0" borderId="15" xfId="0" applyNumberFormat="1" applyFont="1" applyBorder="1" applyAlignment="1" applyProtection="1">
      <alignment vertical="top" wrapText="1"/>
      <protection locked="0"/>
    </xf>
    <xf numFmtId="190" fontId="25" fillId="0" borderId="16" xfId="0" applyNumberFormat="1" applyFont="1" applyBorder="1" applyAlignment="1" applyProtection="1">
      <alignment horizontal="center" wrapText="1"/>
      <protection locked="0"/>
    </xf>
    <xf numFmtId="0" fontId="34" fillId="24" borderId="14" xfId="0" applyNumberFormat="1" applyFont="1" applyFill="1" applyBorder="1" applyAlignment="1" applyProtection="1">
      <alignment horizontal="left" vertical="top" wrapText="1"/>
      <protection locked="0"/>
    </xf>
    <xf numFmtId="0" fontId="1" fillId="0" borderId="0" xfId="0" applyNumberFormat="1" applyFont="1" applyAlignment="1">
      <alignment horizontal="center"/>
    </xf>
    <xf numFmtId="0" fontId="26" fillId="0" borderId="15" xfId="0" applyNumberFormat="1" applyFont="1" applyFill="1" applyBorder="1" applyAlignment="1" applyProtection="1">
      <alignment vertical="top" wrapText="1"/>
      <protection locked="0"/>
    </xf>
    <xf numFmtId="0" fontId="34" fillId="0" borderId="12" xfId="0" applyNumberFormat="1" applyFont="1" applyBorder="1" applyAlignment="1" applyProtection="1">
      <alignment horizontal="left" vertical="top" wrapText="1"/>
      <protection locked="0"/>
    </xf>
    <xf numFmtId="171" fontId="26" fillId="0" borderId="15" xfId="0" applyFont="1" applyBorder="1" applyAlignment="1" applyProtection="1">
      <alignment vertical="top" wrapText="1"/>
      <protection hidden="1"/>
    </xf>
    <xf numFmtId="171" fontId="26" fillId="0" borderId="12" xfId="0" applyFont="1" applyBorder="1" applyAlignment="1" applyProtection="1">
      <alignment vertical="top" wrapText="1"/>
      <protection hidden="1"/>
    </xf>
    <xf numFmtId="0" fontId="30" fillId="0" borderId="19" xfId="0" applyNumberFormat="1" applyFont="1" applyBorder="1" applyAlignment="1" applyProtection="1">
      <alignment horizontal="center" vertical="top"/>
      <protection locked="0"/>
    </xf>
    <xf numFmtId="0" fontId="39" fillId="0" borderId="20" xfId="0" applyNumberFormat="1" applyFont="1" applyFill="1" applyBorder="1" applyAlignment="1" applyProtection="1">
      <alignment horizontal="center" vertical="top"/>
      <protection locked="0"/>
    </xf>
    <xf numFmtId="171" fontId="26" fillId="0" borderId="15" xfId="0" applyFont="1" applyFill="1" applyBorder="1" applyAlignment="1" applyProtection="1">
      <alignment vertical="top" wrapText="1"/>
      <protection hidden="1" locked="0"/>
    </xf>
    <xf numFmtId="171" fontId="26" fillId="0" borderId="15" xfId="0" applyFont="1" applyBorder="1" applyAlignment="1" applyProtection="1">
      <alignment vertical="top" wrapText="1"/>
      <protection hidden="1" locked="0"/>
    </xf>
    <xf numFmtId="0" fontId="30" fillId="0" borderId="20" xfId="0" applyNumberFormat="1" applyFont="1" applyFill="1" applyBorder="1" applyAlignment="1" applyProtection="1">
      <alignment horizontal="center" vertical="top"/>
      <protection locked="0"/>
    </xf>
    <xf numFmtId="171" fontId="26" fillId="0" borderId="12" xfId="0" applyFont="1" applyBorder="1" applyAlignment="1" applyProtection="1">
      <alignment vertical="top" wrapText="1"/>
      <protection locked="0"/>
    </xf>
    <xf numFmtId="171" fontId="26" fillId="0" borderId="15" xfId="0" applyFont="1" applyFill="1" applyBorder="1" applyAlignment="1" applyProtection="1">
      <alignment vertical="top" wrapText="1"/>
      <protection locked="0"/>
    </xf>
    <xf numFmtId="171" fontId="26" fillId="0" borderId="15" xfId="0" applyFont="1" applyBorder="1" applyAlignment="1" applyProtection="1">
      <alignment vertical="top" wrapText="1"/>
      <protection locked="0"/>
    </xf>
    <xf numFmtId="0" fontId="30" fillId="0" borderId="19" xfId="0" applyNumberFormat="1" applyFont="1" applyFill="1" applyBorder="1" applyAlignment="1" applyProtection="1">
      <alignment horizontal="center" vertical="top"/>
      <protection locked="0"/>
    </xf>
    <xf numFmtId="171" fontId="26" fillId="0" borderId="18" xfId="0" applyFont="1" applyFill="1" applyBorder="1" applyAlignment="1" applyProtection="1">
      <alignment vertical="top" wrapText="1"/>
      <protection locked="0"/>
    </xf>
    <xf numFmtId="0" fontId="26" fillId="0" borderId="14" xfId="0" applyNumberFormat="1" applyFont="1" applyBorder="1" applyAlignment="1" applyProtection="1">
      <alignment horizontal="left" vertical="top" wrapText="1"/>
      <protection locked="0"/>
    </xf>
    <xf numFmtId="0" fontId="30" fillId="0" borderId="20" xfId="0" applyNumberFormat="1" applyFont="1" applyBorder="1" applyAlignment="1" applyProtection="1">
      <alignment horizontal="center" vertical="top"/>
      <protection locked="0"/>
    </xf>
    <xf numFmtId="171" fontId="26" fillId="0" borderId="15" xfId="92" applyFont="1" applyBorder="1" applyAlignment="1" applyProtection="1">
      <alignment vertical="top" wrapText="1"/>
      <protection locked="0"/>
    </xf>
    <xf numFmtId="171" fontId="26" fillId="0" borderId="12" xfId="92" applyFont="1" applyBorder="1" applyAlignment="1" applyProtection="1">
      <alignment vertical="top" wrapText="1"/>
      <protection locked="0"/>
    </xf>
    <xf numFmtId="171" fontId="25" fillId="0" borderId="15" xfId="92" applyFont="1" applyBorder="1" applyAlignment="1" applyProtection="1">
      <alignment horizontal="left" vertical="top" wrapText="1"/>
      <protection locked="0"/>
    </xf>
    <xf numFmtId="0" fontId="42" fillId="24" borderId="10" xfId="0" applyNumberFormat="1" applyFont="1" applyFill="1" applyBorder="1" applyAlignment="1">
      <alignment horizontal="center" vertical="center" wrapText="1"/>
    </xf>
    <xf numFmtId="0" fontId="21" fillId="24" borderId="10" xfId="0" applyNumberFormat="1" applyFont="1" applyFill="1" applyBorder="1" applyAlignment="1">
      <alignment vertical="center" wrapText="1"/>
    </xf>
    <xf numFmtId="0" fontId="1" fillId="24" borderId="0" xfId="0" applyNumberFormat="1" applyFont="1" applyFill="1" applyAlignment="1">
      <alignment/>
    </xf>
    <xf numFmtId="171" fontId="25" fillId="0" borderId="12" xfId="92" applyFont="1" applyBorder="1" applyAlignment="1" applyProtection="1">
      <alignment vertical="top" wrapText="1"/>
      <protection locked="0"/>
    </xf>
    <xf numFmtId="0" fontId="36" fillId="24" borderId="10" xfId="39" applyFont="1" applyFill="1" applyBorder="1" applyAlignment="1">
      <alignment horizontal="left" vertical="center" wrapText="1"/>
    </xf>
    <xf numFmtId="171" fontId="1" fillId="24" borderId="10" xfId="75" applyFont="1" applyFill="1" applyBorder="1" applyAlignment="1" applyProtection="1">
      <alignment horizontal="center" vertical="center" wrapText="1"/>
      <protection locked="0"/>
    </xf>
    <xf numFmtId="0" fontId="1" fillId="24" borderId="10" xfId="0" applyNumberFormat="1" applyFont="1" applyFill="1" applyBorder="1" applyAlignment="1" applyProtection="1">
      <alignment horizontal="center" vertical="center" wrapText="1"/>
      <protection locked="0"/>
    </xf>
    <xf numFmtId="190" fontId="1" fillId="0" borderId="21" xfId="0" applyNumberFormat="1" applyFont="1" applyFill="1" applyBorder="1" applyAlignment="1" applyProtection="1">
      <alignment horizontal="center" vertical="center" wrapText="1"/>
      <protection locked="0"/>
    </xf>
    <xf numFmtId="0" fontId="21" fillId="0" borderId="22" xfId="0" applyNumberFormat="1" applyFont="1" applyBorder="1" applyAlignment="1">
      <alignment vertical="center" wrapText="1"/>
    </xf>
    <xf numFmtId="0" fontId="30" fillId="0" borderId="10" xfId="0" applyNumberFormat="1" applyFont="1" applyBorder="1" applyAlignment="1" applyProtection="1">
      <alignment horizontal="center" vertical="top"/>
      <protection locked="0"/>
    </xf>
    <xf numFmtId="171" fontId="25" fillId="0" borderId="10" xfId="92" applyFont="1" applyBorder="1" applyAlignment="1" applyProtection="1">
      <alignment vertical="top" wrapText="1"/>
      <protection locked="0"/>
    </xf>
    <xf numFmtId="171" fontId="26" fillId="0" borderId="12" xfId="0" applyFont="1" applyBorder="1" applyAlignment="1" applyProtection="1">
      <alignment vertical="top" wrapText="1"/>
      <protection hidden="1" locked="0"/>
    </xf>
    <xf numFmtId="190" fontId="25" fillId="0" borderId="16" xfId="0" applyNumberFormat="1" applyFont="1" applyBorder="1" applyAlignment="1" applyProtection="1">
      <alignment wrapText="1"/>
      <protection locked="0"/>
    </xf>
    <xf numFmtId="0" fontId="36" fillId="0" borderId="0" xfId="39" applyFont="1" applyFill="1" applyBorder="1" applyAlignment="1">
      <alignment horizontal="center" vertical="center" wrapText="1"/>
    </xf>
    <xf numFmtId="0" fontId="23" fillId="24" borderId="10" xfId="0" applyNumberFormat="1" applyFont="1" applyFill="1" applyBorder="1" applyAlignment="1" applyProtection="1">
      <alignment wrapText="1"/>
      <protection locked="0"/>
    </xf>
    <xf numFmtId="0" fontId="36" fillId="24" borderId="22" xfId="39" applyFont="1" applyFill="1" applyBorder="1" applyAlignment="1">
      <alignment horizontal="center" vertical="center" wrapText="1"/>
    </xf>
    <xf numFmtId="0" fontId="30" fillId="24" borderId="16" xfId="0" applyNumberFormat="1" applyFont="1" applyFill="1" applyBorder="1" applyAlignment="1" applyProtection="1">
      <alignment vertical="top"/>
      <protection locked="0"/>
    </xf>
    <xf numFmtId="204" fontId="25" fillId="24" borderId="12" xfId="0" applyNumberFormat="1" applyFont="1" applyFill="1" applyBorder="1" applyAlignment="1" applyProtection="1">
      <alignment horizontal="left" vertical="center" wrapText="1"/>
      <protection/>
    </xf>
    <xf numFmtId="0" fontId="30" fillId="24" borderId="16" xfId="0" applyNumberFormat="1" applyFont="1" applyFill="1" applyBorder="1" applyAlignment="1" applyProtection="1">
      <alignment horizontal="center" vertical="top"/>
      <protection locked="0"/>
    </xf>
    <xf numFmtId="0" fontId="30" fillId="24" borderId="20" xfId="0" applyNumberFormat="1" applyFont="1" applyFill="1" applyBorder="1" applyAlignment="1" applyProtection="1">
      <alignment horizontal="center" vertical="top"/>
      <protection locked="0"/>
    </xf>
    <xf numFmtId="0" fontId="26" fillId="24" borderId="15" xfId="0" applyNumberFormat="1" applyFont="1" applyFill="1" applyBorder="1" applyAlignment="1" applyProtection="1">
      <alignment vertical="top" wrapText="1"/>
      <protection locked="0"/>
    </xf>
    <xf numFmtId="0" fontId="40" fillId="24" borderId="15" xfId="0" applyNumberFormat="1" applyFont="1" applyFill="1" applyBorder="1" applyAlignment="1" applyProtection="1">
      <alignment vertical="top" wrapText="1"/>
      <protection locked="0"/>
    </xf>
    <xf numFmtId="0" fontId="26" fillId="24" borderId="12" xfId="0" applyNumberFormat="1" applyFont="1" applyFill="1" applyBorder="1" applyAlignment="1" applyProtection="1">
      <alignment horizontal="left" vertical="top" wrapText="1"/>
      <protection locked="0"/>
    </xf>
    <xf numFmtId="0" fontId="26" fillId="24" borderId="12" xfId="92" applyNumberFormat="1" applyFont="1" applyFill="1" applyBorder="1" applyAlignment="1" applyProtection="1">
      <alignment vertical="top" wrapText="1"/>
      <protection locked="0"/>
    </xf>
    <xf numFmtId="190" fontId="1" fillId="24" borderId="10" xfId="92" applyNumberFormat="1" applyFont="1" applyFill="1" applyBorder="1" applyAlignment="1" applyProtection="1">
      <alignment horizontal="center" vertical="center" wrapText="1"/>
      <protection locked="0"/>
    </xf>
    <xf numFmtId="0" fontId="1" fillId="18" borderId="10" xfId="0" applyNumberFormat="1" applyFont="1" applyFill="1" applyBorder="1" applyAlignment="1">
      <alignment/>
    </xf>
    <xf numFmtId="14" fontId="1" fillId="24" borderId="10" xfId="0" applyNumberFormat="1" applyFont="1" applyFill="1" applyBorder="1" applyAlignment="1">
      <alignment vertical="center" wrapText="1"/>
    </xf>
    <xf numFmtId="0" fontId="29" fillId="0" borderId="0" xfId="0" applyNumberFormat="1" applyFont="1" applyAlignment="1">
      <alignment vertical="top" wrapText="1"/>
    </xf>
    <xf numFmtId="0" fontId="0" fillId="0" borderId="0" xfId="0" applyNumberFormat="1" applyAlignment="1">
      <alignment vertical="top" wrapText="1"/>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0" fillId="0" borderId="28" xfId="0" applyNumberFormat="1" applyBorder="1" applyAlignment="1">
      <alignment vertical="top" wrapText="1"/>
    </xf>
    <xf numFmtId="0" fontId="0" fillId="0" borderId="29" xfId="0" applyNumberFormat="1" applyBorder="1" applyAlignment="1">
      <alignment vertical="top" wrapText="1"/>
    </xf>
    <xf numFmtId="0" fontId="2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4" xfId="0" applyNumberFormat="1" applyBorder="1" applyAlignment="1">
      <alignment horizontal="center" vertical="top" wrapText="1"/>
    </xf>
    <xf numFmtId="0" fontId="0" fillId="0" borderId="30" xfId="0" applyNumberFormat="1" applyBorder="1" applyAlignment="1">
      <alignment horizontal="center" vertical="top" wrapText="1"/>
    </xf>
    <xf numFmtId="0" fontId="0" fillId="0" borderId="26" xfId="0" applyNumberFormat="1" applyBorder="1" applyAlignment="1">
      <alignment horizontal="center" vertical="top" wrapText="1"/>
    </xf>
    <xf numFmtId="0" fontId="10" fillId="0" borderId="31" xfId="79" applyNumberFormat="1" applyBorder="1" applyAlignment="1" applyProtection="1">
      <alignment horizontal="center" vertical="top" wrapText="1"/>
      <protection/>
    </xf>
    <xf numFmtId="0" fontId="10" fillId="0" borderId="32" xfId="79" applyNumberFormat="1" applyBorder="1" applyAlignment="1" applyProtection="1">
      <alignment horizontal="center" vertical="top" wrapText="1"/>
      <protection/>
    </xf>
    <xf numFmtId="0" fontId="0" fillId="0" borderId="29" xfId="0" applyNumberFormat="1" applyBorder="1" applyAlignment="1">
      <alignment horizontal="center" vertical="top" wrapText="1"/>
    </xf>
    <xf numFmtId="0" fontId="0" fillId="0" borderId="33" xfId="0" applyNumberFormat="1" applyBorder="1" applyAlignment="1">
      <alignment horizontal="center" vertical="top" wrapText="1"/>
    </xf>
    <xf numFmtId="0" fontId="25" fillId="24" borderId="10" xfId="0" applyNumberFormat="1" applyFont="1" applyFill="1" applyBorder="1" applyAlignment="1" applyProtection="1">
      <alignment vertical="center" wrapText="1"/>
      <protection locked="0"/>
    </xf>
    <xf numFmtId="0" fontId="27" fillId="24" borderId="10" xfId="0" applyNumberFormat="1" applyFont="1" applyFill="1" applyBorder="1" applyAlignment="1">
      <alignment horizontal="left" vertical="center" wrapText="1"/>
    </xf>
    <xf numFmtId="0" fontId="25" fillId="24" borderId="10" xfId="0" applyNumberFormat="1" applyFont="1" applyFill="1" applyBorder="1" applyAlignment="1" applyProtection="1">
      <alignment horizontal="center" vertical="center" wrapText="1"/>
      <protection locked="0"/>
    </xf>
    <xf numFmtId="0" fontId="29" fillId="24" borderId="10" xfId="0" applyNumberFormat="1" applyFont="1" applyFill="1" applyBorder="1" applyAlignment="1">
      <alignment vertical="center" wrapText="1"/>
    </xf>
    <xf numFmtId="0" fontId="0" fillId="24" borderId="10" xfId="0" applyNumberFormat="1" applyFont="1" applyFill="1" applyBorder="1" applyAlignment="1">
      <alignment horizontal="center" vertical="center" wrapText="1"/>
    </xf>
    <xf numFmtId="198" fontId="0" fillId="24" borderId="10" xfId="0" applyNumberFormat="1" applyFont="1" applyFill="1" applyBorder="1" applyAlignment="1">
      <alignment horizontal="center" vertical="center" wrapText="1"/>
    </xf>
    <xf numFmtId="198" fontId="0" fillId="24" borderId="10" xfId="92" applyNumberFormat="1" applyFont="1" applyFill="1" applyBorder="1" applyAlignment="1" applyProtection="1">
      <alignment horizontal="center" vertical="center" wrapText="1"/>
      <protection locked="0"/>
    </xf>
    <xf numFmtId="0" fontId="42" fillId="24" borderId="10" xfId="0" applyNumberFormat="1" applyFont="1" applyFill="1" applyBorder="1" applyAlignment="1">
      <alignment horizontal="center" vertical="center"/>
    </xf>
    <xf numFmtId="0" fontId="41" fillId="24" borderId="10" xfId="0" applyNumberFormat="1" applyFont="1" applyFill="1" applyBorder="1" applyAlignment="1">
      <alignment horizontal="center" vertical="center" wrapText="1"/>
    </xf>
    <xf numFmtId="0" fontId="0" fillId="24" borderId="10" xfId="0" applyNumberFormat="1" applyFont="1" applyFill="1" applyBorder="1" applyAlignment="1">
      <alignment vertical="center" wrapText="1"/>
    </xf>
    <xf numFmtId="0" fontId="21" fillId="24" borderId="10" xfId="0" applyNumberFormat="1" applyFont="1" applyFill="1" applyBorder="1" applyAlignment="1">
      <alignment horizontal="center" vertical="center" wrapText="1"/>
    </xf>
    <xf numFmtId="0" fontId="1" fillId="24" borderId="0" xfId="0" applyNumberFormat="1" applyFont="1" applyFill="1" applyAlignment="1">
      <alignment vertical="center" wrapText="1"/>
    </xf>
    <xf numFmtId="0" fontId="1" fillId="24" borderId="0" xfId="0" applyNumberFormat="1" applyFont="1" applyFill="1" applyAlignment="1">
      <alignment horizontal="center" vertical="center" wrapText="1"/>
    </xf>
    <xf numFmtId="0" fontId="41" fillId="24" borderId="10" xfId="0" applyNumberFormat="1" applyFont="1" applyFill="1" applyBorder="1" applyAlignment="1">
      <alignment horizontal="left" vertical="center" wrapText="1"/>
    </xf>
    <xf numFmtId="0" fontId="21" fillId="24" borderId="10" xfId="0" applyNumberFormat="1" applyFont="1" applyFill="1" applyBorder="1" applyAlignment="1">
      <alignment horizontal="left" vertical="center" wrapText="1"/>
    </xf>
    <xf numFmtId="0" fontId="1" fillId="24" borderId="10" xfId="0" applyNumberFormat="1" applyFont="1" applyFill="1" applyBorder="1" applyAlignment="1" applyProtection="1">
      <alignment horizontal="center" wrapText="1"/>
      <protection locked="0"/>
    </xf>
    <xf numFmtId="0" fontId="21" fillId="24" borderId="34" xfId="0" applyNumberFormat="1" applyFont="1" applyFill="1" applyBorder="1" applyAlignment="1">
      <alignment horizontal="center" vertical="center" wrapText="1"/>
    </xf>
    <xf numFmtId="0" fontId="1" fillId="24" borderId="34" xfId="0" applyNumberFormat="1" applyFont="1" applyFill="1" applyBorder="1" applyAlignment="1" applyProtection="1">
      <alignment horizontal="center" wrapText="1"/>
      <protection locked="0"/>
    </xf>
    <xf numFmtId="0" fontId="21" fillId="24" borderId="0" xfId="0" applyNumberFormat="1" applyFont="1" applyFill="1" applyBorder="1" applyAlignment="1">
      <alignment wrapText="1"/>
    </xf>
    <xf numFmtId="0" fontId="21" fillId="24" borderId="0" xfId="0" applyNumberFormat="1" applyFont="1" applyFill="1" applyBorder="1" applyAlignment="1">
      <alignment horizontal="center" wrapText="1"/>
    </xf>
    <xf numFmtId="9" fontId="1" fillId="24" borderId="0" xfId="96" applyFont="1" applyFill="1" applyBorder="1" applyAlignment="1">
      <alignment/>
    </xf>
    <xf numFmtId="0" fontId="0" fillId="0" borderId="0" xfId="0" applyNumberFormat="1" applyBorder="1" applyAlignment="1">
      <alignment/>
    </xf>
    <xf numFmtId="0" fontId="1" fillId="0" borderId="34"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29" fillId="24" borderId="0" xfId="0" applyNumberFormat="1" applyFont="1" applyFill="1" applyBorder="1" applyAlignment="1">
      <alignment vertical="center" wrapText="1"/>
    </xf>
    <xf numFmtId="0" fontId="0" fillId="24" borderId="0" xfId="0" applyNumberFormat="1" applyFont="1" applyFill="1" applyBorder="1" applyAlignment="1">
      <alignment horizontal="center" vertical="center" wrapText="1"/>
    </xf>
    <xf numFmtId="14" fontId="0" fillId="24" borderId="0" xfId="0" applyNumberFormat="1" applyFont="1" applyFill="1" applyBorder="1" applyAlignment="1">
      <alignment horizontal="center" vertical="center" wrapText="1"/>
    </xf>
    <xf numFmtId="199" fontId="1" fillId="24" borderId="0" xfId="0" applyNumberFormat="1" applyFont="1" applyFill="1" applyBorder="1" applyAlignment="1">
      <alignment horizontal="center" vertical="center" wrapText="1"/>
    </xf>
    <xf numFmtId="203" fontId="25" fillId="24" borderId="0" xfId="83" applyNumberFormat="1" applyFont="1" applyFill="1" applyBorder="1" applyAlignment="1" applyProtection="1">
      <alignment horizontal="center" wrapText="1"/>
      <protection locked="0"/>
    </xf>
    <xf numFmtId="0" fontId="29" fillId="24" borderId="34" xfId="0" applyNumberFormat="1" applyFont="1" applyFill="1" applyBorder="1" applyAlignment="1">
      <alignment vertical="center" wrapText="1"/>
    </xf>
    <xf numFmtId="0" fontId="29" fillId="24" borderId="22" xfId="0" applyNumberFormat="1" applyFont="1" applyFill="1" applyBorder="1" applyAlignment="1">
      <alignment vertical="center" wrapText="1"/>
    </xf>
    <xf numFmtId="190" fontId="25" fillId="24" borderId="16" xfId="0" applyNumberFormat="1" applyFont="1" applyFill="1" applyBorder="1" applyAlignment="1" applyProtection="1">
      <alignment wrapText="1"/>
      <protection locked="0"/>
    </xf>
    <xf numFmtId="14" fontId="1" fillId="24" borderId="0" xfId="0" applyNumberFormat="1" applyFont="1" applyFill="1" applyBorder="1" applyAlignment="1">
      <alignment horizontal="center" vertical="center" wrapText="1"/>
    </xf>
    <xf numFmtId="0" fontId="21" fillId="24" borderId="0" xfId="0" applyNumberFormat="1" applyFont="1" applyFill="1" applyBorder="1" applyAlignment="1" applyProtection="1">
      <alignment vertical="center" wrapText="1"/>
      <protection hidden="1"/>
    </xf>
    <xf numFmtId="0" fontId="38" fillId="24" borderId="0" xfId="39" applyFont="1" applyFill="1" applyBorder="1" applyAlignment="1">
      <alignment horizontal="left" vertical="center" wrapText="1"/>
    </xf>
    <xf numFmtId="0" fontId="0" fillId="24" borderId="0" xfId="0" applyNumberFormat="1" applyFill="1" applyBorder="1" applyAlignment="1">
      <alignment/>
    </xf>
    <xf numFmtId="0" fontId="38" fillId="24" borderId="0" xfId="39" applyFont="1" applyFill="1" applyBorder="1" applyAlignment="1" applyProtection="1">
      <alignment horizontal="left" vertical="center" wrapText="1"/>
      <protection hidden="1"/>
    </xf>
    <xf numFmtId="9" fontId="1" fillId="0" borderId="0" xfId="96" applyFont="1" applyBorder="1" applyAlignment="1">
      <alignment/>
    </xf>
    <xf numFmtId="0" fontId="0" fillId="24" borderId="10" xfId="0" applyNumberFormat="1" applyFont="1" applyFill="1" applyBorder="1" applyAlignment="1">
      <alignment/>
    </xf>
    <xf numFmtId="190" fontId="25" fillId="0" borderId="19" xfId="0" applyNumberFormat="1" applyFont="1" applyBorder="1" applyAlignment="1" applyProtection="1">
      <alignment wrapText="1"/>
      <protection locked="0"/>
    </xf>
    <xf numFmtId="3" fontId="42" fillId="18" borderId="10" xfId="0" applyNumberFormat="1" applyFont="1" applyFill="1" applyBorder="1" applyAlignment="1">
      <alignment horizontal="center" vertical="center" wrapText="1"/>
    </xf>
    <xf numFmtId="3" fontId="0" fillId="24" borderId="0" xfId="0" applyNumberFormat="1" applyFont="1" applyFill="1" applyAlignment="1">
      <alignment horizontal="center"/>
    </xf>
    <xf numFmtId="3" fontId="25" fillId="24" borderId="10" xfId="83" applyNumberFormat="1" applyFont="1" applyFill="1" applyBorder="1" applyAlignment="1" applyProtection="1">
      <alignment horizontal="center" wrapText="1"/>
      <protection locked="0"/>
    </xf>
    <xf numFmtId="3" fontId="25" fillId="24" borderId="10" xfId="0" applyNumberFormat="1" applyFont="1" applyFill="1" applyBorder="1" applyAlignment="1" applyProtection="1">
      <alignment horizontal="center" wrapText="1"/>
      <protection locked="0"/>
    </xf>
    <xf numFmtId="3" fontId="0" fillId="24" borderId="10" xfId="0" applyNumberFormat="1" applyFont="1" applyFill="1" applyBorder="1" applyAlignment="1">
      <alignment horizontal="center"/>
    </xf>
    <xf numFmtId="0" fontId="38" fillId="24" borderId="0" xfId="40" applyFont="1" applyFill="1" applyBorder="1" applyAlignment="1" applyProtection="1">
      <alignment horizontal="left" vertical="center" wrapText="1"/>
      <protection hidden="1"/>
    </xf>
    <xf numFmtId="0" fontId="26" fillId="24" borderId="10" xfId="0" applyNumberFormat="1" applyFont="1" applyFill="1" applyBorder="1" applyAlignment="1" applyProtection="1">
      <alignment vertical="top" wrapText="1"/>
      <protection locked="0"/>
    </xf>
    <xf numFmtId="190" fontId="25" fillId="0" borderId="19" xfId="0" applyNumberFormat="1" applyFont="1" applyBorder="1" applyAlignment="1" applyProtection="1">
      <alignment horizontal="center" wrapText="1"/>
      <protection locked="0"/>
    </xf>
    <xf numFmtId="190" fontId="25" fillId="0" borderId="19" xfId="0" applyNumberFormat="1" applyFont="1" applyFill="1" applyBorder="1" applyAlignment="1" applyProtection="1">
      <alignment horizontal="center" wrapText="1"/>
      <protection locked="0"/>
    </xf>
    <xf numFmtId="0" fontId="0" fillId="24" borderId="0" xfId="0" applyNumberFormat="1" applyFont="1" applyFill="1" applyAlignment="1">
      <alignment horizontal="center"/>
    </xf>
    <xf numFmtId="190" fontId="25" fillId="0" borderId="16" xfId="0" applyNumberFormat="1" applyFont="1" applyFill="1" applyBorder="1" applyAlignment="1" applyProtection="1">
      <alignment horizontal="center" wrapText="1"/>
      <protection locked="0"/>
    </xf>
    <xf numFmtId="190" fontId="25" fillId="0" borderId="35" xfId="0" applyNumberFormat="1" applyFont="1" applyBorder="1" applyAlignment="1" applyProtection="1">
      <alignment horizontal="center" wrapText="1"/>
      <protection locked="0"/>
    </xf>
    <xf numFmtId="0" fontId="31" fillId="24" borderId="12" xfId="0" applyNumberFormat="1" applyFont="1" applyFill="1" applyBorder="1" applyAlignment="1" applyProtection="1">
      <alignment horizontal="left" vertical="center" wrapText="1"/>
      <protection hidden="1"/>
    </xf>
    <xf numFmtId="3" fontId="25" fillId="0" borderId="10" xfId="0" applyNumberFormat="1" applyFont="1" applyBorder="1" applyAlignment="1" applyProtection="1">
      <alignment horizontal="right" wrapText="1"/>
      <protection locked="0"/>
    </xf>
    <xf numFmtId="171" fontId="26" fillId="24" borderId="12" xfId="0" applyFont="1" applyFill="1" applyBorder="1" applyAlignment="1" applyProtection="1">
      <alignment vertical="top" wrapText="1"/>
      <protection locked="0"/>
    </xf>
    <xf numFmtId="0" fontId="0" fillId="24" borderId="0" xfId="0" applyNumberFormat="1" applyFont="1" applyFill="1" applyAlignment="1">
      <alignment/>
    </xf>
    <xf numFmtId="0" fontId="42" fillId="18" borderId="10" xfId="0" applyNumberFormat="1" applyFont="1" applyFill="1" applyBorder="1" applyAlignment="1">
      <alignment vertical="center" wrapText="1"/>
    </xf>
    <xf numFmtId="203" fontId="25" fillId="0" borderId="10" xfId="83" applyNumberFormat="1" applyFont="1" applyFill="1" applyBorder="1" applyAlignment="1" applyProtection="1">
      <alignment wrapText="1"/>
      <protection locked="0"/>
    </xf>
    <xf numFmtId="190" fontId="25" fillId="24" borderId="10" xfId="0" applyNumberFormat="1" applyFont="1" applyFill="1" applyBorder="1" applyAlignment="1" applyProtection="1">
      <alignment wrapText="1"/>
      <protection locked="0"/>
    </xf>
    <xf numFmtId="190" fontId="25" fillId="24" borderId="10" xfId="0" applyNumberFormat="1" applyFont="1" applyFill="1" applyBorder="1" applyAlignment="1" applyProtection="1">
      <alignment vertical="center" wrapText="1"/>
      <protection locked="0"/>
    </xf>
    <xf numFmtId="0" fontId="30" fillId="24" borderId="10" xfId="0" applyNumberFormat="1" applyFont="1" applyFill="1" applyBorder="1" applyAlignment="1" applyProtection="1">
      <alignment vertical="center"/>
      <protection locked="0"/>
    </xf>
    <xf numFmtId="0" fontId="29" fillId="24" borderId="10" xfId="0" applyNumberFormat="1" applyFont="1" applyFill="1" applyBorder="1" applyAlignment="1" applyProtection="1">
      <alignment horizontal="left" vertical="top"/>
      <protection locked="0"/>
    </xf>
    <xf numFmtId="0" fontId="1" fillId="24" borderId="10" xfId="0" applyNumberFormat="1" applyFont="1" applyFill="1" applyBorder="1" applyAlignment="1">
      <alignment horizontal="center" vertical="center" wrapText="1" shrinkToFit="1"/>
    </xf>
    <xf numFmtId="0" fontId="21" fillId="24" borderId="10" xfId="0" applyNumberFormat="1" applyFont="1" applyFill="1" applyBorder="1" applyAlignment="1" applyProtection="1">
      <alignment vertical="center" wrapText="1"/>
      <protection hidden="1"/>
    </xf>
    <xf numFmtId="0" fontId="38" fillId="24" borderId="10" xfId="39" applyFont="1" applyFill="1" applyBorder="1" applyAlignment="1">
      <alignment horizontal="left" vertical="center" wrapText="1"/>
    </xf>
    <xf numFmtId="190" fontId="23" fillId="24" borderId="19" xfId="0" applyNumberFormat="1" applyFont="1" applyFill="1" applyBorder="1" applyAlignment="1" applyProtection="1">
      <alignment wrapText="1"/>
      <protection locked="0"/>
    </xf>
    <xf numFmtId="0" fontId="0" fillId="24" borderId="0" xfId="0" applyNumberFormat="1" applyFill="1" applyAlignment="1">
      <alignment/>
    </xf>
    <xf numFmtId="0" fontId="0" fillId="0" borderId="0" xfId="0" applyNumberFormat="1" applyAlignment="1">
      <alignment/>
    </xf>
    <xf numFmtId="203" fontId="0" fillId="24" borderId="0" xfId="0" applyNumberFormat="1" applyFill="1" applyAlignment="1">
      <alignment/>
    </xf>
    <xf numFmtId="0" fontId="27" fillId="24" borderId="10" xfId="0" applyNumberFormat="1" applyFont="1" applyFill="1" applyBorder="1" applyAlignment="1">
      <alignment horizontal="center" vertical="center" wrapText="1"/>
    </xf>
    <xf numFmtId="0" fontId="1" fillId="0" borderId="10" xfId="0" applyNumberFormat="1" applyFont="1" applyBorder="1" applyAlignment="1">
      <alignment horizontal="left" vertical="center" wrapText="1"/>
    </xf>
    <xf numFmtId="0" fontId="0" fillId="0" borderId="10" xfId="0" applyNumberFormat="1" applyBorder="1" applyAlignment="1">
      <alignment wrapText="1"/>
    </xf>
    <xf numFmtId="0" fontId="1" fillId="24" borderId="0" xfId="0" applyNumberFormat="1" applyFont="1" applyFill="1" applyBorder="1" applyAlignment="1">
      <alignment horizontal="center"/>
    </xf>
    <xf numFmtId="0" fontId="25" fillId="24" borderId="10" xfId="0" applyNumberFormat="1" applyFont="1" applyFill="1" applyBorder="1" applyAlignment="1" applyProtection="1">
      <alignment horizontal="center" vertical="top"/>
      <protection locked="0"/>
    </xf>
    <xf numFmtId="0" fontId="22" fillId="24" borderId="10" xfId="0" applyNumberFormat="1" applyFont="1" applyFill="1" applyBorder="1" applyAlignment="1" applyProtection="1">
      <alignment horizontal="center" vertical="center" wrapText="1"/>
      <protection locked="0"/>
    </xf>
    <xf numFmtId="171" fontId="25" fillId="24" borderId="10" xfId="0" applyFont="1" applyFill="1" applyBorder="1" applyAlignment="1" applyProtection="1">
      <alignment horizontal="center" vertical="top"/>
      <protection locked="0"/>
    </xf>
    <xf numFmtId="171" fontId="25" fillId="24" borderId="10" xfId="0" applyFont="1" applyFill="1" applyBorder="1" applyAlignment="1" applyProtection="1">
      <alignment horizontal="center" vertical="center" wrapText="1"/>
      <protection locked="0"/>
    </xf>
    <xf numFmtId="0" fontId="35" fillId="24" borderId="10" xfId="0" applyNumberFormat="1" applyFont="1" applyFill="1" applyBorder="1" applyAlignment="1" applyProtection="1">
      <alignment vertical="top" wrapText="1"/>
      <protection locked="0"/>
    </xf>
    <xf numFmtId="0" fontId="32" fillId="24" borderId="36" xfId="39" applyFont="1" applyFill="1" applyBorder="1" applyAlignment="1" applyProtection="1">
      <alignment horizontal="left" vertical="center" wrapText="1"/>
      <protection hidden="1"/>
    </xf>
    <xf numFmtId="0" fontId="42" fillId="18" borderId="11" xfId="0" applyNumberFormat="1" applyFont="1" applyFill="1" applyBorder="1" applyAlignment="1">
      <alignment vertical="center" wrapText="1"/>
    </xf>
    <xf numFmtId="0" fontId="42" fillId="18" borderId="0" xfId="0" applyNumberFormat="1" applyFont="1" applyFill="1" applyBorder="1" applyAlignment="1">
      <alignment vertical="center" wrapText="1"/>
    </xf>
    <xf numFmtId="0" fontId="1" fillId="24" borderId="10" xfId="0" applyNumberFormat="1" applyFont="1" applyFill="1" applyBorder="1" applyAlignment="1">
      <alignment/>
    </xf>
    <xf numFmtId="9" fontId="1" fillId="24" borderId="10" xfId="96" applyFont="1" applyFill="1" applyBorder="1" applyAlignment="1">
      <alignment/>
    </xf>
    <xf numFmtId="0" fontId="1" fillId="24" borderId="10" xfId="0" applyNumberFormat="1" applyFont="1" applyFill="1" applyBorder="1" applyAlignment="1">
      <alignment vertical="center" wrapText="1"/>
    </xf>
    <xf numFmtId="171" fontId="26" fillId="24" borderId="12" xfId="0" applyFont="1" applyFill="1" applyBorder="1" applyAlignment="1" applyProtection="1">
      <alignment vertical="top" wrapText="1"/>
      <protection hidden="1"/>
    </xf>
    <xf numFmtId="190" fontId="25" fillId="24" borderId="10" xfId="0" applyNumberFormat="1" applyFont="1" applyFill="1" applyBorder="1" applyAlignment="1" applyProtection="1">
      <alignment horizontal="center" wrapText="1"/>
      <protection hidden="1" locked="0"/>
    </xf>
    <xf numFmtId="171" fontId="22" fillId="24" borderId="10" xfId="0" applyFont="1" applyFill="1" applyBorder="1" applyAlignment="1" applyProtection="1">
      <alignment vertical="top" wrapText="1"/>
      <protection hidden="1" locked="0"/>
    </xf>
    <xf numFmtId="190" fontId="0" fillId="24" borderId="10" xfId="0" applyNumberFormat="1" applyFont="1" applyFill="1" applyBorder="1" applyAlignment="1" applyProtection="1">
      <alignment horizontal="center" wrapText="1"/>
      <protection locked="0"/>
    </xf>
    <xf numFmtId="171" fontId="22" fillId="24" borderId="10" xfId="0" applyFont="1" applyFill="1" applyBorder="1" applyAlignment="1" applyProtection="1">
      <alignment horizontal="center" vertical="center" wrapText="1"/>
      <protection hidden="1" locked="0"/>
    </xf>
    <xf numFmtId="190" fontId="25" fillId="24" borderId="10" xfId="0" applyNumberFormat="1" applyFont="1" applyFill="1" applyBorder="1" applyAlignment="1" applyProtection="1">
      <alignment horizontal="center" vertical="center" wrapText="1"/>
      <protection locked="0"/>
    </xf>
    <xf numFmtId="0" fontId="1" fillId="24" borderId="0" xfId="0" applyNumberFormat="1" applyFont="1" applyFill="1" applyBorder="1" applyAlignment="1">
      <alignment vertical="center" wrapText="1"/>
    </xf>
    <xf numFmtId="14" fontId="1" fillId="24" borderId="0" xfId="0" applyNumberFormat="1" applyFont="1" applyFill="1" applyBorder="1" applyAlignment="1">
      <alignment vertical="center" wrapText="1"/>
    </xf>
    <xf numFmtId="14" fontId="1" fillId="24" borderId="0" xfId="0" applyNumberFormat="1" applyFont="1" applyFill="1" applyBorder="1" applyAlignment="1">
      <alignment vertical="center" wrapText="1"/>
    </xf>
    <xf numFmtId="203" fontId="25" fillId="24" borderId="10" xfId="83" applyNumberFormat="1" applyFont="1" applyFill="1" applyBorder="1" applyAlignment="1" applyProtection="1">
      <alignment wrapText="1"/>
      <protection locked="0"/>
    </xf>
    <xf numFmtId="14" fontId="0" fillId="24" borderId="10" xfId="0" applyNumberFormat="1" applyFont="1" applyFill="1" applyBorder="1" applyAlignment="1">
      <alignment horizontal="center" vertical="center" wrapText="1"/>
    </xf>
    <xf numFmtId="190" fontId="25" fillId="24" borderId="19" xfId="0" applyNumberFormat="1" applyFont="1" applyFill="1" applyBorder="1" applyAlignment="1" applyProtection="1">
      <alignment horizontal="center" wrapText="1"/>
      <protection locked="0"/>
    </xf>
    <xf numFmtId="0" fontId="25" fillId="24" borderId="12" xfId="0" applyNumberFormat="1" applyFont="1" applyFill="1" applyBorder="1" applyAlignment="1" applyProtection="1">
      <alignment vertical="top" wrapText="1"/>
      <protection locked="0"/>
    </xf>
    <xf numFmtId="0" fontId="0" fillId="24" borderId="34" xfId="0" applyNumberFormat="1" applyFont="1" applyFill="1" applyBorder="1" applyAlignment="1">
      <alignment horizontal="center" vertical="center" wrapText="1"/>
    </xf>
    <xf numFmtId="14" fontId="0" fillId="24" borderId="34" xfId="0" applyNumberFormat="1" applyFont="1" applyFill="1" applyBorder="1" applyAlignment="1">
      <alignment horizontal="center" vertical="center" wrapText="1"/>
    </xf>
    <xf numFmtId="0" fontId="0" fillId="24" borderId="22" xfId="0" applyNumberFormat="1" applyFont="1" applyFill="1" applyBorder="1" applyAlignment="1">
      <alignment horizontal="center" vertical="center" wrapText="1"/>
    </xf>
    <xf numFmtId="14" fontId="0" fillId="24" borderId="22" xfId="0" applyNumberFormat="1" applyFont="1" applyFill="1" applyBorder="1" applyAlignment="1">
      <alignment horizontal="center" vertical="center" wrapText="1"/>
    </xf>
    <xf numFmtId="190" fontId="25" fillId="24" borderId="37" xfId="0" applyNumberFormat="1" applyFont="1" applyFill="1" applyBorder="1" applyAlignment="1" applyProtection="1">
      <alignment horizontal="center" wrapText="1"/>
      <protection locked="0"/>
    </xf>
    <xf numFmtId="203" fontId="0" fillId="0" borderId="0" xfId="0" applyNumberFormat="1" applyAlignment="1">
      <alignment horizontal="center" vertical="center"/>
    </xf>
    <xf numFmtId="203" fontId="0" fillId="24" borderId="0" xfId="0" applyNumberFormat="1" applyFont="1" applyFill="1" applyAlignment="1">
      <alignment/>
    </xf>
    <xf numFmtId="203" fontId="0" fillId="24" borderId="0" xfId="0" applyNumberFormat="1" applyFont="1" applyFill="1" applyAlignment="1">
      <alignment/>
    </xf>
    <xf numFmtId="0" fontId="21" fillId="26" borderId="10" xfId="0" applyNumberFormat="1" applyFont="1" applyFill="1" applyBorder="1" applyAlignment="1">
      <alignment vertical="center" wrapText="1"/>
    </xf>
    <xf numFmtId="0" fontId="1" fillId="26" borderId="10" xfId="0" applyNumberFormat="1" applyFont="1" applyFill="1" applyBorder="1" applyAlignment="1">
      <alignment horizontal="center" vertical="center" wrapText="1"/>
    </xf>
    <xf numFmtId="190" fontId="25" fillId="0" borderId="10" xfId="0" applyNumberFormat="1" applyFont="1" applyFill="1" applyBorder="1" applyAlignment="1" applyProtection="1">
      <alignment horizontal="center" wrapText="1"/>
      <protection hidden="1" locked="0"/>
    </xf>
    <xf numFmtId="171" fontId="22" fillId="0" borderId="10" xfId="0" applyFont="1" applyFill="1" applyBorder="1" applyAlignment="1" applyProtection="1">
      <alignment vertical="top" wrapText="1"/>
      <protection hidden="1" locked="0"/>
    </xf>
    <xf numFmtId="14" fontId="1" fillId="0" borderId="10" xfId="0" applyNumberFormat="1" applyFont="1" applyFill="1" applyBorder="1" applyAlignment="1">
      <alignment vertical="center" wrapText="1"/>
    </xf>
    <xf numFmtId="190" fontId="0" fillId="0" borderId="10" xfId="0" applyNumberFormat="1" applyFont="1" applyFill="1" applyBorder="1" applyAlignment="1" applyProtection="1">
      <alignment horizontal="center" wrapText="1"/>
      <protection locked="0"/>
    </xf>
    <xf numFmtId="0" fontId="1" fillId="0" borderId="10" xfId="0" applyNumberFormat="1" applyFont="1" applyFill="1" applyBorder="1" applyAlignment="1">
      <alignment vertical="center" wrapText="1"/>
    </xf>
    <xf numFmtId="0" fontId="30" fillId="0" borderId="16" xfId="0" applyNumberFormat="1" applyFont="1" applyFill="1" applyBorder="1" applyAlignment="1" applyProtection="1">
      <alignment horizontal="center" vertical="top"/>
      <protection locked="0"/>
    </xf>
    <xf numFmtId="0" fontId="34" fillId="0" borderId="12" xfId="0" applyNumberFormat="1" applyFont="1" applyFill="1" applyBorder="1" applyAlignment="1" applyProtection="1">
      <alignment vertical="top" wrapText="1"/>
      <protection locked="0"/>
    </xf>
    <xf numFmtId="171" fontId="26" fillId="0" borderId="15" xfId="0" applyFont="1" applyFill="1" applyBorder="1" applyAlignment="1" applyProtection="1">
      <alignment vertical="top" wrapText="1"/>
      <protection hidden="1"/>
    </xf>
    <xf numFmtId="171" fontId="26" fillId="0" borderId="12" xfId="0" applyFont="1" applyFill="1" applyBorder="1" applyAlignment="1" applyProtection="1">
      <alignment vertical="top" wrapText="1"/>
      <protection hidden="1"/>
    </xf>
    <xf numFmtId="0" fontId="30" fillId="0" borderId="13" xfId="0" applyNumberFormat="1" applyFont="1" applyFill="1" applyBorder="1" applyAlignment="1" applyProtection="1">
      <alignment horizontal="center" vertical="top"/>
      <protection locked="0"/>
    </xf>
    <xf numFmtId="0" fontId="30" fillId="0" borderId="17" xfId="0" applyNumberFormat="1" applyFont="1" applyFill="1" applyBorder="1" applyAlignment="1" applyProtection="1">
      <alignment horizontal="center" vertical="top"/>
      <protection locked="0"/>
    </xf>
    <xf numFmtId="0" fontId="26" fillId="0" borderId="12" xfId="0" applyNumberFormat="1" applyFont="1" applyFill="1" applyBorder="1" applyAlignment="1" applyProtection="1">
      <alignment vertical="top" wrapText="1"/>
      <protection locked="0"/>
    </xf>
    <xf numFmtId="0" fontId="30" fillId="0" borderId="10" xfId="0" applyNumberFormat="1" applyFont="1" applyFill="1" applyBorder="1" applyAlignment="1" applyProtection="1">
      <alignment horizontal="center" vertical="top"/>
      <protection locked="0"/>
    </xf>
    <xf numFmtId="171" fontId="26" fillId="0" borderId="12" xfId="0" applyFont="1" applyFill="1" applyBorder="1" applyAlignment="1" applyProtection="1">
      <alignment vertical="top" wrapText="1"/>
      <protection hidden="1" locked="0"/>
    </xf>
    <xf numFmtId="0" fontId="23" fillId="0" borderId="10" xfId="0" applyNumberFormat="1" applyFont="1" applyFill="1" applyBorder="1" applyAlignment="1" applyProtection="1">
      <alignment wrapText="1"/>
      <protection locked="0"/>
    </xf>
    <xf numFmtId="171" fontId="25" fillId="0" borderId="14" xfId="92" applyFont="1" applyFill="1" applyBorder="1" applyAlignment="1" applyProtection="1">
      <alignment horizontal="left" vertical="top" wrapText="1"/>
      <protection locked="0"/>
    </xf>
    <xf numFmtId="171" fontId="25" fillId="0" borderId="15" xfId="92" applyFont="1" applyFill="1" applyBorder="1" applyAlignment="1" applyProtection="1">
      <alignment horizontal="left" vertical="top" wrapText="1"/>
      <protection locked="0"/>
    </xf>
    <xf numFmtId="0" fontId="40" fillId="0" borderId="12" xfId="0" applyNumberFormat="1" applyFont="1" applyFill="1" applyBorder="1" applyAlignment="1" applyProtection="1">
      <alignment horizontal="justify"/>
      <protection locked="0"/>
    </xf>
    <xf numFmtId="171" fontId="26" fillId="0" borderId="12" xfId="0" applyFont="1" applyFill="1" applyBorder="1" applyAlignment="1" applyProtection="1">
      <alignment vertical="top" wrapText="1"/>
      <protection locked="0"/>
    </xf>
    <xf numFmtId="0" fontId="21" fillId="0" borderId="10" xfId="0"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justify"/>
      <protection locked="0"/>
    </xf>
    <xf numFmtId="0" fontId="36" fillId="0" borderId="10" xfId="39" applyFont="1" applyFill="1" applyBorder="1" applyAlignment="1">
      <alignment horizontal="left" vertical="center" wrapText="1"/>
    </xf>
    <xf numFmtId="0" fontId="40" fillId="0" borderId="18" xfId="0" applyNumberFormat="1" applyFont="1" applyFill="1" applyBorder="1" applyAlignment="1" applyProtection="1">
      <alignment horizontal="justify"/>
      <protection locked="0"/>
    </xf>
    <xf numFmtId="190" fontId="1" fillId="0" borderId="10" xfId="0" applyNumberFormat="1" applyFont="1" applyFill="1" applyBorder="1" applyAlignment="1" applyProtection="1">
      <alignment horizontal="center" vertical="center" wrapText="1"/>
      <protection hidden="1"/>
    </xf>
    <xf numFmtId="0" fontId="35" fillId="0" borderId="10" xfId="0" applyNumberFormat="1" applyFont="1" applyFill="1" applyBorder="1" applyAlignment="1" applyProtection="1">
      <alignment vertical="top" wrapText="1"/>
      <protection locked="0"/>
    </xf>
    <xf numFmtId="14"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xf>
    <xf numFmtId="0" fontId="44" fillId="0" borderId="0" xfId="0" applyNumberFormat="1" applyFont="1" applyFill="1" applyAlignment="1">
      <alignment/>
    </xf>
    <xf numFmtId="0" fontId="25" fillId="0" borderId="10" xfId="0" applyNumberFormat="1" applyFont="1" applyFill="1" applyBorder="1" applyAlignment="1" applyProtection="1">
      <alignment vertical="center" wrapText="1"/>
      <protection locked="0"/>
    </xf>
    <xf numFmtId="0" fontId="1" fillId="0" borderId="10" xfId="0" applyNumberFormat="1" applyFont="1" applyFill="1" applyBorder="1" applyAlignment="1">
      <alignment/>
    </xf>
    <xf numFmtId="0" fontId="29" fillId="0" borderId="10" xfId="0" applyNumberFormat="1" applyFont="1" applyFill="1" applyBorder="1" applyAlignment="1">
      <alignment vertical="center" wrapText="1"/>
    </xf>
    <xf numFmtId="14" fontId="0" fillId="0" borderId="10" xfId="0" applyNumberFormat="1" applyFont="1" applyFill="1" applyBorder="1" applyAlignment="1">
      <alignment horizontal="center" vertical="center" wrapText="1"/>
    </xf>
    <xf numFmtId="0" fontId="0" fillId="0" borderId="0" xfId="0" applyNumberFormat="1" applyFill="1" applyAlignment="1">
      <alignment/>
    </xf>
    <xf numFmtId="0" fontId="25" fillId="0" borderId="15" xfId="0" applyNumberFormat="1" applyFont="1" applyFill="1" applyBorder="1" applyAlignment="1" applyProtection="1">
      <alignment vertical="top" wrapText="1"/>
      <protection locked="0"/>
    </xf>
    <xf numFmtId="0" fontId="41" fillId="0" borderId="10" xfId="0" applyNumberFormat="1" applyFont="1" applyFill="1" applyBorder="1" applyAlignment="1">
      <alignment horizontal="center" vertical="center" wrapText="1"/>
    </xf>
    <xf numFmtId="0" fontId="32" fillId="0" borderId="36" xfId="39" applyFont="1" applyFill="1" applyBorder="1" applyAlignment="1" applyProtection="1">
      <alignment horizontal="left" vertical="center" wrapText="1"/>
      <protection hidden="1"/>
    </xf>
    <xf numFmtId="190" fontId="25" fillId="0" borderId="10" xfId="0" applyNumberFormat="1" applyFont="1" applyFill="1" applyBorder="1" applyAlignment="1" applyProtection="1">
      <alignment wrapText="1"/>
      <protection locked="0"/>
    </xf>
    <xf numFmtId="0" fontId="42"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wrapText="1"/>
    </xf>
    <xf numFmtId="9" fontId="1" fillId="0" borderId="10" xfId="96" applyFont="1" applyFill="1" applyBorder="1" applyAlignment="1">
      <alignment/>
    </xf>
    <xf numFmtId="190" fontId="23" fillId="0" borderId="19" xfId="0" applyNumberFormat="1" applyFont="1" applyFill="1" applyBorder="1" applyAlignment="1" applyProtection="1">
      <alignment wrapText="1"/>
      <protection locked="0"/>
    </xf>
    <xf numFmtId="0" fontId="0" fillId="0" borderId="10" xfId="0" applyNumberFormat="1" applyFill="1" applyBorder="1" applyAlignment="1">
      <alignment/>
    </xf>
    <xf numFmtId="0" fontId="38" fillId="0" borderId="10" xfId="39" applyFont="1" applyFill="1" applyBorder="1" applyAlignment="1" applyProtection="1">
      <alignment horizontal="left" vertical="center" wrapText="1"/>
      <protection hidden="1"/>
    </xf>
    <xf numFmtId="0" fontId="38" fillId="0" borderId="10" xfId="39" applyFont="1" applyFill="1" applyBorder="1" applyAlignment="1" applyProtection="1">
      <alignment horizontal="center" vertical="center" wrapText="1"/>
      <protection hidden="1"/>
    </xf>
    <xf numFmtId="3" fontId="31" fillId="0" borderId="10" xfId="0" applyNumberFormat="1" applyFont="1" applyFill="1" applyBorder="1" applyAlignment="1" applyProtection="1">
      <alignment horizontal="center" vertical="center" wrapText="1"/>
      <protection hidden="1"/>
    </xf>
    <xf numFmtId="0" fontId="31" fillId="0" borderId="10" xfId="0" applyNumberFormat="1" applyFont="1" applyFill="1" applyBorder="1" applyAlignment="1" applyProtection="1">
      <alignment horizontal="left" vertical="center" wrapText="1"/>
      <protection hidden="1"/>
    </xf>
    <xf numFmtId="193" fontId="31" fillId="0" borderId="10" xfId="0" applyNumberFormat="1" applyFont="1" applyFill="1" applyBorder="1" applyAlignment="1" applyProtection="1">
      <alignment horizontal="center" vertical="center" wrapText="1"/>
      <protection hidden="1"/>
    </xf>
    <xf numFmtId="0" fontId="0" fillId="0" borderId="10" xfId="0" applyNumberFormat="1" applyFont="1" applyFill="1" applyBorder="1" applyAlignment="1">
      <alignment/>
    </xf>
    <xf numFmtId="203" fontId="25" fillId="24" borderId="10" xfId="83" applyNumberFormat="1" applyFont="1" applyFill="1" applyBorder="1" applyAlignment="1" applyProtection="1">
      <alignment horizontal="right" wrapText="1"/>
      <protection locked="0"/>
    </xf>
    <xf numFmtId="0" fontId="38" fillId="0" borderId="10" xfId="40" applyFont="1" applyFill="1" applyBorder="1" applyAlignment="1" applyProtection="1">
      <alignment horizontal="left" vertical="center" wrapText="1"/>
      <protection hidden="1"/>
    </xf>
    <xf numFmtId="0" fontId="30" fillId="0" borderId="10" xfId="0" applyNumberFormat="1" applyFont="1" applyFill="1" applyBorder="1" applyAlignment="1" applyProtection="1">
      <alignment vertical="center"/>
      <protection locked="0"/>
    </xf>
    <xf numFmtId="0" fontId="31" fillId="0" borderId="10" xfId="91" applyFont="1" applyFill="1" applyBorder="1" applyAlignment="1" applyProtection="1">
      <alignment horizontal="left" vertical="center" wrapText="1"/>
      <protection hidden="1"/>
    </xf>
    <xf numFmtId="190" fontId="25" fillId="0" borderId="10" xfId="0" applyNumberFormat="1" applyFont="1" applyFill="1" applyBorder="1" applyAlignment="1" applyProtection="1">
      <alignment vertical="center" wrapText="1"/>
      <protection locked="0"/>
    </xf>
    <xf numFmtId="0" fontId="23" fillId="0" borderId="10" xfId="0" applyNumberFormat="1" applyFont="1" applyFill="1" applyBorder="1" applyAlignment="1" applyProtection="1">
      <alignment vertical="center" wrapText="1"/>
      <protection locked="0"/>
    </xf>
    <xf numFmtId="0" fontId="26" fillId="0" borderId="10" xfId="0" applyNumberFormat="1" applyFont="1" applyFill="1" applyBorder="1" applyAlignment="1" applyProtection="1">
      <alignment vertical="center" wrapText="1"/>
      <protection locked="0"/>
    </xf>
    <xf numFmtId="198" fontId="0" fillId="0" borderId="10" xfId="0" applyNumberFormat="1" applyFont="1" applyFill="1" applyBorder="1" applyAlignment="1">
      <alignment horizontal="center" vertical="center" wrapText="1"/>
    </xf>
    <xf numFmtId="0" fontId="25"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190" fontId="25" fillId="24" borderId="21" xfId="0" applyNumberFormat="1" applyFont="1" applyFill="1" applyBorder="1" applyAlignment="1" applyProtection="1">
      <alignment horizontal="center" wrapText="1"/>
      <protection locked="0"/>
    </xf>
    <xf numFmtId="14" fontId="1" fillId="24" borderId="34" xfId="0" applyNumberFormat="1" applyFont="1" applyFill="1" applyBorder="1" applyAlignment="1">
      <alignment vertical="center" wrapText="1"/>
    </xf>
    <xf numFmtId="14" fontId="1" fillId="24" borderId="22" xfId="0" applyNumberFormat="1" applyFont="1" applyFill="1" applyBorder="1" applyAlignment="1">
      <alignment vertical="center" wrapText="1"/>
    </xf>
    <xf numFmtId="171" fontId="23" fillId="24" borderId="10" xfId="0" applyFont="1" applyFill="1" applyBorder="1" applyAlignment="1" applyProtection="1">
      <alignment wrapText="1"/>
      <protection locked="0"/>
    </xf>
    <xf numFmtId="0" fontId="26" fillId="0" borderId="10" xfId="0" applyNumberFormat="1" applyFont="1" applyBorder="1" applyAlignment="1" applyProtection="1">
      <alignment horizontal="center" vertical="top" wrapText="1"/>
      <protection locked="0"/>
    </xf>
    <xf numFmtId="0" fontId="1" fillId="0" borderId="0" xfId="0" applyNumberFormat="1" applyFont="1" applyBorder="1" applyAlignment="1">
      <alignment horizontal="center"/>
    </xf>
    <xf numFmtId="190" fontId="22" fillId="24" borderId="10" xfId="0" applyNumberFormat="1" applyFont="1" applyFill="1" applyBorder="1" applyAlignment="1" applyProtection="1">
      <alignment horizontal="center" wrapText="1"/>
      <protection locked="0"/>
    </xf>
    <xf numFmtId="0" fontId="1" fillId="24" borderId="10" xfId="0" applyNumberFormat="1" applyFont="1" applyFill="1" applyBorder="1" applyAlignment="1">
      <alignment horizontal="center" vertical="center"/>
    </xf>
    <xf numFmtId="0" fontId="21" fillId="18" borderId="10" xfId="0" applyNumberFormat="1" applyFont="1" applyFill="1" applyBorder="1" applyAlignment="1">
      <alignment/>
    </xf>
    <xf numFmtId="0" fontId="1" fillId="14" borderId="10" xfId="0" applyNumberFormat="1" applyFont="1" applyFill="1" applyBorder="1" applyAlignment="1">
      <alignment/>
    </xf>
    <xf numFmtId="0" fontId="1" fillId="0" borderId="10" xfId="0" applyNumberFormat="1" applyFont="1" applyFill="1" applyBorder="1" applyAlignment="1">
      <alignment vertical="center"/>
    </xf>
    <xf numFmtId="0" fontId="1" fillId="27" borderId="10" xfId="0" applyNumberFormat="1" applyFont="1" applyFill="1" applyBorder="1" applyAlignment="1">
      <alignment horizontal="center" vertical="center" wrapText="1"/>
    </xf>
    <xf numFmtId="0" fontId="1" fillId="27" borderId="10" xfId="0" applyNumberFormat="1" applyFont="1" applyFill="1" applyBorder="1" applyAlignment="1">
      <alignment horizontal="center"/>
    </xf>
    <xf numFmtId="0" fontId="1" fillId="27" borderId="0" xfId="0" applyNumberFormat="1" applyFont="1" applyFill="1" applyBorder="1" applyAlignment="1">
      <alignment/>
    </xf>
    <xf numFmtId="0" fontId="1" fillId="27" borderId="10" xfId="0" applyNumberFormat="1" applyFont="1" applyFill="1" applyBorder="1" applyAlignment="1">
      <alignment horizontal="left" vertical="center" wrapText="1"/>
    </xf>
    <xf numFmtId="190" fontId="25" fillId="27" borderId="10" xfId="0" applyNumberFormat="1" applyFont="1" applyFill="1" applyBorder="1" applyAlignment="1" applyProtection="1">
      <alignment horizontal="center" vertical="center" wrapText="1"/>
      <protection locked="0"/>
    </xf>
    <xf numFmtId="203" fontId="25" fillId="27" borderId="10" xfId="83" applyNumberFormat="1" applyFont="1" applyFill="1" applyBorder="1" applyAlignment="1" applyProtection="1">
      <alignment horizontal="center" wrapText="1"/>
      <protection locked="0"/>
    </xf>
    <xf numFmtId="0" fontId="1" fillId="27" borderId="10" xfId="0" applyNumberFormat="1" applyFont="1" applyFill="1" applyBorder="1" applyAlignment="1">
      <alignment vertical="center" wrapText="1"/>
    </xf>
    <xf numFmtId="0" fontId="25" fillId="27" borderId="10" xfId="0" applyNumberFormat="1" applyFont="1" applyFill="1" applyBorder="1" applyAlignment="1" applyProtection="1">
      <alignment horizontal="center" vertical="top"/>
      <protection locked="0"/>
    </xf>
    <xf numFmtId="190" fontId="25" fillId="27" borderId="10" xfId="0" applyNumberFormat="1" applyFont="1" applyFill="1" applyBorder="1" applyAlignment="1" applyProtection="1">
      <alignment horizontal="center" wrapText="1"/>
      <protection locked="0"/>
    </xf>
    <xf numFmtId="0" fontId="29" fillId="27" borderId="10" xfId="0" applyNumberFormat="1" applyFont="1" applyFill="1" applyBorder="1" applyAlignment="1">
      <alignment vertical="center" wrapText="1"/>
    </xf>
    <xf numFmtId="0" fontId="0" fillId="27" borderId="10" xfId="0" applyNumberFormat="1" applyFont="1" applyFill="1" applyBorder="1" applyAlignment="1">
      <alignment horizontal="center" vertical="center" wrapText="1"/>
    </xf>
    <xf numFmtId="14" fontId="0" fillId="27" borderId="10" xfId="0" applyNumberFormat="1" applyFont="1" applyFill="1" applyBorder="1" applyAlignment="1">
      <alignment horizontal="center" vertical="center" wrapText="1"/>
    </xf>
    <xf numFmtId="0" fontId="29" fillId="27" borderId="10" xfId="0" applyNumberFormat="1" applyFont="1" applyFill="1" applyBorder="1" applyAlignment="1">
      <alignment horizontal="left" vertical="center" wrapText="1"/>
    </xf>
    <xf numFmtId="0" fontId="25" fillId="27" borderId="12" xfId="0" applyNumberFormat="1" applyFont="1" applyFill="1" applyBorder="1" applyAlignment="1" applyProtection="1">
      <alignment vertical="top" wrapText="1"/>
      <protection locked="0"/>
    </xf>
    <xf numFmtId="190" fontId="25" fillId="27" borderId="19" xfId="0" applyNumberFormat="1" applyFont="1" applyFill="1" applyBorder="1" applyAlignment="1" applyProtection="1">
      <alignment horizontal="center" wrapText="1"/>
      <protection locked="0"/>
    </xf>
    <xf numFmtId="14" fontId="0" fillId="27" borderId="10" xfId="0" applyNumberFormat="1" applyFont="1" applyFill="1" applyBorder="1" applyAlignment="1">
      <alignment horizontal="left" vertical="center" wrapText="1"/>
    </xf>
    <xf numFmtId="0" fontId="45" fillId="18" borderId="10" xfId="0" applyNumberFormat="1" applyFont="1" applyFill="1" applyBorder="1" applyAlignment="1">
      <alignment horizontal="center" vertical="center" wrapText="1"/>
    </xf>
    <xf numFmtId="203" fontId="25" fillId="24" borderId="34" xfId="83" applyNumberFormat="1" applyFont="1" applyFill="1" applyBorder="1" applyAlignment="1" applyProtection="1">
      <alignment wrapText="1"/>
      <protection locked="0"/>
    </xf>
    <xf numFmtId="203" fontId="25" fillId="24" borderId="22" xfId="83" applyNumberFormat="1" applyFont="1" applyFill="1" applyBorder="1" applyAlignment="1" applyProtection="1">
      <alignment wrapText="1"/>
      <protection locked="0"/>
    </xf>
    <xf numFmtId="0" fontId="1" fillId="28" borderId="10" xfId="0" applyNumberFormat="1" applyFont="1" applyFill="1" applyBorder="1" applyAlignment="1">
      <alignment/>
    </xf>
    <xf numFmtId="9" fontId="1" fillId="28" borderId="10" xfId="96" applyFont="1" applyFill="1" applyBorder="1" applyAlignment="1">
      <alignment/>
    </xf>
    <xf numFmtId="203" fontId="1" fillId="24" borderId="0" xfId="0" applyNumberFormat="1" applyFont="1" applyFill="1" applyBorder="1" applyAlignment="1">
      <alignment horizontal="center" vertical="center" wrapText="1"/>
    </xf>
    <xf numFmtId="0" fontId="1" fillId="29" borderId="10" xfId="0" applyNumberFormat="1" applyFont="1" applyFill="1" applyBorder="1" applyAlignment="1">
      <alignment/>
    </xf>
    <xf numFmtId="0" fontId="1" fillId="30" borderId="10" xfId="0" applyNumberFormat="1" applyFont="1" applyFill="1" applyBorder="1" applyAlignment="1">
      <alignment/>
    </xf>
    <xf numFmtId="203" fontId="1" fillId="0" borderId="0" xfId="0" applyNumberFormat="1" applyFont="1" applyAlignment="1">
      <alignment vertical="center" wrapText="1"/>
    </xf>
    <xf numFmtId="0" fontId="1" fillId="27" borderId="10" xfId="0" applyNumberFormat="1" applyFont="1" applyFill="1" applyBorder="1" applyAlignment="1">
      <alignment horizontal="center" vertical="center"/>
    </xf>
    <xf numFmtId="0" fontId="1" fillId="27" borderId="34" xfId="0" applyNumberFormat="1" applyFont="1" applyFill="1" applyBorder="1" applyAlignment="1">
      <alignment horizontal="center" vertical="center"/>
    </xf>
    <xf numFmtId="0" fontId="1" fillId="27" borderId="22" xfId="0" applyNumberFormat="1" applyFont="1" applyFill="1" applyBorder="1" applyAlignment="1">
      <alignment horizontal="center" vertical="center"/>
    </xf>
    <xf numFmtId="3" fontId="1" fillId="24" borderId="0" xfId="0" applyNumberFormat="1" applyFont="1" applyFill="1" applyBorder="1" applyAlignment="1">
      <alignment horizontal="center" vertical="center" wrapText="1"/>
    </xf>
    <xf numFmtId="1" fontId="1" fillId="8" borderId="10" xfId="0" applyNumberFormat="1" applyFont="1" applyFill="1" applyBorder="1" applyAlignment="1">
      <alignment/>
    </xf>
    <xf numFmtId="9" fontId="1" fillId="31" borderId="10" xfId="96" applyFont="1" applyFill="1" applyBorder="1" applyAlignment="1">
      <alignment/>
    </xf>
    <xf numFmtId="0" fontId="1" fillId="31" borderId="10" xfId="0" applyNumberFormat="1" applyFont="1" applyFill="1" applyBorder="1" applyAlignment="1">
      <alignment/>
    </xf>
    <xf numFmtId="0" fontId="21" fillId="27" borderId="10" xfId="0" applyNumberFormat="1" applyFont="1" applyFill="1" applyBorder="1" applyAlignment="1">
      <alignment vertical="center" wrapText="1"/>
    </xf>
    <xf numFmtId="203" fontId="1" fillId="0" borderId="0" xfId="0" applyNumberFormat="1" applyFont="1" applyAlignment="1">
      <alignment horizontal="center" vertical="center" wrapText="1"/>
    </xf>
    <xf numFmtId="0" fontId="32" fillId="27" borderId="38" xfId="39" applyFont="1" applyFill="1" applyBorder="1" applyAlignment="1" applyProtection="1">
      <alignment horizontal="left" vertical="center" wrapText="1"/>
      <protection hidden="1"/>
    </xf>
    <xf numFmtId="0" fontId="32" fillId="27" borderId="39" xfId="0" applyNumberFormat="1" applyFont="1" applyFill="1" applyBorder="1" applyAlignment="1" applyProtection="1">
      <alignment horizontal="left" vertical="center" wrapText="1"/>
      <protection hidden="1"/>
    </xf>
    <xf numFmtId="0" fontId="1" fillId="32" borderId="10" xfId="0" applyNumberFormat="1" applyFont="1" applyFill="1" applyBorder="1" applyAlignment="1">
      <alignment horizontal="center" vertical="center" wrapText="1"/>
    </xf>
    <xf numFmtId="0" fontId="29" fillId="32" borderId="10" xfId="0" applyNumberFormat="1" applyFont="1" applyFill="1" applyBorder="1" applyAlignment="1">
      <alignment vertical="center" wrapText="1"/>
    </xf>
    <xf numFmtId="0" fontId="26" fillId="27" borderId="12" xfId="0" applyNumberFormat="1" applyFont="1" applyFill="1" applyBorder="1" applyAlignment="1" applyProtection="1">
      <alignment vertical="top" wrapText="1"/>
      <protection locked="0"/>
    </xf>
    <xf numFmtId="0" fontId="36" fillId="27" borderId="10" xfId="39" applyFont="1" applyFill="1" applyBorder="1" applyAlignment="1">
      <alignment horizontal="center" vertical="center" wrapText="1"/>
    </xf>
    <xf numFmtId="0" fontId="1" fillId="0" borderId="10" xfId="0" applyNumberFormat="1" applyFont="1" applyBorder="1" applyAlignment="1">
      <alignment vertical="top" wrapText="1"/>
    </xf>
    <xf numFmtId="0" fontId="42" fillId="18" borderId="40" xfId="0" applyNumberFormat="1" applyFont="1" applyFill="1" applyBorder="1" applyAlignment="1">
      <alignment horizontal="center" vertical="center"/>
    </xf>
    <xf numFmtId="0" fontId="42" fillId="18" borderId="11" xfId="0" applyNumberFormat="1" applyFont="1" applyFill="1" applyBorder="1" applyAlignment="1">
      <alignment horizontal="center" vertical="center"/>
    </xf>
    <xf numFmtId="0" fontId="42" fillId="18" borderId="41" xfId="0" applyNumberFormat="1" applyFont="1" applyFill="1" applyBorder="1" applyAlignment="1">
      <alignment horizontal="center" vertical="center"/>
    </xf>
    <xf numFmtId="0" fontId="42" fillId="18" borderId="0" xfId="0" applyNumberFormat="1" applyFont="1" applyFill="1" applyBorder="1" applyAlignment="1">
      <alignment horizontal="center" vertical="center"/>
    </xf>
    <xf numFmtId="0" fontId="1" fillId="0" borderId="10" xfId="0" applyNumberFormat="1" applyFont="1" applyBorder="1" applyAlignment="1">
      <alignment horizontal="center"/>
    </xf>
    <xf numFmtId="0" fontId="42" fillId="25" borderId="40" xfId="0" applyNumberFormat="1" applyFont="1" applyFill="1" applyBorder="1" applyAlignment="1">
      <alignment horizontal="center" vertical="center"/>
    </xf>
    <xf numFmtId="0" fontId="42" fillId="25" borderId="42" xfId="0" applyNumberFormat="1" applyFont="1" applyFill="1" applyBorder="1" applyAlignment="1">
      <alignment horizontal="center" vertical="center"/>
    </xf>
    <xf numFmtId="0" fontId="42" fillId="25" borderId="41" xfId="0" applyNumberFormat="1" applyFont="1" applyFill="1" applyBorder="1" applyAlignment="1">
      <alignment horizontal="center" vertical="center"/>
    </xf>
    <xf numFmtId="0" fontId="42" fillId="25" borderId="43" xfId="0" applyNumberFormat="1" applyFont="1" applyFill="1" applyBorder="1" applyAlignment="1">
      <alignment horizontal="center" vertical="center"/>
    </xf>
    <xf numFmtId="0" fontId="42" fillId="18" borderId="42" xfId="0" applyNumberFormat="1" applyFont="1" applyFill="1" applyBorder="1" applyAlignment="1">
      <alignment horizontal="center" vertical="center"/>
    </xf>
    <xf numFmtId="0" fontId="42" fillId="18" borderId="43" xfId="0" applyNumberFormat="1" applyFont="1" applyFill="1" applyBorder="1" applyAlignment="1">
      <alignment horizontal="center" vertical="center"/>
    </xf>
    <xf numFmtId="0" fontId="42" fillId="18" borderId="40" xfId="0" applyNumberFormat="1" applyFont="1" applyFill="1" applyBorder="1" applyAlignment="1">
      <alignment horizontal="center" vertical="center" wrapText="1"/>
    </xf>
    <xf numFmtId="0" fontId="42" fillId="18" borderId="11" xfId="0" applyNumberFormat="1" applyFont="1" applyFill="1" applyBorder="1" applyAlignment="1">
      <alignment horizontal="center" vertical="center" wrapText="1"/>
    </xf>
    <xf numFmtId="0" fontId="42" fillId="18" borderId="41" xfId="0" applyNumberFormat="1" applyFont="1" applyFill="1" applyBorder="1" applyAlignment="1">
      <alignment horizontal="center" vertical="center" wrapText="1"/>
    </xf>
    <xf numFmtId="0" fontId="42" fillId="18" borderId="0" xfId="0" applyNumberFormat="1" applyFont="1" applyFill="1" applyBorder="1" applyAlignment="1">
      <alignment horizontal="center" vertical="center" wrapText="1"/>
    </xf>
    <xf numFmtId="0" fontId="42" fillId="18" borderId="42" xfId="0" applyNumberFormat="1" applyFont="1" applyFill="1" applyBorder="1" applyAlignment="1">
      <alignment horizontal="center" vertical="center" wrapText="1"/>
    </xf>
    <xf numFmtId="0" fontId="42" fillId="18" borderId="43" xfId="0" applyNumberFormat="1" applyFont="1" applyFill="1" applyBorder="1" applyAlignment="1">
      <alignment horizontal="center" vertical="center" wrapText="1"/>
    </xf>
    <xf numFmtId="0" fontId="42" fillId="18" borderId="44" xfId="0" applyNumberFormat="1" applyFont="1" applyFill="1" applyBorder="1" applyAlignment="1">
      <alignment horizontal="center" vertical="center" wrapText="1"/>
    </xf>
    <xf numFmtId="0" fontId="42" fillId="18" borderId="45" xfId="0" applyNumberFormat="1" applyFont="1" applyFill="1" applyBorder="1" applyAlignment="1">
      <alignment horizontal="center" vertical="center" wrapText="1"/>
    </xf>
    <xf numFmtId="0" fontId="1" fillId="0" borderId="12" xfId="0" applyNumberFormat="1" applyFont="1" applyBorder="1" applyAlignment="1">
      <alignment horizontal="center"/>
    </xf>
    <xf numFmtId="0" fontId="1" fillId="0" borderId="46" xfId="0" applyNumberFormat="1" applyFont="1" applyBorder="1" applyAlignment="1">
      <alignment horizontal="center"/>
    </xf>
    <xf numFmtId="0" fontId="1" fillId="0" borderId="21" xfId="0" applyNumberFormat="1" applyFont="1" applyBorder="1" applyAlignment="1">
      <alignment horizontal="center"/>
    </xf>
    <xf numFmtId="0" fontId="42" fillId="18" borderId="47" xfId="0" applyNumberFormat="1" applyFont="1" applyFill="1" applyBorder="1" applyAlignment="1">
      <alignment horizontal="center" vertical="center" wrapText="1"/>
    </xf>
    <xf numFmtId="0" fontId="42" fillId="25" borderId="0" xfId="0" applyNumberFormat="1" applyFont="1" applyFill="1" applyBorder="1" applyAlignment="1">
      <alignment horizontal="center"/>
    </xf>
    <xf numFmtId="0" fontId="37" fillId="24" borderId="0" xfId="0" applyNumberFormat="1" applyFont="1" applyFill="1" applyAlignment="1">
      <alignment horizontal="center"/>
    </xf>
  </cellXfs>
  <cellStyles count="9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stilo 1" xfId="75"/>
    <cellStyle name="Estilo 1 2" xfId="76"/>
    <cellStyle name="Euro" xfId="77"/>
    <cellStyle name="Euro 2" xfId="78"/>
    <cellStyle name="Hyperlink" xfId="79"/>
    <cellStyle name="Followed Hyperlink" xfId="80"/>
    <cellStyle name="Incorrecto" xfId="81"/>
    <cellStyle name="Incorrecto 2" xfId="82"/>
    <cellStyle name="Comma" xfId="83"/>
    <cellStyle name="Comma [0]" xfId="84"/>
    <cellStyle name="Currency" xfId="85"/>
    <cellStyle name="Currency [0]" xfId="86"/>
    <cellStyle name="Neutral" xfId="87"/>
    <cellStyle name="Neutral 2" xfId="88"/>
    <cellStyle name="Normal 2" xfId="89"/>
    <cellStyle name="Normal 2 2" xfId="90"/>
    <cellStyle name="Normal 4" xfId="91"/>
    <cellStyle name="Normal_Hoja1" xfId="92"/>
    <cellStyle name="Normal_presentación CHV" xfId="93"/>
    <cellStyle name="Notas" xfId="94"/>
    <cellStyle name="Notas 2" xfId="95"/>
    <cellStyle name="Percent" xfId="96"/>
    <cellStyle name="Salida" xfId="97"/>
    <cellStyle name="Salida 2" xfId="98"/>
    <cellStyle name="Texto de advertencia" xfId="99"/>
    <cellStyle name="Texto de advertencia 2" xfId="100"/>
    <cellStyle name="Texto explicativo" xfId="101"/>
    <cellStyle name="Texto explicativo 2" xfId="102"/>
    <cellStyle name="Título" xfId="103"/>
    <cellStyle name="Título 1" xfId="104"/>
    <cellStyle name="Título 1 2" xfId="105"/>
    <cellStyle name="Título 2" xfId="106"/>
    <cellStyle name="Título 2 2" xfId="107"/>
    <cellStyle name="Título 3" xfId="108"/>
    <cellStyle name="Título 3 2" xfId="109"/>
    <cellStyle name="Título 4" xfId="110"/>
    <cellStyle name="Total" xfId="111"/>
    <cellStyle name="Total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2"/>
  <sheetViews>
    <sheetView zoomScalePageLayoutView="0" workbookViewId="0" topLeftCell="A1">
      <selection activeCell="B43" sqref="B43"/>
    </sheetView>
  </sheetViews>
  <sheetFormatPr defaultColWidth="11.421875" defaultRowHeight="12.75"/>
  <sheetData>
    <row r="1" spans="1:2" ht="12.75">
      <c r="A1" s="2">
        <v>1</v>
      </c>
      <c r="B1" s="2" t="s">
        <v>1195</v>
      </c>
    </row>
    <row r="2" spans="1:2" ht="12.75">
      <c r="A2" s="2">
        <v>2</v>
      </c>
      <c r="B2" s="2" t="s">
        <v>1195</v>
      </c>
    </row>
    <row r="3" spans="1:2" ht="12.75">
      <c r="A3" s="2">
        <v>3</v>
      </c>
      <c r="B3" s="2" t="s">
        <v>1195</v>
      </c>
    </row>
    <row r="4" spans="1:2" ht="12.75">
      <c r="A4" s="2">
        <v>4</v>
      </c>
      <c r="B4" s="2" t="s">
        <v>1196</v>
      </c>
    </row>
    <row r="5" spans="1:2" ht="12.75">
      <c r="A5" s="2">
        <v>5</v>
      </c>
      <c r="B5" s="2" t="s">
        <v>1196</v>
      </c>
    </row>
    <row r="6" spans="1:2" ht="12.75">
      <c r="A6" s="2">
        <v>6</v>
      </c>
      <c r="B6" s="2" t="s">
        <v>1196</v>
      </c>
    </row>
    <row r="7" spans="1:2" ht="12.75">
      <c r="A7" s="2">
        <v>7</v>
      </c>
      <c r="B7" s="2" t="s">
        <v>1197</v>
      </c>
    </row>
    <row r="8" spans="1:2" ht="12.75">
      <c r="A8" s="2">
        <v>8</v>
      </c>
      <c r="B8" s="2" t="s">
        <v>1197</v>
      </c>
    </row>
    <row r="9" spans="1:2" ht="12.75">
      <c r="A9" s="2">
        <v>9</v>
      </c>
      <c r="B9" s="2" t="s">
        <v>1197</v>
      </c>
    </row>
    <row r="10" spans="1:2" ht="12.75">
      <c r="A10" s="2">
        <v>10</v>
      </c>
      <c r="B10" s="2" t="s">
        <v>1198</v>
      </c>
    </row>
    <row r="11" spans="1:2" ht="12.75">
      <c r="A11" s="2">
        <v>11</v>
      </c>
      <c r="B11" s="2" t="s">
        <v>1198</v>
      </c>
    </row>
    <row r="12" spans="1:2" ht="12.75">
      <c r="A12" s="2">
        <v>12</v>
      </c>
      <c r="B12" s="2" t="s">
        <v>1198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AZ16"/>
  <sheetViews>
    <sheetView zoomScalePageLayoutView="0" workbookViewId="0" topLeftCell="A1">
      <selection activeCell="B13" sqref="B13"/>
    </sheetView>
  </sheetViews>
  <sheetFormatPr defaultColWidth="11.421875" defaultRowHeight="12.75"/>
  <cols>
    <col min="1" max="1" width="19.8515625" style="2" customWidth="1"/>
    <col min="2" max="2" width="21.57421875" style="2" customWidth="1"/>
    <col min="3" max="3" width="7.8515625" style="3" bestFit="1" customWidth="1"/>
    <col min="4" max="4" width="34.28125" style="3" customWidth="1"/>
    <col min="5" max="5" width="41.140625" style="1" customWidth="1"/>
    <col min="6" max="6" width="18.140625" style="1" customWidth="1"/>
    <col min="7" max="7" width="10.28125" style="1" bestFit="1" customWidth="1"/>
    <col min="8" max="8" width="23.140625" style="2" customWidth="1"/>
    <col min="9" max="9" width="22.8515625" style="2" customWidth="1"/>
    <col min="10" max="12" width="11.421875" style="2" customWidth="1"/>
    <col min="13" max="13" width="35.57421875" style="2" customWidth="1"/>
    <col min="14" max="39" width="4.57421875" style="2" customWidth="1"/>
    <col min="40" max="40" width="5.00390625" style="2" bestFit="1" customWidth="1"/>
    <col min="41" max="41" width="5.28125" style="2" customWidth="1"/>
    <col min="42" max="42" width="5.00390625" style="2" bestFit="1" customWidth="1"/>
    <col min="43" max="44" width="4.57421875" style="2" customWidth="1"/>
    <col min="45" max="45" width="6.421875" style="2" customWidth="1"/>
    <col min="46" max="47" width="4.57421875" style="2" customWidth="1"/>
    <col min="48" max="48" width="6.00390625" style="2" customWidth="1"/>
    <col min="49" max="49" width="5.00390625" style="2" bestFit="1" customWidth="1"/>
    <col min="50" max="50" width="4.57421875" style="2" customWidth="1"/>
    <col min="51" max="51" width="5.00390625" style="2" bestFit="1" customWidth="1"/>
    <col min="52" max="52" width="8.00390625" style="2" customWidth="1"/>
    <col min="53" max="16384" width="11.421875" style="2" customWidth="1"/>
  </cols>
  <sheetData>
    <row r="1" spans="1:9" ht="13.5" customHeight="1">
      <c r="A1" s="472" t="s">
        <v>430</v>
      </c>
      <c r="B1" s="473"/>
      <c r="C1" s="473"/>
      <c r="D1" s="473"/>
      <c r="E1" s="473"/>
      <c r="F1" s="480"/>
      <c r="G1" s="114"/>
      <c r="H1" s="475" t="s">
        <v>1236</v>
      </c>
      <c r="I1" s="476"/>
    </row>
    <row r="2" spans="1:52" ht="13.5" customHeight="1">
      <c r="A2" s="472"/>
      <c r="B2" s="473"/>
      <c r="C2" s="473"/>
      <c r="D2" s="473"/>
      <c r="E2" s="473"/>
      <c r="F2" s="480"/>
      <c r="G2" s="114"/>
      <c r="H2" s="477"/>
      <c r="I2" s="478"/>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30">
      <c r="A3" s="84" t="s">
        <v>427</v>
      </c>
      <c r="B3" s="84" t="s">
        <v>1258</v>
      </c>
      <c r="C3" s="84" t="s">
        <v>425</v>
      </c>
      <c r="D3" s="84" t="s">
        <v>429</v>
      </c>
      <c r="E3" s="84" t="s">
        <v>424</v>
      </c>
      <c r="F3" s="84" t="s">
        <v>1259</v>
      </c>
      <c r="G3" s="84" t="s">
        <v>1207</v>
      </c>
      <c r="H3" s="132" t="s">
        <v>656</v>
      </c>
      <c r="I3" s="133" t="s">
        <v>426</v>
      </c>
      <c r="J3" s="133" t="s">
        <v>1200</v>
      </c>
      <c r="K3" s="133" t="s">
        <v>1201</v>
      </c>
      <c r="M3" s="129" t="s">
        <v>1206</v>
      </c>
      <c r="N3" s="129">
        <v>1</v>
      </c>
      <c r="O3" s="129">
        <v>2</v>
      </c>
      <c r="P3" s="129">
        <v>3</v>
      </c>
      <c r="Q3" s="129">
        <v>4</v>
      </c>
      <c r="R3" s="129">
        <v>5</v>
      </c>
      <c r="S3" s="129">
        <v>6</v>
      </c>
      <c r="T3" s="129">
        <v>7</v>
      </c>
      <c r="U3" s="129">
        <v>8</v>
      </c>
      <c r="V3" s="129">
        <v>9</v>
      </c>
      <c r="W3" s="129">
        <v>10</v>
      </c>
      <c r="X3" s="129">
        <v>11</v>
      </c>
      <c r="Y3" s="129">
        <v>12</v>
      </c>
      <c r="Z3" s="129" t="s">
        <v>1202</v>
      </c>
      <c r="AA3" s="129">
        <v>1</v>
      </c>
      <c r="AB3" s="129">
        <v>2</v>
      </c>
      <c r="AC3" s="129">
        <v>3</v>
      </c>
      <c r="AD3" s="129">
        <v>4</v>
      </c>
      <c r="AE3" s="129">
        <v>5</v>
      </c>
      <c r="AF3" s="129">
        <v>6</v>
      </c>
      <c r="AG3" s="129">
        <v>7</v>
      </c>
      <c r="AH3" s="129">
        <v>8</v>
      </c>
      <c r="AI3" s="129">
        <v>9</v>
      </c>
      <c r="AJ3" s="129">
        <v>10</v>
      </c>
      <c r="AK3" s="129">
        <v>11</v>
      </c>
      <c r="AL3" s="129">
        <v>12</v>
      </c>
      <c r="AM3" s="129" t="s">
        <v>1202</v>
      </c>
      <c r="AN3" s="129">
        <v>1</v>
      </c>
      <c r="AO3" s="129">
        <v>2</v>
      </c>
      <c r="AP3" s="129">
        <v>3</v>
      </c>
      <c r="AQ3" s="129">
        <v>4</v>
      </c>
      <c r="AR3" s="129">
        <v>5</v>
      </c>
      <c r="AS3" s="129">
        <v>6</v>
      </c>
      <c r="AT3" s="129">
        <v>7</v>
      </c>
      <c r="AU3" s="129">
        <v>8</v>
      </c>
      <c r="AV3" s="129">
        <v>9</v>
      </c>
      <c r="AW3" s="129">
        <v>10</v>
      </c>
      <c r="AX3" s="129">
        <v>11</v>
      </c>
      <c r="AY3" s="129">
        <v>12</v>
      </c>
      <c r="AZ3" s="129" t="s">
        <v>1202</v>
      </c>
    </row>
    <row r="4" spans="1:52" s="209" customFormat="1" ht="66" customHeight="1">
      <c r="A4" s="62" t="s">
        <v>119</v>
      </c>
      <c r="B4" s="260" t="s">
        <v>526</v>
      </c>
      <c r="C4" s="256"/>
      <c r="D4" s="256" t="s">
        <v>527</v>
      </c>
      <c r="E4" s="331" t="s">
        <v>333</v>
      </c>
      <c r="F4" s="74">
        <v>40359</v>
      </c>
      <c r="G4" s="52">
        <v>1</v>
      </c>
      <c r="H4" s="439">
        <v>1</v>
      </c>
      <c r="I4" s="259"/>
      <c r="J4" s="4" t="str">
        <f>VLOOKUP(K4,Tri!$A$1:$B$12,2,FALSE)</f>
        <v>II</v>
      </c>
      <c r="K4" s="4">
        <f>MONTH(F4)</f>
        <v>6</v>
      </c>
      <c r="M4" s="265" t="s">
        <v>526</v>
      </c>
      <c r="N4" s="41">
        <f aca="true" t="shared" si="0" ref="N4:Y8">_xlfn.SUMIFS($G$4:$G$498,$B$4:$B$498,$M4,$K$4:$K$498,N$3)</f>
        <v>0</v>
      </c>
      <c r="O4" s="41">
        <f t="shared" si="0"/>
        <v>0</v>
      </c>
      <c r="P4" s="41">
        <f t="shared" si="0"/>
        <v>0</v>
      </c>
      <c r="Q4" s="41">
        <f t="shared" si="0"/>
        <v>0</v>
      </c>
      <c r="R4" s="41">
        <f t="shared" si="0"/>
        <v>0</v>
      </c>
      <c r="S4" s="41">
        <f t="shared" si="0"/>
        <v>1</v>
      </c>
      <c r="T4" s="41">
        <f t="shared" si="0"/>
        <v>0</v>
      </c>
      <c r="U4" s="41">
        <f t="shared" si="0"/>
        <v>0</v>
      </c>
      <c r="V4" s="41">
        <f t="shared" si="0"/>
        <v>0</v>
      </c>
      <c r="W4" s="41">
        <f t="shared" si="0"/>
        <v>1</v>
      </c>
      <c r="X4" s="41">
        <f t="shared" si="0"/>
        <v>0</v>
      </c>
      <c r="Y4" s="41">
        <f t="shared" si="0"/>
        <v>0</v>
      </c>
      <c r="Z4" s="452">
        <f>SUM(N4:Y4)</f>
        <v>2</v>
      </c>
      <c r="AA4" s="41">
        <f aca="true" t="shared" si="1" ref="AA4:AL8">_xlfn.SUMIFS($H$4:$H$498,$B$4:$B$498,$M4,$K$4:$K$498,AA$3)</f>
        <v>0</v>
      </c>
      <c r="AB4" s="41">
        <f t="shared" si="1"/>
        <v>0</v>
      </c>
      <c r="AC4" s="41">
        <f t="shared" si="1"/>
        <v>0</v>
      </c>
      <c r="AD4" s="41">
        <f t="shared" si="1"/>
        <v>0</v>
      </c>
      <c r="AE4" s="41">
        <f t="shared" si="1"/>
        <v>0</v>
      </c>
      <c r="AF4" s="41">
        <f t="shared" si="1"/>
        <v>1</v>
      </c>
      <c r="AG4" s="41">
        <f t="shared" si="1"/>
        <v>0</v>
      </c>
      <c r="AH4" s="41">
        <f t="shared" si="1"/>
        <v>0</v>
      </c>
      <c r="AI4" s="41">
        <f t="shared" si="1"/>
        <v>0</v>
      </c>
      <c r="AJ4" s="41">
        <f t="shared" si="1"/>
        <v>1</v>
      </c>
      <c r="AK4" s="41">
        <f t="shared" si="1"/>
        <v>0</v>
      </c>
      <c r="AL4" s="41">
        <f t="shared" si="1"/>
        <v>0</v>
      </c>
      <c r="AM4" s="168">
        <f>SUM(AA4:AD4)</f>
        <v>0</v>
      </c>
      <c r="AN4" s="113">
        <f>IF(N4="","",IF(N4=0,"",(AA4/N4)))</f>
      </c>
      <c r="AO4" s="113">
        <f aca="true" t="shared" si="2" ref="AO4:AY8">IF(O4="","",IF(O4=0,"",(AB4/O4)))</f>
      </c>
      <c r="AP4" s="113">
        <f t="shared" si="2"/>
      </c>
      <c r="AQ4" s="113">
        <f t="shared" si="2"/>
      </c>
      <c r="AR4" s="113">
        <f t="shared" si="2"/>
      </c>
      <c r="AS4" s="113">
        <f t="shared" si="2"/>
        <v>1</v>
      </c>
      <c r="AT4" s="113">
        <f t="shared" si="2"/>
      </c>
      <c r="AU4" s="113">
        <f t="shared" si="2"/>
      </c>
      <c r="AV4" s="113">
        <f t="shared" si="2"/>
      </c>
      <c r="AW4" s="113">
        <f t="shared" si="2"/>
        <v>1</v>
      </c>
      <c r="AX4" s="113">
        <f t="shared" si="2"/>
      </c>
      <c r="AY4" s="113">
        <f t="shared" si="2"/>
      </c>
      <c r="AZ4" s="169">
        <f>IF(ISERROR(AVERAGE(AN4:AY4)),"",AVERAGE(AN4:AY4))</f>
        <v>1</v>
      </c>
    </row>
    <row r="5" spans="1:52" s="65" customFormat="1" ht="66" customHeight="1">
      <c r="A5" s="140" t="s">
        <v>119</v>
      </c>
      <c r="B5" s="394" t="s">
        <v>526</v>
      </c>
      <c r="C5" s="68"/>
      <c r="D5" s="68" t="s">
        <v>527</v>
      </c>
      <c r="E5" s="395" t="s">
        <v>334</v>
      </c>
      <c r="F5" s="396">
        <v>40471</v>
      </c>
      <c r="G5" s="68">
        <v>1</v>
      </c>
      <c r="H5" s="439">
        <v>1</v>
      </c>
      <c r="I5" s="397"/>
      <c r="J5" s="59" t="str">
        <f>VLOOKUP(K5,Tri!$A$1:$B$12,2,FALSE)</f>
        <v>IV</v>
      </c>
      <c r="K5" s="59">
        <f>MONTH(F5)</f>
        <v>10</v>
      </c>
      <c r="M5" s="398" t="s">
        <v>528</v>
      </c>
      <c r="N5" s="389">
        <f t="shared" si="0"/>
        <v>0</v>
      </c>
      <c r="O5" s="389">
        <f t="shared" si="0"/>
        <v>0</v>
      </c>
      <c r="P5" s="389">
        <f t="shared" si="0"/>
        <v>1</v>
      </c>
      <c r="Q5" s="389">
        <f t="shared" si="0"/>
        <v>0</v>
      </c>
      <c r="R5" s="389">
        <f t="shared" si="0"/>
        <v>0</v>
      </c>
      <c r="S5" s="389">
        <f t="shared" si="0"/>
        <v>1</v>
      </c>
      <c r="T5" s="389">
        <f t="shared" si="0"/>
        <v>0</v>
      </c>
      <c r="U5" s="389">
        <f t="shared" si="0"/>
        <v>0</v>
      </c>
      <c r="V5" s="389">
        <f t="shared" si="0"/>
        <v>1</v>
      </c>
      <c r="W5" s="389">
        <f t="shared" si="0"/>
        <v>0</v>
      </c>
      <c r="X5" s="389">
        <f t="shared" si="0"/>
        <v>0</v>
      </c>
      <c r="Y5" s="389">
        <f t="shared" si="0"/>
        <v>1</v>
      </c>
      <c r="Z5" s="452">
        <f>SUM(N5:Y5)</f>
        <v>4</v>
      </c>
      <c r="AA5" s="389">
        <f t="shared" si="1"/>
        <v>0</v>
      </c>
      <c r="AB5" s="389">
        <f t="shared" si="1"/>
        <v>0</v>
      </c>
      <c r="AC5" s="389">
        <f t="shared" si="1"/>
        <v>1</v>
      </c>
      <c r="AD5" s="389">
        <f t="shared" si="1"/>
        <v>0</v>
      </c>
      <c r="AE5" s="389">
        <f t="shared" si="1"/>
        <v>0</v>
      </c>
      <c r="AF5" s="389">
        <f t="shared" si="1"/>
        <v>1</v>
      </c>
      <c r="AG5" s="389">
        <f t="shared" si="1"/>
        <v>0</v>
      </c>
      <c r="AH5" s="389">
        <f t="shared" si="1"/>
        <v>0</v>
      </c>
      <c r="AI5" s="389">
        <f t="shared" si="1"/>
        <v>1</v>
      </c>
      <c r="AJ5" s="389">
        <f t="shared" si="1"/>
        <v>0</v>
      </c>
      <c r="AK5" s="389">
        <f t="shared" si="1"/>
        <v>0</v>
      </c>
      <c r="AL5" s="389">
        <f t="shared" si="1"/>
        <v>1</v>
      </c>
      <c r="AM5" s="168">
        <f>SUM(AA5:AD5)</f>
        <v>1</v>
      </c>
      <c r="AN5" s="399">
        <f>IF(N5="","",IF(N5=0,"",(AA5/N5)))</f>
      </c>
      <c r="AO5" s="399">
        <f t="shared" si="2"/>
      </c>
      <c r="AP5" s="399">
        <f t="shared" si="2"/>
        <v>1</v>
      </c>
      <c r="AQ5" s="399">
        <f t="shared" si="2"/>
      </c>
      <c r="AR5" s="399">
        <f t="shared" si="2"/>
      </c>
      <c r="AS5" s="399">
        <f t="shared" si="2"/>
        <v>1</v>
      </c>
      <c r="AT5" s="399">
        <f t="shared" si="2"/>
      </c>
      <c r="AU5" s="399">
        <f t="shared" si="2"/>
      </c>
      <c r="AV5" s="399">
        <f t="shared" si="2"/>
        <v>1</v>
      </c>
      <c r="AW5" s="399">
        <f t="shared" si="2"/>
      </c>
      <c r="AX5" s="399">
        <f t="shared" si="2"/>
      </c>
      <c r="AY5" s="399">
        <f t="shared" si="2"/>
        <v>1</v>
      </c>
      <c r="AZ5" s="169">
        <f>IF(ISERROR(AVERAGE(AN5:AY5)),"",AVERAGE(AN5:AY5))</f>
        <v>1</v>
      </c>
    </row>
    <row r="6" spans="1:52" ht="75.75" customHeight="1">
      <c r="A6" s="62" t="s">
        <v>119</v>
      </c>
      <c r="B6" s="256" t="s">
        <v>528</v>
      </c>
      <c r="C6" s="256" t="s">
        <v>317</v>
      </c>
      <c r="D6" s="256" t="s">
        <v>529</v>
      </c>
      <c r="E6" s="256" t="s">
        <v>1649</v>
      </c>
      <c r="F6" s="74">
        <v>40267</v>
      </c>
      <c r="G6" s="135">
        <f aca="true" t="shared" si="3" ref="G6:G15">IF(F6="","",1)</f>
        <v>1</v>
      </c>
      <c r="H6" s="454">
        <v>1</v>
      </c>
      <c r="I6" s="67"/>
      <c r="J6" s="4" t="str">
        <f>VLOOKUP(K6,Tri!$A$1:$B$12,2,FALSE)</f>
        <v>I</v>
      </c>
      <c r="K6" s="4">
        <f aca="true" t="shared" si="4" ref="K6:K15">MONTH(F6)</f>
        <v>3</v>
      </c>
      <c r="M6" s="208" t="s">
        <v>1650</v>
      </c>
      <c r="N6" s="41">
        <f t="shared" si="0"/>
        <v>0</v>
      </c>
      <c r="O6" s="41">
        <f t="shared" si="0"/>
        <v>0</v>
      </c>
      <c r="P6" s="41">
        <f t="shared" si="0"/>
        <v>0</v>
      </c>
      <c r="Q6" s="41">
        <f t="shared" si="0"/>
        <v>0</v>
      </c>
      <c r="R6" s="41">
        <f t="shared" si="0"/>
        <v>0</v>
      </c>
      <c r="S6" s="41">
        <f t="shared" si="0"/>
        <v>0</v>
      </c>
      <c r="T6" s="41">
        <f t="shared" si="0"/>
        <v>0</v>
      </c>
      <c r="U6" s="41">
        <f t="shared" si="0"/>
        <v>0</v>
      </c>
      <c r="V6" s="41">
        <f t="shared" si="0"/>
        <v>0</v>
      </c>
      <c r="W6" s="41">
        <f t="shared" si="0"/>
        <v>0</v>
      </c>
      <c r="X6" s="41">
        <f t="shared" si="0"/>
        <v>0</v>
      </c>
      <c r="Y6" s="41">
        <f t="shared" si="0"/>
        <v>4</v>
      </c>
      <c r="Z6" s="452">
        <f>SUM(N6:Y6)</f>
        <v>4</v>
      </c>
      <c r="AA6" s="41">
        <f t="shared" si="1"/>
        <v>0</v>
      </c>
      <c r="AB6" s="41">
        <f t="shared" si="1"/>
        <v>0</v>
      </c>
      <c r="AC6" s="41">
        <f t="shared" si="1"/>
        <v>0</v>
      </c>
      <c r="AD6" s="41">
        <f t="shared" si="1"/>
        <v>0</v>
      </c>
      <c r="AE6" s="41">
        <f t="shared" si="1"/>
        <v>0</v>
      </c>
      <c r="AF6" s="41">
        <f t="shared" si="1"/>
        <v>0</v>
      </c>
      <c r="AG6" s="41">
        <f t="shared" si="1"/>
        <v>0</v>
      </c>
      <c r="AH6" s="41">
        <f t="shared" si="1"/>
        <v>0</v>
      </c>
      <c r="AI6" s="41">
        <f t="shared" si="1"/>
        <v>0</v>
      </c>
      <c r="AJ6" s="41">
        <f t="shared" si="1"/>
        <v>0</v>
      </c>
      <c r="AK6" s="41">
        <f t="shared" si="1"/>
        <v>0</v>
      </c>
      <c r="AL6" s="41">
        <f t="shared" si="1"/>
        <v>4</v>
      </c>
      <c r="AM6" s="168">
        <f>SUM(AA6:AD6)</f>
        <v>0</v>
      </c>
      <c r="AN6" s="113">
        <f>IF(N6="","",IF(N6=0,"",(AA6/N6)))</f>
      </c>
      <c r="AO6" s="113">
        <f t="shared" si="2"/>
      </c>
      <c r="AP6" s="113">
        <f t="shared" si="2"/>
      </c>
      <c r="AQ6" s="113">
        <f t="shared" si="2"/>
      </c>
      <c r="AR6" s="113">
        <f t="shared" si="2"/>
      </c>
      <c r="AS6" s="113">
        <f t="shared" si="2"/>
      </c>
      <c r="AT6" s="113">
        <f t="shared" si="2"/>
      </c>
      <c r="AU6" s="113">
        <f t="shared" si="2"/>
      </c>
      <c r="AV6" s="113">
        <f t="shared" si="2"/>
      </c>
      <c r="AW6" s="113">
        <f t="shared" si="2"/>
      </c>
      <c r="AX6" s="113">
        <f t="shared" si="2"/>
      </c>
      <c r="AY6" s="113">
        <f t="shared" si="2"/>
        <v>1</v>
      </c>
      <c r="AZ6" s="169">
        <f>IF(ISERROR(AVERAGE(AN6:AY6)),"",AVERAGE(AN6:AY6))</f>
        <v>1</v>
      </c>
    </row>
    <row r="7" spans="1:52" ht="72.75" customHeight="1">
      <c r="A7" s="62" t="s">
        <v>119</v>
      </c>
      <c r="B7" s="256" t="s">
        <v>528</v>
      </c>
      <c r="C7" s="256" t="s">
        <v>317</v>
      </c>
      <c r="D7" s="256" t="s">
        <v>530</v>
      </c>
      <c r="E7" s="256" t="s">
        <v>1651</v>
      </c>
      <c r="F7" s="74">
        <v>40359</v>
      </c>
      <c r="G7" s="135">
        <f t="shared" si="3"/>
        <v>1</v>
      </c>
      <c r="H7" s="454">
        <v>1</v>
      </c>
      <c r="I7" s="67"/>
      <c r="J7" s="4" t="str">
        <f>VLOOKUP(K7,Tri!$A$1:$B$12,2,FALSE)</f>
        <v>II</v>
      </c>
      <c r="K7" s="4">
        <f t="shared" si="4"/>
        <v>6</v>
      </c>
      <c r="M7" s="208" t="s">
        <v>736</v>
      </c>
      <c r="N7" s="41">
        <f t="shared" si="0"/>
        <v>0</v>
      </c>
      <c r="O7" s="41">
        <f t="shared" si="0"/>
        <v>0</v>
      </c>
      <c r="P7" s="41">
        <f t="shared" si="0"/>
        <v>0</v>
      </c>
      <c r="Q7" s="41">
        <f t="shared" si="0"/>
        <v>0</v>
      </c>
      <c r="R7" s="41">
        <f t="shared" si="0"/>
        <v>0</v>
      </c>
      <c r="S7" s="41">
        <f t="shared" si="0"/>
        <v>0</v>
      </c>
      <c r="T7" s="41">
        <f t="shared" si="0"/>
        <v>0</v>
      </c>
      <c r="U7" s="41">
        <f t="shared" si="0"/>
        <v>0</v>
      </c>
      <c r="V7" s="41">
        <f t="shared" si="0"/>
        <v>0</v>
      </c>
      <c r="W7" s="41">
        <f t="shared" si="0"/>
        <v>0</v>
      </c>
      <c r="X7" s="41">
        <f t="shared" si="0"/>
        <v>0</v>
      </c>
      <c r="Y7" s="41">
        <f t="shared" si="0"/>
        <v>1</v>
      </c>
      <c r="Z7" s="452">
        <f>SUM(N7:Y7)</f>
        <v>1</v>
      </c>
      <c r="AA7" s="41">
        <f t="shared" si="1"/>
        <v>0</v>
      </c>
      <c r="AB7" s="41">
        <f t="shared" si="1"/>
        <v>0</v>
      </c>
      <c r="AC7" s="41">
        <f t="shared" si="1"/>
        <v>0</v>
      </c>
      <c r="AD7" s="41">
        <f t="shared" si="1"/>
        <v>0</v>
      </c>
      <c r="AE7" s="41">
        <f t="shared" si="1"/>
        <v>0</v>
      </c>
      <c r="AF7" s="41">
        <f t="shared" si="1"/>
        <v>0</v>
      </c>
      <c r="AG7" s="41">
        <f t="shared" si="1"/>
        <v>0</v>
      </c>
      <c r="AH7" s="41">
        <f t="shared" si="1"/>
        <v>0</v>
      </c>
      <c r="AI7" s="41">
        <f t="shared" si="1"/>
        <v>0</v>
      </c>
      <c r="AJ7" s="41">
        <f t="shared" si="1"/>
        <v>0</v>
      </c>
      <c r="AK7" s="41">
        <f t="shared" si="1"/>
        <v>0</v>
      </c>
      <c r="AL7" s="41">
        <f t="shared" si="1"/>
        <v>1</v>
      </c>
      <c r="AM7" s="168">
        <f>SUM(AA7:AD7)</f>
        <v>0</v>
      </c>
      <c r="AN7" s="113">
        <f>IF(N7="","",IF(N7=0,"",(AA7/N7)))</f>
      </c>
      <c r="AO7" s="113">
        <f aca="true" t="shared" si="5" ref="AO7:AY7">IF(O7="","",IF(O7=0,"",(AB7/O7)))</f>
      </c>
      <c r="AP7" s="113">
        <f t="shared" si="5"/>
      </c>
      <c r="AQ7" s="113">
        <f t="shared" si="5"/>
      </c>
      <c r="AR7" s="113">
        <f t="shared" si="5"/>
      </c>
      <c r="AS7" s="113">
        <f t="shared" si="5"/>
      </c>
      <c r="AT7" s="113">
        <f t="shared" si="5"/>
      </c>
      <c r="AU7" s="113">
        <f t="shared" si="5"/>
      </c>
      <c r="AV7" s="113">
        <f t="shared" si="5"/>
      </c>
      <c r="AW7" s="113">
        <f t="shared" si="5"/>
      </c>
      <c r="AX7" s="113">
        <f t="shared" si="5"/>
      </c>
      <c r="AY7" s="113">
        <f t="shared" si="5"/>
        <v>1</v>
      </c>
      <c r="AZ7" s="169">
        <f>IF(ISERROR(AVERAGE(AN7:AY7)),"",AVERAGE(AN7:AY7))</f>
        <v>1</v>
      </c>
    </row>
    <row r="8" spans="1:52" ht="69.75" customHeight="1">
      <c r="A8" s="62" t="s">
        <v>119</v>
      </c>
      <c r="B8" s="256" t="s">
        <v>528</v>
      </c>
      <c r="C8" s="256" t="s">
        <v>317</v>
      </c>
      <c r="D8" s="256" t="s">
        <v>531</v>
      </c>
      <c r="E8" s="256" t="s">
        <v>1652</v>
      </c>
      <c r="F8" s="74">
        <v>40451</v>
      </c>
      <c r="G8" s="135">
        <f t="shared" si="3"/>
        <v>1</v>
      </c>
      <c r="H8" s="454">
        <v>1</v>
      </c>
      <c r="I8" s="67"/>
      <c r="J8" s="4" t="str">
        <f>VLOOKUP(K8,Tri!$A$1:$B$12,2,FALSE)</f>
        <v>III</v>
      </c>
      <c r="K8" s="4">
        <f t="shared" si="4"/>
        <v>9</v>
      </c>
      <c r="M8" s="266" t="s">
        <v>108</v>
      </c>
      <c r="N8" s="41">
        <f t="shared" si="0"/>
        <v>0</v>
      </c>
      <c r="O8" s="41">
        <f t="shared" si="0"/>
        <v>0</v>
      </c>
      <c r="P8" s="41">
        <f t="shared" si="0"/>
        <v>0</v>
      </c>
      <c r="Q8" s="41">
        <f t="shared" si="0"/>
        <v>0</v>
      </c>
      <c r="R8" s="41">
        <f t="shared" si="0"/>
        <v>0</v>
      </c>
      <c r="S8" s="41">
        <f t="shared" si="0"/>
        <v>0</v>
      </c>
      <c r="T8" s="41">
        <f t="shared" si="0"/>
        <v>0</v>
      </c>
      <c r="U8" s="41">
        <f t="shared" si="0"/>
        <v>0</v>
      </c>
      <c r="V8" s="41">
        <f t="shared" si="0"/>
        <v>0</v>
      </c>
      <c r="W8" s="41">
        <f t="shared" si="0"/>
        <v>0</v>
      </c>
      <c r="X8" s="41">
        <f t="shared" si="0"/>
        <v>0</v>
      </c>
      <c r="Y8" s="41">
        <f t="shared" si="0"/>
        <v>1</v>
      </c>
      <c r="Z8" s="452">
        <f>SUM(N8:Y8)</f>
        <v>1</v>
      </c>
      <c r="AA8" s="41">
        <f t="shared" si="1"/>
        <v>0</v>
      </c>
      <c r="AB8" s="41">
        <f t="shared" si="1"/>
        <v>0</v>
      </c>
      <c r="AC8" s="41">
        <f t="shared" si="1"/>
        <v>0</v>
      </c>
      <c r="AD8" s="41">
        <f t="shared" si="1"/>
        <v>0</v>
      </c>
      <c r="AE8" s="41">
        <f t="shared" si="1"/>
        <v>0</v>
      </c>
      <c r="AF8" s="41">
        <f t="shared" si="1"/>
        <v>0</v>
      </c>
      <c r="AG8" s="41">
        <f t="shared" si="1"/>
        <v>0</v>
      </c>
      <c r="AH8" s="41">
        <f t="shared" si="1"/>
        <v>0</v>
      </c>
      <c r="AI8" s="41">
        <f t="shared" si="1"/>
        <v>0</v>
      </c>
      <c r="AJ8" s="41">
        <f t="shared" si="1"/>
        <v>0</v>
      </c>
      <c r="AK8" s="41">
        <f t="shared" si="1"/>
        <v>0</v>
      </c>
      <c r="AL8" s="41">
        <f t="shared" si="1"/>
        <v>1</v>
      </c>
      <c r="AM8" s="168">
        <f>SUM(AA8:AD8)</f>
        <v>0</v>
      </c>
      <c r="AN8" s="113">
        <f>IF(N8="","",IF(N8=0,"",(AA8/N8)))</f>
      </c>
      <c r="AO8" s="113">
        <f t="shared" si="2"/>
      </c>
      <c r="AP8" s="113">
        <f t="shared" si="2"/>
      </c>
      <c r="AQ8" s="113">
        <f t="shared" si="2"/>
      </c>
      <c r="AR8" s="113">
        <f t="shared" si="2"/>
      </c>
      <c r="AS8" s="113">
        <f t="shared" si="2"/>
      </c>
      <c r="AT8" s="113">
        <f t="shared" si="2"/>
      </c>
      <c r="AU8" s="113">
        <f t="shared" si="2"/>
      </c>
      <c r="AV8" s="113">
        <f t="shared" si="2"/>
      </c>
      <c r="AW8" s="113">
        <f t="shared" si="2"/>
      </c>
      <c r="AX8" s="113">
        <f t="shared" si="2"/>
      </c>
      <c r="AY8" s="113">
        <f t="shared" si="2"/>
        <v>1</v>
      </c>
      <c r="AZ8" s="169">
        <f>IF(ISERROR(AVERAGE(AN8:AY8)),"",AVERAGE(AN8:AY8))</f>
        <v>1</v>
      </c>
    </row>
    <row r="9" spans="1:26" ht="51" customHeight="1">
      <c r="A9" s="62" t="s">
        <v>119</v>
      </c>
      <c r="B9" s="256" t="s">
        <v>528</v>
      </c>
      <c r="C9" s="256" t="s">
        <v>575</v>
      </c>
      <c r="D9" s="256" t="s">
        <v>532</v>
      </c>
      <c r="E9" s="256" t="s">
        <v>1653</v>
      </c>
      <c r="F9" s="74">
        <v>40542</v>
      </c>
      <c r="G9" s="135">
        <v>1</v>
      </c>
      <c r="H9" s="454">
        <v>1</v>
      </c>
      <c r="I9" s="67"/>
      <c r="J9" s="4" t="str">
        <f>VLOOKUP(K9,Tri!$A$1:$B$12,2,FALSE)</f>
        <v>IV</v>
      </c>
      <c r="K9" s="4">
        <f t="shared" si="4"/>
        <v>12</v>
      </c>
      <c r="M9"/>
      <c r="Z9" s="2">
        <f>SUM(Z4:Z8)</f>
        <v>12</v>
      </c>
    </row>
    <row r="10" spans="1:13" ht="49.5" customHeight="1">
      <c r="A10" s="62" t="s">
        <v>119</v>
      </c>
      <c r="B10" s="208" t="s">
        <v>1650</v>
      </c>
      <c r="C10" s="256" t="s">
        <v>318</v>
      </c>
      <c r="D10" s="256" t="s">
        <v>1244</v>
      </c>
      <c r="E10" s="256" t="s">
        <v>1244</v>
      </c>
      <c r="F10" s="74">
        <v>40542</v>
      </c>
      <c r="G10" s="135">
        <f t="shared" si="3"/>
        <v>1</v>
      </c>
      <c r="H10" s="454">
        <v>1</v>
      </c>
      <c r="I10" s="67"/>
      <c r="J10" s="4" t="str">
        <f>VLOOKUP(K10,Tri!$A$1:$B$12,2,FALSE)</f>
        <v>IV</v>
      </c>
      <c r="K10" s="4">
        <f t="shared" si="4"/>
        <v>12</v>
      </c>
      <c r="M10"/>
    </row>
    <row r="11" spans="1:13" ht="42" customHeight="1">
      <c r="A11" s="62" t="s">
        <v>119</v>
      </c>
      <c r="B11" s="208" t="s">
        <v>1650</v>
      </c>
      <c r="C11" s="256" t="s">
        <v>738</v>
      </c>
      <c r="D11" s="256" t="s">
        <v>1245</v>
      </c>
      <c r="E11" s="256" t="s">
        <v>1245</v>
      </c>
      <c r="F11" s="74">
        <v>40542</v>
      </c>
      <c r="G11" s="135">
        <f t="shared" si="3"/>
        <v>1</v>
      </c>
      <c r="H11" s="454">
        <v>1</v>
      </c>
      <c r="I11" s="67"/>
      <c r="J11" s="4" t="str">
        <f>VLOOKUP(K11,Tri!$A$1:$B$12,2,FALSE)</f>
        <v>IV</v>
      </c>
      <c r="K11" s="4">
        <f t="shared" si="4"/>
        <v>12</v>
      </c>
      <c r="M11"/>
    </row>
    <row r="12" spans="1:13" ht="42" customHeight="1">
      <c r="A12" s="62" t="s">
        <v>119</v>
      </c>
      <c r="B12" s="208" t="s">
        <v>1650</v>
      </c>
      <c r="C12" s="256" t="s">
        <v>575</v>
      </c>
      <c r="D12" s="256" t="s">
        <v>1246</v>
      </c>
      <c r="E12" s="256" t="s">
        <v>1246</v>
      </c>
      <c r="F12" s="74">
        <v>40542</v>
      </c>
      <c r="G12" s="135">
        <v>1</v>
      </c>
      <c r="H12" s="454">
        <v>1</v>
      </c>
      <c r="I12" s="67"/>
      <c r="J12" s="4" t="str">
        <f>VLOOKUP(K12,Tri!$A$1:$B$12,2,FALSE)</f>
        <v>IV</v>
      </c>
      <c r="K12" s="4">
        <f t="shared" si="4"/>
        <v>12</v>
      </c>
      <c r="M12"/>
    </row>
    <row r="13" spans="1:13" ht="42" customHeight="1">
      <c r="A13" s="62" t="s">
        <v>119</v>
      </c>
      <c r="B13" s="208" t="s">
        <v>1650</v>
      </c>
      <c r="C13" s="256" t="s">
        <v>318</v>
      </c>
      <c r="D13" s="256" t="s">
        <v>1243</v>
      </c>
      <c r="E13" s="256" t="s">
        <v>1243</v>
      </c>
      <c r="F13" s="74">
        <v>40542</v>
      </c>
      <c r="G13" s="135">
        <v>1</v>
      </c>
      <c r="H13" s="454">
        <v>1</v>
      </c>
      <c r="I13" s="67"/>
      <c r="J13" s="4" t="str">
        <f>VLOOKUP(K13,Tri!$A$1:$B$12,2,FALSE)</f>
        <v>IV</v>
      </c>
      <c r="K13" s="4">
        <f>MONTH(F13)</f>
        <v>12</v>
      </c>
      <c r="M13"/>
    </row>
    <row r="14" spans="1:13" ht="54" customHeight="1">
      <c r="A14" s="62" t="s">
        <v>119</v>
      </c>
      <c r="B14" s="208" t="s">
        <v>736</v>
      </c>
      <c r="C14" s="261" t="s">
        <v>317</v>
      </c>
      <c r="D14" s="261" t="s">
        <v>737</v>
      </c>
      <c r="E14" s="463" t="s">
        <v>1247</v>
      </c>
      <c r="F14" s="74">
        <v>40543</v>
      </c>
      <c r="G14" s="135">
        <f t="shared" si="3"/>
        <v>1</v>
      </c>
      <c r="H14" s="454">
        <v>1</v>
      </c>
      <c r="I14" s="67"/>
      <c r="J14" s="4" t="str">
        <f>VLOOKUP(K14,Tri!$A$1:$B$12,2,FALSE)</f>
        <v>IV</v>
      </c>
      <c r="K14" s="4">
        <f t="shared" si="4"/>
        <v>12</v>
      </c>
      <c r="M14"/>
    </row>
    <row r="15" spans="1:11" ht="66" customHeight="1" thickBot="1">
      <c r="A15" s="62" t="s">
        <v>119</v>
      </c>
      <c r="B15" s="266" t="s">
        <v>108</v>
      </c>
      <c r="C15" s="256" t="s">
        <v>1089</v>
      </c>
      <c r="D15" s="261" t="s">
        <v>533</v>
      </c>
      <c r="E15" s="464" t="s">
        <v>1248</v>
      </c>
      <c r="F15" s="74">
        <v>40542</v>
      </c>
      <c r="G15" s="135">
        <f t="shared" si="3"/>
        <v>1</v>
      </c>
      <c r="H15" s="454">
        <v>1</v>
      </c>
      <c r="I15" s="67"/>
      <c r="J15" s="4" t="str">
        <f>VLOOKUP(K15,Tri!$A$1:$B$12,2,FALSE)</f>
        <v>IV</v>
      </c>
      <c r="K15" s="4">
        <f t="shared" si="4"/>
        <v>12</v>
      </c>
    </row>
    <row r="16" spans="2:7" ht="11.25">
      <c r="B16" s="209"/>
      <c r="C16" s="263"/>
      <c r="D16" s="263"/>
      <c r="E16" s="264"/>
      <c r="G16" s="1">
        <f>SUM(G4:G15)</f>
        <v>12</v>
      </c>
    </row>
  </sheetData>
  <sheetProtection/>
  <mergeCells count="5">
    <mergeCell ref="A1:F2"/>
    <mergeCell ref="N2:Z2"/>
    <mergeCell ref="AA2:AM2"/>
    <mergeCell ref="AN2:AZ2"/>
    <mergeCell ref="H1:I2"/>
  </mergeCells>
  <dataValidations count="4">
    <dataValidation type="date" operator="lessThanOrEqual" allowBlank="1" showInputMessage="1" showErrorMessage="1" errorTitle="NO PERMITIDO" error="El tiempo planeado supera los 30 dias permitidos.&#10;Debe desagrugar aún más la tarea" sqref="G6:G15">
      <formula1>F6+30</formula1>
    </dataValidation>
    <dataValidation type="custom" operator="equal" allowBlank="1" showInputMessage="1" showErrorMessage="1" errorTitle="ERROR" error="CODIGO NO VALIDO. NO CREE NUEVOS CODIGOS" sqref="C12:C13">
      <formula1>C12</formula1>
    </dataValidation>
    <dataValidation type="whole" operator="greaterThanOrEqual" allowBlank="1" showInputMessage="1" showErrorMessage="1" sqref="D11:E11">
      <formula1>1</formula1>
    </dataValidation>
    <dataValidation operator="greaterThanOrEqual" allowBlank="1" showInputMessage="1" showErrorMessage="1" sqref="D12:E12"/>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CE35"/>
  <sheetViews>
    <sheetView zoomScalePageLayoutView="0" workbookViewId="0" topLeftCell="A1">
      <selection activeCell="D11" sqref="D11"/>
    </sheetView>
  </sheetViews>
  <sheetFormatPr defaultColWidth="11.421875" defaultRowHeight="12.75"/>
  <cols>
    <col min="1" max="1" width="22.8515625" style="61" customWidth="1"/>
    <col min="2" max="2" width="21.57421875" style="61" customWidth="1"/>
    <col min="3" max="3" width="18.00390625" style="61" bestFit="1" customWidth="1"/>
    <col min="4" max="4" width="36.00390625" style="1" customWidth="1"/>
    <col min="5" max="5" width="57.421875" style="1" customWidth="1"/>
    <col min="6" max="6" width="27.28125" style="1" customWidth="1"/>
    <col min="7" max="7" width="12.00390625" style="3" customWidth="1"/>
    <col min="8" max="8" width="16.28125" style="61" customWidth="1"/>
    <col min="9" max="9" width="35.00390625" style="61" customWidth="1"/>
    <col min="10" max="12" width="11.421875" style="61" customWidth="1"/>
    <col min="13" max="13" width="35.00390625" style="61" customWidth="1"/>
    <col min="14" max="52" width="5.00390625" style="61" customWidth="1"/>
    <col min="53" max="16384" width="11.421875" style="61" customWidth="1"/>
  </cols>
  <sheetData>
    <row r="1" spans="1:83" s="60" customFormat="1" ht="13.5" customHeight="1">
      <c r="A1" s="481" t="s">
        <v>134</v>
      </c>
      <c r="B1" s="482"/>
      <c r="C1" s="482"/>
      <c r="D1" s="482"/>
      <c r="E1" s="482"/>
      <c r="F1" s="482"/>
      <c r="G1" s="332"/>
      <c r="H1" s="481" t="s">
        <v>1236</v>
      </c>
      <c r="I1" s="485"/>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row>
    <row r="2" spans="1:83" s="60" customFormat="1" ht="13.5" customHeight="1">
      <c r="A2" s="483"/>
      <c r="B2" s="484"/>
      <c r="C2" s="484"/>
      <c r="D2" s="484"/>
      <c r="E2" s="484"/>
      <c r="F2" s="484"/>
      <c r="G2" s="333"/>
      <c r="H2" s="483"/>
      <c r="I2" s="486"/>
      <c r="J2" s="83"/>
      <c r="K2" s="83"/>
      <c r="L2" s="83"/>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row>
    <row r="3" spans="1:52" ht="30">
      <c r="A3" s="84" t="s">
        <v>427</v>
      </c>
      <c r="B3" s="84" t="s">
        <v>1258</v>
      </c>
      <c r="C3" s="84" t="s">
        <v>425</v>
      </c>
      <c r="D3" s="84" t="s">
        <v>429</v>
      </c>
      <c r="E3" s="84" t="s">
        <v>424</v>
      </c>
      <c r="F3" s="84" t="s">
        <v>1259</v>
      </c>
      <c r="G3" s="309" t="s">
        <v>1207</v>
      </c>
      <c r="H3" s="84" t="s">
        <v>656</v>
      </c>
      <c r="I3" s="84" t="s">
        <v>426</v>
      </c>
      <c r="J3" s="133" t="s">
        <v>1200</v>
      </c>
      <c r="K3" s="133" t="s">
        <v>1201</v>
      </c>
      <c r="M3" s="129" t="s">
        <v>1206</v>
      </c>
      <c r="N3" s="129">
        <v>1</v>
      </c>
      <c r="O3" s="129">
        <v>2</v>
      </c>
      <c r="P3" s="129">
        <v>3</v>
      </c>
      <c r="Q3" s="129">
        <v>4</v>
      </c>
      <c r="R3" s="129">
        <v>5</v>
      </c>
      <c r="S3" s="129">
        <v>6</v>
      </c>
      <c r="T3" s="129">
        <v>7</v>
      </c>
      <c r="U3" s="129">
        <v>8</v>
      </c>
      <c r="V3" s="129">
        <v>9</v>
      </c>
      <c r="W3" s="129">
        <v>10</v>
      </c>
      <c r="X3" s="129">
        <v>11</v>
      </c>
      <c r="Y3" s="129">
        <v>12</v>
      </c>
      <c r="Z3" s="129" t="s">
        <v>1202</v>
      </c>
      <c r="AA3" s="129">
        <v>1</v>
      </c>
      <c r="AB3" s="129">
        <v>2</v>
      </c>
      <c r="AC3" s="129">
        <v>3</v>
      </c>
      <c r="AD3" s="129">
        <v>4</v>
      </c>
      <c r="AE3" s="129">
        <v>5</v>
      </c>
      <c r="AF3" s="129">
        <v>6</v>
      </c>
      <c r="AG3" s="129">
        <v>7</v>
      </c>
      <c r="AH3" s="129">
        <v>8</v>
      </c>
      <c r="AI3" s="129">
        <v>9</v>
      </c>
      <c r="AJ3" s="129">
        <v>10</v>
      </c>
      <c r="AK3" s="129">
        <v>11</v>
      </c>
      <c r="AL3" s="129">
        <v>12</v>
      </c>
      <c r="AM3" s="129" t="s">
        <v>1202</v>
      </c>
      <c r="AN3" s="129">
        <v>1</v>
      </c>
      <c r="AO3" s="129">
        <v>2</v>
      </c>
      <c r="AP3" s="129">
        <v>3</v>
      </c>
      <c r="AQ3" s="129">
        <v>4</v>
      </c>
      <c r="AR3" s="129">
        <v>5</v>
      </c>
      <c r="AS3" s="129">
        <v>6</v>
      </c>
      <c r="AT3" s="129">
        <v>7</v>
      </c>
      <c r="AU3" s="129">
        <v>8</v>
      </c>
      <c r="AV3" s="129">
        <v>9</v>
      </c>
      <c r="AW3" s="129">
        <v>10</v>
      </c>
      <c r="AX3" s="129">
        <v>11</v>
      </c>
      <c r="AY3" s="129">
        <v>12</v>
      </c>
      <c r="AZ3" s="129" t="s">
        <v>1202</v>
      </c>
    </row>
    <row r="4" spans="1:52" ht="40.5" customHeight="1">
      <c r="A4" s="62" t="s">
        <v>672</v>
      </c>
      <c r="B4" s="115" t="s">
        <v>135</v>
      </c>
      <c r="C4" s="115" t="s">
        <v>610</v>
      </c>
      <c r="D4" s="115" t="s">
        <v>534</v>
      </c>
      <c r="E4" s="115" t="s">
        <v>535</v>
      </c>
      <c r="F4" s="5">
        <v>40410</v>
      </c>
      <c r="G4" s="5">
        <f>IF(F4="","",1)</f>
        <v>1</v>
      </c>
      <c r="H4" s="4">
        <v>1</v>
      </c>
      <c r="I4" s="4"/>
      <c r="J4" s="4" t="str">
        <f>VLOOKUP(K4,Tri!$A$1:$B$12,2,FALSE)</f>
        <v>III</v>
      </c>
      <c r="K4" s="4">
        <f>MONTH(F4)</f>
        <v>8</v>
      </c>
      <c r="M4" s="146" t="s">
        <v>135</v>
      </c>
      <c r="N4" s="41">
        <f aca="true" t="shared" si="0" ref="N4:Y13">_xlfn.SUMIFS($G$4:$G$465,$B$4:$B$465,$M4,$K$4:$K$465,N$3)</f>
        <v>0</v>
      </c>
      <c r="O4" s="41">
        <f t="shared" si="0"/>
        <v>0</v>
      </c>
      <c r="P4" s="41">
        <f t="shared" si="0"/>
        <v>0</v>
      </c>
      <c r="Q4" s="41">
        <f t="shared" si="0"/>
        <v>0</v>
      </c>
      <c r="R4" s="41">
        <f t="shared" si="0"/>
        <v>0</v>
      </c>
      <c r="S4" s="41">
        <f t="shared" si="0"/>
        <v>0</v>
      </c>
      <c r="T4" s="41">
        <f t="shared" si="0"/>
        <v>0</v>
      </c>
      <c r="U4" s="41">
        <f t="shared" si="0"/>
        <v>1</v>
      </c>
      <c r="V4" s="41">
        <f t="shared" si="0"/>
        <v>0</v>
      </c>
      <c r="W4" s="41">
        <f t="shared" si="0"/>
        <v>0</v>
      </c>
      <c r="X4" s="41">
        <f t="shared" si="0"/>
        <v>0</v>
      </c>
      <c r="Y4" s="41">
        <f t="shared" si="0"/>
        <v>0</v>
      </c>
      <c r="Z4" s="168">
        <f>SUM(N4:Y4)</f>
        <v>1</v>
      </c>
      <c r="AA4" s="41">
        <f aca="true" t="shared" si="1" ref="AA4:AL13">_xlfn.SUMIFS($H$4:$H$465,$B$4:$B$465,$M4,$K$4:$K$465,AA$3)</f>
        <v>0</v>
      </c>
      <c r="AB4" s="41">
        <f t="shared" si="1"/>
        <v>0</v>
      </c>
      <c r="AC4" s="41">
        <f t="shared" si="1"/>
        <v>0</v>
      </c>
      <c r="AD4" s="41">
        <f t="shared" si="1"/>
        <v>0</v>
      </c>
      <c r="AE4" s="41">
        <f t="shared" si="1"/>
        <v>0</v>
      </c>
      <c r="AF4" s="41">
        <f t="shared" si="1"/>
        <v>0</v>
      </c>
      <c r="AG4" s="41">
        <f t="shared" si="1"/>
        <v>0</v>
      </c>
      <c r="AH4" s="41">
        <f t="shared" si="1"/>
        <v>1</v>
      </c>
      <c r="AI4" s="41">
        <f t="shared" si="1"/>
        <v>0</v>
      </c>
      <c r="AJ4" s="41">
        <f t="shared" si="1"/>
        <v>0</v>
      </c>
      <c r="AK4" s="41">
        <f t="shared" si="1"/>
        <v>0</v>
      </c>
      <c r="AL4" s="41">
        <f t="shared" si="1"/>
        <v>0</v>
      </c>
      <c r="AM4" s="168">
        <f>SUM(AA4:AL4)</f>
        <v>1</v>
      </c>
      <c r="AN4" s="113">
        <f>IF(N4="","",IF(N4=0,"",(AA4/N4)))</f>
      </c>
      <c r="AO4" s="113">
        <f aca="true" t="shared" si="2" ref="AO4:AY4">IF(O4="","",IF(O4=0,"",(AB4/O4)))</f>
      </c>
      <c r="AP4" s="113">
        <f t="shared" si="2"/>
      </c>
      <c r="AQ4" s="113">
        <f t="shared" si="2"/>
      </c>
      <c r="AR4" s="113">
        <f t="shared" si="2"/>
      </c>
      <c r="AS4" s="113">
        <f t="shared" si="2"/>
      </c>
      <c r="AT4" s="113">
        <f t="shared" si="2"/>
      </c>
      <c r="AU4" s="113">
        <f t="shared" si="2"/>
        <v>1</v>
      </c>
      <c r="AV4" s="113">
        <f t="shared" si="2"/>
      </c>
      <c r="AW4" s="113">
        <f t="shared" si="2"/>
      </c>
      <c r="AX4" s="113">
        <f t="shared" si="2"/>
      </c>
      <c r="AY4" s="113">
        <f t="shared" si="2"/>
      </c>
      <c r="AZ4" s="169">
        <f>IF(ISERROR(AVERAGE(AN4:AY4)),"",AVERAGE(AN4:AY4))</f>
        <v>1</v>
      </c>
    </row>
    <row r="5" spans="1:52" ht="62.25" customHeight="1">
      <c r="A5" s="62" t="s">
        <v>672</v>
      </c>
      <c r="B5" s="262" t="s">
        <v>137</v>
      </c>
      <c r="C5" s="115" t="s">
        <v>615</v>
      </c>
      <c r="D5" s="267" t="s">
        <v>538</v>
      </c>
      <c r="E5" s="267" t="s">
        <v>539</v>
      </c>
      <c r="F5" s="5">
        <v>40527</v>
      </c>
      <c r="G5" s="5">
        <v>10</v>
      </c>
      <c r="H5" s="4">
        <v>10</v>
      </c>
      <c r="I5" s="4"/>
      <c r="J5" s="4" t="str">
        <f>VLOOKUP(K5,Tri!$A$1:$B$12,2,FALSE)</f>
        <v>IV</v>
      </c>
      <c r="K5" s="4">
        <f aca="true" t="shared" si="3" ref="K5:K34">MONTH(F5)</f>
        <v>12</v>
      </c>
      <c r="M5" s="146" t="s">
        <v>141</v>
      </c>
      <c r="N5" s="41">
        <f t="shared" si="0"/>
        <v>0</v>
      </c>
      <c r="O5" s="41">
        <f t="shared" si="0"/>
        <v>0</v>
      </c>
      <c r="P5" s="41">
        <f t="shared" si="0"/>
        <v>0</v>
      </c>
      <c r="Q5" s="41">
        <f t="shared" si="0"/>
        <v>0</v>
      </c>
      <c r="R5" s="41">
        <f t="shared" si="0"/>
        <v>0</v>
      </c>
      <c r="S5" s="41">
        <f t="shared" si="0"/>
        <v>0</v>
      </c>
      <c r="T5" s="41">
        <f t="shared" si="0"/>
        <v>0</v>
      </c>
      <c r="U5" s="41">
        <f t="shared" si="0"/>
        <v>0</v>
      </c>
      <c r="V5" s="41">
        <f t="shared" si="0"/>
        <v>0</v>
      </c>
      <c r="W5" s="41">
        <f t="shared" si="0"/>
        <v>0</v>
      </c>
      <c r="X5" s="41">
        <f t="shared" si="0"/>
        <v>1</v>
      </c>
      <c r="Y5" s="41">
        <f t="shared" si="0"/>
        <v>0</v>
      </c>
      <c r="Z5" s="168">
        <f aca="true" t="shared" si="4" ref="Z5:Z19">SUM(N5:Y5)</f>
        <v>1</v>
      </c>
      <c r="AA5" s="41">
        <f t="shared" si="1"/>
        <v>0</v>
      </c>
      <c r="AB5" s="41">
        <f t="shared" si="1"/>
        <v>0</v>
      </c>
      <c r="AC5" s="41">
        <f t="shared" si="1"/>
        <v>0</v>
      </c>
      <c r="AD5" s="41">
        <f t="shared" si="1"/>
        <v>0</v>
      </c>
      <c r="AE5" s="41">
        <f t="shared" si="1"/>
        <v>0</v>
      </c>
      <c r="AF5" s="41">
        <f t="shared" si="1"/>
        <v>0</v>
      </c>
      <c r="AG5" s="41">
        <f t="shared" si="1"/>
        <v>0</v>
      </c>
      <c r="AH5" s="41">
        <f t="shared" si="1"/>
        <v>0</v>
      </c>
      <c r="AI5" s="41">
        <f t="shared" si="1"/>
        <v>0</v>
      </c>
      <c r="AJ5" s="41">
        <f t="shared" si="1"/>
        <v>0</v>
      </c>
      <c r="AK5" s="41">
        <f t="shared" si="1"/>
        <v>1</v>
      </c>
      <c r="AL5" s="41">
        <f t="shared" si="1"/>
        <v>0</v>
      </c>
      <c r="AM5" s="168">
        <f aca="true" t="shared" si="5" ref="AM5:AM19">SUM(AA5:AL5)</f>
        <v>1</v>
      </c>
      <c r="AN5" s="113">
        <f aca="true" t="shared" si="6" ref="AN5:AN19">IF(N5="","",IF(N5=0,"",(AA5/N5)))</f>
      </c>
      <c r="AO5" s="113">
        <f aca="true" t="shared" si="7" ref="AO5:AO19">IF(O5="","",IF(O5=0,"",(AB5/O5)))</f>
      </c>
      <c r="AP5" s="113">
        <f aca="true" t="shared" si="8" ref="AP5:AP19">IF(P5="","",IF(P5=0,"",(AC5/P5)))</f>
      </c>
      <c r="AQ5" s="113">
        <f aca="true" t="shared" si="9" ref="AQ5:AQ19">IF(Q5="","",IF(Q5=0,"",(AD5/Q5)))</f>
      </c>
      <c r="AR5" s="113">
        <f aca="true" t="shared" si="10" ref="AR5:AR19">IF(R5="","",IF(R5=0,"",(AE5/R5)))</f>
      </c>
      <c r="AS5" s="113">
        <f aca="true" t="shared" si="11" ref="AS5:AS19">IF(S5="","",IF(S5=0,"",(AF5/S5)))</f>
      </c>
      <c r="AT5" s="113">
        <f aca="true" t="shared" si="12" ref="AT5:AT19">IF(T5="","",IF(T5=0,"",(AG5/T5)))</f>
      </c>
      <c r="AU5" s="113">
        <f aca="true" t="shared" si="13" ref="AU5:AU19">IF(U5="","",IF(U5=0,"",(AH5/U5)))</f>
      </c>
      <c r="AV5" s="113">
        <f aca="true" t="shared" si="14" ref="AV5:AV19">IF(V5="","",IF(V5=0,"",(AI5/V5)))</f>
      </c>
      <c r="AW5" s="113">
        <f aca="true" t="shared" si="15" ref="AW5:AW19">IF(W5="","",IF(W5=0,"",(AJ5/W5)))</f>
      </c>
      <c r="AX5" s="113">
        <f aca="true" t="shared" si="16" ref="AX5:AX19">IF(X5="","",IF(X5=0,"",(AK5/X5)))</f>
        <v>1</v>
      </c>
      <c r="AY5" s="113">
        <f aca="true" t="shared" si="17" ref="AY5:AY19">IF(Y5="","",IF(Y5=0,"",(AL5/Y5)))</f>
      </c>
      <c r="AZ5" s="169">
        <f aca="true" t="shared" si="18" ref="AZ5:AZ19">IF(ISERROR(AVERAGE(AN5:AY5)),"",AVERAGE(AN5:AY5))</f>
        <v>1</v>
      </c>
    </row>
    <row r="6" spans="1:52" ht="52.5" customHeight="1">
      <c r="A6" s="62" t="s">
        <v>672</v>
      </c>
      <c r="B6" s="262" t="s">
        <v>137</v>
      </c>
      <c r="C6" s="115" t="s">
        <v>402</v>
      </c>
      <c r="D6" s="267" t="s">
        <v>536</v>
      </c>
      <c r="E6" s="267" t="s">
        <v>537</v>
      </c>
      <c r="F6" s="5">
        <v>40527</v>
      </c>
      <c r="G6" s="5">
        <v>15</v>
      </c>
      <c r="H6" s="4">
        <v>15</v>
      </c>
      <c r="I6" s="4"/>
      <c r="J6" s="4" t="str">
        <f>VLOOKUP(K6,Tri!$A$1:$B$12,2,FALSE)</f>
        <v>IV</v>
      </c>
      <c r="K6" s="4">
        <f t="shared" si="3"/>
        <v>12</v>
      </c>
      <c r="M6" s="146" t="s">
        <v>143</v>
      </c>
      <c r="N6" s="41">
        <f t="shared" si="0"/>
        <v>0</v>
      </c>
      <c r="O6" s="41">
        <f t="shared" si="0"/>
        <v>0</v>
      </c>
      <c r="P6" s="41">
        <f t="shared" si="0"/>
        <v>0</v>
      </c>
      <c r="Q6" s="41">
        <f t="shared" si="0"/>
        <v>0</v>
      </c>
      <c r="R6" s="41">
        <f t="shared" si="0"/>
        <v>0</v>
      </c>
      <c r="S6" s="41">
        <f t="shared" si="0"/>
        <v>0</v>
      </c>
      <c r="T6" s="41">
        <f t="shared" si="0"/>
        <v>0</v>
      </c>
      <c r="U6" s="41">
        <f t="shared" si="0"/>
        <v>0</v>
      </c>
      <c r="V6" s="41">
        <f t="shared" si="0"/>
        <v>0</v>
      </c>
      <c r="W6" s="41">
        <f t="shared" si="0"/>
        <v>10</v>
      </c>
      <c r="X6" s="41">
        <f t="shared" si="0"/>
        <v>0</v>
      </c>
      <c r="Y6" s="41">
        <f t="shared" si="0"/>
        <v>0</v>
      </c>
      <c r="Z6" s="168">
        <f t="shared" si="4"/>
        <v>10</v>
      </c>
      <c r="AA6" s="41">
        <f t="shared" si="1"/>
        <v>0</v>
      </c>
      <c r="AB6" s="41">
        <f t="shared" si="1"/>
        <v>0</v>
      </c>
      <c r="AC6" s="41">
        <f t="shared" si="1"/>
        <v>0</v>
      </c>
      <c r="AD6" s="41">
        <f t="shared" si="1"/>
        <v>0</v>
      </c>
      <c r="AE6" s="41">
        <f t="shared" si="1"/>
        <v>0</v>
      </c>
      <c r="AF6" s="41">
        <f t="shared" si="1"/>
        <v>0</v>
      </c>
      <c r="AG6" s="41">
        <f t="shared" si="1"/>
        <v>0</v>
      </c>
      <c r="AH6" s="41">
        <f t="shared" si="1"/>
        <v>0</v>
      </c>
      <c r="AI6" s="41">
        <f t="shared" si="1"/>
        <v>0</v>
      </c>
      <c r="AJ6" s="41">
        <f t="shared" si="1"/>
        <v>10</v>
      </c>
      <c r="AK6" s="41">
        <f t="shared" si="1"/>
        <v>0</v>
      </c>
      <c r="AL6" s="41">
        <f t="shared" si="1"/>
        <v>0</v>
      </c>
      <c r="AM6" s="168">
        <f t="shared" si="5"/>
        <v>10</v>
      </c>
      <c r="AN6" s="113">
        <f t="shared" si="6"/>
      </c>
      <c r="AO6" s="113">
        <f t="shared" si="7"/>
      </c>
      <c r="AP6" s="113">
        <f t="shared" si="8"/>
      </c>
      <c r="AQ6" s="113">
        <f t="shared" si="9"/>
      </c>
      <c r="AR6" s="113">
        <f t="shared" si="10"/>
      </c>
      <c r="AS6" s="113">
        <f t="shared" si="11"/>
      </c>
      <c r="AT6" s="113">
        <f t="shared" si="12"/>
      </c>
      <c r="AU6" s="113">
        <f t="shared" si="13"/>
      </c>
      <c r="AV6" s="113">
        <f t="shared" si="14"/>
      </c>
      <c r="AW6" s="113">
        <f t="shared" si="15"/>
        <v>1</v>
      </c>
      <c r="AX6" s="113">
        <f t="shared" si="16"/>
      </c>
      <c r="AY6" s="113">
        <f t="shared" si="17"/>
      </c>
      <c r="AZ6" s="169">
        <f t="shared" si="18"/>
        <v>1</v>
      </c>
    </row>
    <row r="7" spans="1:52" ht="40.5" customHeight="1">
      <c r="A7" s="62" t="s">
        <v>672</v>
      </c>
      <c r="B7" s="268" t="s">
        <v>138</v>
      </c>
      <c r="C7" s="268" t="s">
        <v>402</v>
      </c>
      <c r="D7" s="269" t="s">
        <v>540</v>
      </c>
      <c r="E7" s="269" t="s">
        <v>541</v>
      </c>
      <c r="F7" s="5">
        <v>40527</v>
      </c>
      <c r="G7" s="5">
        <v>100</v>
      </c>
      <c r="H7" s="4">
        <v>100</v>
      </c>
      <c r="I7" s="4"/>
      <c r="J7" s="4" t="str">
        <f>VLOOKUP(K7,Tri!$A$1:$B$12,2,FALSE)</f>
        <v>IV</v>
      </c>
      <c r="K7" s="4">
        <f>MONTH(F7)</f>
        <v>12</v>
      </c>
      <c r="M7" s="146" t="s">
        <v>138</v>
      </c>
      <c r="N7" s="41">
        <f t="shared" si="0"/>
        <v>0</v>
      </c>
      <c r="O7" s="41">
        <f t="shared" si="0"/>
        <v>0</v>
      </c>
      <c r="P7" s="41">
        <f t="shared" si="0"/>
        <v>0</v>
      </c>
      <c r="Q7" s="41">
        <f t="shared" si="0"/>
        <v>1</v>
      </c>
      <c r="R7" s="41">
        <f t="shared" si="0"/>
        <v>0</v>
      </c>
      <c r="S7" s="41">
        <f t="shared" si="0"/>
        <v>0</v>
      </c>
      <c r="T7" s="41">
        <f t="shared" si="0"/>
        <v>0</v>
      </c>
      <c r="U7" s="41">
        <f t="shared" si="0"/>
        <v>0</v>
      </c>
      <c r="V7" s="41">
        <f t="shared" si="0"/>
        <v>0</v>
      </c>
      <c r="W7" s="41">
        <f t="shared" si="0"/>
        <v>0</v>
      </c>
      <c r="X7" s="41">
        <f t="shared" si="0"/>
        <v>0</v>
      </c>
      <c r="Y7" s="41">
        <f t="shared" si="0"/>
        <v>100</v>
      </c>
      <c r="Z7" s="168">
        <f t="shared" si="4"/>
        <v>101</v>
      </c>
      <c r="AA7" s="41">
        <f t="shared" si="1"/>
        <v>0</v>
      </c>
      <c r="AB7" s="41">
        <f t="shared" si="1"/>
        <v>0</v>
      </c>
      <c r="AC7" s="41">
        <f t="shared" si="1"/>
        <v>0</v>
      </c>
      <c r="AD7" s="41">
        <f t="shared" si="1"/>
        <v>1</v>
      </c>
      <c r="AE7" s="41">
        <f t="shared" si="1"/>
        <v>0</v>
      </c>
      <c r="AF7" s="41">
        <f t="shared" si="1"/>
        <v>0</v>
      </c>
      <c r="AG7" s="41">
        <f t="shared" si="1"/>
        <v>0</v>
      </c>
      <c r="AH7" s="41">
        <f t="shared" si="1"/>
        <v>0</v>
      </c>
      <c r="AI7" s="41">
        <f t="shared" si="1"/>
        <v>0</v>
      </c>
      <c r="AJ7" s="41">
        <f t="shared" si="1"/>
        <v>0</v>
      </c>
      <c r="AK7" s="41">
        <f t="shared" si="1"/>
        <v>0</v>
      </c>
      <c r="AL7" s="41">
        <f t="shared" si="1"/>
        <v>100</v>
      </c>
      <c r="AM7" s="168">
        <f t="shared" si="5"/>
        <v>101</v>
      </c>
      <c r="AN7" s="113">
        <f t="shared" si="6"/>
      </c>
      <c r="AO7" s="113">
        <f t="shared" si="7"/>
      </c>
      <c r="AP7" s="113">
        <f t="shared" si="8"/>
      </c>
      <c r="AQ7" s="113">
        <f t="shared" si="9"/>
        <v>1</v>
      </c>
      <c r="AR7" s="113">
        <f t="shared" si="10"/>
      </c>
      <c r="AS7" s="113">
        <f t="shared" si="11"/>
      </c>
      <c r="AT7" s="113">
        <f t="shared" si="12"/>
      </c>
      <c r="AU7" s="113">
        <f t="shared" si="13"/>
      </c>
      <c r="AV7" s="113">
        <f t="shared" si="14"/>
      </c>
      <c r="AW7" s="113">
        <f t="shared" si="15"/>
      </c>
      <c r="AX7" s="113">
        <f t="shared" si="16"/>
      </c>
      <c r="AY7" s="113">
        <f t="shared" si="17"/>
        <v>1</v>
      </c>
      <c r="AZ7" s="169">
        <f t="shared" si="18"/>
        <v>1</v>
      </c>
    </row>
    <row r="8" spans="1:52" ht="40.5" customHeight="1">
      <c r="A8" s="62" t="s">
        <v>672</v>
      </c>
      <c r="B8" s="268" t="s">
        <v>138</v>
      </c>
      <c r="C8" s="115" t="s">
        <v>985</v>
      </c>
      <c r="D8" s="128" t="s">
        <v>542</v>
      </c>
      <c r="E8" s="128" t="s">
        <v>543</v>
      </c>
      <c r="F8" s="5">
        <v>40283</v>
      </c>
      <c r="G8" s="5">
        <v>1</v>
      </c>
      <c r="H8" s="4">
        <v>1</v>
      </c>
      <c r="I8" s="4"/>
      <c r="J8" s="4" t="str">
        <f>VLOOKUP(K8,Tri!$A$1:$B$12,2,FALSE)</f>
        <v>II</v>
      </c>
      <c r="K8" s="4">
        <f>MONTH(F8)</f>
        <v>4</v>
      </c>
      <c r="M8" s="140" t="s">
        <v>139</v>
      </c>
      <c r="N8" s="41">
        <f t="shared" si="0"/>
        <v>0</v>
      </c>
      <c r="O8" s="41">
        <f t="shared" si="0"/>
        <v>0</v>
      </c>
      <c r="P8" s="41">
        <f t="shared" si="0"/>
        <v>1</v>
      </c>
      <c r="Q8" s="41">
        <f t="shared" si="0"/>
        <v>0</v>
      </c>
      <c r="R8" s="41">
        <f t="shared" si="0"/>
        <v>1</v>
      </c>
      <c r="S8" s="41">
        <f t="shared" si="0"/>
        <v>0</v>
      </c>
      <c r="T8" s="41">
        <f t="shared" si="0"/>
        <v>1</v>
      </c>
      <c r="U8" s="41">
        <f t="shared" si="0"/>
        <v>0</v>
      </c>
      <c r="V8" s="41">
        <f t="shared" si="0"/>
        <v>2</v>
      </c>
      <c r="W8" s="41">
        <f t="shared" si="0"/>
        <v>1</v>
      </c>
      <c r="X8" s="41">
        <f t="shared" si="0"/>
        <v>2</v>
      </c>
      <c r="Y8" s="41">
        <f t="shared" si="0"/>
        <v>0</v>
      </c>
      <c r="Z8" s="168">
        <f t="shared" si="4"/>
        <v>8</v>
      </c>
      <c r="AA8" s="41">
        <f t="shared" si="1"/>
        <v>0</v>
      </c>
      <c r="AB8" s="41">
        <f t="shared" si="1"/>
        <v>0</v>
      </c>
      <c r="AC8" s="41">
        <f t="shared" si="1"/>
        <v>1</v>
      </c>
      <c r="AD8" s="41">
        <f t="shared" si="1"/>
        <v>0</v>
      </c>
      <c r="AE8" s="41">
        <f t="shared" si="1"/>
        <v>1</v>
      </c>
      <c r="AF8" s="41">
        <f t="shared" si="1"/>
        <v>0</v>
      </c>
      <c r="AG8" s="41">
        <f t="shared" si="1"/>
        <v>1</v>
      </c>
      <c r="AH8" s="41">
        <f t="shared" si="1"/>
        <v>0</v>
      </c>
      <c r="AI8" s="41">
        <f t="shared" si="1"/>
        <v>2</v>
      </c>
      <c r="AJ8" s="41">
        <f t="shared" si="1"/>
        <v>1</v>
      </c>
      <c r="AK8" s="41">
        <f t="shared" si="1"/>
        <v>2</v>
      </c>
      <c r="AL8" s="41">
        <f t="shared" si="1"/>
        <v>0</v>
      </c>
      <c r="AM8" s="168">
        <f t="shared" si="5"/>
        <v>8</v>
      </c>
      <c r="AN8" s="113">
        <f t="shared" si="6"/>
      </c>
      <c r="AO8" s="113">
        <f t="shared" si="7"/>
      </c>
      <c r="AP8" s="113">
        <f t="shared" si="8"/>
        <v>1</v>
      </c>
      <c r="AQ8" s="113">
        <f t="shared" si="9"/>
      </c>
      <c r="AR8" s="113">
        <f t="shared" si="10"/>
        <v>1</v>
      </c>
      <c r="AS8" s="113">
        <f t="shared" si="11"/>
      </c>
      <c r="AT8" s="113">
        <f t="shared" si="12"/>
        <v>1</v>
      </c>
      <c r="AU8" s="113">
        <f t="shared" si="13"/>
      </c>
      <c r="AV8" s="113">
        <f t="shared" si="14"/>
        <v>1</v>
      </c>
      <c r="AW8" s="113">
        <f t="shared" si="15"/>
        <v>1</v>
      </c>
      <c r="AX8" s="113">
        <f t="shared" si="16"/>
        <v>1</v>
      </c>
      <c r="AY8" s="113">
        <f t="shared" si="17"/>
      </c>
      <c r="AZ8" s="169">
        <f t="shared" si="18"/>
        <v>1</v>
      </c>
    </row>
    <row r="9" spans="1:52" ht="40.5" customHeight="1">
      <c r="A9" s="140" t="s">
        <v>672</v>
      </c>
      <c r="B9" s="140" t="s">
        <v>139</v>
      </c>
      <c r="C9" s="59" t="s">
        <v>40</v>
      </c>
      <c r="D9" s="76" t="s">
        <v>554</v>
      </c>
      <c r="E9" s="76" t="s">
        <v>555</v>
      </c>
      <c r="F9" s="75">
        <v>40435</v>
      </c>
      <c r="G9" s="5">
        <f aca="true" t="shared" si="19" ref="G9:G33">IF(F9="","",1)</f>
        <v>1</v>
      </c>
      <c r="H9" s="59">
        <v>1</v>
      </c>
      <c r="I9" s="4"/>
      <c r="J9" s="4" t="str">
        <f>VLOOKUP(K9,Tri!$A$1:$B$12,2,FALSE)</f>
        <v>III</v>
      </c>
      <c r="K9" s="4">
        <f t="shared" si="3"/>
        <v>9</v>
      </c>
      <c r="M9" s="146" t="s">
        <v>149</v>
      </c>
      <c r="N9" s="41">
        <f t="shared" si="0"/>
        <v>0</v>
      </c>
      <c r="O9" s="41">
        <f t="shared" si="0"/>
        <v>0</v>
      </c>
      <c r="P9" s="41">
        <f t="shared" si="0"/>
        <v>0</v>
      </c>
      <c r="Q9" s="41">
        <f t="shared" si="0"/>
        <v>0</v>
      </c>
      <c r="R9" s="41">
        <f t="shared" si="0"/>
        <v>0</v>
      </c>
      <c r="S9" s="41">
        <f t="shared" si="0"/>
        <v>0</v>
      </c>
      <c r="T9" s="41">
        <f t="shared" si="0"/>
        <v>0</v>
      </c>
      <c r="U9" s="41">
        <f t="shared" si="0"/>
        <v>0</v>
      </c>
      <c r="V9" s="41">
        <f t="shared" si="0"/>
        <v>0</v>
      </c>
      <c r="W9" s="41">
        <f t="shared" si="0"/>
        <v>0</v>
      </c>
      <c r="X9" s="41">
        <f t="shared" si="0"/>
        <v>0</v>
      </c>
      <c r="Y9" s="41">
        <f t="shared" si="0"/>
        <v>1</v>
      </c>
      <c r="Z9" s="168">
        <f t="shared" si="4"/>
        <v>1</v>
      </c>
      <c r="AA9" s="41">
        <f t="shared" si="1"/>
        <v>0</v>
      </c>
      <c r="AB9" s="41">
        <f t="shared" si="1"/>
        <v>0</v>
      </c>
      <c r="AC9" s="41">
        <f t="shared" si="1"/>
        <v>0</v>
      </c>
      <c r="AD9" s="41">
        <f t="shared" si="1"/>
        <v>0</v>
      </c>
      <c r="AE9" s="41">
        <f t="shared" si="1"/>
        <v>0</v>
      </c>
      <c r="AF9" s="41">
        <f t="shared" si="1"/>
        <v>0</v>
      </c>
      <c r="AG9" s="41">
        <f t="shared" si="1"/>
        <v>0</v>
      </c>
      <c r="AH9" s="41">
        <f t="shared" si="1"/>
        <v>0</v>
      </c>
      <c r="AI9" s="41">
        <f t="shared" si="1"/>
        <v>0</v>
      </c>
      <c r="AJ9" s="41">
        <f t="shared" si="1"/>
        <v>0</v>
      </c>
      <c r="AK9" s="41">
        <f t="shared" si="1"/>
        <v>0</v>
      </c>
      <c r="AL9" s="41">
        <f t="shared" si="1"/>
        <v>1</v>
      </c>
      <c r="AM9" s="168">
        <f t="shared" si="5"/>
        <v>1</v>
      </c>
      <c r="AN9" s="113">
        <f t="shared" si="6"/>
      </c>
      <c r="AO9" s="113">
        <f t="shared" si="7"/>
      </c>
      <c r="AP9" s="113">
        <f t="shared" si="8"/>
      </c>
      <c r="AQ9" s="113">
        <f t="shared" si="9"/>
      </c>
      <c r="AR9" s="113">
        <f t="shared" si="10"/>
      </c>
      <c r="AS9" s="113">
        <f t="shared" si="11"/>
      </c>
      <c r="AT9" s="113">
        <f t="shared" si="12"/>
      </c>
      <c r="AU9" s="113">
        <f t="shared" si="13"/>
      </c>
      <c r="AV9" s="113">
        <f t="shared" si="14"/>
      </c>
      <c r="AW9" s="113">
        <f t="shared" si="15"/>
      </c>
      <c r="AX9" s="113">
        <f t="shared" si="16"/>
      </c>
      <c r="AY9" s="113">
        <f t="shared" si="17"/>
        <v>1</v>
      </c>
      <c r="AZ9" s="169">
        <f t="shared" si="18"/>
        <v>1</v>
      </c>
    </row>
    <row r="10" spans="1:52" ht="40.5" customHeight="1">
      <c r="A10" s="140" t="s">
        <v>672</v>
      </c>
      <c r="B10" s="140" t="s">
        <v>139</v>
      </c>
      <c r="C10" s="59" t="s">
        <v>40</v>
      </c>
      <c r="D10" s="76" t="s">
        <v>554</v>
      </c>
      <c r="E10" s="76" t="s">
        <v>555</v>
      </c>
      <c r="F10" s="75">
        <v>40465</v>
      </c>
      <c r="G10" s="5">
        <f t="shared" si="19"/>
        <v>1</v>
      </c>
      <c r="H10" s="59">
        <v>1</v>
      </c>
      <c r="I10" s="4"/>
      <c r="J10" s="4" t="str">
        <f>VLOOKUP(K10,Tri!$A$1:$B$12,2,FALSE)</f>
        <v>IV</v>
      </c>
      <c r="K10" s="4">
        <f t="shared" si="3"/>
        <v>10</v>
      </c>
      <c r="M10" s="146" t="s">
        <v>150</v>
      </c>
      <c r="N10" s="41">
        <f t="shared" si="0"/>
        <v>0</v>
      </c>
      <c r="O10" s="41">
        <f t="shared" si="0"/>
        <v>1</v>
      </c>
      <c r="P10" s="41">
        <f t="shared" si="0"/>
        <v>0</v>
      </c>
      <c r="Q10" s="41">
        <f t="shared" si="0"/>
        <v>0</v>
      </c>
      <c r="R10" s="41">
        <f t="shared" si="0"/>
        <v>0</v>
      </c>
      <c r="S10" s="41">
        <f t="shared" si="0"/>
        <v>0</v>
      </c>
      <c r="T10" s="41">
        <f t="shared" si="0"/>
        <v>0</v>
      </c>
      <c r="U10" s="41">
        <f t="shared" si="0"/>
        <v>0</v>
      </c>
      <c r="V10" s="41">
        <f t="shared" si="0"/>
        <v>0</v>
      </c>
      <c r="W10" s="41">
        <f t="shared" si="0"/>
        <v>0</v>
      </c>
      <c r="X10" s="41">
        <f t="shared" si="0"/>
        <v>0</v>
      </c>
      <c r="Y10" s="41">
        <f t="shared" si="0"/>
        <v>4</v>
      </c>
      <c r="Z10" s="168">
        <f t="shared" si="4"/>
        <v>5</v>
      </c>
      <c r="AA10" s="41">
        <f t="shared" si="1"/>
        <v>0</v>
      </c>
      <c r="AB10" s="41">
        <f t="shared" si="1"/>
        <v>1</v>
      </c>
      <c r="AC10" s="41">
        <f t="shared" si="1"/>
        <v>0</v>
      </c>
      <c r="AD10" s="41">
        <f t="shared" si="1"/>
        <v>0</v>
      </c>
      <c r="AE10" s="41">
        <f t="shared" si="1"/>
        <v>0</v>
      </c>
      <c r="AF10" s="41">
        <f t="shared" si="1"/>
        <v>0</v>
      </c>
      <c r="AG10" s="41">
        <f t="shared" si="1"/>
        <v>0</v>
      </c>
      <c r="AH10" s="41">
        <f t="shared" si="1"/>
        <v>0</v>
      </c>
      <c r="AI10" s="41">
        <f t="shared" si="1"/>
        <v>0</v>
      </c>
      <c r="AJ10" s="41">
        <f t="shared" si="1"/>
        <v>0</v>
      </c>
      <c r="AK10" s="41">
        <f t="shared" si="1"/>
        <v>0</v>
      </c>
      <c r="AL10" s="41">
        <f t="shared" si="1"/>
        <v>4</v>
      </c>
      <c r="AM10" s="168">
        <f t="shared" si="5"/>
        <v>5</v>
      </c>
      <c r="AN10" s="113">
        <f t="shared" si="6"/>
      </c>
      <c r="AO10" s="113">
        <f t="shared" si="7"/>
        <v>1</v>
      </c>
      <c r="AP10" s="113">
        <f t="shared" si="8"/>
      </c>
      <c r="AQ10" s="113">
        <f t="shared" si="9"/>
      </c>
      <c r="AR10" s="113">
        <f t="shared" si="10"/>
      </c>
      <c r="AS10" s="113">
        <f t="shared" si="11"/>
      </c>
      <c r="AT10" s="113">
        <f t="shared" si="12"/>
      </c>
      <c r="AU10" s="113">
        <f t="shared" si="13"/>
      </c>
      <c r="AV10" s="113">
        <f t="shared" si="14"/>
      </c>
      <c r="AW10" s="113">
        <f t="shared" si="15"/>
      </c>
      <c r="AX10" s="113">
        <f t="shared" si="16"/>
      </c>
      <c r="AY10" s="113">
        <f t="shared" si="17"/>
        <v>1</v>
      </c>
      <c r="AZ10" s="169">
        <f t="shared" si="18"/>
        <v>1</v>
      </c>
    </row>
    <row r="11" spans="1:52" ht="40.5" customHeight="1">
      <c r="A11" s="140" t="s">
        <v>672</v>
      </c>
      <c r="B11" s="140" t="s">
        <v>139</v>
      </c>
      <c r="C11" s="59" t="s">
        <v>40</v>
      </c>
      <c r="D11" s="76" t="s">
        <v>554</v>
      </c>
      <c r="E11" s="76" t="s">
        <v>555</v>
      </c>
      <c r="F11" s="75">
        <v>40496</v>
      </c>
      <c r="G11" s="5">
        <f t="shared" si="19"/>
        <v>1</v>
      </c>
      <c r="H11" s="59">
        <v>1</v>
      </c>
      <c r="I11" s="4"/>
      <c r="J11" s="4" t="str">
        <f>VLOOKUP(K11,Tri!$A$1:$B$12,2,FALSE)</f>
        <v>IV</v>
      </c>
      <c r="K11" s="4">
        <f t="shared" si="3"/>
        <v>11</v>
      </c>
      <c r="M11" s="146" t="s">
        <v>1654</v>
      </c>
      <c r="N11" s="41">
        <f t="shared" si="0"/>
        <v>0</v>
      </c>
      <c r="O11" s="41">
        <f t="shared" si="0"/>
        <v>0</v>
      </c>
      <c r="P11" s="41">
        <f t="shared" si="0"/>
        <v>1</v>
      </c>
      <c r="Q11" s="41">
        <f t="shared" si="0"/>
        <v>0</v>
      </c>
      <c r="R11" s="41">
        <f t="shared" si="0"/>
        <v>0</v>
      </c>
      <c r="S11" s="41">
        <f t="shared" si="0"/>
        <v>0</v>
      </c>
      <c r="T11" s="41">
        <f t="shared" si="0"/>
        <v>0</v>
      </c>
      <c r="U11" s="41">
        <f t="shared" si="0"/>
        <v>0</v>
      </c>
      <c r="V11" s="41">
        <f t="shared" si="0"/>
        <v>0</v>
      </c>
      <c r="W11" s="41">
        <f t="shared" si="0"/>
        <v>0</v>
      </c>
      <c r="X11" s="41">
        <f t="shared" si="0"/>
        <v>0</v>
      </c>
      <c r="Y11" s="41">
        <f t="shared" si="0"/>
        <v>60</v>
      </c>
      <c r="Z11" s="168">
        <f t="shared" si="4"/>
        <v>61</v>
      </c>
      <c r="AA11" s="41">
        <f t="shared" si="1"/>
        <v>0</v>
      </c>
      <c r="AB11" s="41">
        <f t="shared" si="1"/>
        <v>0</v>
      </c>
      <c r="AC11" s="41">
        <f t="shared" si="1"/>
        <v>1</v>
      </c>
      <c r="AD11" s="41">
        <f t="shared" si="1"/>
        <v>0</v>
      </c>
      <c r="AE11" s="41">
        <f t="shared" si="1"/>
        <v>0</v>
      </c>
      <c r="AF11" s="41">
        <f t="shared" si="1"/>
        <v>0</v>
      </c>
      <c r="AG11" s="41">
        <f t="shared" si="1"/>
        <v>0</v>
      </c>
      <c r="AH11" s="41">
        <f t="shared" si="1"/>
        <v>0</v>
      </c>
      <c r="AI11" s="41">
        <f t="shared" si="1"/>
        <v>0</v>
      </c>
      <c r="AJ11" s="41">
        <f t="shared" si="1"/>
        <v>0</v>
      </c>
      <c r="AK11" s="41">
        <f t="shared" si="1"/>
        <v>0</v>
      </c>
      <c r="AL11" s="41">
        <f t="shared" si="1"/>
        <v>60</v>
      </c>
      <c r="AM11" s="168">
        <f t="shared" si="5"/>
        <v>61</v>
      </c>
      <c r="AN11" s="113">
        <f t="shared" si="6"/>
      </c>
      <c r="AO11" s="113">
        <f t="shared" si="7"/>
      </c>
      <c r="AP11" s="113">
        <f t="shared" si="8"/>
        <v>1</v>
      </c>
      <c r="AQ11" s="113">
        <f t="shared" si="9"/>
      </c>
      <c r="AR11" s="113">
        <f t="shared" si="10"/>
      </c>
      <c r="AS11" s="113">
        <f t="shared" si="11"/>
      </c>
      <c r="AT11" s="113">
        <f t="shared" si="12"/>
      </c>
      <c r="AU11" s="113">
        <f t="shared" si="13"/>
      </c>
      <c r="AV11" s="113">
        <f t="shared" si="14"/>
      </c>
      <c r="AW11" s="113">
        <f t="shared" si="15"/>
      </c>
      <c r="AX11" s="113">
        <f t="shared" si="16"/>
      </c>
      <c r="AY11" s="113">
        <f t="shared" si="17"/>
        <v>1</v>
      </c>
      <c r="AZ11" s="169">
        <f t="shared" si="18"/>
        <v>1</v>
      </c>
    </row>
    <row r="12" spans="1:52" ht="40.5" customHeight="1">
      <c r="A12" s="62" t="s">
        <v>672</v>
      </c>
      <c r="B12" s="140" t="s">
        <v>139</v>
      </c>
      <c r="C12" s="115" t="s">
        <v>406</v>
      </c>
      <c r="D12" s="128" t="s">
        <v>544</v>
      </c>
      <c r="E12" s="128" t="s">
        <v>549</v>
      </c>
      <c r="F12" s="5">
        <v>40268</v>
      </c>
      <c r="G12" s="5">
        <f t="shared" si="19"/>
        <v>1</v>
      </c>
      <c r="H12" s="4">
        <v>1</v>
      </c>
      <c r="I12" s="4"/>
      <c r="J12" s="4" t="str">
        <f>VLOOKUP(K12,Tri!$A$1:$B$12,2,FALSE)</f>
        <v>I</v>
      </c>
      <c r="K12" s="4">
        <f t="shared" si="3"/>
        <v>3</v>
      </c>
      <c r="M12" s="146" t="s">
        <v>151</v>
      </c>
      <c r="N12" s="41">
        <f t="shared" si="0"/>
        <v>0</v>
      </c>
      <c r="O12" s="41">
        <f t="shared" si="0"/>
        <v>0</v>
      </c>
      <c r="P12" s="41">
        <f t="shared" si="0"/>
        <v>0</v>
      </c>
      <c r="Q12" s="41">
        <f t="shared" si="0"/>
        <v>0</v>
      </c>
      <c r="R12" s="41">
        <f t="shared" si="0"/>
        <v>0</v>
      </c>
      <c r="S12" s="41">
        <f t="shared" si="0"/>
        <v>0</v>
      </c>
      <c r="T12" s="41">
        <f t="shared" si="0"/>
        <v>0</v>
      </c>
      <c r="U12" s="41">
        <f t="shared" si="0"/>
        <v>0</v>
      </c>
      <c r="V12" s="41">
        <f t="shared" si="0"/>
        <v>0</v>
      </c>
      <c r="W12" s="41">
        <f t="shared" si="0"/>
        <v>0</v>
      </c>
      <c r="X12" s="41">
        <f t="shared" si="0"/>
        <v>0</v>
      </c>
      <c r="Y12" s="41">
        <f t="shared" si="0"/>
        <v>1</v>
      </c>
      <c r="Z12" s="168">
        <f t="shared" si="4"/>
        <v>1</v>
      </c>
      <c r="AA12" s="41">
        <f t="shared" si="1"/>
        <v>0</v>
      </c>
      <c r="AB12" s="41">
        <f t="shared" si="1"/>
        <v>0</v>
      </c>
      <c r="AC12" s="41">
        <f t="shared" si="1"/>
        <v>0</v>
      </c>
      <c r="AD12" s="41">
        <f t="shared" si="1"/>
        <v>0</v>
      </c>
      <c r="AE12" s="41">
        <f t="shared" si="1"/>
        <v>0</v>
      </c>
      <c r="AF12" s="41">
        <f t="shared" si="1"/>
        <v>0</v>
      </c>
      <c r="AG12" s="41">
        <f t="shared" si="1"/>
        <v>0</v>
      </c>
      <c r="AH12" s="41">
        <f t="shared" si="1"/>
        <v>0</v>
      </c>
      <c r="AI12" s="41">
        <f t="shared" si="1"/>
        <v>0</v>
      </c>
      <c r="AJ12" s="41">
        <f t="shared" si="1"/>
        <v>0</v>
      </c>
      <c r="AK12" s="41">
        <f t="shared" si="1"/>
        <v>0</v>
      </c>
      <c r="AL12" s="41">
        <f t="shared" si="1"/>
        <v>1</v>
      </c>
      <c r="AM12" s="168">
        <f t="shared" si="5"/>
        <v>1</v>
      </c>
      <c r="AN12" s="113">
        <f t="shared" si="6"/>
      </c>
      <c r="AO12" s="113">
        <f t="shared" si="7"/>
      </c>
      <c r="AP12" s="113">
        <f t="shared" si="8"/>
      </c>
      <c r="AQ12" s="113">
        <f t="shared" si="9"/>
      </c>
      <c r="AR12" s="113">
        <f t="shared" si="10"/>
      </c>
      <c r="AS12" s="113">
        <f t="shared" si="11"/>
      </c>
      <c r="AT12" s="113">
        <f t="shared" si="12"/>
      </c>
      <c r="AU12" s="113">
        <f t="shared" si="13"/>
      </c>
      <c r="AV12" s="113">
        <f t="shared" si="14"/>
      </c>
      <c r="AW12" s="113">
        <f t="shared" si="15"/>
      </c>
      <c r="AX12" s="113">
        <f t="shared" si="16"/>
      </c>
      <c r="AY12" s="113">
        <f t="shared" si="17"/>
        <v>1</v>
      </c>
      <c r="AZ12" s="169">
        <f t="shared" si="18"/>
        <v>1</v>
      </c>
    </row>
    <row r="13" spans="1:52" ht="40.5" customHeight="1">
      <c r="A13" s="62" t="s">
        <v>672</v>
      </c>
      <c r="B13" s="140" t="s">
        <v>139</v>
      </c>
      <c r="C13" s="115" t="s">
        <v>406</v>
      </c>
      <c r="D13" s="128" t="s">
        <v>545</v>
      </c>
      <c r="E13" s="128" t="s">
        <v>550</v>
      </c>
      <c r="F13" s="5">
        <v>40329</v>
      </c>
      <c r="G13" s="5">
        <f t="shared" si="19"/>
        <v>1</v>
      </c>
      <c r="H13" s="4">
        <v>1</v>
      </c>
      <c r="I13" s="4"/>
      <c r="J13" s="4" t="str">
        <f>VLOOKUP(K13,Tri!$A$1:$B$12,2,FALSE)</f>
        <v>II</v>
      </c>
      <c r="K13" s="4">
        <f t="shared" si="3"/>
        <v>5</v>
      </c>
      <c r="M13" s="146" t="s">
        <v>152</v>
      </c>
      <c r="N13" s="41">
        <f t="shared" si="0"/>
        <v>0</v>
      </c>
      <c r="O13" s="41">
        <f t="shared" si="0"/>
        <v>0</v>
      </c>
      <c r="P13" s="41">
        <f t="shared" si="0"/>
        <v>0</v>
      </c>
      <c r="Q13" s="41">
        <f t="shared" si="0"/>
        <v>0</v>
      </c>
      <c r="R13" s="41">
        <f t="shared" si="0"/>
        <v>0</v>
      </c>
      <c r="S13" s="41">
        <f t="shared" si="0"/>
        <v>0</v>
      </c>
      <c r="T13" s="41">
        <f t="shared" si="0"/>
        <v>0</v>
      </c>
      <c r="U13" s="41">
        <f t="shared" si="0"/>
        <v>0</v>
      </c>
      <c r="V13" s="41">
        <f t="shared" si="0"/>
        <v>0</v>
      </c>
      <c r="W13" s="41">
        <f t="shared" si="0"/>
        <v>0</v>
      </c>
      <c r="X13" s="41">
        <f t="shared" si="0"/>
        <v>1</v>
      </c>
      <c r="Y13" s="41">
        <f t="shared" si="0"/>
        <v>0</v>
      </c>
      <c r="Z13" s="168">
        <f t="shared" si="4"/>
        <v>1</v>
      </c>
      <c r="AA13" s="41">
        <f t="shared" si="1"/>
        <v>0</v>
      </c>
      <c r="AB13" s="41">
        <f t="shared" si="1"/>
        <v>0</v>
      </c>
      <c r="AC13" s="41">
        <f t="shared" si="1"/>
        <v>0</v>
      </c>
      <c r="AD13" s="41">
        <f t="shared" si="1"/>
        <v>0</v>
      </c>
      <c r="AE13" s="41">
        <f t="shared" si="1"/>
        <v>0</v>
      </c>
      <c r="AF13" s="41">
        <f t="shared" si="1"/>
        <v>0</v>
      </c>
      <c r="AG13" s="41">
        <f t="shared" si="1"/>
        <v>0</v>
      </c>
      <c r="AH13" s="41">
        <f t="shared" si="1"/>
        <v>0</v>
      </c>
      <c r="AI13" s="41">
        <f t="shared" si="1"/>
        <v>0</v>
      </c>
      <c r="AJ13" s="41">
        <f t="shared" si="1"/>
        <v>0</v>
      </c>
      <c r="AK13" s="41">
        <f t="shared" si="1"/>
        <v>1</v>
      </c>
      <c r="AL13" s="41">
        <f t="shared" si="1"/>
        <v>0</v>
      </c>
      <c r="AM13" s="168">
        <f t="shared" si="5"/>
        <v>1</v>
      </c>
      <c r="AN13" s="113">
        <f t="shared" si="6"/>
      </c>
      <c r="AO13" s="113">
        <f t="shared" si="7"/>
      </c>
      <c r="AP13" s="113">
        <f t="shared" si="8"/>
      </c>
      <c r="AQ13" s="113">
        <f t="shared" si="9"/>
      </c>
      <c r="AR13" s="113">
        <f t="shared" si="10"/>
      </c>
      <c r="AS13" s="113">
        <f t="shared" si="11"/>
      </c>
      <c r="AT13" s="113">
        <f t="shared" si="12"/>
      </c>
      <c r="AU13" s="113">
        <f t="shared" si="13"/>
      </c>
      <c r="AV13" s="113">
        <f t="shared" si="14"/>
      </c>
      <c r="AW13" s="113">
        <f t="shared" si="15"/>
      </c>
      <c r="AX13" s="113">
        <f t="shared" si="16"/>
        <v>1</v>
      </c>
      <c r="AY13" s="113">
        <f t="shared" si="17"/>
      </c>
      <c r="AZ13" s="169">
        <f t="shared" si="18"/>
        <v>1</v>
      </c>
    </row>
    <row r="14" spans="1:52" ht="40.5" customHeight="1">
      <c r="A14" s="62" t="s">
        <v>672</v>
      </c>
      <c r="B14" s="140" t="s">
        <v>139</v>
      </c>
      <c r="C14" s="115" t="s">
        <v>406</v>
      </c>
      <c r="D14" s="128" t="s">
        <v>546</v>
      </c>
      <c r="E14" s="128" t="s">
        <v>551</v>
      </c>
      <c r="F14" s="5">
        <v>40390</v>
      </c>
      <c r="G14" s="5">
        <f t="shared" si="19"/>
        <v>1</v>
      </c>
      <c r="H14" s="4">
        <v>1</v>
      </c>
      <c r="I14" s="4"/>
      <c r="J14" s="4" t="str">
        <f>VLOOKUP(K14,Tri!$A$1:$B$12,2,FALSE)</f>
        <v>III</v>
      </c>
      <c r="K14" s="4">
        <f t="shared" si="3"/>
        <v>7</v>
      </c>
      <c r="M14" s="146" t="s">
        <v>671</v>
      </c>
      <c r="N14" s="41">
        <f aca="true" t="shared" si="20" ref="N14:Y19">_xlfn.SUMIFS($G$4:$G$465,$B$4:$B$465,$M14,$K$4:$K$465,N$3)</f>
        <v>0</v>
      </c>
      <c r="O14" s="41">
        <f t="shared" si="20"/>
        <v>0</v>
      </c>
      <c r="P14" s="41">
        <f t="shared" si="20"/>
        <v>0</v>
      </c>
      <c r="Q14" s="41">
        <f t="shared" si="20"/>
        <v>0</v>
      </c>
      <c r="R14" s="41">
        <f t="shared" si="20"/>
        <v>0</v>
      </c>
      <c r="S14" s="41">
        <f t="shared" si="20"/>
        <v>0</v>
      </c>
      <c r="T14" s="41">
        <f t="shared" si="20"/>
        <v>0</v>
      </c>
      <c r="U14" s="41">
        <f t="shared" si="20"/>
        <v>0</v>
      </c>
      <c r="V14" s="41">
        <f t="shared" si="20"/>
        <v>0</v>
      </c>
      <c r="W14" s="41">
        <f t="shared" si="20"/>
        <v>18</v>
      </c>
      <c r="X14" s="41">
        <f t="shared" si="20"/>
        <v>0</v>
      </c>
      <c r="Y14" s="41">
        <f t="shared" si="20"/>
        <v>0</v>
      </c>
      <c r="Z14" s="168">
        <f t="shared" si="4"/>
        <v>18</v>
      </c>
      <c r="AA14" s="41">
        <f aca="true" t="shared" si="21" ref="AA14:AL19">_xlfn.SUMIFS($H$4:$H$465,$B$4:$B$465,$M14,$K$4:$K$465,AA$3)</f>
        <v>0</v>
      </c>
      <c r="AB14" s="41">
        <f t="shared" si="21"/>
        <v>0</v>
      </c>
      <c r="AC14" s="41">
        <f t="shared" si="21"/>
        <v>0</v>
      </c>
      <c r="AD14" s="41">
        <f t="shared" si="21"/>
        <v>0</v>
      </c>
      <c r="AE14" s="41">
        <f t="shared" si="21"/>
        <v>0</v>
      </c>
      <c r="AF14" s="41">
        <f t="shared" si="21"/>
        <v>0</v>
      </c>
      <c r="AG14" s="41">
        <f t="shared" si="21"/>
        <v>0</v>
      </c>
      <c r="AH14" s="41">
        <f t="shared" si="21"/>
        <v>0</v>
      </c>
      <c r="AI14" s="41">
        <f t="shared" si="21"/>
        <v>0</v>
      </c>
      <c r="AJ14" s="41">
        <f t="shared" si="21"/>
        <v>18</v>
      </c>
      <c r="AK14" s="41">
        <f t="shared" si="21"/>
        <v>0</v>
      </c>
      <c r="AL14" s="41">
        <f t="shared" si="21"/>
        <v>0</v>
      </c>
      <c r="AM14" s="168">
        <f t="shared" si="5"/>
        <v>18</v>
      </c>
      <c r="AN14" s="113">
        <f t="shared" si="6"/>
      </c>
      <c r="AO14" s="113">
        <f t="shared" si="7"/>
      </c>
      <c r="AP14" s="113">
        <f t="shared" si="8"/>
      </c>
      <c r="AQ14" s="113">
        <f t="shared" si="9"/>
      </c>
      <c r="AR14" s="113">
        <f t="shared" si="10"/>
      </c>
      <c r="AS14" s="113">
        <f t="shared" si="11"/>
      </c>
      <c r="AT14" s="113">
        <f t="shared" si="12"/>
      </c>
      <c r="AU14" s="113">
        <f t="shared" si="13"/>
      </c>
      <c r="AV14" s="113">
        <f t="shared" si="14"/>
      </c>
      <c r="AW14" s="113">
        <f t="shared" si="15"/>
        <v>1</v>
      </c>
      <c r="AX14" s="113">
        <f t="shared" si="16"/>
      </c>
      <c r="AY14" s="113">
        <f t="shared" si="17"/>
      </c>
      <c r="AZ14" s="169">
        <f t="shared" si="18"/>
        <v>1</v>
      </c>
    </row>
    <row r="15" spans="1:52" ht="40.5" customHeight="1">
      <c r="A15" s="62" t="s">
        <v>672</v>
      </c>
      <c r="B15" s="140" t="s">
        <v>139</v>
      </c>
      <c r="C15" s="115" t="s">
        <v>406</v>
      </c>
      <c r="D15" s="128" t="s">
        <v>547</v>
      </c>
      <c r="E15" s="128" t="s">
        <v>552</v>
      </c>
      <c r="F15" s="5">
        <v>40451</v>
      </c>
      <c r="G15" s="5">
        <f t="shared" si="19"/>
        <v>1</v>
      </c>
      <c r="H15" s="4">
        <v>1</v>
      </c>
      <c r="I15" s="4"/>
      <c r="J15" s="4" t="str">
        <f>VLOOKUP(K15,Tri!$A$1:$B$12,2,FALSE)</f>
        <v>III</v>
      </c>
      <c r="K15" s="4">
        <f t="shared" si="3"/>
        <v>9</v>
      </c>
      <c r="M15" s="146" t="s">
        <v>137</v>
      </c>
      <c r="N15" s="41">
        <f t="shared" si="20"/>
        <v>0</v>
      </c>
      <c r="O15" s="41">
        <f t="shared" si="20"/>
        <v>0</v>
      </c>
      <c r="P15" s="41">
        <f t="shared" si="20"/>
        <v>0</v>
      </c>
      <c r="Q15" s="41">
        <f t="shared" si="20"/>
        <v>0</v>
      </c>
      <c r="R15" s="41">
        <f t="shared" si="20"/>
        <v>0</v>
      </c>
      <c r="S15" s="41">
        <f t="shared" si="20"/>
        <v>0</v>
      </c>
      <c r="T15" s="41">
        <f t="shared" si="20"/>
        <v>0</v>
      </c>
      <c r="U15" s="41">
        <f t="shared" si="20"/>
        <v>0</v>
      </c>
      <c r="V15" s="41">
        <f t="shared" si="20"/>
        <v>0</v>
      </c>
      <c r="W15" s="41">
        <f t="shared" si="20"/>
        <v>0</v>
      </c>
      <c r="X15" s="41">
        <f t="shared" si="20"/>
        <v>0</v>
      </c>
      <c r="Y15" s="41">
        <f t="shared" si="20"/>
        <v>25</v>
      </c>
      <c r="Z15" s="168">
        <f t="shared" si="4"/>
        <v>25</v>
      </c>
      <c r="AA15" s="41">
        <f t="shared" si="21"/>
        <v>0</v>
      </c>
      <c r="AB15" s="41">
        <f t="shared" si="21"/>
        <v>0</v>
      </c>
      <c r="AC15" s="41">
        <f t="shared" si="21"/>
        <v>0</v>
      </c>
      <c r="AD15" s="41">
        <f t="shared" si="21"/>
        <v>0</v>
      </c>
      <c r="AE15" s="41">
        <f t="shared" si="21"/>
        <v>0</v>
      </c>
      <c r="AF15" s="41">
        <f t="shared" si="21"/>
        <v>0</v>
      </c>
      <c r="AG15" s="41">
        <f t="shared" si="21"/>
        <v>0</v>
      </c>
      <c r="AH15" s="41">
        <f t="shared" si="21"/>
        <v>0</v>
      </c>
      <c r="AI15" s="41">
        <f t="shared" si="21"/>
        <v>0</v>
      </c>
      <c r="AJ15" s="41">
        <f t="shared" si="21"/>
        <v>0</v>
      </c>
      <c r="AK15" s="41">
        <f t="shared" si="21"/>
        <v>0</v>
      </c>
      <c r="AL15" s="41">
        <f t="shared" si="21"/>
        <v>25</v>
      </c>
      <c r="AM15" s="168">
        <f t="shared" si="5"/>
        <v>25</v>
      </c>
      <c r="AN15" s="113">
        <f t="shared" si="6"/>
      </c>
      <c r="AO15" s="113">
        <f t="shared" si="7"/>
      </c>
      <c r="AP15" s="113">
        <f t="shared" si="8"/>
      </c>
      <c r="AQ15" s="113">
        <f t="shared" si="9"/>
      </c>
      <c r="AR15" s="113">
        <f t="shared" si="10"/>
      </c>
      <c r="AS15" s="113">
        <f t="shared" si="11"/>
      </c>
      <c r="AT15" s="113">
        <f t="shared" si="12"/>
      </c>
      <c r="AU15" s="113">
        <f t="shared" si="13"/>
      </c>
      <c r="AV15" s="113">
        <f t="shared" si="14"/>
      </c>
      <c r="AW15" s="113">
        <f t="shared" si="15"/>
      </c>
      <c r="AX15" s="113">
        <f t="shared" si="16"/>
      </c>
      <c r="AY15" s="113">
        <f t="shared" si="17"/>
        <v>1</v>
      </c>
      <c r="AZ15" s="169">
        <f t="shared" si="18"/>
        <v>1</v>
      </c>
    </row>
    <row r="16" spans="1:52" ht="40.5" customHeight="1">
      <c r="A16" s="140" t="s">
        <v>672</v>
      </c>
      <c r="B16" s="140" t="s">
        <v>139</v>
      </c>
      <c r="C16" s="59" t="s">
        <v>406</v>
      </c>
      <c r="D16" s="76" t="s">
        <v>548</v>
      </c>
      <c r="E16" s="76" t="s">
        <v>553</v>
      </c>
      <c r="F16" s="75">
        <v>40512</v>
      </c>
      <c r="G16" s="5">
        <f t="shared" si="19"/>
        <v>1</v>
      </c>
      <c r="H16" s="4">
        <v>1</v>
      </c>
      <c r="I16" s="4"/>
      <c r="J16" s="4" t="str">
        <f>VLOOKUP(K16,Tri!$A$1:$B$12,2,FALSE)</f>
        <v>IV</v>
      </c>
      <c r="K16" s="4">
        <f t="shared" si="3"/>
        <v>11</v>
      </c>
      <c r="M16" s="208" t="s">
        <v>144</v>
      </c>
      <c r="N16" s="41">
        <f t="shared" si="20"/>
        <v>0</v>
      </c>
      <c r="O16" s="41">
        <f t="shared" si="20"/>
        <v>0</v>
      </c>
      <c r="P16" s="41">
        <f t="shared" si="20"/>
        <v>0</v>
      </c>
      <c r="Q16" s="41">
        <f t="shared" si="20"/>
        <v>0</v>
      </c>
      <c r="R16" s="41">
        <f t="shared" si="20"/>
        <v>0</v>
      </c>
      <c r="S16" s="41">
        <f t="shared" si="20"/>
        <v>0</v>
      </c>
      <c r="T16" s="41">
        <f t="shared" si="20"/>
        <v>0</v>
      </c>
      <c r="U16" s="41">
        <f t="shared" si="20"/>
        <v>0</v>
      </c>
      <c r="V16" s="41">
        <f t="shared" si="20"/>
        <v>0</v>
      </c>
      <c r="W16" s="41">
        <f t="shared" si="20"/>
        <v>0</v>
      </c>
      <c r="X16" s="41">
        <f t="shared" si="20"/>
        <v>0</v>
      </c>
      <c r="Y16" s="41">
        <f t="shared" si="20"/>
        <v>100</v>
      </c>
      <c r="Z16" s="168">
        <f t="shared" si="4"/>
        <v>100</v>
      </c>
      <c r="AA16" s="41">
        <f t="shared" si="21"/>
        <v>0</v>
      </c>
      <c r="AB16" s="41">
        <f t="shared" si="21"/>
        <v>0</v>
      </c>
      <c r="AC16" s="41">
        <f t="shared" si="21"/>
        <v>0</v>
      </c>
      <c r="AD16" s="41">
        <f t="shared" si="21"/>
        <v>0</v>
      </c>
      <c r="AE16" s="41">
        <f t="shared" si="21"/>
        <v>0</v>
      </c>
      <c r="AF16" s="41">
        <f t="shared" si="21"/>
        <v>0</v>
      </c>
      <c r="AG16" s="41">
        <f t="shared" si="21"/>
        <v>0</v>
      </c>
      <c r="AH16" s="41">
        <f t="shared" si="21"/>
        <v>0</v>
      </c>
      <c r="AI16" s="41">
        <f t="shared" si="21"/>
        <v>0</v>
      </c>
      <c r="AJ16" s="41">
        <f t="shared" si="21"/>
        <v>0</v>
      </c>
      <c r="AK16" s="41">
        <f t="shared" si="21"/>
        <v>0</v>
      </c>
      <c r="AL16" s="41">
        <f t="shared" si="21"/>
        <v>100</v>
      </c>
      <c r="AM16" s="168">
        <f t="shared" si="5"/>
        <v>100</v>
      </c>
      <c r="AN16" s="113">
        <f t="shared" si="6"/>
      </c>
      <c r="AO16" s="113">
        <f t="shared" si="7"/>
      </c>
      <c r="AP16" s="113">
        <f t="shared" si="8"/>
      </c>
      <c r="AQ16" s="113">
        <f t="shared" si="9"/>
      </c>
      <c r="AR16" s="113">
        <f t="shared" si="10"/>
      </c>
      <c r="AS16" s="113">
        <f t="shared" si="11"/>
      </c>
      <c r="AT16" s="113">
        <f t="shared" si="12"/>
      </c>
      <c r="AU16" s="113">
        <f t="shared" si="13"/>
      </c>
      <c r="AV16" s="113">
        <f t="shared" si="14"/>
      </c>
      <c r="AW16" s="113">
        <f t="shared" si="15"/>
      </c>
      <c r="AX16" s="113">
        <f t="shared" si="16"/>
      </c>
      <c r="AY16" s="113">
        <f t="shared" si="17"/>
        <v>1</v>
      </c>
      <c r="AZ16" s="169">
        <f t="shared" si="18"/>
        <v>1</v>
      </c>
    </row>
    <row r="17" spans="1:52" ht="40.5" customHeight="1">
      <c r="A17" s="140" t="s">
        <v>672</v>
      </c>
      <c r="B17" s="140" t="s">
        <v>141</v>
      </c>
      <c r="C17" s="59" t="s">
        <v>615</v>
      </c>
      <c r="D17" s="76" t="s">
        <v>556</v>
      </c>
      <c r="E17" s="76" t="s">
        <v>142</v>
      </c>
      <c r="F17" s="75">
        <v>40499</v>
      </c>
      <c r="G17" s="5">
        <f t="shared" si="19"/>
        <v>1</v>
      </c>
      <c r="H17" s="59">
        <v>1</v>
      </c>
      <c r="I17" s="4"/>
      <c r="J17" s="4" t="str">
        <f>VLOOKUP(K17,Tri!$A$1:$B$12,2,FALSE)</f>
        <v>IV</v>
      </c>
      <c r="K17" s="4">
        <f t="shared" si="3"/>
        <v>11</v>
      </c>
      <c r="M17" s="208" t="s">
        <v>145</v>
      </c>
      <c r="N17" s="41">
        <f t="shared" si="20"/>
        <v>0</v>
      </c>
      <c r="O17" s="41">
        <f t="shared" si="20"/>
        <v>0</v>
      </c>
      <c r="P17" s="41">
        <f t="shared" si="20"/>
        <v>0</v>
      </c>
      <c r="Q17" s="41">
        <f t="shared" si="20"/>
        <v>0</v>
      </c>
      <c r="R17" s="41">
        <f t="shared" si="20"/>
        <v>0</v>
      </c>
      <c r="S17" s="41">
        <f t="shared" si="20"/>
        <v>0</v>
      </c>
      <c r="T17" s="41">
        <f t="shared" si="20"/>
        <v>0</v>
      </c>
      <c r="U17" s="41">
        <f t="shared" si="20"/>
        <v>0</v>
      </c>
      <c r="V17" s="41">
        <f t="shared" si="20"/>
        <v>0</v>
      </c>
      <c r="W17" s="41">
        <f t="shared" si="20"/>
        <v>0</v>
      </c>
      <c r="X17" s="41">
        <f t="shared" si="20"/>
        <v>0</v>
      </c>
      <c r="Y17" s="41">
        <f t="shared" si="20"/>
        <v>15</v>
      </c>
      <c r="Z17" s="168">
        <f t="shared" si="4"/>
        <v>15</v>
      </c>
      <c r="AA17" s="41">
        <f t="shared" si="21"/>
        <v>0</v>
      </c>
      <c r="AB17" s="41">
        <f t="shared" si="21"/>
        <v>0</v>
      </c>
      <c r="AC17" s="41">
        <f t="shared" si="21"/>
        <v>0</v>
      </c>
      <c r="AD17" s="41">
        <f t="shared" si="21"/>
        <v>0</v>
      </c>
      <c r="AE17" s="41">
        <f t="shared" si="21"/>
        <v>0</v>
      </c>
      <c r="AF17" s="41">
        <f t="shared" si="21"/>
        <v>0</v>
      </c>
      <c r="AG17" s="41">
        <f t="shared" si="21"/>
        <v>0</v>
      </c>
      <c r="AH17" s="41">
        <f t="shared" si="21"/>
        <v>0</v>
      </c>
      <c r="AI17" s="41">
        <f t="shared" si="21"/>
        <v>0</v>
      </c>
      <c r="AJ17" s="41">
        <f t="shared" si="21"/>
        <v>0</v>
      </c>
      <c r="AK17" s="41">
        <f t="shared" si="21"/>
        <v>0</v>
      </c>
      <c r="AL17" s="41">
        <f t="shared" si="21"/>
        <v>15</v>
      </c>
      <c r="AM17" s="168">
        <f t="shared" si="5"/>
        <v>15</v>
      </c>
      <c r="AN17" s="113">
        <f t="shared" si="6"/>
      </c>
      <c r="AO17" s="113">
        <f t="shared" si="7"/>
      </c>
      <c r="AP17" s="113">
        <f t="shared" si="8"/>
      </c>
      <c r="AQ17" s="113">
        <f t="shared" si="9"/>
      </c>
      <c r="AR17" s="113">
        <f t="shared" si="10"/>
      </c>
      <c r="AS17" s="113">
        <f t="shared" si="11"/>
      </c>
      <c r="AT17" s="113">
        <f t="shared" si="12"/>
      </c>
      <c r="AU17" s="113">
        <f t="shared" si="13"/>
      </c>
      <c r="AV17" s="113">
        <f t="shared" si="14"/>
      </c>
      <c r="AW17" s="113">
        <f t="shared" si="15"/>
      </c>
      <c r="AX17" s="113">
        <f t="shared" si="16"/>
      </c>
      <c r="AY17" s="113">
        <f t="shared" si="17"/>
        <v>1</v>
      </c>
      <c r="AZ17" s="169">
        <f t="shared" si="18"/>
        <v>1</v>
      </c>
    </row>
    <row r="18" spans="1:52" ht="40.5" customHeight="1">
      <c r="A18" s="140" t="s">
        <v>672</v>
      </c>
      <c r="B18" s="140" t="s">
        <v>143</v>
      </c>
      <c r="C18" s="59" t="s">
        <v>404</v>
      </c>
      <c r="D18" s="76" t="s">
        <v>557</v>
      </c>
      <c r="E18" s="76" t="s">
        <v>558</v>
      </c>
      <c r="F18" s="75">
        <v>40481</v>
      </c>
      <c r="G18" s="5">
        <v>10</v>
      </c>
      <c r="H18" s="59">
        <v>10</v>
      </c>
      <c r="I18" s="4"/>
      <c r="J18" s="4" t="str">
        <f>VLOOKUP(K18,Tri!$A$1:$B$12,2,FALSE)</f>
        <v>IV</v>
      </c>
      <c r="K18" s="4">
        <f t="shared" si="3"/>
        <v>10</v>
      </c>
      <c r="M18" s="208" t="s">
        <v>1655</v>
      </c>
      <c r="N18" s="41">
        <f t="shared" si="20"/>
        <v>0</v>
      </c>
      <c r="O18" s="41">
        <f t="shared" si="20"/>
        <v>0</v>
      </c>
      <c r="P18" s="41">
        <f t="shared" si="20"/>
        <v>0</v>
      </c>
      <c r="Q18" s="41">
        <f t="shared" si="20"/>
        <v>0</v>
      </c>
      <c r="R18" s="41">
        <f t="shared" si="20"/>
        <v>0</v>
      </c>
      <c r="S18" s="41">
        <f t="shared" si="20"/>
        <v>0</v>
      </c>
      <c r="T18" s="41">
        <f t="shared" si="20"/>
        <v>0</v>
      </c>
      <c r="U18" s="41">
        <f t="shared" si="20"/>
        <v>0</v>
      </c>
      <c r="V18" s="41">
        <f t="shared" si="20"/>
        <v>0</v>
      </c>
      <c r="W18" s="41">
        <f t="shared" si="20"/>
        <v>0</v>
      </c>
      <c r="X18" s="41">
        <f t="shared" si="20"/>
        <v>0</v>
      </c>
      <c r="Y18" s="41">
        <f t="shared" si="20"/>
        <v>11</v>
      </c>
      <c r="Z18" s="168">
        <f t="shared" si="4"/>
        <v>11</v>
      </c>
      <c r="AA18" s="41">
        <f t="shared" si="21"/>
        <v>0</v>
      </c>
      <c r="AB18" s="41">
        <f t="shared" si="21"/>
        <v>0</v>
      </c>
      <c r="AC18" s="41">
        <f t="shared" si="21"/>
        <v>0</v>
      </c>
      <c r="AD18" s="41">
        <f t="shared" si="21"/>
        <v>0</v>
      </c>
      <c r="AE18" s="41">
        <f t="shared" si="21"/>
        <v>0</v>
      </c>
      <c r="AF18" s="41">
        <f t="shared" si="21"/>
        <v>0</v>
      </c>
      <c r="AG18" s="41">
        <f t="shared" si="21"/>
        <v>0</v>
      </c>
      <c r="AH18" s="41">
        <f t="shared" si="21"/>
        <v>0</v>
      </c>
      <c r="AI18" s="41">
        <f t="shared" si="21"/>
        <v>0</v>
      </c>
      <c r="AJ18" s="41">
        <f t="shared" si="21"/>
        <v>0</v>
      </c>
      <c r="AK18" s="41">
        <f t="shared" si="21"/>
        <v>0</v>
      </c>
      <c r="AL18" s="41">
        <f t="shared" si="21"/>
        <v>11</v>
      </c>
      <c r="AM18" s="168">
        <f t="shared" si="5"/>
        <v>11</v>
      </c>
      <c r="AN18" s="113">
        <f t="shared" si="6"/>
      </c>
      <c r="AO18" s="113">
        <f t="shared" si="7"/>
      </c>
      <c r="AP18" s="113">
        <f t="shared" si="8"/>
      </c>
      <c r="AQ18" s="113">
        <f t="shared" si="9"/>
      </c>
      <c r="AR18" s="113">
        <f t="shared" si="10"/>
      </c>
      <c r="AS18" s="113">
        <f t="shared" si="11"/>
      </c>
      <c r="AT18" s="113">
        <f t="shared" si="12"/>
      </c>
      <c r="AU18" s="113">
        <f t="shared" si="13"/>
      </c>
      <c r="AV18" s="113">
        <f t="shared" si="14"/>
      </c>
      <c r="AW18" s="113">
        <f t="shared" si="15"/>
      </c>
      <c r="AX18" s="113">
        <f t="shared" si="16"/>
      </c>
      <c r="AY18" s="113">
        <f t="shared" si="17"/>
        <v>1</v>
      </c>
      <c r="AZ18" s="169">
        <f t="shared" si="18"/>
        <v>1</v>
      </c>
    </row>
    <row r="19" spans="1:52" ht="40.5" customHeight="1">
      <c r="A19" s="62" t="s">
        <v>672</v>
      </c>
      <c r="B19" s="208" t="s">
        <v>144</v>
      </c>
      <c r="C19" s="115" t="s">
        <v>985</v>
      </c>
      <c r="D19" s="128" t="s">
        <v>559</v>
      </c>
      <c r="E19" s="128" t="s">
        <v>560</v>
      </c>
      <c r="F19" s="5">
        <v>40526</v>
      </c>
      <c r="G19" s="5">
        <v>100</v>
      </c>
      <c r="H19" s="4">
        <v>100</v>
      </c>
      <c r="I19" s="4"/>
      <c r="J19" s="4" t="str">
        <f>VLOOKUP(K19,Tri!$A$1:$B$12,2,FALSE)</f>
        <v>IV</v>
      </c>
      <c r="K19" s="4">
        <f t="shared" si="3"/>
        <v>12</v>
      </c>
      <c r="M19" s="208" t="s">
        <v>148</v>
      </c>
      <c r="N19" s="41">
        <f t="shared" si="20"/>
        <v>0</v>
      </c>
      <c r="O19" s="41">
        <f t="shared" si="20"/>
        <v>0</v>
      </c>
      <c r="P19" s="41">
        <f t="shared" si="20"/>
        <v>0</v>
      </c>
      <c r="Q19" s="41">
        <f t="shared" si="20"/>
        <v>0</v>
      </c>
      <c r="R19" s="41">
        <f t="shared" si="20"/>
        <v>0</v>
      </c>
      <c r="S19" s="41">
        <f t="shared" si="20"/>
        <v>0</v>
      </c>
      <c r="T19" s="41">
        <f t="shared" si="20"/>
        <v>0</v>
      </c>
      <c r="U19" s="41">
        <f t="shared" si="20"/>
        <v>0</v>
      </c>
      <c r="V19" s="41">
        <f t="shared" si="20"/>
        <v>0</v>
      </c>
      <c r="W19" s="41">
        <f t="shared" si="20"/>
        <v>0</v>
      </c>
      <c r="X19" s="41">
        <f t="shared" si="20"/>
        <v>0</v>
      </c>
      <c r="Y19" s="41">
        <f t="shared" si="20"/>
        <v>7</v>
      </c>
      <c r="Z19" s="168">
        <f t="shared" si="4"/>
        <v>7</v>
      </c>
      <c r="AA19" s="41">
        <f t="shared" si="21"/>
        <v>0</v>
      </c>
      <c r="AB19" s="41">
        <f t="shared" si="21"/>
        <v>0</v>
      </c>
      <c r="AC19" s="41">
        <f t="shared" si="21"/>
        <v>0</v>
      </c>
      <c r="AD19" s="41">
        <f t="shared" si="21"/>
        <v>0</v>
      </c>
      <c r="AE19" s="41">
        <f t="shared" si="21"/>
        <v>0</v>
      </c>
      <c r="AF19" s="41">
        <f t="shared" si="21"/>
        <v>0</v>
      </c>
      <c r="AG19" s="41">
        <f t="shared" si="21"/>
        <v>0</v>
      </c>
      <c r="AH19" s="41">
        <f t="shared" si="21"/>
        <v>0</v>
      </c>
      <c r="AI19" s="41">
        <f t="shared" si="21"/>
        <v>0</v>
      </c>
      <c r="AJ19" s="41">
        <f t="shared" si="21"/>
        <v>0</v>
      </c>
      <c r="AK19" s="41">
        <f t="shared" si="21"/>
        <v>0</v>
      </c>
      <c r="AL19" s="41">
        <f t="shared" si="21"/>
        <v>7</v>
      </c>
      <c r="AM19" s="168">
        <f t="shared" si="5"/>
        <v>7</v>
      </c>
      <c r="AN19" s="113">
        <f t="shared" si="6"/>
      </c>
      <c r="AO19" s="113">
        <f t="shared" si="7"/>
      </c>
      <c r="AP19" s="113">
        <f t="shared" si="8"/>
      </c>
      <c r="AQ19" s="113">
        <f t="shared" si="9"/>
      </c>
      <c r="AR19" s="113">
        <f t="shared" si="10"/>
      </c>
      <c r="AS19" s="113">
        <f t="shared" si="11"/>
      </c>
      <c r="AT19" s="113">
        <f t="shared" si="12"/>
      </c>
      <c r="AU19" s="113">
        <f t="shared" si="13"/>
      </c>
      <c r="AV19" s="113">
        <f t="shared" si="14"/>
      </c>
      <c r="AW19" s="113">
        <f t="shared" si="15"/>
      </c>
      <c r="AX19" s="113">
        <f t="shared" si="16"/>
      </c>
      <c r="AY19" s="113">
        <f t="shared" si="17"/>
        <v>1</v>
      </c>
      <c r="AZ19" s="169">
        <f t="shared" si="18"/>
        <v>1</v>
      </c>
    </row>
    <row r="20" spans="1:26" ht="40.5" customHeight="1">
      <c r="A20" s="62" t="s">
        <v>672</v>
      </c>
      <c r="B20" s="208" t="s">
        <v>145</v>
      </c>
      <c r="C20" s="115" t="s">
        <v>610</v>
      </c>
      <c r="D20" s="128" t="s">
        <v>146</v>
      </c>
      <c r="E20" s="128" t="s">
        <v>147</v>
      </c>
      <c r="F20" s="5">
        <v>40542</v>
      </c>
      <c r="G20" s="5">
        <v>15</v>
      </c>
      <c r="H20" s="4">
        <v>15</v>
      </c>
      <c r="I20" s="4"/>
      <c r="J20" s="4" t="str">
        <f>VLOOKUP(K20,Tri!$A$1:$B$12,2,FALSE)</f>
        <v>IV</v>
      </c>
      <c r="K20" s="4">
        <f t="shared" si="3"/>
        <v>12</v>
      </c>
      <c r="M20"/>
      <c r="Z20" s="61">
        <f>SUM(Z4:Z19)</f>
        <v>366</v>
      </c>
    </row>
    <row r="21" spans="1:13" ht="40.5" customHeight="1">
      <c r="A21" s="62" t="s">
        <v>672</v>
      </c>
      <c r="B21" s="208" t="s">
        <v>1655</v>
      </c>
      <c r="C21" s="115" t="s">
        <v>616</v>
      </c>
      <c r="D21" s="128" t="s">
        <v>1656</v>
      </c>
      <c r="E21" s="128" t="s">
        <v>561</v>
      </c>
      <c r="F21" s="5">
        <v>40526</v>
      </c>
      <c r="G21" s="5">
        <v>11</v>
      </c>
      <c r="H21" s="4">
        <v>11</v>
      </c>
      <c r="I21" s="4"/>
      <c r="J21" s="4" t="str">
        <f>VLOOKUP(K21,Tri!$A$1:$B$12,2,FALSE)</f>
        <v>IV</v>
      </c>
      <c r="K21" s="4">
        <f t="shared" si="3"/>
        <v>12</v>
      </c>
      <c r="M21"/>
    </row>
    <row r="22" spans="1:13" ht="40.5" customHeight="1">
      <c r="A22" s="62" t="s">
        <v>672</v>
      </c>
      <c r="B22" s="208" t="s">
        <v>148</v>
      </c>
      <c r="C22" s="115" t="s">
        <v>317</v>
      </c>
      <c r="D22" s="128" t="s">
        <v>1657</v>
      </c>
      <c r="E22" s="128" t="s">
        <v>562</v>
      </c>
      <c r="F22" s="5">
        <v>40543</v>
      </c>
      <c r="G22" s="5">
        <v>2</v>
      </c>
      <c r="H22" s="4">
        <v>2</v>
      </c>
      <c r="I22" s="4" t="s">
        <v>1658</v>
      </c>
      <c r="J22" s="4" t="str">
        <f>VLOOKUP(K22,Tri!$A$1:$B$12,2,FALSE)</f>
        <v>IV</v>
      </c>
      <c r="K22" s="4">
        <f t="shared" si="3"/>
        <v>12</v>
      </c>
      <c r="M22"/>
    </row>
    <row r="23" spans="1:13" ht="40.5" customHeight="1">
      <c r="A23" s="62" t="s">
        <v>672</v>
      </c>
      <c r="B23" s="208" t="s">
        <v>148</v>
      </c>
      <c r="C23" s="115" t="s">
        <v>565</v>
      </c>
      <c r="D23" s="128" t="s">
        <v>563</v>
      </c>
      <c r="E23" s="128" t="s">
        <v>564</v>
      </c>
      <c r="F23" s="5">
        <v>40543</v>
      </c>
      <c r="G23" s="5">
        <v>2</v>
      </c>
      <c r="H23" s="4">
        <v>2</v>
      </c>
      <c r="I23" s="4" t="s">
        <v>1658</v>
      </c>
      <c r="J23" s="4" t="str">
        <f>VLOOKUP(K23,Tri!$A$1:$B$12,2,FALSE)</f>
        <v>IV</v>
      </c>
      <c r="K23" s="4">
        <f t="shared" si="3"/>
        <v>12</v>
      </c>
      <c r="M23"/>
    </row>
    <row r="24" spans="1:13" ht="40.5" customHeight="1">
      <c r="A24" s="62" t="s">
        <v>672</v>
      </c>
      <c r="B24" s="208" t="s">
        <v>148</v>
      </c>
      <c r="C24" s="115" t="s">
        <v>565</v>
      </c>
      <c r="D24" s="128" t="s">
        <v>1659</v>
      </c>
      <c r="E24" s="128" t="s">
        <v>337</v>
      </c>
      <c r="F24" s="5">
        <v>40543</v>
      </c>
      <c r="G24" s="5">
        <f t="shared" si="19"/>
        <v>1</v>
      </c>
      <c r="H24" s="4">
        <v>1</v>
      </c>
      <c r="I24" s="4"/>
      <c r="J24" s="4" t="str">
        <f>VLOOKUP(K24,Tri!$A$1:$B$12,2,FALSE)</f>
        <v>IV</v>
      </c>
      <c r="K24" s="4">
        <f t="shared" si="3"/>
        <v>12</v>
      </c>
      <c r="M24"/>
    </row>
    <row r="25" spans="1:13" ht="40.5" customHeight="1">
      <c r="A25" s="62" t="s">
        <v>672</v>
      </c>
      <c r="B25" s="208" t="s">
        <v>148</v>
      </c>
      <c r="C25" s="115" t="s">
        <v>565</v>
      </c>
      <c r="D25" s="128" t="s">
        <v>1660</v>
      </c>
      <c r="E25" s="128" t="s">
        <v>1661</v>
      </c>
      <c r="F25" s="5">
        <v>40543</v>
      </c>
      <c r="G25" s="5">
        <f t="shared" si="19"/>
        <v>1</v>
      </c>
      <c r="H25" s="4">
        <v>1</v>
      </c>
      <c r="I25" s="4"/>
      <c r="J25" s="4" t="str">
        <f>VLOOKUP(K25,Tri!$A$1:$B$12,2,FALSE)</f>
        <v>IV</v>
      </c>
      <c r="K25" s="4">
        <f t="shared" si="3"/>
        <v>12</v>
      </c>
      <c r="M25"/>
    </row>
    <row r="26" spans="1:13" ht="40.5" customHeight="1">
      <c r="A26" s="62"/>
      <c r="B26" s="208" t="s">
        <v>148</v>
      </c>
      <c r="C26" s="115" t="s">
        <v>719</v>
      </c>
      <c r="D26" s="128" t="s">
        <v>718</v>
      </c>
      <c r="E26" s="128" t="s">
        <v>1662</v>
      </c>
      <c r="F26" s="5">
        <v>40543</v>
      </c>
      <c r="G26" s="5">
        <v>1</v>
      </c>
      <c r="H26" s="4">
        <v>1</v>
      </c>
      <c r="I26" s="4"/>
      <c r="J26" s="4" t="str">
        <f>VLOOKUP(K26,Tri!$A$1:$B$12,2,FALSE)</f>
        <v>IV</v>
      </c>
      <c r="K26" s="4">
        <f>MONTH(F26)</f>
        <v>12</v>
      </c>
      <c r="M26"/>
    </row>
    <row r="27" spans="1:13" ht="40.5" customHeight="1">
      <c r="A27" s="62" t="s">
        <v>672</v>
      </c>
      <c r="B27" s="208" t="s">
        <v>149</v>
      </c>
      <c r="C27" s="115" t="s">
        <v>404</v>
      </c>
      <c r="D27" s="128" t="s">
        <v>1099</v>
      </c>
      <c r="E27" s="128" t="s">
        <v>1095</v>
      </c>
      <c r="F27" s="5">
        <v>40542</v>
      </c>
      <c r="G27" s="5">
        <f t="shared" si="19"/>
        <v>1</v>
      </c>
      <c r="H27" s="4">
        <v>1</v>
      </c>
      <c r="I27" s="4"/>
      <c r="J27" s="4" t="str">
        <f>VLOOKUP(K27,Tri!$A$1:$B$12,2,FALSE)</f>
        <v>IV</v>
      </c>
      <c r="K27" s="4">
        <f t="shared" si="3"/>
        <v>12</v>
      </c>
      <c r="M27"/>
    </row>
    <row r="28" spans="1:13" ht="40.5" customHeight="1">
      <c r="A28" s="62" t="s">
        <v>672</v>
      </c>
      <c r="B28" s="208" t="s">
        <v>150</v>
      </c>
      <c r="C28" s="115" t="s">
        <v>420</v>
      </c>
      <c r="D28" s="128" t="s">
        <v>1663</v>
      </c>
      <c r="E28" s="128" t="s">
        <v>1096</v>
      </c>
      <c r="F28" s="5">
        <v>40223</v>
      </c>
      <c r="G28" s="5">
        <f t="shared" si="19"/>
        <v>1</v>
      </c>
      <c r="H28" s="4">
        <v>1</v>
      </c>
      <c r="I28" s="4"/>
      <c r="J28" s="4" t="str">
        <f>VLOOKUP(K28,Tri!$A$1:$B$12,2,FALSE)</f>
        <v>I</v>
      </c>
      <c r="K28" s="4">
        <f t="shared" si="3"/>
        <v>2</v>
      </c>
      <c r="M28"/>
    </row>
    <row r="29" spans="1:13" ht="40.5" customHeight="1">
      <c r="A29" s="62" t="s">
        <v>672</v>
      </c>
      <c r="B29" s="208" t="s">
        <v>150</v>
      </c>
      <c r="C29" s="115" t="s">
        <v>40</v>
      </c>
      <c r="D29" s="128" t="s">
        <v>1097</v>
      </c>
      <c r="E29" s="128" t="s">
        <v>1098</v>
      </c>
      <c r="F29" s="5">
        <v>40542</v>
      </c>
      <c r="G29" s="5">
        <v>4</v>
      </c>
      <c r="H29" s="4">
        <v>4</v>
      </c>
      <c r="I29" s="4"/>
      <c r="J29" s="4" t="str">
        <f>VLOOKUP(K29,Tri!$A$1:$B$12,2,FALSE)</f>
        <v>IV</v>
      </c>
      <c r="K29" s="4">
        <f t="shared" si="3"/>
        <v>12</v>
      </c>
      <c r="M29"/>
    </row>
    <row r="30" spans="1:13" ht="40.5" customHeight="1">
      <c r="A30" s="62" t="s">
        <v>672</v>
      </c>
      <c r="B30" s="208" t="s">
        <v>1654</v>
      </c>
      <c r="C30" s="115" t="s">
        <v>985</v>
      </c>
      <c r="D30" s="128" t="s">
        <v>1102</v>
      </c>
      <c r="E30" s="128" t="s">
        <v>1100</v>
      </c>
      <c r="F30" s="5">
        <v>40252</v>
      </c>
      <c r="G30" s="5">
        <f t="shared" si="19"/>
        <v>1</v>
      </c>
      <c r="H30" s="4">
        <v>1</v>
      </c>
      <c r="I30" s="4"/>
      <c r="J30" s="4" t="str">
        <f>VLOOKUP(K30,Tri!$A$1:$B$12,2,FALSE)</f>
        <v>I</v>
      </c>
      <c r="K30" s="4">
        <f t="shared" si="3"/>
        <v>3</v>
      </c>
      <c r="M30"/>
    </row>
    <row r="31" spans="1:13" ht="40.5" customHeight="1">
      <c r="A31" s="62" t="s">
        <v>672</v>
      </c>
      <c r="B31" s="208" t="s">
        <v>1654</v>
      </c>
      <c r="C31" s="115" t="s">
        <v>404</v>
      </c>
      <c r="D31" s="128" t="s">
        <v>1101</v>
      </c>
      <c r="E31" s="128" t="s">
        <v>1103</v>
      </c>
      <c r="F31" s="5">
        <v>40542</v>
      </c>
      <c r="G31" s="5">
        <v>60</v>
      </c>
      <c r="H31" s="4">
        <v>60</v>
      </c>
      <c r="I31" s="4"/>
      <c r="J31" s="4" t="str">
        <f>VLOOKUP(K31,Tri!$A$1:$B$12,2,FALSE)</f>
        <v>IV</v>
      </c>
      <c r="K31" s="4">
        <f t="shared" si="3"/>
        <v>12</v>
      </c>
      <c r="M31"/>
    </row>
    <row r="32" spans="1:13" ht="40.5" customHeight="1">
      <c r="A32" s="62" t="s">
        <v>672</v>
      </c>
      <c r="B32" s="208" t="s">
        <v>151</v>
      </c>
      <c r="C32" s="115" t="s">
        <v>616</v>
      </c>
      <c r="D32" s="128" t="s">
        <v>1104</v>
      </c>
      <c r="E32" s="128" t="s">
        <v>1664</v>
      </c>
      <c r="F32" s="5">
        <v>40542</v>
      </c>
      <c r="G32" s="5">
        <f t="shared" si="19"/>
        <v>1</v>
      </c>
      <c r="H32" s="4">
        <v>1</v>
      </c>
      <c r="I32" s="4"/>
      <c r="J32" s="4" t="str">
        <f>VLOOKUP(K32,Tri!$A$1:$B$12,2,FALSE)</f>
        <v>IV</v>
      </c>
      <c r="K32" s="4">
        <f t="shared" si="3"/>
        <v>12</v>
      </c>
      <c r="M32"/>
    </row>
    <row r="33" spans="1:13" ht="40.5" customHeight="1">
      <c r="A33" s="140" t="s">
        <v>672</v>
      </c>
      <c r="B33" s="140" t="s">
        <v>152</v>
      </c>
      <c r="C33" s="59" t="s">
        <v>402</v>
      </c>
      <c r="D33" s="76" t="s">
        <v>1105</v>
      </c>
      <c r="E33" s="76" t="s">
        <v>1106</v>
      </c>
      <c r="F33" s="75">
        <v>40512</v>
      </c>
      <c r="G33" s="5">
        <f t="shared" si="19"/>
        <v>1</v>
      </c>
      <c r="H33" s="59">
        <v>1</v>
      </c>
      <c r="I33" s="59"/>
      <c r="J33" s="59" t="str">
        <f>VLOOKUP(K33,Tri!$A$1:$B$12,2,FALSE)</f>
        <v>IV</v>
      </c>
      <c r="K33" s="59">
        <f t="shared" si="3"/>
        <v>11</v>
      </c>
      <c r="M33"/>
    </row>
    <row r="34" spans="1:13" ht="40.5" customHeight="1">
      <c r="A34" s="140" t="s">
        <v>672</v>
      </c>
      <c r="B34" s="140" t="s">
        <v>671</v>
      </c>
      <c r="C34" s="59" t="s">
        <v>140</v>
      </c>
      <c r="D34" s="76" t="s">
        <v>1107</v>
      </c>
      <c r="E34" s="76" t="s">
        <v>1108</v>
      </c>
      <c r="F34" s="75">
        <v>40480</v>
      </c>
      <c r="G34" s="5">
        <v>18</v>
      </c>
      <c r="H34" s="4">
        <v>18</v>
      </c>
      <c r="I34" s="4"/>
      <c r="J34" s="4" t="str">
        <f>VLOOKUP(K34,Tri!$A$1:$B$12,2,FALSE)</f>
        <v>IV</v>
      </c>
      <c r="K34" s="4">
        <f t="shared" si="3"/>
        <v>10</v>
      </c>
      <c r="M34"/>
    </row>
    <row r="35" spans="2:13" ht="40.5" customHeight="1">
      <c r="B35" s="270"/>
      <c r="C35" s="271"/>
      <c r="D35" s="264"/>
      <c r="E35" s="264"/>
      <c r="G35" s="453">
        <f>SUM(G4:G34)</f>
        <v>366</v>
      </c>
      <c r="M35"/>
    </row>
    <row r="36" ht="40.5" customHeight="1"/>
  </sheetData>
  <sheetProtection/>
  <mergeCells count="5">
    <mergeCell ref="N2:Z2"/>
    <mergeCell ref="AA2:AM2"/>
    <mergeCell ref="AN2:AZ2"/>
    <mergeCell ref="A1:F2"/>
    <mergeCell ref="H1:I2"/>
  </mergeCells>
  <dataValidations count="7">
    <dataValidation type="date" operator="lessThanOrEqual" allowBlank="1" showInputMessage="1" showErrorMessage="1" errorTitle="NO PERMITIDO" error="El tiempo planeado supera los 30 dias permitidos.&#10;Debe desagrugar aún más la tarea" sqref="F5:F16 F18:F19 F27:F31 F34 G4:G34">
      <formula1>E5+30</formula1>
    </dataValidation>
    <dataValidation type="date" allowBlank="1" showInputMessage="1" showErrorMessage="1" errorTitle="ERROR" error="FECHA NO VALIDA.  DIGITE DIA / MES / AÑO&#10;&#10;EJEMPLO 13/05/10&#10;&#10;Rango entre:  01/01/10 y 31/01/11" sqref="F23:F24 F4">
      <formula1>40179</formula1>
      <formula2>40574</formula2>
    </dataValidation>
    <dataValidation allowBlank="1" showInputMessage="1" showErrorMessage="1" sqref="C27:C33 C4:C19"/>
    <dataValidation type="date" allowBlank="1" showInputMessage="1" showErrorMessage="1" errorTitle="ERROR" error="FECHA NO VALIDA.  DIGITE DIA / MES / AÑO&#10;&#10;EJEMPLO 13/05/08&#10;&#10;Rango entre:  01/01/08 y 31/01/09" sqref="F33 F22">
      <formula1>40179</formula1>
      <formula2>40574</formula2>
    </dataValidation>
    <dataValidation operator="greaterThanOrEqual" allowBlank="1" showInputMessage="1" showErrorMessage="1" sqref="E28"/>
    <dataValidation type="custom" operator="equal" allowBlank="1" showInputMessage="1" showErrorMessage="1" errorTitle="ERROR" error="CODIGO NO VALIDO. NO CREE NUEVOS CODIGOS" sqref="C22 C26">
      <formula1>C22</formula1>
    </dataValidation>
    <dataValidation operator="equal" allowBlank="1" errorTitle="ERROR" error="NO MODIFIQUE CONTENIDO EN ESTA CELDA&#10;UTILICE LAS FILAS A PARTIR DE TAREA BASICA" sqref="E26"/>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92D050"/>
  </sheetPr>
  <dimension ref="A1:HZ22"/>
  <sheetViews>
    <sheetView zoomScalePageLayoutView="0" workbookViewId="0" topLeftCell="D1">
      <selection activeCell="B21" sqref="B21"/>
    </sheetView>
  </sheetViews>
  <sheetFormatPr defaultColWidth="11.421875" defaultRowHeight="12.75"/>
  <cols>
    <col min="1" max="1" width="19.8515625" style="2" customWidth="1"/>
    <col min="2" max="2" width="21.57421875" style="2" customWidth="1"/>
    <col min="3" max="3" width="17.28125" style="3" customWidth="1"/>
    <col min="4" max="4" width="34.28125" style="3" customWidth="1"/>
    <col min="5" max="5" width="26.421875" style="1" customWidth="1"/>
    <col min="6" max="6" width="16.28125" style="1" bestFit="1" customWidth="1"/>
    <col min="7" max="7" width="16.28125" style="3" customWidth="1"/>
    <col min="8" max="8" width="16.421875" style="187" customWidth="1"/>
    <col min="9" max="9" width="20.140625" style="2" customWidth="1"/>
    <col min="10" max="12" width="11.421875" style="2" customWidth="1"/>
    <col min="13" max="13" width="39.28125" style="2" customWidth="1"/>
    <col min="14" max="39" width="4.421875" style="2" customWidth="1"/>
    <col min="40" max="40" width="5.7109375" style="2" customWidth="1"/>
    <col min="41" max="41" width="7.8515625" style="2" customWidth="1"/>
    <col min="42" max="42" width="5.00390625" style="2" bestFit="1" customWidth="1"/>
    <col min="43" max="43" width="4.421875" style="2" customWidth="1"/>
    <col min="44" max="44" width="5.421875" style="2" customWidth="1"/>
    <col min="45" max="45" width="6.00390625" style="2" customWidth="1"/>
    <col min="46" max="46" width="5.00390625" style="2" bestFit="1" customWidth="1"/>
    <col min="47" max="47" width="5.28125" style="2" customWidth="1"/>
    <col min="48" max="48" width="5.421875" style="2" customWidth="1"/>
    <col min="49" max="49" width="5.00390625" style="2" bestFit="1" customWidth="1"/>
    <col min="50" max="50" width="4.421875" style="2" customWidth="1"/>
    <col min="51" max="52" width="5.00390625" style="2" bestFit="1" customWidth="1"/>
    <col min="53" max="16384" width="11.421875" style="2" customWidth="1"/>
  </cols>
  <sheetData>
    <row r="1" spans="1:9" ht="13.5" customHeight="1">
      <c r="A1" s="481" t="s">
        <v>134</v>
      </c>
      <c r="B1" s="482"/>
      <c r="C1" s="482"/>
      <c r="D1" s="482"/>
      <c r="E1" s="482"/>
      <c r="F1" s="482"/>
      <c r="G1" s="332"/>
      <c r="H1" s="481" t="s">
        <v>1236</v>
      </c>
      <c r="I1" s="485"/>
    </row>
    <row r="2" spans="1:52" ht="20.25" customHeight="1">
      <c r="A2" s="487"/>
      <c r="B2" s="488"/>
      <c r="C2" s="488"/>
      <c r="D2" s="488"/>
      <c r="E2" s="488"/>
      <c r="F2" s="488"/>
      <c r="G2" s="333"/>
      <c r="H2" s="487"/>
      <c r="I2" s="492"/>
      <c r="M2" s="41"/>
      <c r="N2" s="489" t="s">
        <v>1199</v>
      </c>
      <c r="O2" s="490"/>
      <c r="P2" s="490"/>
      <c r="Q2" s="490"/>
      <c r="R2" s="490"/>
      <c r="S2" s="490"/>
      <c r="T2" s="490"/>
      <c r="U2" s="490"/>
      <c r="V2" s="490"/>
      <c r="W2" s="490"/>
      <c r="X2" s="490"/>
      <c r="Y2" s="490"/>
      <c r="Z2" s="491"/>
      <c r="AA2" s="489" t="s">
        <v>1203</v>
      </c>
      <c r="AB2" s="490"/>
      <c r="AC2" s="490"/>
      <c r="AD2" s="490"/>
      <c r="AE2" s="490"/>
      <c r="AF2" s="490"/>
      <c r="AG2" s="490"/>
      <c r="AH2" s="490"/>
      <c r="AI2" s="490"/>
      <c r="AJ2" s="490"/>
      <c r="AK2" s="490"/>
      <c r="AL2" s="490"/>
      <c r="AM2" s="491"/>
      <c r="AN2" s="489" t="s">
        <v>1204</v>
      </c>
      <c r="AO2" s="490"/>
      <c r="AP2" s="490"/>
      <c r="AQ2" s="490"/>
      <c r="AR2" s="490"/>
      <c r="AS2" s="490"/>
      <c r="AT2" s="490"/>
      <c r="AU2" s="490"/>
      <c r="AV2" s="490"/>
      <c r="AW2" s="490"/>
      <c r="AX2" s="490"/>
      <c r="AY2" s="490"/>
      <c r="AZ2" s="491"/>
    </row>
    <row r="3" spans="1:52" ht="30">
      <c r="A3" s="84" t="s">
        <v>427</v>
      </c>
      <c r="B3" s="84" t="s">
        <v>1258</v>
      </c>
      <c r="C3" s="84" t="s">
        <v>425</v>
      </c>
      <c r="D3" s="84" t="s">
        <v>429</v>
      </c>
      <c r="E3" s="84" t="s">
        <v>424</v>
      </c>
      <c r="F3" s="84" t="s">
        <v>1259</v>
      </c>
      <c r="G3" s="309" t="s">
        <v>1207</v>
      </c>
      <c r="H3" s="445" t="s">
        <v>656</v>
      </c>
      <c r="I3" s="84"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45.75" customHeight="1">
      <c r="A4" s="438" t="s">
        <v>673</v>
      </c>
      <c r="B4" s="438" t="s">
        <v>109</v>
      </c>
      <c r="C4" s="439" t="s">
        <v>1078</v>
      </c>
      <c r="D4" s="439" t="s">
        <v>221</v>
      </c>
      <c r="E4" s="440" t="s">
        <v>1665</v>
      </c>
      <c r="F4" s="443">
        <v>40463</v>
      </c>
      <c r="G4" s="346">
        <f>IF(F4="","",1)</f>
        <v>1</v>
      </c>
      <c r="H4" s="454">
        <v>1</v>
      </c>
      <c r="I4" s="67"/>
      <c r="J4" s="4" t="str">
        <f>VLOOKUP(K4,Tri!$A$1:$B$12,2,FALSE)</f>
        <v>IV</v>
      </c>
      <c r="K4" s="4">
        <f>MONTH(F4)</f>
        <v>10</v>
      </c>
      <c r="M4" s="162" t="s">
        <v>109</v>
      </c>
      <c r="N4" s="41">
        <f aca="true" t="shared" si="0" ref="N4:Y10">_xlfn.SUMIFS($G$4:$G$414,$B$4:$B$414,$M4,$K$4:$K$414,N$3)</f>
        <v>0</v>
      </c>
      <c r="O4" s="41">
        <f t="shared" si="0"/>
        <v>0</v>
      </c>
      <c r="P4" s="41">
        <f t="shared" si="0"/>
        <v>0</v>
      </c>
      <c r="Q4" s="41">
        <f t="shared" si="0"/>
        <v>0</v>
      </c>
      <c r="R4" s="41">
        <f t="shared" si="0"/>
        <v>0</v>
      </c>
      <c r="S4" s="41">
        <f t="shared" si="0"/>
        <v>0</v>
      </c>
      <c r="T4" s="41">
        <f t="shared" si="0"/>
        <v>0</v>
      </c>
      <c r="U4" s="41">
        <f t="shared" si="0"/>
        <v>1</v>
      </c>
      <c r="V4" s="41">
        <f t="shared" si="0"/>
        <v>0</v>
      </c>
      <c r="W4" s="41">
        <f t="shared" si="0"/>
        <v>2</v>
      </c>
      <c r="X4" s="41">
        <f t="shared" si="0"/>
        <v>0</v>
      </c>
      <c r="Y4" s="41">
        <f t="shared" si="0"/>
        <v>0</v>
      </c>
      <c r="Z4" s="168">
        <f aca="true" t="shared" si="1" ref="Z4:Z10">SUM(N4:Y4)</f>
        <v>3</v>
      </c>
      <c r="AA4" s="41">
        <f aca="true" t="shared" si="2" ref="AA4:AL10">_xlfn.SUMIFS($H$4:$H$414,$B$4:$B$414,$M4,$K$4:$K$414,AA$3)</f>
        <v>0</v>
      </c>
      <c r="AB4" s="41">
        <f t="shared" si="2"/>
        <v>0</v>
      </c>
      <c r="AC4" s="41">
        <f t="shared" si="2"/>
        <v>0</v>
      </c>
      <c r="AD4" s="41">
        <f t="shared" si="2"/>
        <v>0</v>
      </c>
      <c r="AE4" s="41">
        <f t="shared" si="2"/>
        <v>0</v>
      </c>
      <c r="AF4" s="41">
        <f t="shared" si="2"/>
        <v>0</v>
      </c>
      <c r="AG4" s="41">
        <f t="shared" si="2"/>
        <v>0</v>
      </c>
      <c r="AH4" s="41">
        <f t="shared" si="2"/>
        <v>1</v>
      </c>
      <c r="AI4" s="41">
        <f t="shared" si="2"/>
        <v>0</v>
      </c>
      <c r="AJ4" s="41">
        <f t="shared" si="2"/>
        <v>2</v>
      </c>
      <c r="AK4" s="41">
        <f t="shared" si="2"/>
        <v>0</v>
      </c>
      <c r="AL4" s="41">
        <f t="shared" si="2"/>
        <v>0</v>
      </c>
      <c r="AM4" s="168">
        <f aca="true" t="shared" si="3" ref="AM4:AM10">SUM(AA4:AL4)</f>
        <v>3</v>
      </c>
      <c r="AN4" s="113">
        <f>IF(N4="","",IF(N4=0,"",(AA4/N4)))</f>
      </c>
      <c r="AO4" s="113">
        <f aca="true" t="shared" si="4" ref="AO4:AY4">IF(O4="","",IF(O4=0,"",(AB4/O4)))</f>
      </c>
      <c r="AP4" s="113">
        <f t="shared" si="4"/>
      </c>
      <c r="AQ4" s="113">
        <f t="shared" si="4"/>
      </c>
      <c r="AR4" s="113">
        <f t="shared" si="4"/>
      </c>
      <c r="AS4" s="113">
        <f t="shared" si="4"/>
      </c>
      <c r="AT4" s="113">
        <f t="shared" si="4"/>
      </c>
      <c r="AU4" s="113">
        <f t="shared" si="4"/>
        <v>1</v>
      </c>
      <c r="AV4" s="113">
        <f t="shared" si="4"/>
      </c>
      <c r="AW4" s="113">
        <f t="shared" si="4"/>
        <v>1</v>
      </c>
      <c r="AX4" s="113">
        <f t="shared" si="4"/>
      </c>
      <c r="AY4" s="113">
        <f t="shared" si="4"/>
      </c>
      <c r="AZ4" s="169">
        <f>IF(ISERROR(AVERAGE(AN4:AY4)),"",AVERAGE(AN4:AY4))</f>
        <v>1</v>
      </c>
    </row>
    <row r="5" spans="1:52" ht="45.75" customHeight="1">
      <c r="A5" s="438" t="s">
        <v>673</v>
      </c>
      <c r="B5" s="438" t="s">
        <v>109</v>
      </c>
      <c r="C5" s="439" t="s">
        <v>1078</v>
      </c>
      <c r="D5" s="439" t="s">
        <v>221</v>
      </c>
      <c r="E5" s="440" t="s">
        <v>1666</v>
      </c>
      <c r="F5" s="443">
        <v>40421</v>
      </c>
      <c r="G5" s="346">
        <f>IF(F5="","",1)</f>
        <v>1</v>
      </c>
      <c r="H5" s="454">
        <v>1</v>
      </c>
      <c r="I5" s="67"/>
      <c r="J5" s="4" t="str">
        <f>VLOOKUP(K5,Tri!$A$1:$B$12,2,FALSE)</f>
        <v>III</v>
      </c>
      <c r="K5" s="4">
        <f aca="true" t="shared" si="5" ref="K5:K21">MONTH(F5)</f>
        <v>8</v>
      </c>
      <c r="M5" s="162" t="s">
        <v>1112</v>
      </c>
      <c r="N5" s="41">
        <f t="shared" si="0"/>
        <v>0</v>
      </c>
      <c r="O5" s="41">
        <f t="shared" si="0"/>
        <v>0</v>
      </c>
      <c r="P5" s="41">
        <f t="shared" si="0"/>
        <v>1</v>
      </c>
      <c r="Q5" s="41">
        <f t="shared" si="0"/>
        <v>0</v>
      </c>
      <c r="R5" s="41">
        <f t="shared" si="0"/>
        <v>1</v>
      </c>
      <c r="S5" s="41">
        <f t="shared" si="0"/>
        <v>1</v>
      </c>
      <c r="T5" s="41">
        <f t="shared" si="0"/>
        <v>1</v>
      </c>
      <c r="U5" s="41">
        <f t="shared" si="0"/>
        <v>0</v>
      </c>
      <c r="V5" s="41">
        <f t="shared" si="0"/>
        <v>0</v>
      </c>
      <c r="W5" s="41">
        <f t="shared" si="0"/>
        <v>0</v>
      </c>
      <c r="X5" s="41">
        <f t="shared" si="0"/>
        <v>0</v>
      </c>
      <c r="Y5" s="41">
        <f t="shared" si="0"/>
        <v>1</v>
      </c>
      <c r="Z5" s="168">
        <f t="shared" si="1"/>
        <v>5</v>
      </c>
      <c r="AA5" s="41">
        <f t="shared" si="2"/>
        <v>0</v>
      </c>
      <c r="AB5" s="41">
        <f t="shared" si="2"/>
        <v>0</v>
      </c>
      <c r="AC5" s="41">
        <f t="shared" si="2"/>
        <v>1</v>
      </c>
      <c r="AD5" s="41">
        <f t="shared" si="2"/>
        <v>0</v>
      </c>
      <c r="AE5" s="41">
        <f t="shared" si="2"/>
        <v>1</v>
      </c>
      <c r="AF5" s="41">
        <f t="shared" si="2"/>
        <v>1</v>
      </c>
      <c r="AG5" s="41">
        <f t="shared" si="2"/>
        <v>1</v>
      </c>
      <c r="AH5" s="41">
        <f t="shared" si="2"/>
        <v>0</v>
      </c>
      <c r="AI5" s="41">
        <f t="shared" si="2"/>
        <v>0</v>
      </c>
      <c r="AJ5" s="41">
        <f t="shared" si="2"/>
        <v>0</v>
      </c>
      <c r="AK5" s="41">
        <f t="shared" si="2"/>
        <v>0</v>
      </c>
      <c r="AL5" s="41">
        <f t="shared" si="2"/>
        <v>1</v>
      </c>
      <c r="AM5" s="168">
        <f t="shared" si="3"/>
        <v>5</v>
      </c>
      <c r="AN5" s="113">
        <f aca="true" t="shared" si="6" ref="AN5:AN10">IF(N5="","",IF(N5=0,"",(AA5/N5)))</f>
      </c>
      <c r="AO5" s="113">
        <f aca="true" t="shared" si="7" ref="AO5:AO10">IF(O5="","",IF(O5=0,"",(AB5/O5)))</f>
      </c>
      <c r="AP5" s="113">
        <f aca="true" t="shared" si="8" ref="AP5:AP10">IF(P5="","",IF(P5=0,"",(AC5/P5)))</f>
        <v>1</v>
      </c>
      <c r="AQ5" s="113">
        <f aca="true" t="shared" si="9" ref="AQ5:AQ10">IF(Q5="","",IF(Q5=0,"",(AD5/Q5)))</f>
      </c>
      <c r="AR5" s="113">
        <f aca="true" t="shared" si="10" ref="AR5:AR10">IF(R5="","",IF(R5=0,"",(AE5/R5)))</f>
        <v>1</v>
      </c>
      <c r="AS5" s="113">
        <f aca="true" t="shared" si="11" ref="AS5:AS10">IF(S5="","",IF(S5=0,"",(AF5/S5)))</f>
        <v>1</v>
      </c>
      <c r="AT5" s="113">
        <f aca="true" t="shared" si="12" ref="AT5:AT10">IF(T5="","",IF(T5=0,"",(AG5/T5)))</f>
        <v>1</v>
      </c>
      <c r="AU5" s="113">
        <f aca="true" t="shared" si="13" ref="AU5:AU10">IF(U5="","",IF(U5=0,"",(AH5/U5)))</f>
      </c>
      <c r="AV5" s="113">
        <f aca="true" t="shared" si="14" ref="AV5:AV10">IF(V5="","",IF(V5=0,"",(AI5/V5)))</f>
      </c>
      <c r="AW5" s="113">
        <f aca="true" t="shared" si="15" ref="AW5:AW10">IF(W5="","",IF(W5=0,"",(AJ5/W5)))</f>
      </c>
      <c r="AX5" s="113">
        <f aca="true" t="shared" si="16" ref="AX5:AX10">IF(X5="","",IF(X5=0,"",(AK5/X5)))</f>
      </c>
      <c r="AY5" s="113">
        <f aca="true" t="shared" si="17" ref="AY5:AY10">IF(Y5="","",IF(Y5=0,"",(AL5/Y5)))</f>
        <v>1</v>
      </c>
      <c r="AZ5" s="169">
        <f aca="true" t="shared" si="18" ref="AZ5:AZ10">IF(ISERROR(AVERAGE(AN5:AY5)),"",AVERAGE(AN5:AY5))</f>
        <v>1</v>
      </c>
    </row>
    <row r="6" spans="1:52" ht="45.75" customHeight="1">
      <c r="A6" s="438" t="s">
        <v>673</v>
      </c>
      <c r="B6" s="438" t="s">
        <v>109</v>
      </c>
      <c r="C6" s="439" t="s">
        <v>1078</v>
      </c>
      <c r="D6" s="439" t="s">
        <v>221</v>
      </c>
      <c r="E6" s="440" t="s">
        <v>1667</v>
      </c>
      <c r="F6" s="443">
        <v>40456</v>
      </c>
      <c r="G6" s="346">
        <f>IF(F6="","",1)</f>
        <v>1</v>
      </c>
      <c r="H6" s="454">
        <v>1</v>
      </c>
      <c r="I6" s="67"/>
      <c r="J6" s="4" t="str">
        <f>VLOOKUP(K6,Tri!$A$1:$B$12,2,FALSE)</f>
        <v>IV</v>
      </c>
      <c r="K6" s="4">
        <f t="shared" si="5"/>
        <v>10</v>
      </c>
      <c r="M6" s="162" t="s">
        <v>113</v>
      </c>
      <c r="N6" s="41">
        <f t="shared" si="0"/>
        <v>0</v>
      </c>
      <c r="O6" s="41">
        <f t="shared" si="0"/>
        <v>0</v>
      </c>
      <c r="P6" s="41">
        <f t="shared" si="0"/>
        <v>0</v>
      </c>
      <c r="Q6" s="41">
        <f t="shared" si="0"/>
        <v>0</v>
      </c>
      <c r="R6" s="41">
        <f t="shared" si="0"/>
        <v>0</v>
      </c>
      <c r="S6" s="41">
        <f t="shared" si="0"/>
        <v>4</v>
      </c>
      <c r="T6" s="41">
        <f t="shared" si="0"/>
        <v>0</v>
      </c>
      <c r="U6" s="41">
        <f t="shared" si="0"/>
        <v>1</v>
      </c>
      <c r="V6" s="41">
        <f t="shared" si="0"/>
        <v>0</v>
      </c>
      <c r="W6" s="41">
        <f t="shared" si="0"/>
        <v>0</v>
      </c>
      <c r="X6" s="41">
        <f t="shared" si="0"/>
        <v>0</v>
      </c>
      <c r="Y6" s="41">
        <f t="shared" si="0"/>
        <v>0</v>
      </c>
      <c r="Z6" s="168">
        <f t="shared" si="1"/>
        <v>5</v>
      </c>
      <c r="AA6" s="41">
        <f t="shared" si="2"/>
        <v>0</v>
      </c>
      <c r="AB6" s="41">
        <f t="shared" si="2"/>
        <v>0</v>
      </c>
      <c r="AC6" s="41">
        <f t="shared" si="2"/>
        <v>0</v>
      </c>
      <c r="AD6" s="41">
        <f t="shared" si="2"/>
        <v>0</v>
      </c>
      <c r="AE6" s="41">
        <f t="shared" si="2"/>
        <v>0</v>
      </c>
      <c r="AF6" s="41">
        <f t="shared" si="2"/>
        <v>4</v>
      </c>
      <c r="AG6" s="41">
        <f t="shared" si="2"/>
        <v>0</v>
      </c>
      <c r="AH6" s="41">
        <f t="shared" si="2"/>
        <v>1</v>
      </c>
      <c r="AI6" s="41">
        <f t="shared" si="2"/>
        <v>0</v>
      </c>
      <c r="AJ6" s="41">
        <f t="shared" si="2"/>
        <v>0</v>
      </c>
      <c r="AK6" s="41">
        <f t="shared" si="2"/>
        <v>0</v>
      </c>
      <c r="AL6" s="41">
        <f t="shared" si="2"/>
        <v>0</v>
      </c>
      <c r="AM6" s="168">
        <f t="shared" si="3"/>
        <v>5</v>
      </c>
      <c r="AN6" s="113">
        <f t="shared" si="6"/>
      </c>
      <c r="AO6" s="113">
        <f t="shared" si="7"/>
      </c>
      <c r="AP6" s="113">
        <f t="shared" si="8"/>
      </c>
      <c r="AQ6" s="113">
        <f t="shared" si="9"/>
      </c>
      <c r="AR6" s="113">
        <f t="shared" si="10"/>
      </c>
      <c r="AS6" s="113">
        <f t="shared" si="11"/>
        <v>1</v>
      </c>
      <c r="AT6" s="113">
        <f t="shared" si="12"/>
      </c>
      <c r="AU6" s="113">
        <f t="shared" si="13"/>
        <v>1</v>
      </c>
      <c r="AV6" s="113">
        <f t="shared" si="14"/>
      </c>
      <c r="AW6" s="113">
        <f t="shared" si="15"/>
      </c>
      <c r="AX6" s="113">
        <f t="shared" si="16"/>
      </c>
      <c r="AY6" s="113">
        <f t="shared" si="17"/>
      </c>
      <c r="AZ6" s="169">
        <f t="shared" si="18"/>
        <v>1</v>
      </c>
    </row>
    <row r="7" spans="1:52" ht="45.75" customHeight="1">
      <c r="A7" s="438" t="s">
        <v>673</v>
      </c>
      <c r="B7" s="441" t="s">
        <v>1668</v>
      </c>
      <c r="C7" s="439" t="s">
        <v>110</v>
      </c>
      <c r="D7" s="439" t="s">
        <v>111</v>
      </c>
      <c r="E7" s="440" t="s">
        <v>112</v>
      </c>
      <c r="F7" s="443">
        <v>40542</v>
      </c>
      <c r="G7" s="346">
        <f>IF(F7="","",1)</f>
        <v>1</v>
      </c>
      <c r="H7" s="429">
        <v>1</v>
      </c>
      <c r="I7" s="4"/>
      <c r="J7" s="4" t="str">
        <f>VLOOKUP(K7,Tri!$A$1:$B$12,2,FALSE)</f>
        <v>IV</v>
      </c>
      <c r="K7" s="4">
        <f t="shared" si="5"/>
        <v>12</v>
      </c>
      <c r="M7" s="56" t="s">
        <v>1668</v>
      </c>
      <c r="N7" s="41">
        <f t="shared" si="0"/>
        <v>0</v>
      </c>
      <c r="O7" s="41">
        <f t="shared" si="0"/>
        <v>0</v>
      </c>
      <c r="P7" s="41">
        <f t="shared" si="0"/>
        <v>0</v>
      </c>
      <c r="Q7" s="41">
        <f t="shared" si="0"/>
        <v>0</v>
      </c>
      <c r="R7" s="41">
        <f t="shared" si="0"/>
        <v>0</v>
      </c>
      <c r="S7" s="41">
        <f t="shared" si="0"/>
        <v>0</v>
      </c>
      <c r="T7" s="41">
        <f t="shared" si="0"/>
        <v>0</v>
      </c>
      <c r="U7" s="41">
        <f t="shared" si="0"/>
        <v>0</v>
      </c>
      <c r="V7" s="41">
        <f t="shared" si="0"/>
        <v>0</v>
      </c>
      <c r="W7" s="41">
        <f t="shared" si="0"/>
        <v>1</v>
      </c>
      <c r="X7" s="41">
        <f t="shared" si="0"/>
        <v>0</v>
      </c>
      <c r="Y7" s="41">
        <f t="shared" si="0"/>
        <v>1</v>
      </c>
      <c r="Z7" s="168">
        <f t="shared" si="1"/>
        <v>2</v>
      </c>
      <c r="AA7" s="41">
        <f t="shared" si="2"/>
        <v>0</v>
      </c>
      <c r="AB7" s="41">
        <f t="shared" si="2"/>
        <v>0</v>
      </c>
      <c r="AC7" s="41">
        <f t="shared" si="2"/>
        <v>0</v>
      </c>
      <c r="AD7" s="41">
        <f t="shared" si="2"/>
        <v>0</v>
      </c>
      <c r="AE7" s="41">
        <f t="shared" si="2"/>
        <v>0</v>
      </c>
      <c r="AF7" s="41">
        <f t="shared" si="2"/>
        <v>0</v>
      </c>
      <c r="AG7" s="41">
        <f t="shared" si="2"/>
        <v>0</v>
      </c>
      <c r="AH7" s="41">
        <f t="shared" si="2"/>
        <v>0</v>
      </c>
      <c r="AI7" s="41">
        <f t="shared" si="2"/>
        <v>0</v>
      </c>
      <c r="AJ7" s="41">
        <f t="shared" si="2"/>
        <v>1</v>
      </c>
      <c r="AK7" s="41">
        <f t="shared" si="2"/>
        <v>0</v>
      </c>
      <c r="AL7" s="41">
        <f t="shared" si="2"/>
        <v>1</v>
      </c>
      <c r="AM7" s="168">
        <f t="shared" si="3"/>
        <v>2</v>
      </c>
      <c r="AN7" s="113">
        <f t="shared" si="6"/>
      </c>
      <c r="AO7" s="113">
        <f t="shared" si="7"/>
      </c>
      <c r="AP7" s="113">
        <f t="shared" si="8"/>
      </c>
      <c r="AQ7" s="113">
        <f t="shared" si="9"/>
      </c>
      <c r="AR7" s="113">
        <f t="shared" si="10"/>
      </c>
      <c r="AS7" s="113">
        <f t="shared" si="11"/>
      </c>
      <c r="AT7" s="113">
        <f t="shared" si="12"/>
      </c>
      <c r="AU7" s="113">
        <f t="shared" si="13"/>
      </c>
      <c r="AV7" s="113">
        <f t="shared" si="14"/>
      </c>
      <c r="AW7" s="113">
        <f t="shared" si="15"/>
        <v>1</v>
      </c>
      <c r="AX7" s="113">
        <f t="shared" si="16"/>
      </c>
      <c r="AY7" s="113">
        <f t="shared" si="17"/>
        <v>1</v>
      </c>
      <c r="AZ7" s="169">
        <f t="shared" si="18"/>
        <v>1</v>
      </c>
    </row>
    <row r="8" spans="1:52" ht="45.75" customHeight="1">
      <c r="A8" s="438" t="s">
        <v>673</v>
      </c>
      <c r="B8" s="441" t="s">
        <v>1668</v>
      </c>
      <c r="C8" s="439" t="s">
        <v>612</v>
      </c>
      <c r="D8" s="442" t="s">
        <v>1669</v>
      </c>
      <c r="E8" s="440" t="s">
        <v>1670</v>
      </c>
      <c r="F8" s="443">
        <v>40463</v>
      </c>
      <c r="G8" s="346">
        <v>1</v>
      </c>
      <c r="H8" s="454">
        <v>1</v>
      </c>
      <c r="I8" s="67"/>
      <c r="J8" s="4" t="str">
        <f>VLOOKUP(K8,Tri!$A$1:$B$12,2,FALSE)</f>
        <v>IV</v>
      </c>
      <c r="K8" s="4">
        <f t="shared" si="5"/>
        <v>10</v>
      </c>
      <c r="M8" s="162" t="s">
        <v>115</v>
      </c>
      <c r="N8" s="41">
        <f t="shared" si="0"/>
        <v>0</v>
      </c>
      <c r="O8" s="41">
        <f t="shared" si="0"/>
        <v>0</v>
      </c>
      <c r="P8" s="41">
        <f t="shared" si="0"/>
        <v>0</v>
      </c>
      <c r="Q8" s="41">
        <f t="shared" si="0"/>
        <v>0</v>
      </c>
      <c r="R8" s="41">
        <f t="shared" si="0"/>
        <v>0</v>
      </c>
      <c r="S8" s="41">
        <f t="shared" si="0"/>
        <v>0</v>
      </c>
      <c r="T8" s="41">
        <f t="shared" si="0"/>
        <v>0</v>
      </c>
      <c r="U8" s="41">
        <f t="shared" si="0"/>
        <v>0</v>
      </c>
      <c r="V8" s="41">
        <f t="shared" si="0"/>
        <v>0</v>
      </c>
      <c r="W8" s="41">
        <f t="shared" si="0"/>
        <v>0</v>
      </c>
      <c r="X8" s="41">
        <f t="shared" si="0"/>
        <v>0</v>
      </c>
      <c r="Y8" s="41">
        <f t="shared" si="0"/>
        <v>2</v>
      </c>
      <c r="Z8" s="168">
        <f t="shared" si="1"/>
        <v>2</v>
      </c>
      <c r="AA8" s="41">
        <f t="shared" si="2"/>
        <v>0</v>
      </c>
      <c r="AB8" s="41">
        <f t="shared" si="2"/>
        <v>0</v>
      </c>
      <c r="AC8" s="41">
        <f t="shared" si="2"/>
        <v>0</v>
      </c>
      <c r="AD8" s="41">
        <f t="shared" si="2"/>
        <v>0</v>
      </c>
      <c r="AE8" s="41">
        <f t="shared" si="2"/>
        <v>0</v>
      </c>
      <c r="AF8" s="41">
        <f t="shared" si="2"/>
        <v>0</v>
      </c>
      <c r="AG8" s="41">
        <f t="shared" si="2"/>
        <v>0</v>
      </c>
      <c r="AH8" s="41">
        <f t="shared" si="2"/>
        <v>0</v>
      </c>
      <c r="AI8" s="41">
        <f t="shared" si="2"/>
        <v>0</v>
      </c>
      <c r="AJ8" s="41">
        <f t="shared" si="2"/>
        <v>0</v>
      </c>
      <c r="AK8" s="41">
        <f t="shared" si="2"/>
        <v>0</v>
      </c>
      <c r="AL8" s="41">
        <f t="shared" si="2"/>
        <v>2</v>
      </c>
      <c r="AM8" s="168">
        <f>SUM(AA8:AL8)</f>
        <v>2</v>
      </c>
      <c r="AN8" s="113">
        <f t="shared" si="6"/>
      </c>
      <c r="AO8" s="113">
        <f t="shared" si="7"/>
      </c>
      <c r="AP8" s="113">
        <f t="shared" si="8"/>
      </c>
      <c r="AQ8" s="113">
        <f t="shared" si="9"/>
      </c>
      <c r="AR8" s="113">
        <f t="shared" si="10"/>
      </c>
      <c r="AS8" s="113">
        <f t="shared" si="11"/>
      </c>
      <c r="AT8" s="113">
        <f t="shared" si="12"/>
      </c>
      <c r="AU8" s="113">
        <f t="shared" si="13"/>
      </c>
      <c r="AV8" s="113">
        <f t="shared" si="14"/>
      </c>
      <c r="AW8" s="113">
        <f t="shared" si="15"/>
      </c>
      <c r="AX8" s="113">
        <f t="shared" si="16"/>
      </c>
      <c r="AY8" s="113">
        <f t="shared" si="17"/>
        <v>1</v>
      </c>
      <c r="AZ8" s="169">
        <f t="shared" si="18"/>
        <v>1</v>
      </c>
    </row>
    <row r="9" spans="1:52" ht="45.75" customHeight="1">
      <c r="A9" s="438" t="s">
        <v>673</v>
      </c>
      <c r="B9" s="438" t="s">
        <v>1112</v>
      </c>
      <c r="C9" s="439" t="s">
        <v>575</v>
      </c>
      <c r="D9" s="439" t="s">
        <v>1076</v>
      </c>
      <c r="E9" s="440" t="s">
        <v>1240</v>
      </c>
      <c r="F9" s="348">
        <v>40527</v>
      </c>
      <c r="G9" s="346">
        <f>IF(F9="","",1)</f>
        <v>1</v>
      </c>
      <c r="H9" s="454">
        <v>1</v>
      </c>
      <c r="I9" s="67"/>
      <c r="J9" s="4" t="str">
        <f>VLOOKUP(K9,Tri!$A$1:$B$12,2,FALSE)</f>
        <v>IV</v>
      </c>
      <c r="K9" s="4">
        <f t="shared" si="5"/>
        <v>12</v>
      </c>
      <c r="M9" s="255" t="s">
        <v>720</v>
      </c>
      <c r="N9" s="41">
        <f t="shared" si="0"/>
        <v>0</v>
      </c>
      <c r="O9" s="41">
        <f t="shared" si="0"/>
        <v>0</v>
      </c>
      <c r="P9" s="41">
        <f t="shared" si="0"/>
        <v>0</v>
      </c>
      <c r="Q9" s="41">
        <f t="shared" si="0"/>
        <v>0</v>
      </c>
      <c r="R9" s="41">
        <f t="shared" si="0"/>
        <v>0</v>
      </c>
      <c r="S9" s="41">
        <f t="shared" si="0"/>
        <v>0</v>
      </c>
      <c r="T9" s="41">
        <f t="shared" si="0"/>
        <v>0</v>
      </c>
      <c r="U9" s="41">
        <f t="shared" si="0"/>
        <v>0</v>
      </c>
      <c r="V9" s="41">
        <f t="shared" si="0"/>
        <v>1</v>
      </c>
      <c r="W9" s="41">
        <f t="shared" si="0"/>
        <v>0</v>
      </c>
      <c r="X9" s="41">
        <f t="shared" si="0"/>
        <v>0</v>
      </c>
      <c r="Y9" s="41">
        <f t="shared" si="0"/>
        <v>0</v>
      </c>
      <c r="Z9" s="168">
        <f t="shared" si="1"/>
        <v>1</v>
      </c>
      <c r="AA9" s="41">
        <f t="shared" si="2"/>
        <v>0</v>
      </c>
      <c r="AB9" s="41">
        <f t="shared" si="2"/>
        <v>0</v>
      </c>
      <c r="AC9" s="41">
        <f t="shared" si="2"/>
        <v>0</v>
      </c>
      <c r="AD9" s="41">
        <f t="shared" si="2"/>
        <v>0</v>
      </c>
      <c r="AE9" s="41">
        <f t="shared" si="2"/>
        <v>0</v>
      </c>
      <c r="AF9" s="41">
        <f t="shared" si="2"/>
        <v>0</v>
      </c>
      <c r="AG9" s="41">
        <f t="shared" si="2"/>
        <v>0</v>
      </c>
      <c r="AH9" s="41">
        <f t="shared" si="2"/>
        <v>0</v>
      </c>
      <c r="AI9" s="41">
        <f t="shared" si="2"/>
        <v>1</v>
      </c>
      <c r="AJ9" s="41">
        <f t="shared" si="2"/>
        <v>0</v>
      </c>
      <c r="AK9" s="41">
        <f t="shared" si="2"/>
        <v>0</v>
      </c>
      <c r="AL9" s="41">
        <f t="shared" si="2"/>
        <v>0</v>
      </c>
      <c r="AM9" s="168">
        <f t="shared" si="3"/>
        <v>1</v>
      </c>
      <c r="AN9" s="113">
        <f t="shared" si="6"/>
      </c>
      <c r="AO9" s="113">
        <f t="shared" si="7"/>
      </c>
      <c r="AP9" s="113">
        <f t="shared" si="8"/>
      </c>
      <c r="AQ9" s="113">
        <f t="shared" si="9"/>
      </c>
      <c r="AR9" s="113">
        <f t="shared" si="10"/>
      </c>
      <c r="AS9" s="113">
        <f t="shared" si="11"/>
      </c>
      <c r="AT9" s="113">
        <f t="shared" si="12"/>
      </c>
      <c r="AU9" s="113">
        <f t="shared" si="13"/>
      </c>
      <c r="AV9" s="113">
        <f t="shared" si="14"/>
        <v>1</v>
      </c>
      <c r="AW9" s="113">
        <f t="shared" si="15"/>
      </c>
      <c r="AX9" s="113">
        <f t="shared" si="16"/>
      </c>
      <c r="AY9" s="113">
        <f t="shared" si="17"/>
      </c>
      <c r="AZ9" s="169">
        <f t="shared" si="18"/>
        <v>1</v>
      </c>
    </row>
    <row r="10" spans="1:52" ht="45.75" customHeight="1">
      <c r="A10" s="255" t="s">
        <v>673</v>
      </c>
      <c r="B10" s="255" t="s">
        <v>1112</v>
      </c>
      <c r="C10" s="256" t="s">
        <v>1078</v>
      </c>
      <c r="D10" s="256" t="s">
        <v>1109</v>
      </c>
      <c r="E10" s="347" t="s">
        <v>1110</v>
      </c>
      <c r="F10" s="348">
        <v>40252</v>
      </c>
      <c r="G10" s="346">
        <v>1</v>
      </c>
      <c r="H10" s="454">
        <v>1</v>
      </c>
      <c r="I10" s="67"/>
      <c r="J10" s="4" t="str">
        <f>VLOOKUP(K10,Tri!$A$1:$B$12,2,FALSE)</f>
        <v>I</v>
      </c>
      <c r="K10" s="4">
        <f t="shared" si="5"/>
        <v>3</v>
      </c>
      <c r="M10" s="162" t="s">
        <v>1671</v>
      </c>
      <c r="N10" s="41">
        <f t="shared" si="0"/>
        <v>0</v>
      </c>
      <c r="O10" s="41">
        <f t="shared" si="0"/>
        <v>0</v>
      </c>
      <c r="P10" s="41">
        <f t="shared" si="0"/>
        <v>1</v>
      </c>
      <c r="Q10" s="41">
        <f t="shared" si="0"/>
        <v>0</v>
      </c>
      <c r="R10" s="41">
        <f t="shared" si="0"/>
        <v>1</v>
      </c>
      <c r="S10" s="41">
        <f t="shared" si="0"/>
        <v>0</v>
      </c>
      <c r="T10" s="41">
        <f t="shared" si="0"/>
        <v>0</v>
      </c>
      <c r="U10" s="41">
        <f t="shared" si="0"/>
        <v>1</v>
      </c>
      <c r="V10" s="41">
        <f t="shared" si="0"/>
        <v>0</v>
      </c>
      <c r="W10" s="41">
        <f t="shared" si="0"/>
        <v>0</v>
      </c>
      <c r="X10" s="41">
        <f t="shared" si="0"/>
        <v>0</v>
      </c>
      <c r="Y10" s="41">
        <f t="shared" si="0"/>
        <v>0</v>
      </c>
      <c r="Z10" s="168">
        <f t="shared" si="1"/>
        <v>3</v>
      </c>
      <c r="AA10" s="41">
        <f t="shared" si="2"/>
        <v>0</v>
      </c>
      <c r="AB10" s="41">
        <f t="shared" si="2"/>
        <v>0</v>
      </c>
      <c r="AC10" s="41">
        <f t="shared" si="2"/>
        <v>1</v>
      </c>
      <c r="AD10" s="41">
        <f t="shared" si="2"/>
        <v>0</v>
      </c>
      <c r="AE10" s="41">
        <f t="shared" si="2"/>
        <v>1</v>
      </c>
      <c r="AF10" s="41">
        <f t="shared" si="2"/>
        <v>0</v>
      </c>
      <c r="AG10" s="41">
        <f t="shared" si="2"/>
        <v>0</v>
      </c>
      <c r="AH10" s="41">
        <f t="shared" si="2"/>
        <v>1</v>
      </c>
      <c r="AI10" s="41">
        <f t="shared" si="2"/>
        <v>0</v>
      </c>
      <c r="AJ10" s="41">
        <f t="shared" si="2"/>
        <v>0</v>
      </c>
      <c r="AK10" s="41">
        <f t="shared" si="2"/>
        <v>0</v>
      </c>
      <c r="AL10" s="41">
        <f t="shared" si="2"/>
        <v>0</v>
      </c>
      <c r="AM10" s="168">
        <f t="shared" si="3"/>
        <v>3</v>
      </c>
      <c r="AN10" s="113">
        <f t="shared" si="6"/>
      </c>
      <c r="AO10" s="113">
        <f t="shared" si="7"/>
      </c>
      <c r="AP10" s="113">
        <f t="shared" si="8"/>
        <v>1</v>
      </c>
      <c r="AQ10" s="113">
        <f t="shared" si="9"/>
      </c>
      <c r="AR10" s="113">
        <f t="shared" si="10"/>
        <v>1</v>
      </c>
      <c r="AS10" s="113">
        <f t="shared" si="11"/>
      </c>
      <c r="AT10" s="113">
        <f t="shared" si="12"/>
      </c>
      <c r="AU10" s="113">
        <f t="shared" si="13"/>
        <v>1</v>
      </c>
      <c r="AV10" s="113">
        <f t="shared" si="14"/>
      </c>
      <c r="AW10" s="113">
        <f t="shared" si="15"/>
      </c>
      <c r="AX10" s="113">
        <f t="shared" si="16"/>
      </c>
      <c r="AY10" s="113">
        <f t="shared" si="17"/>
      </c>
      <c r="AZ10" s="169">
        <f t="shared" si="18"/>
        <v>1</v>
      </c>
    </row>
    <row r="11" spans="1:60" ht="45.75" customHeight="1">
      <c r="A11" s="255" t="s">
        <v>673</v>
      </c>
      <c r="B11" s="255" t="s">
        <v>1112</v>
      </c>
      <c r="C11" s="256" t="s">
        <v>110</v>
      </c>
      <c r="D11" s="256" t="s">
        <v>1111</v>
      </c>
      <c r="E11" s="347" t="s">
        <v>1672</v>
      </c>
      <c r="F11" s="348">
        <v>40302</v>
      </c>
      <c r="G11" s="346">
        <v>1</v>
      </c>
      <c r="H11" s="454">
        <v>1</v>
      </c>
      <c r="I11" s="67"/>
      <c r="J11" s="4" t="str">
        <f>VLOOKUP(K11,Tri!$A$1:$B$12,2,FALSE)</f>
        <v>II</v>
      </c>
      <c r="K11" s="4">
        <f t="shared" si="5"/>
        <v>5</v>
      </c>
      <c r="M11" s="273"/>
      <c r="N11" s="11"/>
      <c r="O11" s="11"/>
      <c r="P11" s="11"/>
      <c r="Q11" s="11"/>
      <c r="R11" s="11"/>
      <c r="S11" s="11"/>
      <c r="T11" s="11"/>
      <c r="U11" s="11"/>
      <c r="V11" s="11"/>
      <c r="W11" s="11"/>
      <c r="X11" s="11"/>
      <c r="Y11" s="11"/>
      <c r="Z11" s="11">
        <f>SUM(Z4:Z10)</f>
        <v>21</v>
      </c>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272"/>
      <c r="BA11" s="11"/>
      <c r="BB11" s="11"/>
      <c r="BC11" s="11"/>
      <c r="BD11" s="11"/>
      <c r="BE11" s="11"/>
      <c r="BF11" s="11"/>
      <c r="BG11" s="11"/>
      <c r="BH11" s="11"/>
    </row>
    <row r="12" spans="1:60" ht="45.75" customHeight="1">
      <c r="A12" s="255" t="s">
        <v>673</v>
      </c>
      <c r="B12" s="255" t="s">
        <v>1112</v>
      </c>
      <c r="C12" s="256" t="s">
        <v>1070</v>
      </c>
      <c r="D12" s="256" t="s">
        <v>1113</v>
      </c>
      <c r="E12" s="347" t="s">
        <v>1114</v>
      </c>
      <c r="F12" s="348">
        <v>40359</v>
      </c>
      <c r="G12" s="346">
        <v>1</v>
      </c>
      <c r="H12" s="454">
        <v>1</v>
      </c>
      <c r="I12" s="67"/>
      <c r="J12" s="4" t="str">
        <f>VLOOKUP(K12,Tri!$A$1:$B$12,2,FALSE)</f>
        <v>II</v>
      </c>
      <c r="K12" s="4">
        <f t="shared" si="5"/>
        <v>6</v>
      </c>
      <c r="M12" s="273"/>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272"/>
      <c r="BA12" s="11"/>
      <c r="BB12" s="11"/>
      <c r="BC12" s="11"/>
      <c r="BD12" s="11"/>
      <c r="BE12" s="11"/>
      <c r="BF12" s="11"/>
      <c r="BG12" s="11"/>
      <c r="BH12" s="11"/>
    </row>
    <row r="13" spans="1:60" ht="83.25" customHeight="1">
      <c r="A13" s="255" t="s">
        <v>673</v>
      </c>
      <c r="B13" s="255" t="s">
        <v>1112</v>
      </c>
      <c r="C13" s="256" t="s">
        <v>1080</v>
      </c>
      <c r="D13" s="256" t="s">
        <v>1115</v>
      </c>
      <c r="E13" s="347" t="s">
        <v>1116</v>
      </c>
      <c r="F13" s="348">
        <v>40389</v>
      </c>
      <c r="G13" s="346">
        <v>1</v>
      </c>
      <c r="H13" s="454">
        <v>1</v>
      </c>
      <c r="I13" s="323"/>
      <c r="J13" s="4" t="str">
        <f>VLOOKUP(K13,Tri!$A$1:$B$12,2,FALSE)</f>
        <v>III</v>
      </c>
      <c r="K13" s="4">
        <f t="shared" si="5"/>
        <v>7</v>
      </c>
      <c r="M13" s="273"/>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72"/>
      <c r="BA13" s="11"/>
      <c r="BB13" s="11"/>
      <c r="BC13" s="11"/>
      <c r="BD13" s="11"/>
      <c r="BE13" s="11"/>
      <c r="BF13" s="11"/>
      <c r="BG13" s="11"/>
      <c r="BH13" s="11"/>
    </row>
    <row r="14" spans="1:60" ht="45.75" customHeight="1">
      <c r="A14" s="255" t="s">
        <v>673</v>
      </c>
      <c r="B14" s="255" t="s">
        <v>113</v>
      </c>
      <c r="C14" s="256" t="s">
        <v>574</v>
      </c>
      <c r="D14" s="256" t="s">
        <v>1117</v>
      </c>
      <c r="E14" s="347" t="s">
        <v>114</v>
      </c>
      <c r="F14" s="348">
        <v>40421</v>
      </c>
      <c r="G14" s="346">
        <f>IF(F14="","",1)</f>
        <v>1</v>
      </c>
      <c r="H14" s="454">
        <v>1</v>
      </c>
      <c r="I14" s="323" t="s">
        <v>1241</v>
      </c>
      <c r="J14" s="4" t="str">
        <f>VLOOKUP(K14,Tri!$A$1:$B$12,2,FALSE)</f>
        <v>III</v>
      </c>
      <c r="K14" s="4">
        <f t="shared" si="5"/>
        <v>8</v>
      </c>
      <c r="M14" s="273"/>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72"/>
      <c r="BA14" s="11"/>
      <c r="BB14" s="11"/>
      <c r="BC14" s="11"/>
      <c r="BD14" s="11"/>
      <c r="BE14" s="11"/>
      <c r="BF14" s="11"/>
      <c r="BG14" s="11"/>
      <c r="BH14" s="11"/>
    </row>
    <row r="15" spans="1:13" ht="45.75" customHeight="1">
      <c r="A15" s="255" t="s">
        <v>673</v>
      </c>
      <c r="B15" s="255" t="s">
        <v>113</v>
      </c>
      <c r="C15" s="256" t="s">
        <v>1080</v>
      </c>
      <c r="D15" s="256" t="s">
        <v>1673</v>
      </c>
      <c r="E15" s="347" t="s">
        <v>1674</v>
      </c>
      <c r="F15" s="348">
        <v>40359</v>
      </c>
      <c r="G15" s="346">
        <v>4</v>
      </c>
      <c r="H15" s="454">
        <v>4</v>
      </c>
      <c r="I15" s="4"/>
      <c r="J15" s="4" t="str">
        <f>VLOOKUP(K15,Tri!$A$1:$B$12,2,FALSE)</f>
        <v>II</v>
      </c>
      <c r="K15" s="4">
        <f t="shared" si="5"/>
        <v>6</v>
      </c>
      <c r="M15"/>
    </row>
    <row r="16" spans="1:13" ht="45.75" customHeight="1">
      <c r="A16" s="282" t="s">
        <v>673</v>
      </c>
      <c r="B16" s="282" t="s">
        <v>115</v>
      </c>
      <c r="C16" s="350" t="s">
        <v>981</v>
      </c>
      <c r="D16" s="350" t="s">
        <v>1675</v>
      </c>
      <c r="E16" s="351" t="s">
        <v>1676</v>
      </c>
      <c r="F16" s="348">
        <v>40542</v>
      </c>
      <c r="G16" s="446">
        <f aca="true" t="shared" si="19" ref="G16:G21">IF(F16="","",1)</f>
        <v>1</v>
      </c>
      <c r="H16" s="455">
        <v>1</v>
      </c>
      <c r="I16" s="274"/>
      <c r="J16" s="274" t="str">
        <f>VLOOKUP(K16,Tri!$A$1:$B$12,2,FALSE)</f>
        <v>IV</v>
      </c>
      <c r="K16" s="274">
        <f t="shared" si="5"/>
        <v>12</v>
      </c>
      <c r="M16"/>
    </row>
    <row r="17" spans="1:234" s="33" customFormat="1" ht="66" customHeight="1">
      <c r="A17" s="255" t="s">
        <v>673</v>
      </c>
      <c r="B17" s="255" t="s">
        <v>115</v>
      </c>
      <c r="C17" s="256" t="s">
        <v>781</v>
      </c>
      <c r="D17" s="256" t="s">
        <v>1677</v>
      </c>
      <c r="E17" s="347" t="s">
        <v>1678</v>
      </c>
      <c r="F17" s="348">
        <v>40536</v>
      </c>
      <c r="G17" s="346">
        <f t="shared" si="19"/>
        <v>1</v>
      </c>
      <c r="H17" s="439">
        <v>1</v>
      </c>
      <c r="I17" s="323"/>
      <c r="J17" s="256" t="str">
        <f>VLOOKUP(K17,Tri!$A$1:$B$12,2,FALSE)</f>
        <v>IV</v>
      </c>
      <c r="K17" s="256">
        <f t="shared" si="5"/>
        <v>12</v>
      </c>
      <c r="L17" s="279"/>
      <c r="M17" s="280"/>
      <c r="N17" s="281"/>
      <c r="O17" s="277"/>
      <c r="P17" s="277"/>
      <c r="Q17" s="278"/>
      <c r="R17" s="278"/>
      <c r="S17" s="278"/>
      <c r="T17" s="278"/>
      <c r="U17" s="278"/>
      <c r="V17" s="278"/>
      <c r="W17" s="278"/>
      <c r="X17" s="278"/>
      <c r="Y17" s="278"/>
      <c r="Z17" s="278"/>
      <c r="AA17" s="279"/>
      <c r="AB17" s="280"/>
      <c r="AC17" s="281"/>
      <c r="AD17" s="277"/>
      <c r="AE17" s="277"/>
      <c r="AF17" s="277"/>
      <c r="AG17" s="277"/>
      <c r="AH17" s="277"/>
      <c r="AI17" s="277"/>
      <c r="AJ17" s="277"/>
      <c r="AK17" s="277"/>
      <c r="AL17" s="277"/>
      <c r="AM17" s="277"/>
      <c r="AN17" s="278"/>
      <c r="AO17" s="278"/>
      <c r="AP17" s="279"/>
      <c r="AQ17" s="280"/>
      <c r="AR17" s="280"/>
      <c r="AS17" s="280"/>
      <c r="AT17" s="280"/>
      <c r="AU17" s="280"/>
      <c r="AV17" s="280"/>
      <c r="AW17" s="280"/>
      <c r="AX17" s="280"/>
      <c r="AY17" s="280"/>
      <c r="AZ17" s="281"/>
      <c r="BA17" s="277"/>
      <c r="BB17" s="277"/>
      <c r="BC17" s="278"/>
      <c r="BD17" s="278"/>
      <c r="BE17" s="279"/>
      <c r="BF17" s="280"/>
      <c r="BG17" s="281"/>
      <c r="BH17" s="277"/>
      <c r="BI17" s="277"/>
      <c r="BJ17" s="278"/>
      <c r="BK17" s="278"/>
      <c r="BL17" s="279"/>
      <c r="BM17" s="280"/>
      <c r="BN17" s="281"/>
      <c r="BO17" s="277"/>
      <c r="BP17" s="277"/>
      <c r="BQ17" s="278"/>
      <c r="BR17" s="278"/>
      <c r="BS17" s="279"/>
      <c r="BT17" s="280"/>
      <c r="BU17" s="281"/>
      <c r="BV17" s="277"/>
      <c r="BW17" s="277"/>
      <c r="BX17" s="278"/>
      <c r="BY17" s="278"/>
      <c r="BZ17" s="279"/>
      <c r="CA17" s="280"/>
      <c r="CB17" s="281"/>
      <c r="CC17" s="277"/>
      <c r="CD17" s="277"/>
      <c r="CE17" s="278"/>
      <c r="CF17" s="278"/>
      <c r="CG17" s="279"/>
      <c r="CH17" s="280"/>
      <c r="CI17" s="281"/>
      <c r="CJ17" s="277"/>
      <c r="CK17" s="277"/>
      <c r="CL17" s="278"/>
      <c r="CM17" s="278"/>
      <c r="CN17" s="279"/>
      <c r="CO17" s="280"/>
      <c r="CP17" s="281"/>
      <c r="CQ17" s="277"/>
      <c r="CR17" s="277"/>
      <c r="CS17" s="278"/>
      <c r="CT17" s="278"/>
      <c r="CU17" s="279"/>
      <c r="CV17" s="280"/>
      <c r="CW17" s="281"/>
      <c r="CX17" s="277"/>
      <c r="CY17" s="277"/>
      <c r="CZ17" s="278"/>
      <c r="DA17" s="278"/>
      <c r="DB17" s="279"/>
      <c r="DC17" s="280"/>
      <c r="DD17" s="281"/>
      <c r="DE17" s="277"/>
      <c r="DF17" s="277"/>
      <c r="DG17" s="278"/>
      <c r="DH17" s="278"/>
      <c r="DI17" s="279"/>
      <c r="DJ17" s="280"/>
      <c r="DK17" s="281"/>
      <c r="DL17" s="277"/>
      <c r="DM17" s="277"/>
      <c r="DN17" s="278"/>
      <c r="DO17" s="278"/>
      <c r="DP17" s="279"/>
      <c r="DQ17" s="280"/>
      <c r="DR17" s="281"/>
      <c r="DS17" s="277"/>
      <c r="DT17" s="277"/>
      <c r="DU17" s="278"/>
      <c r="DV17" s="278"/>
      <c r="DW17" s="279"/>
      <c r="DX17" s="280"/>
      <c r="DY17" s="281"/>
      <c r="DZ17" s="277"/>
      <c r="EA17" s="277"/>
      <c r="EB17" s="278"/>
      <c r="EC17" s="278"/>
      <c r="ED17" s="279"/>
      <c r="EE17" s="280"/>
      <c r="EF17" s="281"/>
      <c r="EG17" s="277"/>
      <c r="EH17" s="277"/>
      <c r="EI17" s="278"/>
      <c r="EJ17" s="278"/>
      <c r="EK17" s="279"/>
      <c r="EL17" s="280"/>
      <c r="EM17" s="281"/>
      <c r="EN17" s="277"/>
      <c r="EO17" s="277"/>
      <c r="EP17" s="278"/>
      <c r="EQ17" s="278"/>
      <c r="ER17" s="279"/>
      <c r="ES17" s="280"/>
      <c r="ET17" s="281"/>
      <c r="EU17" s="277"/>
      <c r="EV17" s="277"/>
      <c r="EW17" s="278"/>
      <c r="EX17" s="278"/>
      <c r="EY17" s="279"/>
      <c r="EZ17" s="280"/>
      <c r="FA17" s="281"/>
      <c r="FB17" s="277"/>
      <c r="FC17" s="277"/>
      <c r="FD17" s="278"/>
      <c r="FE17" s="278"/>
      <c r="FF17" s="279"/>
      <c r="FG17" s="280"/>
      <c r="FH17" s="281"/>
      <c r="FI17" s="277"/>
      <c r="FJ17" s="277"/>
      <c r="FK17" s="278"/>
      <c r="FL17" s="278"/>
      <c r="FM17" s="279"/>
      <c r="FN17" s="280"/>
      <c r="FO17" s="281"/>
      <c r="FP17" s="277"/>
      <c r="FQ17" s="277"/>
      <c r="FR17" s="278"/>
      <c r="FS17" s="278"/>
      <c r="FT17" s="279"/>
      <c r="FU17" s="280"/>
      <c r="FV17" s="281"/>
      <c r="FW17" s="277"/>
      <c r="FX17" s="277"/>
      <c r="FY17" s="278"/>
      <c r="FZ17" s="278"/>
      <c r="GA17" s="279"/>
      <c r="GB17" s="280"/>
      <c r="GC17" s="281"/>
      <c r="GD17" s="277"/>
      <c r="GE17" s="277"/>
      <c r="GF17" s="278"/>
      <c r="GG17" s="278"/>
      <c r="GH17" s="279"/>
      <c r="GI17" s="280"/>
      <c r="GJ17" s="281"/>
      <c r="GK17" s="277"/>
      <c r="GL17" s="277"/>
      <c r="GM17" s="278"/>
      <c r="GN17" s="278"/>
      <c r="GO17" s="279"/>
      <c r="GP17" s="280"/>
      <c r="GQ17" s="281"/>
      <c r="GR17" s="277"/>
      <c r="GS17" s="277"/>
      <c r="GT17" s="278"/>
      <c r="GU17" s="278"/>
      <c r="GV17" s="279"/>
      <c r="GW17" s="280"/>
      <c r="GX17" s="281"/>
      <c r="GY17" s="277"/>
      <c r="GZ17" s="277"/>
      <c r="HA17" s="278"/>
      <c r="HB17" s="278"/>
      <c r="HC17" s="279"/>
      <c r="HD17" s="280"/>
      <c r="HE17" s="281"/>
      <c r="HF17" s="277"/>
      <c r="HG17" s="277"/>
      <c r="HH17" s="278"/>
      <c r="HI17" s="278"/>
      <c r="HJ17" s="279"/>
      <c r="HK17" s="280"/>
      <c r="HL17" s="281"/>
      <c r="HM17" s="277"/>
      <c r="HN17" s="277"/>
      <c r="HO17" s="278"/>
      <c r="HP17" s="278"/>
      <c r="HQ17" s="279"/>
      <c r="HR17" s="280"/>
      <c r="HS17" s="281"/>
      <c r="HT17" s="277"/>
      <c r="HU17" s="277"/>
      <c r="HV17" s="278"/>
      <c r="HW17" s="278"/>
      <c r="HX17" s="279"/>
      <c r="HY17" s="280"/>
      <c r="HZ17" s="281"/>
    </row>
    <row r="18" spans="1:234" s="33" customFormat="1" ht="58.5" customHeight="1">
      <c r="A18" s="255" t="s">
        <v>673</v>
      </c>
      <c r="B18" s="255" t="s">
        <v>720</v>
      </c>
      <c r="C18" s="256" t="s">
        <v>317</v>
      </c>
      <c r="D18" s="256" t="s">
        <v>1118</v>
      </c>
      <c r="E18" s="347" t="s">
        <v>1679</v>
      </c>
      <c r="F18" s="348">
        <v>40435</v>
      </c>
      <c r="G18" s="346">
        <f t="shared" si="19"/>
        <v>1</v>
      </c>
      <c r="H18" s="454">
        <v>1</v>
      </c>
      <c r="I18" s="323"/>
      <c r="J18" s="256" t="str">
        <f>VLOOKUP(K18,Tri!$A$1:$B$12,2,FALSE)</f>
        <v>III</v>
      </c>
      <c r="K18" s="256">
        <f t="shared" si="5"/>
        <v>9</v>
      </c>
      <c r="L18" s="279"/>
      <c r="M18" s="280"/>
      <c r="N18" s="281"/>
      <c r="O18" s="277"/>
      <c r="P18" s="277"/>
      <c r="Q18" s="278"/>
      <c r="R18" s="278"/>
      <c r="S18" s="278"/>
      <c r="T18" s="278"/>
      <c r="U18" s="278"/>
      <c r="V18" s="278"/>
      <c r="W18" s="278"/>
      <c r="X18" s="278"/>
      <c r="Y18" s="278"/>
      <c r="Z18" s="278"/>
      <c r="AA18" s="279"/>
      <c r="AB18" s="280"/>
      <c r="AC18" s="281"/>
      <c r="AD18" s="277"/>
      <c r="AE18" s="277"/>
      <c r="AF18" s="277"/>
      <c r="AG18" s="277"/>
      <c r="AH18" s="277"/>
      <c r="AI18" s="277"/>
      <c r="AJ18" s="277"/>
      <c r="AK18" s="277"/>
      <c r="AL18" s="277"/>
      <c r="AM18" s="277"/>
      <c r="AN18" s="278"/>
      <c r="AO18" s="278"/>
      <c r="AP18" s="279"/>
      <c r="AQ18" s="280"/>
      <c r="AR18" s="280"/>
      <c r="AS18" s="280"/>
      <c r="AT18" s="280"/>
      <c r="AU18" s="280"/>
      <c r="AV18" s="280"/>
      <c r="AW18" s="280"/>
      <c r="AX18" s="280"/>
      <c r="AY18" s="280"/>
      <c r="AZ18" s="281"/>
      <c r="BA18" s="277"/>
      <c r="BB18" s="277"/>
      <c r="BC18" s="278"/>
      <c r="BD18" s="278"/>
      <c r="BE18" s="279"/>
      <c r="BF18" s="280"/>
      <c r="BG18" s="281"/>
      <c r="BH18" s="277"/>
      <c r="BI18" s="277"/>
      <c r="BJ18" s="278"/>
      <c r="BK18" s="278"/>
      <c r="BL18" s="279"/>
      <c r="BM18" s="280"/>
      <c r="BN18" s="281"/>
      <c r="BO18" s="277"/>
      <c r="BP18" s="277"/>
      <c r="BQ18" s="278"/>
      <c r="BR18" s="278"/>
      <c r="BS18" s="279"/>
      <c r="BT18" s="280"/>
      <c r="BU18" s="281"/>
      <c r="BV18" s="277"/>
      <c r="BW18" s="277"/>
      <c r="BX18" s="278"/>
      <c r="BY18" s="278"/>
      <c r="BZ18" s="279"/>
      <c r="CA18" s="280"/>
      <c r="CB18" s="281"/>
      <c r="CC18" s="277"/>
      <c r="CD18" s="277"/>
      <c r="CE18" s="278"/>
      <c r="CF18" s="278"/>
      <c r="CG18" s="279"/>
      <c r="CH18" s="280"/>
      <c r="CI18" s="281"/>
      <c r="CJ18" s="277"/>
      <c r="CK18" s="277"/>
      <c r="CL18" s="278"/>
      <c r="CM18" s="278"/>
      <c r="CN18" s="279"/>
      <c r="CO18" s="280"/>
      <c r="CP18" s="281"/>
      <c r="CQ18" s="277"/>
      <c r="CR18" s="277"/>
      <c r="CS18" s="278"/>
      <c r="CT18" s="278"/>
      <c r="CU18" s="279"/>
      <c r="CV18" s="280"/>
      <c r="CW18" s="281"/>
      <c r="CX18" s="277"/>
      <c r="CY18" s="277"/>
      <c r="CZ18" s="278"/>
      <c r="DA18" s="278"/>
      <c r="DB18" s="279"/>
      <c r="DC18" s="280"/>
      <c r="DD18" s="281"/>
      <c r="DE18" s="277"/>
      <c r="DF18" s="277"/>
      <c r="DG18" s="278"/>
      <c r="DH18" s="278"/>
      <c r="DI18" s="279"/>
      <c r="DJ18" s="280"/>
      <c r="DK18" s="281"/>
      <c r="DL18" s="277"/>
      <c r="DM18" s="277"/>
      <c r="DN18" s="278"/>
      <c r="DO18" s="278"/>
      <c r="DP18" s="279"/>
      <c r="DQ18" s="280"/>
      <c r="DR18" s="281"/>
      <c r="DS18" s="277"/>
      <c r="DT18" s="277"/>
      <c r="DU18" s="278"/>
      <c r="DV18" s="278"/>
      <c r="DW18" s="279"/>
      <c r="DX18" s="280"/>
      <c r="DY18" s="281"/>
      <c r="DZ18" s="277"/>
      <c r="EA18" s="277"/>
      <c r="EB18" s="278"/>
      <c r="EC18" s="278"/>
      <c r="ED18" s="279"/>
      <c r="EE18" s="280"/>
      <c r="EF18" s="281"/>
      <c r="EG18" s="277"/>
      <c r="EH18" s="277"/>
      <c r="EI18" s="278"/>
      <c r="EJ18" s="278"/>
      <c r="EK18" s="279"/>
      <c r="EL18" s="280"/>
      <c r="EM18" s="281"/>
      <c r="EN18" s="277"/>
      <c r="EO18" s="277"/>
      <c r="EP18" s="278"/>
      <c r="EQ18" s="278"/>
      <c r="ER18" s="279"/>
      <c r="ES18" s="280"/>
      <c r="ET18" s="281"/>
      <c r="EU18" s="277"/>
      <c r="EV18" s="277"/>
      <c r="EW18" s="278"/>
      <c r="EX18" s="278"/>
      <c r="EY18" s="279"/>
      <c r="EZ18" s="280"/>
      <c r="FA18" s="281"/>
      <c r="FB18" s="277"/>
      <c r="FC18" s="277"/>
      <c r="FD18" s="278"/>
      <c r="FE18" s="278"/>
      <c r="FF18" s="279"/>
      <c r="FG18" s="280"/>
      <c r="FH18" s="281"/>
      <c r="FI18" s="277"/>
      <c r="FJ18" s="277"/>
      <c r="FK18" s="278"/>
      <c r="FL18" s="278"/>
      <c r="FM18" s="279"/>
      <c r="FN18" s="280"/>
      <c r="FO18" s="281"/>
      <c r="FP18" s="277"/>
      <c r="FQ18" s="277"/>
      <c r="FR18" s="278"/>
      <c r="FS18" s="278"/>
      <c r="FT18" s="279"/>
      <c r="FU18" s="280"/>
      <c r="FV18" s="281"/>
      <c r="FW18" s="277"/>
      <c r="FX18" s="277"/>
      <c r="FY18" s="278"/>
      <c r="FZ18" s="278"/>
      <c r="GA18" s="279"/>
      <c r="GB18" s="280"/>
      <c r="GC18" s="281"/>
      <c r="GD18" s="277"/>
      <c r="GE18" s="277"/>
      <c r="GF18" s="278"/>
      <c r="GG18" s="278"/>
      <c r="GH18" s="279"/>
      <c r="GI18" s="280"/>
      <c r="GJ18" s="281"/>
      <c r="GK18" s="277"/>
      <c r="GL18" s="277"/>
      <c r="GM18" s="278"/>
      <c r="GN18" s="278"/>
      <c r="GO18" s="279"/>
      <c r="GP18" s="280"/>
      <c r="GQ18" s="281"/>
      <c r="GR18" s="277"/>
      <c r="GS18" s="277"/>
      <c r="GT18" s="278"/>
      <c r="GU18" s="278"/>
      <c r="GV18" s="279"/>
      <c r="GW18" s="280"/>
      <c r="GX18" s="281"/>
      <c r="GY18" s="277"/>
      <c r="GZ18" s="277"/>
      <c r="HA18" s="278"/>
      <c r="HB18" s="278"/>
      <c r="HC18" s="279"/>
      <c r="HD18" s="280"/>
      <c r="HE18" s="281"/>
      <c r="HF18" s="277"/>
      <c r="HG18" s="277"/>
      <c r="HH18" s="278"/>
      <c r="HI18" s="278"/>
      <c r="HJ18" s="279"/>
      <c r="HK18" s="280"/>
      <c r="HL18" s="281"/>
      <c r="HM18" s="277"/>
      <c r="HN18" s="277"/>
      <c r="HO18" s="278"/>
      <c r="HP18" s="278"/>
      <c r="HQ18" s="279"/>
      <c r="HR18" s="280"/>
      <c r="HS18" s="281"/>
      <c r="HT18" s="277"/>
      <c r="HU18" s="277"/>
      <c r="HV18" s="278"/>
      <c r="HW18" s="278"/>
      <c r="HX18" s="279"/>
      <c r="HY18" s="280"/>
      <c r="HZ18" s="281"/>
    </row>
    <row r="19" spans="1:13" ht="45.75" customHeight="1">
      <c r="A19" s="283" t="s">
        <v>673</v>
      </c>
      <c r="B19" s="283" t="s">
        <v>1671</v>
      </c>
      <c r="C19" s="352" t="s">
        <v>1078</v>
      </c>
      <c r="D19" s="349" t="s">
        <v>1119</v>
      </c>
      <c r="E19" s="353" t="s">
        <v>116</v>
      </c>
      <c r="F19" s="348">
        <v>40268</v>
      </c>
      <c r="G19" s="447">
        <f t="shared" si="19"/>
        <v>1</v>
      </c>
      <c r="H19" s="456">
        <v>1</v>
      </c>
      <c r="I19" s="275"/>
      <c r="J19" s="276" t="str">
        <f>VLOOKUP(K19,Tri!$A$1:$B$12,2,FALSE)</f>
        <v>I</v>
      </c>
      <c r="K19" s="276">
        <f t="shared" si="5"/>
        <v>3</v>
      </c>
      <c r="M19"/>
    </row>
    <row r="20" spans="1:13" ht="45.75" customHeight="1">
      <c r="A20" s="255" t="s">
        <v>673</v>
      </c>
      <c r="B20" s="255" t="s">
        <v>1671</v>
      </c>
      <c r="C20" s="256" t="s">
        <v>575</v>
      </c>
      <c r="D20" s="261" t="s">
        <v>1076</v>
      </c>
      <c r="E20" s="347" t="s">
        <v>222</v>
      </c>
      <c r="F20" s="354">
        <v>40304</v>
      </c>
      <c r="G20" s="346">
        <f t="shared" si="19"/>
        <v>1</v>
      </c>
      <c r="H20" s="454">
        <v>1</v>
      </c>
      <c r="I20" s="67"/>
      <c r="J20" s="4" t="str">
        <f>VLOOKUP(K20,Tri!$A$1:$B$12,2,FALSE)</f>
        <v>II</v>
      </c>
      <c r="K20" s="4">
        <f t="shared" si="5"/>
        <v>5</v>
      </c>
      <c r="M20"/>
    </row>
    <row r="21" spans="1:11" ht="45.75" customHeight="1">
      <c r="A21" s="255" t="s">
        <v>673</v>
      </c>
      <c r="B21" s="255" t="s">
        <v>1671</v>
      </c>
      <c r="C21" s="256" t="s">
        <v>575</v>
      </c>
      <c r="D21" s="261" t="s">
        <v>1076</v>
      </c>
      <c r="E21" s="347" t="s">
        <v>223</v>
      </c>
      <c r="F21" s="348">
        <v>40403</v>
      </c>
      <c r="G21" s="346">
        <f t="shared" si="19"/>
        <v>1</v>
      </c>
      <c r="H21" s="454">
        <v>1</v>
      </c>
      <c r="I21" s="67"/>
      <c r="J21" s="4" t="str">
        <f>VLOOKUP(K21,Tri!$A$1:$B$12,2,FALSE)</f>
        <v>III</v>
      </c>
      <c r="K21" s="4">
        <f t="shared" si="5"/>
        <v>8</v>
      </c>
    </row>
    <row r="22" ht="11.25">
      <c r="G22" s="453">
        <f>SUM(G4:G21)</f>
        <v>21</v>
      </c>
    </row>
  </sheetData>
  <sheetProtection/>
  <mergeCells count="5">
    <mergeCell ref="A1:F2"/>
    <mergeCell ref="N2:Z2"/>
    <mergeCell ref="AA2:AM2"/>
    <mergeCell ref="AN2:AZ2"/>
    <mergeCell ref="H1:I2"/>
  </mergeCells>
  <dataValidations count="5">
    <dataValidation type="date" operator="lessThanOrEqual" allowBlank="1" showInputMessage="1" showErrorMessage="1" errorTitle="NO PERMITIDO" error="El tiempo planeado supera los 30 dias permitidos.&#10;Debe desagrugar aún más la tarea" sqref="F4:G4 F8 F10:F15 G5:G21 F17:F21">
      <formula1>E4+30</formula1>
    </dataValidation>
    <dataValidation type="date" operator="lessThanOrEqual" allowBlank="1" showInputMessage="1" showErrorMessage="1" errorTitle="NO PERMITIDO" error="El tiempo planeado supera los 30 dias permitidos.&#10;Debe desagrugar aún más la tarea" sqref="F5">
      <formula1>E6+30</formula1>
    </dataValidation>
    <dataValidation type="custom" allowBlank="1" showInputMessage="1" showErrorMessage="1" promptTitle="ERROR" prompt="SOLO DILIGENCIE FECHAS A NIVEL DE TAREA BÁSICA" errorTitle="ERROR" error="SOLO DILIGENCIE FECHAS A NIVEL DE TAREA BÁSICA" sqref="F6">
      <formula1>"c16"</formula1>
    </dataValidation>
    <dataValidation allowBlank="1" showInputMessage="1" showErrorMessage="1" sqref="C8 C14"/>
    <dataValidation type="custom" operator="equal" allowBlank="1" showInputMessage="1" showErrorMessage="1" errorTitle="ERROR" error="CODIGO NO VALIDO. NO CREE NUEVOS CODIGOS" sqref="C10:C13 C18">
      <formula1>C10</formula1>
    </dataValidation>
  </dataValidation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BA73"/>
  <sheetViews>
    <sheetView zoomScalePageLayoutView="0" workbookViewId="0" topLeftCell="E1">
      <selection activeCell="E69" sqref="E69"/>
    </sheetView>
  </sheetViews>
  <sheetFormatPr defaultColWidth="11.421875" defaultRowHeight="12.75"/>
  <cols>
    <col min="1" max="1" width="17.421875" style="0" customWidth="1"/>
    <col min="2" max="2" width="32.7109375" style="0" customWidth="1"/>
    <col min="3" max="3" width="17.57421875" style="0" customWidth="1"/>
    <col min="4" max="4" width="29.7109375" style="0" customWidth="1"/>
    <col min="5" max="5" width="43.00390625" style="0" customWidth="1"/>
    <col min="6" max="6" width="17.140625" style="320" customWidth="1"/>
    <col min="7" max="7" width="10.28125" style="0" bestFit="1" customWidth="1"/>
    <col min="8" max="8" width="15.7109375" style="0" customWidth="1"/>
    <col min="9" max="9" width="20.8515625" style="0" customWidth="1"/>
    <col min="13" max="13" width="46.7109375" style="0" customWidth="1"/>
    <col min="14" max="15" width="4.57421875" style="0" customWidth="1"/>
    <col min="16" max="16" width="4.421875" style="0" customWidth="1"/>
    <col min="17" max="17" width="5.28125" style="0" bestFit="1" customWidth="1"/>
    <col min="18" max="25" width="5.28125" style="0" customWidth="1"/>
    <col min="26" max="26" width="8.7109375" style="0" bestFit="1" customWidth="1"/>
    <col min="27" max="34" width="4.57421875" style="0" customWidth="1"/>
    <col min="35" max="35" width="6.421875" style="0" customWidth="1"/>
    <col min="36" max="37" width="4.57421875" style="0" customWidth="1"/>
    <col min="38" max="38" width="5.28125" style="0" bestFit="1" customWidth="1"/>
    <col min="39" max="39" width="4.57421875" style="0" customWidth="1"/>
    <col min="40" max="40" width="7.28125" style="0" customWidth="1"/>
    <col min="41" max="41" width="5.00390625" style="0" bestFit="1" customWidth="1"/>
    <col min="42" max="42" width="8.8515625" style="0" customWidth="1"/>
    <col min="43" max="43" width="4.57421875" style="0" customWidth="1"/>
    <col min="44" max="44" width="5.140625" style="0" customWidth="1"/>
    <col min="45" max="45" width="6.140625" style="0" customWidth="1"/>
    <col min="46" max="46" width="5.00390625" style="0" bestFit="1" customWidth="1"/>
    <col min="47" max="47" width="5.8515625" style="0" customWidth="1"/>
    <col min="48" max="48" width="6.00390625" style="0" customWidth="1"/>
    <col min="49" max="52" width="5.00390625" style="0" bestFit="1" customWidth="1"/>
  </cols>
  <sheetData>
    <row r="1" spans="1:9" ht="12.75" customHeight="1">
      <c r="A1" s="481" t="s">
        <v>134</v>
      </c>
      <c r="B1" s="482"/>
      <c r="C1" s="482"/>
      <c r="D1" s="482"/>
      <c r="E1" s="482"/>
      <c r="F1" s="482"/>
      <c r="G1" s="116"/>
      <c r="H1" s="481" t="s">
        <v>1236</v>
      </c>
      <c r="I1" s="485"/>
    </row>
    <row r="2" spans="1:52" ht="13.5" customHeight="1">
      <c r="A2" s="483"/>
      <c r="B2" s="484"/>
      <c r="C2" s="484"/>
      <c r="D2" s="484"/>
      <c r="E2" s="484"/>
      <c r="F2" s="484"/>
      <c r="G2" s="142"/>
      <c r="H2" s="483"/>
      <c r="I2" s="486"/>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30">
      <c r="A3" s="84" t="s">
        <v>427</v>
      </c>
      <c r="B3" s="84" t="s">
        <v>1258</v>
      </c>
      <c r="C3" s="84" t="s">
        <v>425</v>
      </c>
      <c r="D3" s="84" t="s">
        <v>429</v>
      </c>
      <c r="E3" s="84" t="s">
        <v>424</v>
      </c>
      <c r="F3" s="309" t="s">
        <v>1259</v>
      </c>
      <c r="G3" s="84" t="s">
        <v>1207</v>
      </c>
      <c r="H3" s="84" t="s">
        <v>656</v>
      </c>
      <c r="I3" s="84"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41.25" customHeight="1">
      <c r="A4" s="208" t="s">
        <v>1680</v>
      </c>
      <c r="B4" s="208" t="s">
        <v>1681</v>
      </c>
      <c r="C4" s="262" t="s">
        <v>612</v>
      </c>
      <c r="D4" s="115" t="s">
        <v>1144</v>
      </c>
      <c r="E4" s="115" t="s">
        <v>1145</v>
      </c>
      <c r="F4" s="312">
        <v>40268</v>
      </c>
      <c r="G4" s="135">
        <f>IF(F4="","",1)</f>
        <v>1</v>
      </c>
      <c r="H4" s="64">
        <v>1</v>
      </c>
      <c r="I4" s="4"/>
      <c r="J4" s="4" t="str">
        <f>VLOOKUP(K4,Tri!$A$1:$B$12,2,FALSE)</f>
        <v>I</v>
      </c>
      <c r="K4" s="4">
        <f aca="true" t="shared" si="0" ref="K4:K12">MONTH(F4)</f>
        <v>3</v>
      </c>
      <c r="M4" s="140" t="s">
        <v>1681</v>
      </c>
      <c r="N4" s="41">
        <f aca="true" t="shared" si="1" ref="N4:Y18">_xlfn.SUMIFS($G$4:$G$532,$B$4:$B$532,$M4,$K$4:$K$532,N$3)</f>
        <v>0</v>
      </c>
      <c r="O4" s="41">
        <f t="shared" si="1"/>
        <v>0</v>
      </c>
      <c r="P4" s="41">
        <f t="shared" si="1"/>
        <v>1</v>
      </c>
      <c r="Q4" s="41">
        <f t="shared" si="1"/>
        <v>0</v>
      </c>
      <c r="R4" s="41">
        <f t="shared" si="1"/>
        <v>0</v>
      </c>
      <c r="S4" s="41">
        <f t="shared" si="1"/>
        <v>1</v>
      </c>
      <c r="T4" s="41">
        <f t="shared" si="1"/>
        <v>0</v>
      </c>
      <c r="U4" s="41">
        <f t="shared" si="1"/>
        <v>0</v>
      </c>
      <c r="V4" s="41">
        <f t="shared" si="1"/>
        <v>1</v>
      </c>
      <c r="W4" s="41">
        <f t="shared" si="1"/>
        <v>0</v>
      </c>
      <c r="X4" s="41">
        <f t="shared" si="1"/>
        <v>0</v>
      </c>
      <c r="Y4" s="41">
        <f t="shared" si="1"/>
        <v>1</v>
      </c>
      <c r="Z4" s="168">
        <f aca="true" t="shared" si="2" ref="Z4:Z18">SUM(N4:Y4)</f>
        <v>4</v>
      </c>
      <c r="AA4" s="41">
        <f aca="true" t="shared" si="3" ref="AA4:AL18">_xlfn.SUMIFS($H$4:$H$532,$B$4:$B$532,$M4,$K$4:$K$532,AA$3)</f>
        <v>0</v>
      </c>
      <c r="AB4" s="41">
        <f t="shared" si="3"/>
        <v>0</v>
      </c>
      <c r="AC4" s="41">
        <f t="shared" si="3"/>
        <v>1</v>
      </c>
      <c r="AD4" s="41">
        <f t="shared" si="3"/>
        <v>0</v>
      </c>
      <c r="AE4" s="41">
        <f t="shared" si="3"/>
        <v>0</v>
      </c>
      <c r="AF4" s="41">
        <f t="shared" si="3"/>
        <v>1</v>
      </c>
      <c r="AG4" s="41">
        <f t="shared" si="3"/>
        <v>0</v>
      </c>
      <c r="AH4" s="41">
        <f t="shared" si="3"/>
        <v>0</v>
      </c>
      <c r="AI4" s="41">
        <f t="shared" si="3"/>
        <v>1</v>
      </c>
      <c r="AJ4" s="41">
        <f t="shared" si="3"/>
        <v>0</v>
      </c>
      <c r="AK4" s="41">
        <f t="shared" si="3"/>
        <v>0</v>
      </c>
      <c r="AL4" s="41">
        <f t="shared" si="3"/>
        <v>1</v>
      </c>
      <c r="AM4" s="168">
        <f aca="true" t="shared" si="4" ref="AM4:AM9">SUM(AA4:AD4)</f>
        <v>1</v>
      </c>
      <c r="AN4" s="113">
        <f aca="true" t="shared" si="5" ref="AN4:AN15">IF(N4="","",IF(N4=0,"",(AA4/N4)))</f>
      </c>
      <c r="AO4" s="113">
        <f aca="true" t="shared" si="6" ref="AO4:AO18">IF(O4="","",IF(O4=0,"",(AB4/O4)))</f>
      </c>
      <c r="AP4" s="113">
        <f aca="true" t="shared" si="7" ref="AP4:AP18">IF(P4="","",IF(P4=0,"",(AC4/P4)))</f>
        <v>1</v>
      </c>
      <c r="AQ4" s="113">
        <f aca="true" t="shared" si="8" ref="AQ4:AQ18">IF(Q4="","",IF(Q4=0,"",(AD4/Q4)))</f>
      </c>
      <c r="AR4" s="113">
        <f aca="true" t="shared" si="9" ref="AR4:AR18">IF(R4="","",IF(R4=0,"",(AE4/R4)))</f>
      </c>
      <c r="AS4" s="113">
        <f aca="true" t="shared" si="10" ref="AS4:AS18">IF(S4="","",IF(S4=0,"",(AF4/S4)))</f>
        <v>1</v>
      </c>
      <c r="AT4" s="113">
        <f aca="true" t="shared" si="11" ref="AT4:AT18">IF(T4="","",IF(T4=0,"",(AG4/T4)))</f>
      </c>
      <c r="AU4" s="113">
        <f aca="true" t="shared" si="12" ref="AU4:AU18">IF(U4="","",IF(U4=0,"",(AH4/U4)))</f>
      </c>
      <c r="AV4" s="113">
        <f aca="true" t="shared" si="13" ref="AV4:AV18">IF(V4="","",IF(V4=0,"",(AI4/V4)))</f>
        <v>1</v>
      </c>
      <c r="AW4" s="113">
        <f aca="true" t="shared" si="14" ref="AW4:AW18">IF(W4="","",IF(W4=0,"",(AJ4/W4)))</f>
      </c>
      <c r="AX4" s="113">
        <f aca="true" t="shared" si="15" ref="AX4:AX18">IF(X4="","",IF(X4=0,"",(AK4/X4)))</f>
      </c>
      <c r="AY4" s="113">
        <f aca="true" t="shared" si="16" ref="AY4:AY18">IF(Y4="","",IF(Y4=0,"",(AL4/Y4)))</f>
        <v>1</v>
      </c>
      <c r="AZ4" s="335">
        <f aca="true" t="shared" si="17" ref="AZ4:AZ18">IF(ISERROR(AVERAGE(AN4:AY4)),"",AVERAGE(AN4:AY4))</f>
        <v>1</v>
      </c>
    </row>
    <row r="5" spans="1:52" ht="41.25" customHeight="1">
      <c r="A5" s="208" t="s">
        <v>1680</v>
      </c>
      <c r="B5" s="208" t="s">
        <v>1681</v>
      </c>
      <c r="C5" s="262" t="s">
        <v>612</v>
      </c>
      <c r="D5" s="115" t="s">
        <v>1682</v>
      </c>
      <c r="E5" s="115" t="s">
        <v>1145</v>
      </c>
      <c r="F5" s="312">
        <v>40359</v>
      </c>
      <c r="G5" s="135">
        <v>1</v>
      </c>
      <c r="H5" s="64">
        <v>1</v>
      </c>
      <c r="I5" s="4"/>
      <c r="J5" s="4" t="str">
        <f>VLOOKUP(K5,Tri!$A$1:$B$12,2,FALSE)</f>
        <v>II</v>
      </c>
      <c r="K5" s="4">
        <f t="shared" si="0"/>
        <v>6</v>
      </c>
      <c r="M5" s="140" t="s">
        <v>674</v>
      </c>
      <c r="N5" s="41">
        <f t="shared" si="1"/>
        <v>0</v>
      </c>
      <c r="O5" s="41">
        <f t="shared" si="1"/>
        <v>0</v>
      </c>
      <c r="P5" s="41">
        <f t="shared" si="1"/>
        <v>1</v>
      </c>
      <c r="Q5" s="41">
        <f t="shared" si="1"/>
        <v>0</v>
      </c>
      <c r="R5" s="41">
        <f t="shared" si="1"/>
        <v>0</v>
      </c>
      <c r="S5" s="41">
        <f t="shared" si="1"/>
        <v>1</v>
      </c>
      <c r="T5" s="41">
        <f t="shared" si="1"/>
        <v>0</v>
      </c>
      <c r="U5" s="41">
        <f t="shared" si="1"/>
        <v>0</v>
      </c>
      <c r="V5" s="41">
        <f t="shared" si="1"/>
        <v>1</v>
      </c>
      <c r="W5" s="41">
        <f t="shared" si="1"/>
        <v>0</v>
      </c>
      <c r="X5" s="41">
        <f t="shared" si="1"/>
        <v>0</v>
      </c>
      <c r="Y5" s="41">
        <f t="shared" si="1"/>
        <v>1</v>
      </c>
      <c r="Z5" s="168">
        <f t="shared" si="2"/>
        <v>4</v>
      </c>
      <c r="AA5" s="41">
        <f t="shared" si="3"/>
        <v>0</v>
      </c>
      <c r="AB5" s="41">
        <f t="shared" si="3"/>
        <v>0</v>
      </c>
      <c r="AC5" s="41">
        <f t="shared" si="3"/>
        <v>1</v>
      </c>
      <c r="AD5" s="41">
        <f t="shared" si="3"/>
        <v>0</v>
      </c>
      <c r="AE5" s="41">
        <f t="shared" si="3"/>
        <v>0</v>
      </c>
      <c r="AF5" s="41">
        <f t="shared" si="3"/>
        <v>1</v>
      </c>
      <c r="AG5" s="41">
        <f t="shared" si="3"/>
        <v>0</v>
      </c>
      <c r="AH5" s="41">
        <f t="shared" si="3"/>
        <v>0</v>
      </c>
      <c r="AI5" s="41">
        <f t="shared" si="3"/>
        <v>1</v>
      </c>
      <c r="AJ5" s="41">
        <f t="shared" si="3"/>
        <v>0</v>
      </c>
      <c r="AK5" s="41">
        <f t="shared" si="3"/>
        <v>0</v>
      </c>
      <c r="AL5" s="41">
        <f t="shared" si="3"/>
        <v>1</v>
      </c>
      <c r="AM5" s="168">
        <f t="shared" si="4"/>
        <v>1</v>
      </c>
      <c r="AN5" s="113">
        <f t="shared" si="5"/>
      </c>
      <c r="AO5" s="113">
        <f t="shared" si="6"/>
      </c>
      <c r="AP5" s="113">
        <f t="shared" si="7"/>
        <v>1</v>
      </c>
      <c r="AQ5" s="113">
        <f t="shared" si="8"/>
      </c>
      <c r="AR5" s="113">
        <f t="shared" si="9"/>
      </c>
      <c r="AS5" s="113">
        <f t="shared" si="10"/>
        <v>1</v>
      </c>
      <c r="AT5" s="113">
        <f t="shared" si="11"/>
      </c>
      <c r="AU5" s="113">
        <f t="shared" si="12"/>
      </c>
      <c r="AV5" s="113">
        <f t="shared" si="13"/>
        <v>1</v>
      </c>
      <c r="AW5" s="113">
        <f t="shared" si="14"/>
      </c>
      <c r="AX5" s="113">
        <f t="shared" si="15"/>
      </c>
      <c r="AY5" s="113">
        <f t="shared" si="16"/>
        <v>1</v>
      </c>
      <c r="AZ5" s="335">
        <f t="shared" si="17"/>
        <v>1</v>
      </c>
    </row>
    <row r="6" spans="1:52" ht="41.25" customHeight="1">
      <c r="A6" s="208" t="s">
        <v>1680</v>
      </c>
      <c r="B6" s="208" t="s">
        <v>1681</v>
      </c>
      <c r="C6" s="262" t="s">
        <v>612</v>
      </c>
      <c r="D6" s="115" t="s">
        <v>1683</v>
      </c>
      <c r="E6" s="115" t="s">
        <v>1145</v>
      </c>
      <c r="F6" s="312">
        <v>40451</v>
      </c>
      <c r="G6" s="135">
        <v>1</v>
      </c>
      <c r="H6" s="64">
        <v>1</v>
      </c>
      <c r="I6" s="4"/>
      <c r="J6" s="4" t="str">
        <f>VLOOKUP(K6,Tri!$A$1:$B$12,2,FALSE)</f>
        <v>III</v>
      </c>
      <c r="K6" s="4">
        <f t="shared" si="0"/>
        <v>9</v>
      </c>
      <c r="M6" s="140" t="s">
        <v>675</v>
      </c>
      <c r="N6" s="41">
        <f t="shared" si="1"/>
        <v>0</v>
      </c>
      <c r="O6" s="41">
        <f t="shared" si="1"/>
        <v>0</v>
      </c>
      <c r="P6" s="41">
        <f t="shared" si="1"/>
        <v>0</v>
      </c>
      <c r="Q6" s="41">
        <f t="shared" si="1"/>
        <v>0</v>
      </c>
      <c r="R6" s="41">
        <f t="shared" si="1"/>
        <v>0</v>
      </c>
      <c r="S6" s="41">
        <f t="shared" si="1"/>
        <v>0</v>
      </c>
      <c r="T6" s="41">
        <f t="shared" si="1"/>
        <v>0</v>
      </c>
      <c r="U6" s="41">
        <f t="shared" si="1"/>
        <v>0</v>
      </c>
      <c r="V6" s="41">
        <f t="shared" si="1"/>
        <v>0</v>
      </c>
      <c r="W6" s="41">
        <f t="shared" si="1"/>
        <v>1</v>
      </c>
      <c r="X6" s="41">
        <f t="shared" si="1"/>
        <v>2</v>
      </c>
      <c r="Y6" s="41">
        <f t="shared" si="1"/>
        <v>4</v>
      </c>
      <c r="Z6" s="168">
        <f t="shared" si="2"/>
        <v>7</v>
      </c>
      <c r="AA6" s="41">
        <f t="shared" si="3"/>
        <v>0</v>
      </c>
      <c r="AB6" s="41">
        <f t="shared" si="3"/>
        <v>0</v>
      </c>
      <c r="AC6" s="41">
        <f t="shared" si="3"/>
        <v>0</v>
      </c>
      <c r="AD6" s="41">
        <f t="shared" si="3"/>
        <v>0</v>
      </c>
      <c r="AE6" s="41">
        <f t="shared" si="3"/>
        <v>0</v>
      </c>
      <c r="AF6" s="41">
        <f t="shared" si="3"/>
        <v>0</v>
      </c>
      <c r="AG6" s="41">
        <f t="shared" si="3"/>
        <v>0</v>
      </c>
      <c r="AH6" s="41">
        <f t="shared" si="3"/>
        <v>0</v>
      </c>
      <c r="AI6" s="41">
        <f t="shared" si="3"/>
        <v>0</v>
      </c>
      <c r="AJ6" s="41">
        <f t="shared" si="3"/>
        <v>1</v>
      </c>
      <c r="AK6" s="41">
        <f t="shared" si="3"/>
        <v>2</v>
      </c>
      <c r="AL6" s="41">
        <f t="shared" si="3"/>
        <v>4</v>
      </c>
      <c r="AM6" s="168">
        <f t="shared" si="4"/>
        <v>0</v>
      </c>
      <c r="AN6" s="113">
        <f t="shared" si="5"/>
      </c>
      <c r="AO6" s="113">
        <f t="shared" si="6"/>
      </c>
      <c r="AP6" s="113">
        <f t="shared" si="7"/>
      </c>
      <c r="AQ6" s="113">
        <f t="shared" si="8"/>
      </c>
      <c r="AR6" s="113">
        <f t="shared" si="9"/>
      </c>
      <c r="AS6" s="113">
        <f t="shared" si="10"/>
      </c>
      <c r="AT6" s="113">
        <f t="shared" si="11"/>
      </c>
      <c r="AU6" s="113">
        <f t="shared" si="12"/>
      </c>
      <c r="AV6" s="113">
        <f t="shared" si="13"/>
      </c>
      <c r="AW6" s="113">
        <f t="shared" si="14"/>
        <v>1</v>
      </c>
      <c r="AX6" s="113">
        <f t="shared" si="15"/>
        <v>1</v>
      </c>
      <c r="AY6" s="113">
        <f t="shared" si="16"/>
        <v>1</v>
      </c>
      <c r="AZ6" s="335">
        <f t="shared" si="17"/>
        <v>1</v>
      </c>
    </row>
    <row r="7" spans="1:52" ht="58.5" customHeight="1">
      <c r="A7" s="208" t="s">
        <v>1680</v>
      </c>
      <c r="B7" s="208" t="s">
        <v>1681</v>
      </c>
      <c r="C7" s="262" t="s">
        <v>612</v>
      </c>
      <c r="D7" s="115" t="s">
        <v>1682</v>
      </c>
      <c r="E7" s="115" t="s">
        <v>1145</v>
      </c>
      <c r="F7" s="312">
        <v>40543</v>
      </c>
      <c r="G7" s="135">
        <v>1</v>
      </c>
      <c r="H7" s="64">
        <v>1</v>
      </c>
      <c r="I7" s="4"/>
      <c r="J7" s="4" t="str">
        <f>VLOOKUP(K7,Tri!$A$1:$B$12,2,FALSE)</f>
        <v>IV</v>
      </c>
      <c r="K7" s="4">
        <f t="shared" si="0"/>
        <v>12</v>
      </c>
      <c r="M7" s="208" t="s">
        <v>1684</v>
      </c>
      <c r="N7" s="41">
        <f t="shared" si="1"/>
        <v>0</v>
      </c>
      <c r="O7" s="41">
        <f t="shared" si="1"/>
        <v>2</v>
      </c>
      <c r="P7" s="41">
        <f t="shared" si="1"/>
        <v>0</v>
      </c>
      <c r="Q7" s="41">
        <f t="shared" si="1"/>
        <v>0</v>
      </c>
      <c r="R7" s="41">
        <f t="shared" si="1"/>
        <v>0</v>
      </c>
      <c r="S7" s="41">
        <f t="shared" si="1"/>
        <v>0</v>
      </c>
      <c r="T7" s="41">
        <f t="shared" si="1"/>
        <v>0</v>
      </c>
      <c r="U7" s="41">
        <f t="shared" si="1"/>
        <v>1</v>
      </c>
      <c r="V7" s="41">
        <f t="shared" si="1"/>
        <v>0</v>
      </c>
      <c r="W7" s="41">
        <f t="shared" si="1"/>
        <v>1</v>
      </c>
      <c r="X7" s="41">
        <f t="shared" si="1"/>
        <v>5</v>
      </c>
      <c r="Y7" s="41">
        <f t="shared" si="1"/>
        <v>5</v>
      </c>
      <c r="Z7" s="168">
        <f t="shared" si="2"/>
        <v>14</v>
      </c>
      <c r="AA7" s="41">
        <f t="shared" si="3"/>
        <v>0</v>
      </c>
      <c r="AB7" s="41">
        <f t="shared" si="3"/>
        <v>2</v>
      </c>
      <c r="AC7" s="41">
        <f t="shared" si="3"/>
        <v>0</v>
      </c>
      <c r="AD7" s="41">
        <f t="shared" si="3"/>
        <v>0</v>
      </c>
      <c r="AE7" s="41">
        <f t="shared" si="3"/>
        <v>0</v>
      </c>
      <c r="AF7" s="41">
        <f t="shared" si="3"/>
        <v>0</v>
      </c>
      <c r="AG7" s="41">
        <f t="shared" si="3"/>
        <v>0</v>
      </c>
      <c r="AH7" s="41">
        <f t="shared" si="3"/>
        <v>1</v>
      </c>
      <c r="AI7" s="41">
        <f t="shared" si="3"/>
        <v>0</v>
      </c>
      <c r="AJ7" s="41">
        <f t="shared" si="3"/>
        <v>1</v>
      </c>
      <c r="AK7" s="41">
        <f t="shared" si="3"/>
        <v>5</v>
      </c>
      <c r="AL7" s="41">
        <f t="shared" si="3"/>
        <v>5</v>
      </c>
      <c r="AM7" s="168">
        <f t="shared" si="4"/>
        <v>2</v>
      </c>
      <c r="AN7" s="113">
        <f>IF(N7="","",IF(N7=0,"",(AA7/N7)))</f>
      </c>
      <c r="AO7" s="113">
        <f t="shared" si="6"/>
        <v>1</v>
      </c>
      <c r="AP7" s="113">
        <f t="shared" si="7"/>
      </c>
      <c r="AQ7" s="113">
        <f t="shared" si="8"/>
      </c>
      <c r="AR7" s="113">
        <f t="shared" si="9"/>
      </c>
      <c r="AS7" s="113">
        <f t="shared" si="10"/>
      </c>
      <c r="AT7" s="113">
        <f t="shared" si="11"/>
      </c>
      <c r="AU7" s="113">
        <f t="shared" si="12"/>
        <v>1</v>
      </c>
      <c r="AV7" s="113">
        <f t="shared" si="13"/>
      </c>
      <c r="AW7" s="113">
        <f t="shared" si="14"/>
        <v>1</v>
      </c>
      <c r="AX7" s="113">
        <f t="shared" si="15"/>
        <v>1</v>
      </c>
      <c r="AY7" s="113">
        <f t="shared" si="16"/>
        <v>1</v>
      </c>
      <c r="AZ7" s="335">
        <f t="shared" si="17"/>
        <v>1</v>
      </c>
    </row>
    <row r="8" spans="1:52" ht="58.5" customHeight="1">
      <c r="A8" s="208" t="s">
        <v>1680</v>
      </c>
      <c r="B8" s="208" t="s">
        <v>674</v>
      </c>
      <c r="C8" s="262" t="s">
        <v>420</v>
      </c>
      <c r="D8" s="115" t="s">
        <v>1685</v>
      </c>
      <c r="E8" s="115" t="s">
        <v>1146</v>
      </c>
      <c r="F8" s="318">
        <v>40268</v>
      </c>
      <c r="G8" s="135">
        <f>IF(F8="","",1)</f>
        <v>1</v>
      </c>
      <c r="H8" s="64">
        <v>1</v>
      </c>
      <c r="I8" s="4"/>
      <c r="J8" s="4" t="str">
        <f>VLOOKUP(K8,Tri!$A$1:$B$12,2,FALSE)</f>
        <v>I</v>
      </c>
      <c r="K8" s="4">
        <f t="shared" si="0"/>
        <v>3</v>
      </c>
      <c r="M8" s="140" t="s">
        <v>1686</v>
      </c>
      <c r="N8" s="41">
        <f t="shared" si="1"/>
        <v>0</v>
      </c>
      <c r="O8" s="41">
        <f t="shared" si="1"/>
        <v>0</v>
      </c>
      <c r="P8" s="41">
        <f t="shared" si="1"/>
        <v>2071</v>
      </c>
      <c r="Q8" s="41">
        <f t="shared" si="1"/>
        <v>0</v>
      </c>
      <c r="R8" s="41">
        <f t="shared" si="1"/>
        <v>0</v>
      </c>
      <c r="S8" s="41">
        <f t="shared" si="1"/>
        <v>7340</v>
      </c>
      <c r="T8" s="41">
        <f t="shared" si="1"/>
        <v>0</v>
      </c>
      <c r="U8" s="41">
        <f t="shared" si="1"/>
        <v>0</v>
      </c>
      <c r="V8" s="41">
        <f t="shared" si="1"/>
        <v>10293.5</v>
      </c>
      <c r="W8" s="41">
        <f t="shared" si="1"/>
        <v>0</v>
      </c>
      <c r="X8" s="41">
        <f t="shared" si="1"/>
        <v>0</v>
      </c>
      <c r="Y8" s="41">
        <f t="shared" si="1"/>
        <v>10295</v>
      </c>
      <c r="Z8" s="458">
        <f t="shared" si="2"/>
        <v>29999.5</v>
      </c>
      <c r="AA8" s="41">
        <f t="shared" si="3"/>
        <v>0</v>
      </c>
      <c r="AB8" s="41">
        <f t="shared" si="3"/>
        <v>0</v>
      </c>
      <c r="AC8" s="41">
        <f t="shared" si="3"/>
        <v>2071</v>
      </c>
      <c r="AD8" s="41">
        <f t="shared" si="3"/>
        <v>0</v>
      </c>
      <c r="AE8" s="41">
        <f t="shared" si="3"/>
        <v>0</v>
      </c>
      <c r="AF8" s="41">
        <f t="shared" si="3"/>
        <v>7340</v>
      </c>
      <c r="AG8" s="41">
        <f t="shared" si="3"/>
        <v>0</v>
      </c>
      <c r="AH8" s="41">
        <f t="shared" si="3"/>
        <v>0</v>
      </c>
      <c r="AI8" s="41">
        <f t="shared" si="3"/>
        <v>10294</v>
      </c>
      <c r="AJ8" s="41">
        <f t="shared" si="3"/>
        <v>0</v>
      </c>
      <c r="AK8" s="41">
        <f t="shared" si="3"/>
        <v>0</v>
      </c>
      <c r="AL8" s="41">
        <f t="shared" si="3"/>
        <v>10295</v>
      </c>
      <c r="AM8" s="168">
        <f t="shared" si="4"/>
        <v>2071</v>
      </c>
      <c r="AN8" s="113">
        <f t="shared" si="5"/>
      </c>
      <c r="AO8" s="113">
        <f t="shared" si="6"/>
      </c>
      <c r="AP8" s="113">
        <f t="shared" si="7"/>
        <v>1</v>
      </c>
      <c r="AQ8" s="113">
        <f t="shared" si="8"/>
      </c>
      <c r="AR8" s="113">
        <f t="shared" si="9"/>
      </c>
      <c r="AS8" s="113">
        <f t="shared" si="10"/>
        <v>1</v>
      </c>
      <c r="AT8" s="113">
        <f t="shared" si="11"/>
      </c>
      <c r="AU8" s="113">
        <f t="shared" si="12"/>
      </c>
      <c r="AV8" s="113">
        <f t="shared" si="13"/>
        <v>1.000048574343032</v>
      </c>
      <c r="AW8" s="113">
        <f t="shared" si="14"/>
      </c>
      <c r="AX8" s="113">
        <f t="shared" si="15"/>
      </c>
      <c r="AY8" s="113">
        <f t="shared" si="16"/>
        <v>1</v>
      </c>
      <c r="AZ8" s="335">
        <f t="shared" si="17"/>
        <v>1.000012143585758</v>
      </c>
    </row>
    <row r="9" spans="1:52" ht="41.25" customHeight="1">
      <c r="A9" s="208" t="s">
        <v>1680</v>
      </c>
      <c r="B9" s="208" t="s">
        <v>674</v>
      </c>
      <c r="C9" s="262" t="s">
        <v>420</v>
      </c>
      <c r="D9" s="115" t="s">
        <v>1685</v>
      </c>
      <c r="E9" s="115" t="s">
        <v>1146</v>
      </c>
      <c r="F9" s="318">
        <v>40359</v>
      </c>
      <c r="G9" s="135">
        <v>1</v>
      </c>
      <c r="H9" s="64">
        <v>1</v>
      </c>
      <c r="I9" s="4"/>
      <c r="J9" s="4" t="str">
        <f>VLOOKUP(K9,Tri!$A$1:$B$12,2,FALSE)</f>
        <v>II</v>
      </c>
      <c r="K9" s="4">
        <f t="shared" si="0"/>
        <v>6</v>
      </c>
      <c r="M9" s="62" t="s">
        <v>1140</v>
      </c>
      <c r="N9" s="41">
        <f t="shared" si="1"/>
        <v>0</v>
      </c>
      <c r="O9" s="41">
        <f t="shared" si="1"/>
        <v>0</v>
      </c>
      <c r="P9" s="41">
        <f t="shared" si="1"/>
        <v>6</v>
      </c>
      <c r="Q9" s="41">
        <f t="shared" si="1"/>
        <v>0</v>
      </c>
      <c r="R9" s="41">
        <f t="shared" si="1"/>
        <v>0</v>
      </c>
      <c r="S9" s="41">
        <f t="shared" si="1"/>
        <v>6</v>
      </c>
      <c r="T9" s="41">
        <f t="shared" si="1"/>
        <v>0</v>
      </c>
      <c r="U9" s="41">
        <f t="shared" si="1"/>
        <v>0</v>
      </c>
      <c r="V9" s="41">
        <f t="shared" si="1"/>
        <v>6</v>
      </c>
      <c r="W9" s="41">
        <f t="shared" si="1"/>
        <v>0</v>
      </c>
      <c r="X9" s="41">
        <f t="shared" si="1"/>
        <v>0</v>
      </c>
      <c r="Y9" s="41">
        <f t="shared" si="1"/>
        <v>6</v>
      </c>
      <c r="Z9" s="168">
        <f t="shared" si="2"/>
        <v>24</v>
      </c>
      <c r="AA9" s="41">
        <f t="shared" si="3"/>
        <v>0</v>
      </c>
      <c r="AB9" s="41">
        <f t="shared" si="3"/>
        <v>0</v>
      </c>
      <c r="AC9" s="41">
        <f t="shared" si="3"/>
        <v>6</v>
      </c>
      <c r="AD9" s="41">
        <f t="shared" si="3"/>
        <v>0</v>
      </c>
      <c r="AE9" s="41">
        <f t="shared" si="3"/>
        <v>0</v>
      </c>
      <c r="AF9" s="41">
        <f t="shared" si="3"/>
        <v>6</v>
      </c>
      <c r="AG9" s="41">
        <f t="shared" si="3"/>
        <v>0</v>
      </c>
      <c r="AH9" s="41">
        <f t="shared" si="3"/>
        <v>0</v>
      </c>
      <c r="AI9" s="41">
        <f t="shared" si="3"/>
        <v>6</v>
      </c>
      <c r="AJ9" s="41">
        <f t="shared" si="3"/>
        <v>0</v>
      </c>
      <c r="AK9" s="41">
        <f t="shared" si="3"/>
        <v>0</v>
      </c>
      <c r="AL9" s="41">
        <f t="shared" si="3"/>
        <v>6</v>
      </c>
      <c r="AM9" s="168">
        <f t="shared" si="4"/>
        <v>6</v>
      </c>
      <c r="AN9" s="113">
        <f t="shared" si="5"/>
      </c>
      <c r="AO9" s="113">
        <f t="shared" si="6"/>
      </c>
      <c r="AP9" s="113">
        <f t="shared" si="7"/>
        <v>1</v>
      </c>
      <c r="AQ9" s="113">
        <f t="shared" si="8"/>
      </c>
      <c r="AR9" s="113">
        <f t="shared" si="9"/>
      </c>
      <c r="AS9" s="113">
        <f t="shared" si="10"/>
        <v>1</v>
      </c>
      <c r="AT9" s="113">
        <f t="shared" si="11"/>
      </c>
      <c r="AU9" s="113">
        <f t="shared" si="12"/>
      </c>
      <c r="AV9" s="113">
        <f t="shared" si="13"/>
        <v>1</v>
      </c>
      <c r="AW9" s="113">
        <f t="shared" si="14"/>
      </c>
      <c r="AX9" s="113">
        <f t="shared" si="15"/>
      </c>
      <c r="AY9" s="113">
        <f t="shared" si="16"/>
        <v>1</v>
      </c>
      <c r="AZ9" s="335">
        <f t="shared" si="17"/>
        <v>1</v>
      </c>
    </row>
    <row r="10" spans="1:52" ht="41.25" customHeight="1">
      <c r="A10" s="208" t="s">
        <v>1680</v>
      </c>
      <c r="B10" s="208" t="s">
        <v>674</v>
      </c>
      <c r="C10" s="262" t="s">
        <v>420</v>
      </c>
      <c r="D10" s="115" t="s">
        <v>1685</v>
      </c>
      <c r="E10" s="115" t="s">
        <v>1146</v>
      </c>
      <c r="F10" s="318">
        <v>40451</v>
      </c>
      <c r="G10" s="135">
        <v>1</v>
      </c>
      <c r="H10" s="64">
        <v>1</v>
      </c>
      <c r="I10" s="4"/>
      <c r="J10" s="4" t="str">
        <f>VLOOKUP(K10,Tri!$A$1:$B$12,2,FALSE)</f>
        <v>III</v>
      </c>
      <c r="K10" s="4">
        <f t="shared" si="0"/>
        <v>9</v>
      </c>
      <c r="M10" s="316" t="s">
        <v>1687</v>
      </c>
      <c r="N10" s="41">
        <f t="shared" si="1"/>
        <v>0</v>
      </c>
      <c r="O10" s="41">
        <f t="shared" si="1"/>
        <v>0</v>
      </c>
      <c r="P10" s="41">
        <f t="shared" si="1"/>
        <v>0</v>
      </c>
      <c r="Q10" s="41">
        <f t="shared" si="1"/>
        <v>0</v>
      </c>
      <c r="R10" s="41">
        <f t="shared" si="1"/>
        <v>0</v>
      </c>
      <c r="S10" s="41">
        <f t="shared" si="1"/>
        <v>0</v>
      </c>
      <c r="T10" s="41">
        <f t="shared" si="1"/>
        <v>0</v>
      </c>
      <c r="U10" s="41">
        <f t="shared" si="1"/>
        <v>0</v>
      </c>
      <c r="V10" s="41">
        <f t="shared" si="1"/>
        <v>0</v>
      </c>
      <c r="W10" s="41">
        <f t="shared" si="1"/>
        <v>0</v>
      </c>
      <c r="X10" s="41">
        <f t="shared" si="1"/>
        <v>0</v>
      </c>
      <c r="Y10" s="41">
        <f t="shared" si="1"/>
        <v>1</v>
      </c>
      <c r="Z10" s="168">
        <f t="shared" si="2"/>
        <v>1</v>
      </c>
      <c r="AA10" s="41">
        <f t="shared" si="3"/>
        <v>0</v>
      </c>
      <c r="AB10" s="41">
        <f t="shared" si="3"/>
        <v>0</v>
      </c>
      <c r="AC10" s="41">
        <f t="shared" si="3"/>
        <v>0</v>
      </c>
      <c r="AD10" s="41">
        <f t="shared" si="3"/>
        <v>0</v>
      </c>
      <c r="AE10" s="41">
        <f t="shared" si="3"/>
        <v>0</v>
      </c>
      <c r="AF10" s="41">
        <f t="shared" si="3"/>
        <v>0</v>
      </c>
      <c r="AG10" s="41">
        <f t="shared" si="3"/>
        <v>0</v>
      </c>
      <c r="AH10" s="41">
        <f t="shared" si="3"/>
        <v>0</v>
      </c>
      <c r="AI10" s="41">
        <f t="shared" si="3"/>
        <v>0</v>
      </c>
      <c r="AJ10" s="41">
        <f t="shared" si="3"/>
        <v>0</v>
      </c>
      <c r="AK10" s="41">
        <f t="shared" si="3"/>
        <v>0</v>
      </c>
      <c r="AL10" s="41">
        <f t="shared" si="3"/>
        <v>1</v>
      </c>
      <c r="AM10" s="168">
        <f aca="true" t="shared" si="18" ref="AM10:AM18">SUM(AA10:AL10)</f>
        <v>1</v>
      </c>
      <c r="AN10" s="113">
        <f t="shared" si="5"/>
      </c>
      <c r="AO10" s="113">
        <f t="shared" si="6"/>
      </c>
      <c r="AP10" s="113">
        <f t="shared" si="7"/>
      </c>
      <c r="AQ10" s="113">
        <f t="shared" si="8"/>
      </c>
      <c r="AR10" s="113">
        <f t="shared" si="9"/>
      </c>
      <c r="AS10" s="113">
        <f t="shared" si="10"/>
      </c>
      <c r="AT10" s="113">
        <f t="shared" si="11"/>
      </c>
      <c r="AU10" s="113">
        <f t="shared" si="12"/>
      </c>
      <c r="AV10" s="113">
        <f t="shared" si="13"/>
      </c>
      <c r="AW10" s="113">
        <f t="shared" si="14"/>
      </c>
      <c r="AX10" s="113">
        <f t="shared" si="15"/>
      </c>
      <c r="AY10" s="113">
        <f t="shared" si="16"/>
        <v>1</v>
      </c>
      <c r="AZ10" s="335">
        <f t="shared" si="17"/>
        <v>1</v>
      </c>
    </row>
    <row r="11" spans="1:52" ht="56.25" customHeight="1">
      <c r="A11" s="208" t="s">
        <v>1680</v>
      </c>
      <c r="B11" s="208" t="s">
        <v>674</v>
      </c>
      <c r="C11" s="262" t="s">
        <v>420</v>
      </c>
      <c r="D11" s="115" t="s">
        <v>1685</v>
      </c>
      <c r="E11" s="115" t="s">
        <v>1146</v>
      </c>
      <c r="F11" s="318">
        <v>40543</v>
      </c>
      <c r="G11" s="147">
        <v>1</v>
      </c>
      <c r="H11" s="92">
        <v>1</v>
      </c>
      <c r="I11" s="115"/>
      <c r="J11" s="115" t="str">
        <f>VLOOKUP(K11,Tri!$A$1:$B$12,2,FALSE)</f>
        <v>IV</v>
      </c>
      <c r="K11" s="4">
        <f t="shared" si="0"/>
        <v>12</v>
      </c>
      <c r="M11" s="140" t="s">
        <v>1688</v>
      </c>
      <c r="N11" s="41">
        <f t="shared" si="1"/>
        <v>0</v>
      </c>
      <c r="O11" s="41">
        <f t="shared" si="1"/>
        <v>0</v>
      </c>
      <c r="P11" s="41">
        <f t="shared" si="1"/>
        <v>1</v>
      </c>
      <c r="Q11" s="41">
        <f t="shared" si="1"/>
        <v>0</v>
      </c>
      <c r="R11" s="41">
        <f t="shared" si="1"/>
        <v>0</v>
      </c>
      <c r="S11" s="41">
        <f t="shared" si="1"/>
        <v>0</v>
      </c>
      <c r="T11" s="41">
        <f t="shared" si="1"/>
        <v>0</v>
      </c>
      <c r="U11" s="41">
        <f t="shared" si="1"/>
        <v>0</v>
      </c>
      <c r="V11" s="41">
        <f t="shared" si="1"/>
        <v>0</v>
      </c>
      <c r="W11" s="41">
        <f t="shared" si="1"/>
        <v>0</v>
      </c>
      <c r="X11" s="41">
        <f t="shared" si="1"/>
        <v>0</v>
      </c>
      <c r="Y11" s="41">
        <f t="shared" si="1"/>
        <v>0</v>
      </c>
      <c r="Z11" s="168">
        <f t="shared" si="2"/>
        <v>1</v>
      </c>
      <c r="AA11" s="41">
        <f t="shared" si="3"/>
        <v>0</v>
      </c>
      <c r="AB11" s="41">
        <f t="shared" si="3"/>
        <v>0</v>
      </c>
      <c r="AC11" s="41">
        <f t="shared" si="3"/>
        <v>1</v>
      </c>
      <c r="AD11" s="41">
        <f t="shared" si="3"/>
        <v>0</v>
      </c>
      <c r="AE11" s="41">
        <f t="shared" si="3"/>
        <v>0</v>
      </c>
      <c r="AF11" s="41">
        <f t="shared" si="3"/>
        <v>0</v>
      </c>
      <c r="AG11" s="41">
        <f t="shared" si="3"/>
        <v>0</v>
      </c>
      <c r="AH11" s="41">
        <f t="shared" si="3"/>
        <v>0</v>
      </c>
      <c r="AI11" s="41">
        <f t="shared" si="3"/>
        <v>0</v>
      </c>
      <c r="AJ11" s="41">
        <f t="shared" si="3"/>
        <v>0</v>
      </c>
      <c r="AK11" s="41">
        <f t="shared" si="3"/>
        <v>0</v>
      </c>
      <c r="AL11" s="41">
        <f t="shared" si="3"/>
        <v>0</v>
      </c>
      <c r="AM11" s="168">
        <f t="shared" si="18"/>
        <v>1</v>
      </c>
      <c r="AN11" s="113">
        <f t="shared" si="5"/>
      </c>
      <c r="AO11" s="113">
        <f t="shared" si="6"/>
      </c>
      <c r="AP11" s="113">
        <f t="shared" si="7"/>
        <v>1</v>
      </c>
      <c r="AQ11" s="113">
        <f t="shared" si="8"/>
      </c>
      <c r="AR11" s="113">
        <f t="shared" si="9"/>
      </c>
      <c r="AS11" s="113">
        <f t="shared" si="10"/>
      </c>
      <c r="AT11" s="113">
        <f t="shared" si="11"/>
      </c>
      <c r="AU11" s="113">
        <f t="shared" si="12"/>
      </c>
      <c r="AV11" s="113">
        <f t="shared" si="13"/>
      </c>
      <c r="AW11" s="113">
        <f t="shared" si="14"/>
      </c>
      <c r="AX11" s="113">
        <f t="shared" si="15"/>
      </c>
      <c r="AY11" s="113">
        <f t="shared" si="16"/>
      </c>
      <c r="AZ11" s="335">
        <f t="shared" si="17"/>
        <v>1</v>
      </c>
    </row>
    <row r="12" spans="1:52" ht="41.25" customHeight="1">
      <c r="A12" s="208" t="s">
        <v>1680</v>
      </c>
      <c r="B12" s="208" t="s">
        <v>675</v>
      </c>
      <c r="C12" s="262" t="s">
        <v>985</v>
      </c>
      <c r="D12" s="128" t="s">
        <v>703</v>
      </c>
      <c r="E12" s="115" t="s">
        <v>710</v>
      </c>
      <c r="F12" s="318">
        <v>40527</v>
      </c>
      <c r="G12" s="147">
        <v>1</v>
      </c>
      <c r="H12" s="92">
        <v>1</v>
      </c>
      <c r="I12" s="115"/>
      <c r="J12" s="115" t="str">
        <f>VLOOKUP(K12,Tri!$A$1:$B$12,2,FALSE)</f>
        <v>IV</v>
      </c>
      <c r="K12" s="4">
        <f t="shared" si="0"/>
        <v>12</v>
      </c>
      <c r="M12" s="144" t="s">
        <v>1689</v>
      </c>
      <c r="N12" s="41">
        <f t="shared" si="1"/>
        <v>0</v>
      </c>
      <c r="O12" s="41">
        <f t="shared" si="1"/>
        <v>0</v>
      </c>
      <c r="P12" s="41">
        <f t="shared" si="1"/>
        <v>0</v>
      </c>
      <c r="Q12" s="41">
        <f t="shared" si="1"/>
        <v>0</v>
      </c>
      <c r="R12" s="41">
        <f t="shared" si="1"/>
        <v>0</v>
      </c>
      <c r="S12" s="41">
        <f t="shared" si="1"/>
        <v>0</v>
      </c>
      <c r="T12" s="41">
        <f t="shared" si="1"/>
        <v>0</v>
      </c>
      <c r="U12" s="41">
        <f t="shared" si="1"/>
        <v>0</v>
      </c>
      <c r="V12" s="41">
        <f t="shared" si="1"/>
        <v>0</v>
      </c>
      <c r="W12" s="41">
        <f t="shared" si="1"/>
        <v>1</v>
      </c>
      <c r="X12" s="41">
        <f t="shared" si="1"/>
        <v>0</v>
      </c>
      <c r="Y12" s="41">
        <f t="shared" si="1"/>
        <v>0</v>
      </c>
      <c r="Z12" s="168">
        <f t="shared" si="2"/>
        <v>1</v>
      </c>
      <c r="AA12" s="41">
        <f t="shared" si="3"/>
        <v>0</v>
      </c>
      <c r="AB12" s="41">
        <f t="shared" si="3"/>
        <v>0</v>
      </c>
      <c r="AC12" s="41">
        <f t="shared" si="3"/>
        <v>0</v>
      </c>
      <c r="AD12" s="41">
        <f t="shared" si="3"/>
        <v>0</v>
      </c>
      <c r="AE12" s="41">
        <f t="shared" si="3"/>
        <v>0</v>
      </c>
      <c r="AF12" s="41">
        <f t="shared" si="3"/>
        <v>0</v>
      </c>
      <c r="AG12" s="41">
        <f t="shared" si="3"/>
        <v>0</v>
      </c>
      <c r="AH12" s="41">
        <f t="shared" si="3"/>
        <v>0</v>
      </c>
      <c r="AI12" s="41">
        <f t="shared" si="3"/>
        <v>0</v>
      </c>
      <c r="AJ12" s="41">
        <f t="shared" si="3"/>
        <v>1</v>
      </c>
      <c r="AK12" s="41">
        <f t="shared" si="3"/>
        <v>0</v>
      </c>
      <c r="AL12" s="41">
        <f t="shared" si="3"/>
        <v>0</v>
      </c>
      <c r="AM12" s="168">
        <f t="shared" si="18"/>
        <v>1</v>
      </c>
      <c r="AN12" s="113">
        <f t="shared" si="5"/>
      </c>
      <c r="AO12" s="113">
        <f t="shared" si="6"/>
      </c>
      <c r="AP12" s="113">
        <f t="shared" si="7"/>
      </c>
      <c r="AQ12" s="113">
        <f t="shared" si="8"/>
      </c>
      <c r="AR12" s="113">
        <f t="shared" si="9"/>
      </c>
      <c r="AS12" s="113">
        <f t="shared" si="10"/>
      </c>
      <c r="AT12" s="113">
        <f t="shared" si="11"/>
      </c>
      <c r="AU12" s="113">
        <f t="shared" si="12"/>
      </c>
      <c r="AV12" s="113">
        <f t="shared" si="13"/>
      </c>
      <c r="AW12" s="113">
        <f t="shared" si="14"/>
        <v>1</v>
      </c>
      <c r="AX12" s="113">
        <f t="shared" si="15"/>
      </c>
      <c r="AY12" s="113">
        <f t="shared" si="16"/>
      </c>
      <c r="AZ12" s="335">
        <f t="shared" si="17"/>
        <v>1</v>
      </c>
    </row>
    <row r="13" spans="1:52" ht="41.25" customHeight="1">
      <c r="A13" s="140" t="s">
        <v>1680</v>
      </c>
      <c r="B13" s="140" t="s">
        <v>675</v>
      </c>
      <c r="C13" s="379" t="s">
        <v>40</v>
      </c>
      <c r="D13" s="76" t="s">
        <v>704</v>
      </c>
      <c r="E13" s="59" t="s">
        <v>1690</v>
      </c>
      <c r="F13" s="400">
        <v>40512</v>
      </c>
      <c r="G13" s="147">
        <v>1</v>
      </c>
      <c r="H13" s="92">
        <v>1</v>
      </c>
      <c r="I13" s="115"/>
      <c r="J13" s="115" t="str">
        <f>VLOOKUP(K13,Tri!$A$1:$B$12,2,FALSE)</f>
        <v>IV</v>
      </c>
      <c r="K13" s="4">
        <f aca="true" t="shared" si="19" ref="K13:K37">MONTH(F13)</f>
        <v>11</v>
      </c>
      <c r="M13" s="144" t="s">
        <v>995</v>
      </c>
      <c r="N13" s="41">
        <f t="shared" si="1"/>
        <v>0</v>
      </c>
      <c r="O13" s="41">
        <f t="shared" si="1"/>
        <v>0</v>
      </c>
      <c r="P13" s="41">
        <f t="shared" si="1"/>
        <v>0</v>
      </c>
      <c r="Q13" s="41">
        <f t="shared" si="1"/>
        <v>0</v>
      </c>
      <c r="R13" s="41">
        <f t="shared" si="1"/>
        <v>0</v>
      </c>
      <c r="S13" s="41">
        <f t="shared" si="1"/>
        <v>0</v>
      </c>
      <c r="T13" s="41">
        <f t="shared" si="1"/>
        <v>0</v>
      </c>
      <c r="U13" s="41">
        <f t="shared" si="1"/>
        <v>0</v>
      </c>
      <c r="V13" s="41">
        <f t="shared" si="1"/>
        <v>0</v>
      </c>
      <c r="W13" s="41">
        <f t="shared" si="1"/>
        <v>0</v>
      </c>
      <c r="X13" s="41">
        <f t="shared" si="1"/>
        <v>0</v>
      </c>
      <c r="Y13" s="41">
        <f t="shared" si="1"/>
        <v>1</v>
      </c>
      <c r="Z13" s="168">
        <f t="shared" si="2"/>
        <v>1</v>
      </c>
      <c r="AA13" s="41">
        <f t="shared" si="3"/>
        <v>0</v>
      </c>
      <c r="AB13" s="41">
        <f t="shared" si="3"/>
        <v>0</v>
      </c>
      <c r="AC13" s="41">
        <f t="shared" si="3"/>
        <v>0</v>
      </c>
      <c r="AD13" s="41">
        <f t="shared" si="3"/>
        <v>0</v>
      </c>
      <c r="AE13" s="41">
        <f t="shared" si="3"/>
        <v>0</v>
      </c>
      <c r="AF13" s="41">
        <f t="shared" si="3"/>
        <v>0</v>
      </c>
      <c r="AG13" s="41">
        <f t="shared" si="3"/>
        <v>0</v>
      </c>
      <c r="AH13" s="41">
        <f t="shared" si="3"/>
        <v>0</v>
      </c>
      <c r="AI13" s="41">
        <f t="shared" si="3"/>
        <v>0</v>
      </c>
      <c r="AJ13" s="41">
        <f t="shared" si="3"/>
        <v>0</v>
      </c>
      <c r="AK13" s="41">
        <f t="shared" si="3"/>
        <v>0</v>
      </c>
      <c r="AL13" s="41">
        <f t="shared" si="3"/>
        <v>1</v>
      </c>
      <c r="AM13" s="168">
        <f t="shared" si="18"/>
        <v>1</v>
      </c>
      <c r="AN13" s="113">
        <f t="shared" si="5"/>
      </c>
      <c r="AO13" s="113">
        <f t="shared" si="6"/>
      </c>
      <c r="AP13" s="113">
        <f t="shared" si="7"/>
      </c>
      <c r="AQ13" s="113">
        <f t="shared" si="8"/>
      </c>
      <c r="AR13" s="113">
        <f t="shared" si="9"/>
      </c>
      <c r="AS13" s="113">
        <f t="shared" si="10"/>
      </c>
      <c r="AT13" s="113">
        <f t="shared" si="11"/>
      </c>
      <c r="AU13" s="113">
        <f t="shared" si="12"/>
      </c>
      <c r="AV13" s="113">
        <f t="shared" si="13"/>
      </c>
      <c r="AW13" s="113">
        <f t="shared" si="14"/>
      </c>
      <c r="AX13" s="113">
        <f t="shared" si="15"/>
      </c>
      <c r="AY13" s="113">
        <f t="shared" si="16"/>
        <v>1</v>
      </c>
      <c r="AZ13" s="335">
        <f t="shared" si="17"/>
        <v>1</v>
      </c>
    </row>
    <row r="14" spans="1:52" ht="41.25" customHeight="1">
      <c r="A14" s="140" t="s">
        <v>1680</v>
      </c>
      <c r="B14" s="140" t="s">
        <v>675</v>
      </c>
      <c r="C14" s="379" t="s">
        <v>40</v>
      </c>
      <c r="D14" s="76" t="s">
        <v>705</v>
      </c>
      <c r="E14" s="59" t="s">
        <v>711</v>
      </c>
      <c r="F14" s="400">
        <v>40512</v>
      </c>
      <c r="G14" s="147">
        <v>1</v>
      </c>
      <c r="H14" s="92">
        <v>1</v>
      </c>
      <c r="I14" s="115"/>
      <c r="J14" s="115" t="str">
        <f>VLOOKUP(K14,Tri!$A$1:$B$12,2,FALSE)</f>
        <v>IV</v>
      </c>
      <c r="K14" s="4">
        <f t="shared" si="19"/>
        <v>11</v>
      </c>
      <c r="M14" s="145" t="s">
        <v>996</v>
      </c>
      <c r="N14" s="41">
        <f t="shared" si="1"/>
        <v>0</v>
      </c>
      <c r="O14" s="41">
        <f t="shared" si="1"/>
        <v>0</v>
      </c>
      <c r="P14" s="41">
        <f t="shared" si="1"/>
        <v>0</v>
      </c>
      <c r="Q14" s="41">
        <f t="shared" si="1"/>
        <v>0</v>
      </c>
      <c r="R14" s="41">
        <f t="shared" si="1"/>
        <v>0</v>
      </c>
      <c r="S14" s="41">
        <f t="shared" si="1"/>
        <v>3</v>
      </c>
      <c r="T14" s="41">
        <f t="shared" si="1"/>
        <v>0</v>
      </c>
      <c r="U14" s="41">
        <f t="shared" si="1"/>
        <v>0</v>
      </c>
      <c r="V14" s="41">
        <f t="shared" si="1"/>
        <v>0</v>
      </c>
      <c r="W14" s="41">
        <f t="shared" si="1"/>
        <v>0</v>
      </c>
      <c r="X14" s="41">
        <f t="shared" si="1"/>
        <v>0</v>
      </c>
      <c r="Y14" s="41">
        <f t="shared" si="1"/>
        <v>0</v>
      </c>
      <c r="Z14" s="168">
        <f t="shared" si="2"/>
        <v>3</v>
      </c>
      <c r="AA14" s="41">
        <f t="shared" si="3"/>
        <v>0</v>
      </c>
      <c r="AB14" s="41">
        <f t="shared" si="3"/>
        <v>0</v>
      </c>
      <c r="AC14" s="41">
        <f t="shared" si="3"/>
        <v>0</v>
      </c>
      <c r="AD14" s="41">
        <f t="shared" si="3"/>
        <v>0</v>
      </c>
      <c r="AE14" s="41">
        <f t="shared" si="3"/>
        <v>0</v>
      </c>
      <c r="AF14" s="41">
        <f t="shared" si="3"/>
        <v>3</v>
      </c>
      <c r="AG14" s="41">
        <f t="shared" si="3"/>
        <v>0</v>
      </c>
      <c r="AH14" s="41">
        <f t="shared" si="3"/>
        <v>0</v>
      </c>
      <c r="AI14" s="41">
        <f t="shared" si="3"/>
        <v>0</v>
      </c>
      <c r="AJ14" s="41">
        <f t="shared" si="3"/>
        <v>0</v>
      </c>
      <c r="AK14" s="41">
        <f t="shared" si="3"/>
        <v>0</v>
      </c>
      <c r="AL14" s="41">
        <f t="shared" si="3"/>
        <v>0</v>
      </c>
      <c r="AM14" s="168">
        <f t="shared" si="18"/>
        <v>3</v>
      </c>
      <c r="AN14" s="113">
        <f t="shared" si="5"/>
      </c>
      <c r="AO14" s="113">
        <f t="shared" si="6"/>
      </c>
      <c r="AP14" s="113">
        <f t="shared" si="7"/>
      </c>
      <c r="AQ14" s="113">
        <f t="shared" si="8"/>
      </c>
      <c r="AR14" s="113">
        <f t="shared" si="9"/>
      </c>
      <c r="AS14" s="113">
        <f t="shared" si="10"/>
        <v>1</v>
      </c>
      <c r="AT14" s="113">
        <f t="shared" si="11"/>
      </c>
      <c r="AU14" s="113">
        <f t="shared" si="12"/>
      </c>
      <c r="AV14" s="113">
        <f t="shared" si="13"/>
      </c>
      <c r="AW14" s="113">
        <f t="shared" si="14"/>
      </c>
      <c r="AX14" s="113">
        <f t="shared" si="15"/>
      </c>
      <c r="AY14" s="113">
        <f t="shared" si="16"/>
      </c>
      <c r="AZ14" s="335">
        <f t="shared" si="17"/>
        <v>1</v>
      </c>
    </row>
    <row r="15" spans="1:52" ht="41.25" customHeight="1">
      <c r="A15" s="208" t="s">
        <v>1680</v>
      </c>
      <c r="B15" s="208" t="s">
        <v>675</v>
      </c>
      <c r="C15" s="262" t="s">
        <v>40</v>
      </c>
      <c r="D15" s="128" t="s">
        <v>706</v>
      </c>
      <c r="E15" s="115" t="s">
        <v>712</v>
      </c>
      <c r="F15" s="318">
        <v>40527</v>
      </c>
      <c r="G15" s="147">
        <v>1</v>
      </c>
      <c r="H15" s="92">
        <v>1</v>
      </c>
      <c r="I15" s="115"/>
      <c r="J15" s="115" t="str">
        <f>VLOOKUP(K15,Tri!$A$1:$B$12,2,FALSE)</f>
        <v>IV</v>
      </c>
      <c r="K15" s="4">
        <f t="shared" si="19"/>
        <v>12</v>
      </c>
      <c r="M15" s="62" t="s">
        <v>999</v>
      </c>
      <c r="N15" s="41">
        <f t="shared" si="1"/>
        <v>0</v>
      </c>
      <c r="O15" s="41">
        <f t="shared" si="1"/>
        <v>0</v>
      </c>
      <c r="P15" s="41">
        <f t="shared" si="1"/>
        <v>1</v>
      </c>
      <c r="Q15" s="41">
        <f t="shared" si="1"/>
        <v>0</v>
      </c>
      <c r="R15" s="41">
        <f t="shared" si="1"/>
        <v>0</v>
      </c>
      <c r="S15" s="41">
        <f t="shared" si="1"/>
        <v>3</v>
      </c>
      <c r="T15" s="41">
        <f t="shared" si="1"/>
        <v>1</v>
      </c>
      <c r="U15" s="41">
        <f t="shared" si="1"/>
        <v>0</v>
      </c>
      <c r="V15" s="41">
        <f t="shared" si="1"/>
        <v>3</v>
      </c>
      <c r="W15" s="41">
        <f t="shared" si="1"/>
        <v>0</v>
      </c>
      <c r="X15" s="41">
        <f t="shared" si="1"/>
        <v>3</v>
      </c>
      <c r="Y15" s="41">
        <f t="shared" si="1"/>
        <v>1</v>
      </c>
      <c r="Z15" s="168">
        <f t="shared" si="2"/>
        <v>12</v>
      </c>
      <c r="AA15" s="41">
        <f t="shared" si="3"/>
        <v>0</v>
      </c>
      <c r="AB15" s="41">
        <f t="shared" si="3"/>
        <v>0</v>
      </c>
      <c r="AC15" s="41">
        <f t="shared" si="3"/>
        <v>1</v>
      </c>
      <c r="AD15" s="41">
        <f t="shared" si="3"/>
        <v>0</v>
      </c>
      <c r="AE15" s="41">
        <f t="shared" si="3"/>
        <v>0</v>
      </c>
      <c r="AF15" s="41">
        <f t="shared" si="3"/>
        <v>3</v>
      </c>
      <c r="AG15" s="41">
        <f t="shared" si="3"/>
        <v>1</v>
      </c>
      <c r="AH15" s="41">
        <f t="shared" si="3"/>
        <v>0</v>
      </c>
      <c r="AI15" s="41">
        <f t="shared" si="3"/>
        <v>3</v>
      </c>
      <c r="AJ15" s="41">
        <f t="shared" si="3"/>
        <v>0</v>
      </c>
      <c r="AK15" s="41">
        <f t="shared" si="3"/>
        <v>3</v>
      </c>
      <c r="AL15" s="41">
        <f t="shared" si="3"/>
        <v>1</v>
      </c>
      <c r="AM15" s="168">
        <f t="shared" si="18"/>
        <v>12</v>
      </c>
      <c r="AN15" s="113">
        <f t="shared" si="5"/>
      </c>
      <c r="AO15" s="113">
        <f t="shared" si="6"/>
      </c>
      <c r="AP15" s="113">
        <f t="shared" si="7"/>
        <v>1</v>
      </c>
      <c r="AQ15" s="113">
        <f t="shared" si="8"/>
      </c>
      <c r="AR15" s="113">
        <f t="shared" si="9"/>
      </c>
      <c r="AS15" s="113">
        <f t="shared" si="10"/>
        <v>1</v>
      </c>
      <c r="AT15" s="113">
        <f t="shared" si="11"/>
        <v>1</v>
      </c>
      <c r="AU15" s="113">
        <f t="shared" si="12"/>
      </c>
      <c r="AV15" s="113">
        <f t="shared" si="13"/>
        <v>1</v>
      </c>
      <c r="AW15" s="113">
        <f t="shared" si="14"/>
      </c>
      <c r="AX15" s="113">
        <f t="shared" si="15"/>
        <v>1</v>
      </c>
      <c r="AY15" s="113">
        <f t="shared" si="16"/>
        <v>1</v>
      </c>
      <c r="AZ15" s="335">
        <f t="shared" si="17"/>
        <v>1</v>
      </c>
    </row>
    <row r="16" spans="1:52" ht="41.25" customHeight="1">
      <c r="A16" s="208" t="s">
        <v>1680</v>
      </c>
      <c r="B16" s="208" t="s">
        <v>675</v>
      </c>
      <c r="C16" s="262" t="s">
        <v>40</v>
      </c>
      <c r="D16" s="128" t="s">
        <v>707</v>
      </c>
      <c r="E16" s="115" t="s">
        <v>1741</v>
      </c>
      <c r="F16" s="318">
        <v>40527</v>
      </c>
      <c r="G16" s="147">
        <v>1</v>
      </c>
      <c r="H16" s="92">
        <v>1</v>
      </c>
      <c r="I16" s="115"/>
      <c r="J16" s="115" t="str">
        <f>VLOOKUP(K16,Tri!$A$1:$B$12,2,FALSE)</f>
        <v>IV</v>
      </c>
      <c r="K16" s="4">
        <f t="shared" si="19"/>
        <v>12</v>
      </c>
      <c r="M16" s="62" t="s">
        <v>1125</v>
      </c>
      <c r="N16" s="41">
        <f t="shared" si="1"/>
        <v>0</v>
      </c>
      <c r="O16" s="41">
        <f t="shared" si="1"/>
        <v>0</v>
      </c>
      <c r="P16" s="41">
        <f t="shared" si="1"/>
        <v>0</v>
      </c>
      <c r="Q16" s="41">
        <f t="shared" si="1"/>
        <v>0</v>
      </c>
      <c r="R16" s="41">
        <f t="shared" si="1"/>
        <v>1</v>
      </c>
      <c r="S16" s="41">
        <f t="shared" si="1"/>
        <v>0</v>
      </c>
      <c r="T16" s="41">
        <f t="shared" si="1"/>
        <v>0</v>
      </c>
      <c r="U16" s="41">
        <f t="shared" si="1"/>
        <v>0</v>
      </c>
      <c r="V16" s="41">
        <f t="shared" si="1"/>
        <v>0</v>
      </c>
      <c r="W16" s="41">
        <f t="shared" si="1"/>
        <v>0</v>
      </c>
      <c r="X16" s="41">
        <f t="shared" si="1"/>
        <v>0</v>
      </c>
      <c r="Y16" s="41">
        <f t="shared" si="1"/>
        <v>0</v>
      </c>
      <c r="Z16" s="168">
        <f t="shared" si="2"/>
        <v>1</v>
      </c>
      <c r="AA16" s="41">
        <f t="shared" si="3"/>
        <v>0</v>
      </c>
      <c r="AB16" s="41">
        <f t="shared" si="3"/>
        <v>0</v>
      </c>
      <c r="AC16" s="41">
        <f t="shared" si="3"/>
        <v>0</v>
      </c>
      <c r="AD16" s="41">
        <f t="shared" si="3"/>
        <v>0</v>
      </c>
      <c r="AE16" s="41">
        <f t="shared" si="3"/>
        <v>1</v>
      </c>
      <c r="AF16" s="41">
        <f t="shared" si="3"/>
        <v>0</v>
      </c>
      <c r="AG16" s="41">
        <f t="shared" si="3"/>
        <v>0</v>
      </c>
      <c r="AH16" s="41">
        <f t="shared" si="3"/>
        <v>0</v>
      </c>
      <c r="AI16" s="41">
        <f t="shared" si="3"/>
        <v>0</v>
      </c>
      <c r="AJ16" s="41">
        <f t="shared" si="3"/>
        <v>0</v>
      </c>
      <c r="AK16" s="41">
        <f t="shared" si="3"/>
        <v>0</v>
      </c>
      <c r="AL16" s="41">
        <f t="shared" si="3"/>
        <v>0</v>
      </c>
      <c r="AM16" s="168">
        <f t="shared" si="18"/>
        <v>1</v>
      </c>
      <c r="AN16" s="113">
        <f>IF(N16="","",IF(N16=0,"",(AA16/N16)))</f>
      </c>
      <c r="AO16" s="113">
        <f t="shared" si="6"/>
      </c>
      <c r="AP16" s="113">
        <f t="shared" si="7"/>
      </c>
      <c r="AQ16" s="113">
        <f t="shared" si="8"/>
      </c>
      <c r="AR16" s="113">
        <f t="shared" si="9"/>
        <v>1</v>
      </c>
      <c r="AS16" s="113">
        <f t="shared" si="10"/>
      </c>
      <c r="AT16" s="113">
        <f t="shared" si="11"/>
      </c>
      <c r="AU16" s="113">
        <f t="shared" si="12"/>
      </c>
      <c r="AV16" s="113">
        <f t="shared" si="13"/>
      </c>
      <c r="AW16" s="113">
        <f t="shared" si="14"/>
      </c>
      <c r="AX16" s="113">
        <f t="shared" si="15"/>
      </c>
      <c r="AY16" s="113">
        <f t="shared" si="16"/>
      </c>
      <c r="AZ16" s="335">
        <f t="shared" si="17"/>
        <v>1</v>
      </c>
    </row>
    <row r="17" spans="1:52" ht="41.25" customHeight="1">
      <c r="A17" s="208" t="s">
        <v>1680</v>
      </c>
      <c r="B17" s="208" t="s">
        <v>675</v>
      </c>
      <c r="C17" s="262" t="s">
        <v>616</v>
      </c>
      <c r="D17" s="128" t="s">
        <v>708</v>
      </c>
      <c r="E17" s="115" t="s">
        <v>1691</v>
      </c>
      <c r="F17" s="318">
        <v>40542</v>
      </c>
      <c r="G17" s="147">
        <v>1</v>
      </c>
      <c r="H17" s="92">
        <v>1</v>
      </c>
      <c r="I17" s="115"/>
      <c r="J17" s="115" t="str">
        <f>VLOOKUP(K17,Tri!$A$1:$B$12,2,FALSE)</f>
        <v>IV</v>
      </c>
      <c r="K17" s="4">
        <f t="shared" si="19"/>
        <v>12</v>
      </c>
      <c r="M17" s="62" t="s">
        <v>1692</v>
      </c>
      <c r="N17" s="41">
        <f t="shared" si="1"/>
        <v>0</v>
      </c>
      <c r="O17" s="41">
        <f t="shared" si="1"/>
        <v>0</v>
      </c>
      <c r="P17" s="41">
        <f t="shared" si="1"/>
        <v>2</v>
      </c>
      <c r="Q17" s="41">
        <f t="shared" si="1"/>
        <v>0</v>
      </c>
      <c r="R17" s="41">
        <f t="shared" si="1"/>
        <v>0</v>
      </c>
      <c r="S17" s="41">
        <f t="shared" si="1"/>
        <v>3</v>
      </c>
      <c r="T17" s="41">
        <f t="shared" si="1"/>
        <v>0</v>
      </c>
      <c r="U17" s="41">
        <f t="shared" si="1"/>
        <v>0</v>
      </c>
      <c r="V17" s="41">
        <f t="shared" si="1"/>
        <v>3</v>
      </c>
      <c r="W17" s="41">
        <f t="shared" si="1"/>
        <v>0</v>
      </c>
      <c r="X17" s="41">
        <f t="shared" si="1"/>
        <v>0</v>
      </c>
      <c r="Y17" s="41">
        <f t="shared" si="1"/>
        <v>3</v>
      </c>
      <c r="Z17" s="168">
        <f t="shared" si="2"/>
        <v>11</v>
      </c>
      <c r="AA17" s="41">
        <f t="shared" si="3"/>
        <v>0</v>
      </c>
      <c r="AB17" s="41">
        <f t="shared" si="3"/>
        <v>0</v>
      </c>
      <c r="AC17" s="41">
        <f t="shared" si="3"/>
        <v>2</v>
      </c>
      <c r="AD17" s="41">
        <f t="shared" si="3"/>
        <v>0</v>
      </c>
      <c r="AE17" s="41">
        <f t="shared" si="3"/>
        <v>0</v>
      </c>
      <c r="AF17" s="41">
        <f t="shared" si="3"/>
        <v>3</v>
      </c>
      <c r="AG17" s="41">
        <f t="shared" si="3"/>
        <v>0</v>
      </c>
      <c r="AH17" s="41">
        <f t="shared" si="3"/>
        <v>0</v>
      </c>
      <c r="AI17" s="41">
        <f t="shared" si="3"/>
        <v>3</v>
      </c>
      <c r="AJ17" s="41">
        <f t="shared" si="3"/>
        <v>0</v>
      </c>
      <c r="AK17" s="41">
        <f t="shared" si="3"/>
        <v>0</v>
      </c>
      <c r="AL17" s="41">
        <f t="shared" si="3"/>
        <v>3</v>
      </c>
      <c r="AM17" s="168">
        <f t="shared" si="18"/>
        <v>11</v>
      </c>
      <c r="AN17" s="113">
        <f>IF(N17="","",IF(N17=0,"",(AA17/N17)))</f>
      </c>
      <c r="AO17" s="113">
        <f t="shared" si="6"/>
      </c>
      <c r="AP17" s="113">
        <f t="shared" si="7"/>
        <v>1</v>
      </c>
      <c r="AQ17" s="113">
        <f t="shared" si="8"/>
      </c>
      <c r="AR17" s="113">
        <f t="shared" si="9"/>
      </c>
      <c r="AS17" s="113">
        <f t="shared" si="10"/>
        <v>1</v>
      </c>
      <c r="AT17" s="113">
        <f t="shared" si="11"/>
      </c>
      <c r="AU17" s="113">
        <f t="shared" si="12"/>
      </c>
      <c r="AV17" s="113">
        <f t="shared" si="13"/>
        <v>1</v>
      </c>
      <c r="AW17" s="113">
        <f t="shared" si="14"/>
      </c>
      <c r="AX17" s="113">
        <f t="shared" si="15"/>
      </c>
      <c r="AY17" s="113">
        <f t="shared" si="16"/>
        <v>1</v>
      </c>
      <c r="AZ17" s="335">
        <f t="shared" si="17"/>
        <v>1</v>
      </c>
    </row>
    <row r="18" spans="1:52" s="392" customFormat="1" ht="41.25" customHeight="1">
      <c r="A18" s="140" t="s">
        <v>1680</v>
      </c>
      <c r="B18" s="140" t="s">
        <v>675</v>
      </c>
      <c r="C18" s="379" t="s">
        <v>40</v>
      </c>
      <c r="D18" s="76" t="s">
        <v>709</v>
      </c>
      <c r="E18" s="59" t="s">
        <v>709</v>
      </c>
      <c r="F18" s="400">
        <v>40481</v>
      </c>
      <c r="G18" s="135">
        <v>1</v>
      </c>
      <c r="H18" s="401">
        <v>1</v>
      </c>
      <c r="I18" s="59"/>
      <c r="J18" s="59" t="str">
        <f>VLOOKUP(K18,Tri!$A$1:$B$12,2,FALSE)</f>
        <v>IV</v>
      </c>
      <c r="K18" s="59">
        <f t="shared" si="19"/>
        <v>10</v>
      </c>
      <c r="M18" s="140" t="s">
        <v>1693</v>
      </c>
      <c r="N18" s="389">
        <f t="shared" si="1"/>
        <v>0</v>
      </c>
      <c r="O18" s="389">
        <f t="shared" si="1"/>
        <v>0</v>
      </c>
      <c r="P18" s="389">
        <f t="shared" si="1"/>
        <v>3</v>
      </c>
      <c r="Q18" s="389">
        <f t="shared" si="1"/>
        <v>0</v>
      </c>
      <c r="R18" s="389">
        <f t="shared" si="1"/>
        <v>0</v>
      </c>
      <c r="S18" s="389">
        <f t="shared" si="1"/>
        <v>3</v>
      </c>
      <c r="T18" s="389">
        <f t="shared" si="1"/>
        <v>0</v>
      </c>
      <c r="U18" s="389">
        <f t="shared" si="1"/>
        <v>0</v>
      </c>
      <c r="V18" s="389">
        <f t="shared" si="1"/>
        <v>3</v>
      </c>
      <c r="W18" s="389">
        <f t="shared" si="1"/>
        <v>0</v>
      </c>
      <c r="X18" s="389">
        <f t="shared" si="1"/>
        <v>0</v>
      </c>
      <c r="Y18" s="389">
        <f t="shared" si="1"/>
        <v>3</v>
      </c>
      <c r="Z18" s="168">
        <f t="shared" si="2"/>
        <v>12</v>
      </c>
      <c r="AA18" s="389">
        <f t="shared" si="3"/>
        <v>0</v>
      </c>
      <c r="AB18" s="389">
        <f t="shared" si="3"/>
        <v>0</v>
      </c>
      <c r="AC18" s="389">
        <f t="shared" si="3"/>
        <v>3</v>
      </c>
      <c r="AD18" s="389">
        <f t="shared" si="3"/>
        <v>0</v>
      </c>
      <c r="AE18" s="389">
        <f t="shared" si="3"/>
        <v>0</v>
      </c>
      <c r="AF18" s="389">
        <f t="shared" si="3"/>
        <v>3</v>
      </c>
      <c r="AG18" s="389">
        <f t="shared" si="3"/>
        <v>0</v>
      </c>
      <c r="AH18" s="389">
        <f t="shared" si="3"/>
        <v>0</v>
      </c>
      <c r="AI18" s="389">
        <f t="shared" si="3"/>
        <v>3</v>
      </c>
      <c r="AJ18" s="389">
        <f t="shared" si="3"/>
        <v>0</v>
      </c>
      <c r="AK18" s="389">
        <f t="shared" si="3"/>
        <v>0</v>
      </c>
      <c r="AL18" s="389">
        <f t="shared" si="3"/>
        <v>3</v>
      </c>
      <c r="AM18" s="427">
        <f t="shared" si="18"/>
        <v>12</v>
      </c>
      <c r="AN18" s="399">
        <f>IF(N18="","",IF(N18=0,"",(AA18/N18)))</f>
      </c>
      <c r="AO18" s="399">
        <f t="shared" si="6"/>
      </c>
      <c r="AP18" s="399">
        <f t="shared" si="7"/>
        <v>1</v>
      </c>
      <c r="AQ18" s="399">
        <f t="shared" si="8"/>
      </c>
      <c r="AR18" s="399">
        <f t="shared" si="9"/>
      </c>
      <c r="AS18" s="399">
        <f t="shared" si="10"/>
        <v>1</v>
      </c>
      <c r="AT18" s="399">
        <f t="shared" si="11"/>
      </c>
      <c r="AU18" s="399">
        <f t="shared" si="12"/>
      </c>
      <c r="AV18" s="399">
        <f t="shared" si="13"/>
        <v>1</v>
      </c>
      <c r="AW18" s="399">
        <f t="shared" si="14"/>
      </c>
      <c r="AX18" s="399">
        <f t="shared" si="15"/>
      </c>
      <c r="AY18" s="399">
        <f t="shared" si="16"/>
        <v>1</v>
      </c>
      <c r="AZ18" s="335">
        <f t="shared" si="17"/>
        <v>1</v>
      </c>
    </row>
    <row r="19" spans="1:52" ht="41.25" customHeight="1">
      <c r="A19" s="208" t="s">
        <v>1680</v>
      </c>
      <c r="B19" s="208" t="s">
        <v>1684</v>
      </c>
      <c r="C19" s="262" t="s">
        <v>420</v>
      </c>
      <c r="D19" s="128" t="s">
        <v>687</v>
      </c>
      <c r="E19" s="115" t="s">
        <v>1742</v>
      </c>
      <c r="F19" s="318">
        <v>40235</v>
      </c>
      <c r="G19" s="147">
        <v>1</v>
      </c>
      <c r="H19" s="92">
        <v>1</v>
      </c>
      <c r="I19" s="115"/>
      <c r="J19" s="115" t="str">
        <f>VLOOKUP(K19,Tri!$A$1:$B$12,2,FALSE)</f>
        <v>I</v>
      </c>
      <c r="K19" s="4">
        <f t="shared" si="19"/>
        <v>2</v>
      </c>
      <c r="M19" s="30"/>
      <c r="N19" s="286"/>
      <c r="O19" s="39"/>
      <c r="P19" s="39"/>
      <c r="Q19" s="287"/>
      <c r="R19" s="287"/>
      <c r="S19" s="287"/>
      <c r="T19" s="287"/>
      <c r="U19" s="287"/>
      <c r="V19" s="287"/>
      <c r="W19" s="287"/>
      <c r="X19" s="287"/>
      <c r="Y19" s="287"/>
      <c r="Z19" s="457">
        <f>SUM(Z4:Z18)</f>
        <v>30095.5</v>
      </c>
      <c r="AA19" s="30"/>
      <c r="AB19" s="286"/>
      <c r="AC19" s="39"/>
      <c r="AD19" s="39"/>
      <c r="AE19" s="39"/>
      <c r="AF19" s="39"/>
      <c r="AG19" s="39"/>
      <c r="AH19" s="39"/>
      <c r="AI19" s="39"/>
      <c r="AJ19" s="39"/>
      <c r="AK19" s="39"/>
      <c r="AL19" s="39"/>
      <c r="AM19" s="287"/>
      <c r="AN19" s="285"/>
      <c r="AO19" s="30"/>
      <c r="AP19" s="286"/>
      <c r="AQ19" s="39"/>
      <c r="AR19" s="39"/>
      <c r="AS19" s="39"/>
      <c r="AT19" s="39"/>
      <c r="AU19" s="39"/>
      <c r="AV19" s="39"/>
      <c r="AW19" s="39"/>
      <c r="AX19" s="39"/>
      <c r="AY19" s="39"/>
      <c r="AZ19" s="272"/>
    </row>
    <row r="20" spans="1:52" ht="41.25" customHeight="1">
      <c r="A20" s="208" t="s">
        <v>1680</v>
      </c>
      <c r="B20" s="208" t="s">
        <v>1684</v>
      </c>
      <c r="C20" s="262" t="s">
        <v>420</v>
      </c>
      <c r="D20" s="128" t="s">
        <v>688</v>
      </c>
      <c r="E20" s="115" t="s">
        <v>689</v>
      </c>
      <c r="F20" s="318">
        <v>40235</v>
      </c>
      <c r="G20" s="147">
        <v>1</v>
      </c>
      <c r="H20" s="92">
        <v>1</v>
      </c>
      <c r="I20" s="115"/>
      <c r="J20" s="115" t="str">
        <f>VLOOKUP(K20,Tri!$A$1:$B$12,2,FALSE)</f>
        <v>I</v>
      </c>
      <c r="K20" s="4">
        <f t="shared" si="19"/>
        <v>2</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72"/>
    </row>
    <row r="21" spans="1:52" ht="41.25" customHeight="1">
      <c r="A21" s="208" t="s">
        <v>1680</v>
      </c>
      <c r="B21" s="208" t="s">
        <v>1684</v>
      </c>
      <c r="C21" s="262" t="s">
        <v>985</v>
      </c>
      <c r="D21" s="128" t="s">
        <v>690</v>
      </c>
      <c r="E21" s="115" t="s">
        <v>716</v>
      </c>
      <c r="F21" s="318">
        <v>40542</v>
      </c>
      <c r="G21" s="147">
        <v>1</v>
      </c>
      <c r="H21" s="92">
        <v>1</v>
      </c>
      <c r="I21" s="115"/>
      <c r="J21" s="115" t="str">
        <f>VLOOKUP(K21,Tri!$A$1:$B$12,2,FALSE)</f>
        <v>IV</v>
      </c>
      <c r="K21" s="4">
        <f t="shared" si="19"/>
        <v>12</v>
      </c>
      <c r="AQ21" s="273"/>
      <c r="AR21" s="273"/>
      <c r="AS21" s="273"/>
      <c r="AT21" s="273"/>
      <c r="AU21" s="273"/>
      <c r="AV21" s="273"/>
      <c r="AW21" s="273"/>
      <c r="AX21" s="273"/>
      <c r="AY21" s="273"/>
      <c r="AZ21" s="272"/>
    </row>
    <row r="22" spans="1:52" ht="41.25" customHeight="1">
      <c r="A22" s="140" t="s">
        <v>1680</v>
      </c>
      <c r="B22" s="140" t="s">
        <v>1684</v>
      </c>
      <c r="C22" s="379" t="s">
        <v>40</v>
      </c>
      <c r="D22" s="76" t="s">
        <v>1694</v>
      </c>
      <c r="E22" s="59" t="s">
        <v>1695</v>
      </c>
      <c r="F22" s="400">
        <v>40510</v>
      </c>
      <c r="G22" s="147">
        <v>1</v>
      </c>
      <c r="H22" s="92">
        <v>1</v>
      </c>
      <c r="I22" s="115"/>
      <c r="J22" s="115" t="str">
        <f>VLOOKUP(K22,Tri!$A$1:$B$12,2,FALSE)</f>
        <v>IV</v>
      </c>
      <c r="K22" s="4">
        <f t="shared" si="19"/>
        <v>11</v>
      </c>
      <c r="AZ22" s="272"/>
    </row>
    <row r="23" spans="1:52" ht="52.5" customHeight="1">
      <c r="A23" s="208" t="s">
        <v>1680</v>
      </c>
      <c r="B23" s="208" t="s">
        <v>1684</v>
      </c>
      <c r="C23" s="262" t="s">
        <v>40</v>
      </c>
      <c r="D23" s="128" t="s">
        <v>692</v>
      </c>
      <c r="E23" s="115" t="s">
        <v>1696</v>
      </c>
      <c r="F23" s="318">
        <v>40420</v>
      </c>
      <c r="G23" s="147">
        <v>1</v>
      </c>
      <c r="H23" s="92">
        <v>1</v>
      </c>
      <c r="I23" s="115"/>
      <c r="J23" s="115" t="str">
        <f>VLOOKUP(K23,Tri!$A$1:$B$12,2,FALSE)</f>
        <v>III</v>
      </c>
      <c r="K23" s="4">
        <f t="shared" si="19"/>
        <v>8</v>
      </c>
      <c r="AZ23" s="272"/>
    </row>
    <row r="24" spans="1:52" ht="41.25" customHeight="1">
      <c r="A24" s="208" t="s">
        <v>1680</v>
      </c>
      <c r="B24" s="208" t="s">
        <v>1684</v>
      </c>
      <c r="C24" s="262" t="s">
        <v>40</v>
      </c>
      <c r="D24" s="128" t="s">
        <v>693</v>
      </c>
      <c r="E24" s="115" t="s">
        <v>717</v>
      </c>
      <c r="F24" s="318">
        <v>40513</v>
      </c>
      <c r="G24" s="147">
        <v>1</v>
      </c>
      <c r="H24" s="92">
        <v>1</v>
      </c>
      <c r="I24" s="115"/>
      <c r="J24" s="115" t="str">
        <f>VLOOKUP(K24,Tri!$A$1:$B$12,2,FALSE)</f>
        <v>IV</v>
      </c>
      <c r="K24" s="4">
        <f t="shared" si="19"/>
        <v>12</v>
      </c>
      <c r="AZ24" s="272"/>
    </row>
    <row r="25" spans="1:52" ht="41.25" customHeight="1">
      <c r="A25" s="208" t="s">
        <v>1680</v>
      </c>
      <c r="B25" s="208" t="s">
        <v>1684</v>
      </c>
      <c r="C25" s="262" t="s">
        <v>40</v>
      </c>
      <c r="D25" s="128" t="s">
        <v>694</v>
      </c>
      <c r="E25" s="115" t="s">
        <v>691</v>
      </c>
      <c r="F25" s="318">
        <v>40527</v>
      </c>
      <c r="G25" s="147">
        <v>1</v>
      </c>
      <c r="H25" s="92">
        <v>1</v>
      </c>
      <c r="I25" s="115"/>
      <c r="J25" s="115" t="str">
        <f>VLOOKUP(K25,Tri!$A$1:$B$12,2,FALSE)</f>
        <v>IV</v>
      </c>
      <c r="K25" s="4">
        <f t="shared" si="19"/>
        <v>12</v>
      </c>
      <c r="AZ25" s="272"/>
    </row>
    <row r="26" spans="1:52" ht="41.25" customHeight="1">
      <c r="A26" s="140" t="s">
        <v>1680</v>
      </c>
      <c r="B26" s="140" t="s">
        <v>1684</v>
      </c>
      <c r="C26" s="379" t="s">
        <v>402</v>
      </c>
      <c r="D26" s="76" t="s">
        <v>695</v>
      </c>
      <c r="E26" s="59" t="s">
        <v>1697</v>
      </c>
      <c r="F26" s="400">
        <v>40512</v>
      </c>
      <c r="G26" s="147">
        <v>1</v>
      </c>
      <c r="H26" s="92">
        <v>1</v>
      </c>
      <c r="I26" s="115"/>
      <c r="J26" s="115" t="str">
        <f>VLOOKUP(K26,Tri!$A$1:$B$12,2,FALSE)</f>
        <v>IV</v>
      </c>
      <c r="K26" s="4">
        <f t="shared" si="19"/>
        <v>11</v>
      </c>
      <c r="AZ26" s="272"/>
    </row>
    <row r="27" spans="1:52" ht="41.25" customHeight="1">
      <c r="A27" s="140" t="s">
        <v>1680</v>
      </c>
      <c r="B27" s="140" t="s">
        <v>1684</v>
      </c>
      <c r="C27" s="379" t="s">
        <v>402</v>
      </c>
      <c r="D27" s="76" t="s">
        <v>696</v>
      </c>
      <c r="E27" s="59" t="s">
        <v>1697</v>
      </c>
      <c r="F27" s="400">
        <v>40481</v>
      </c>
      <c r="G27" s="147">
        <v>1</v>
      </c>
      <c r="H27" s="92">
        <v>1</v>
      </c>
      <c r="I27" s="115"/>
      <c r="J27" s="115" t="str">
        <f>VLOOKUP(K27,Tri!$A$1:$B$12,2,FALSE)</f>
        <v>IV</v>
      </c>
      <c r="K27" s="4">
        <f t="shared" si="19"/>
        <v>10</v>
      </c>
      <c r="AZ27" s="272"/>
    </row>
    <row r="28" spans="1:52" ht="41.25" customHeight="1">
      <c r="A28" s="140" t="s">
        <v>1680</v>
      </c>
      <c r="B28" s="140" t="s">
        <v>1684</v>
      </c>
      <c r="C28" s="379" t="s">
        <v>402</v>
      </c>
      <c r="D28" s="76" t="s">
        <v>697</v>
      </c>
      <c r="E28" s="76" t="s">
        <v>1698</v>
      </c>
      <c r="F28" s="400">
        <v>40512</v>
      </c>
      <c r="G28" s="147">
        <v>1</v>
      </c>
      <c r="H28" s="92">
        <v>1</v>
      </c>
      <c r="I28" s="115"/>
      <c r="J28" s="115" t="str">
        <f>VLOOKUP(K28,Tri!$A$1:$B$12,2,FALSE)</f>
        <v>IV</v>
      </c>
      <c r="K28" s="4">
        <f t="shared" si="19"/>
        <v>11</v>
      </c>
      <c r="AZ28" s="272"/>
    </row>
    <row r="29" spans="1:52" ht="41.25" customHeight="1">
      <c r="A29" s="140" t="s">
        <v>1680</v>
      </c>
      <c r="B29" s="140" t="s">
        <v>1684</v>
      </c>
      <c r="C29" s="379" t="s">
        <v>404</v>
      </c>
      <c r="D29" s="76" t="s">
        <v>698</v>
      </c>
      <c r="E29" s="59" t="s">
        <v>715</v>
      </c>
      <c r="F29" s="400">
        <v>40512</v>
      </c>
      <c r="G29" s="147">
        <v>1</v>
      </c>
      <c r="H29" s="92">
        <v>1</v>
      </c>
      <c r="I29" s="115"/>
      <c r="J29" s="115" t="str">
        <f>VLOOKUP(K29,Tri!$A$1:$B$12,2,FALSE)</f>
        <v>IV</v>
      </c>
      <c r="K29" s="4">
        <f t="shared" si="19"/>
        <v>11</v>
      </c>
      <c r="AZ29" s="272"/>
    </row>
    <row r="30" spans="1:52" ht="41.25" customHeight="1">
      <c r="A30" s="140" t="s">
        <v>1680</v>
      </c>
      <c r="B30" s="140" t="s">
        <v>1684</v>
      </c>
      <c r="C30" s="379" t="s">
        <v>404</v>
      </c>
      <c r="D30" s="76" t="s">
        <v>699</v>
      </c>
      <c r="E30" s="59" t="s">
        <v>714</v>
      </c>
      <c r="F30" s="400">
        <v>40512</v>
      </c>
      <c r="G30" s="147">
        <v>1</v>
      </c>
      <c r="H30" s="92">
        <v>1</v>
      </c>
      <c r="I30" s="115"/>
      <c r="J30" s="115" t="str">
        <f>VLOOKUP(K30,Tri!$A$1:$B$12,2,FALSE)</f>
        <v>IV</v>
      </c>
      <c r="K30" s="4">
        <f t="shared" si="19"/>
        <v>11</v>
      </c>
      <c r="AZ30" s="272"/>
    </row>
    <row r="31" spans="1:52" ht="41.25" customHeight="1">
      <c r="A31" s="208" t="s">
        <v>1680</v>
      </c>
      <c r="B31" s="208" t="s">
        <v>1684</v>
      </c>
      <c r="C31" s="262" t="s">
        <v>404</v>
      </c>
      <c r="D31" s="128" t="s">
        <v>700</v>
      </c>
      <c r="E31" s="115" t="s">
        <v>713</v>
      </c>
      <c r="F31" s="318">
        <v>40542</v>
      </c>
      <c r="G31" s="147">
        <v>1</v>
      </c>
      <c r="H31" s="92">
        <v>1</v>
      </c>
      <c r="I31" s="115"/>
      <c r="J31" s="115" t="str">
        <f>VLOOKUP(K31,Tri!$A$1:$B$12,2,FALSE)</f>
        <v>IV</v>
      </c>
      <c r="K31" s="4">
        <f t="shared" si="19"/>
        <v>12</v>
      </c>
      <c r="AZ31" s="272"/>
    </row>
    <row r="32" spans="1:52" ht="41.25" customHeight="1">
      <c r="A32" s="208" t="s">
        <v>1680</v>
      </c>
      <c r="B32" s="208" t="s">
        <v>1684</v>
      </c>
      <c r="C32" s="262" t="s">
        <v>406</v>
      </c>
      <c r="D32" s="128" t="s">
        <v>701</v>
      </c>
      <c r="E32" s="115" t="s">
        <v>702</v>
      </c>
      <c r="F32" s="318">
        <v>40527</v>
      </c>
      <c r="G32" s="147">
        <v>1</v>
      </c>
      <c r="H32" s="92">
        <v>1</v>
      </c>
      <c r="I32" s="115"/>
      <c r="J32" s="115" t="str">
        <f>VLOOKUP(K32,Tri!$A$1:$B$12,2,FALSE)</f>
        <v>IV</v>
      </c>
      <c r="K32" s="4">
        <f t="shared" si="19"/>
        <v>12</v>
      </c>
      <c r="AZ32" s="272"/>
    </row>
    <row r="33" spans="1:52" ht="70.5" customHeight="1">
      <c r="A33" s="208" t="s">
        <v>1680</v>
      </c>
      <c r="B33" s="208" t="s">
        <v>1686</v>
      </c>
      <c r="C33" s="262" t="s">
        <v>1089</v>
      </c>
      <c r="D33" s="115" t="s">
        <v>1699</v>
      </c>
      <c r="E33" s="115" t="s">
        <v>1700</v>
      </c>
      <c r="F33" s="318">
        <v>40267</v>
      </c>
      <c r="G33" s="147">
        <v>147</v>
      </c>
      <c r="H33" s="92">
        <v>147</v>
      </c>
      <c r="I33" s="115"/>
      <c r="J33" s="115" t="str">
        <f>VLOOKUP(K33,Tri!$A$1:$B$12,2,FALSE)</f>
        <v>I</v>
      </c>
      <c r="K33" s="4">
        <f t="shared" si="19"/>
        <v>3</v>
      </c>
      <c r="AZ33" s="272"/>
    </row>
    <row r="34" spans="1:52" ht="59.25" customHeight="1">
      <c r="A34" s="208" t="s">
        <v>1680</v>
      </c>
      <c r="B34" s="208" t="s">
        <v>1686</v>
      </c>
      <c r="C34" s="262" t="s">
        <v>1089</v>
      </c>
      <c r="D34" s="115" t="s">
        <v>1701</v>
      </c>
      <c r="E34" s="115" t="s">
        <v>1700</v>
      </c>
      <c r="F34" s="284">
        <v>40359</v>
      </c>
      <c r="G34" s="147">
        <v>774</v>
      </c>
      <c r="H34" s="92">
        <v>774</v>
      </c>
      <c r="I34" s="115"/>
      <c r="J34" s="115" t="str">
        <f>VLOOKUP(K34,Tri!$A$1:$B$12,2,FALSE)</f>
        <v>II</v>
      </c>
      <c r="K34" s="4">
        <f t="shared" si="19"/>
        <v>6</v>
      </c>
      <c r="AZ34" s="272"/>
    </row>
    <row r="35" spans="1:52" ht="68.25" customHeight="1">
      <c r="A35" s="208" t="s">
        <v>1680</v>
      </c>
      <c r="B35" s="208" t="s">
        <v>1686</v>
      </c>
      <c r="C35" s="262" t="s">
        <v>1089</v>
      </c>
      <c r="D35" s="115" t="s">
        <v>1702</v>
      </c>
      <c r="E35" s="115" t="s">
        <v>1700</v>
      </c>
      <c r="F35" s="284">
        <v>40451</v>
      </c>
      <c r="G35" s="147">
        <v>289.5</v>
      </c>
      <c r="H35" s="92">
        <v>290</v>
      </c>
      <c r="I35" s="115"/>
      <c r="J35" s="115" t="str">
        <f>VLOOKUP(K35,Tri!$A$1:$B$12,2,FALSE)</f>
        <v>III</v>
      </c>
      <c r="K35" s="4">
        <f t="shared" si="19"/>
        <v>9</v>
      </c>
      <c r="AZ35" s="272"/>
    </row>
    <row r="36" spans="1:52" ht="69" customHeight="1">
      <c r="A36" s="208" t="s">
        <v>1680</v>
      </c>
      <c r="B36" s="208" t="s">
        <v>1686</v>
      </c>
      <c r="C36" s="262" t="s">
        <v>1089</v>
      </c>
      <c r="D36" s="115" t="s">
        <v>1703</v>
      </c>
      <c r="E36" s="115" t="s">
        <v>1700</v>
      </c>
      <c r="F36" s="284">
        <v>40542</v>
      </c>
      <c r="G36" s="147">
        <v>290</v>
      </c>
      <c r="H36" s="92">
        <v>290</v>
      </c>
      <c r="I36" s="115"/>
      <c r="J36" s="115" t="str">
        <f>VLOOKUP(K36,Tri!$A$1:$B$12,2,FALSE)</f>
        <v>IV</v>
      </c>
      <c r="K36" s="4">
        <f t="shared" si="19"/>
        <v>12</v>
      </c>
      <c r="AZ36" s="272"/>
    </row>
    <row r="37" spans="1:52" ht="66.75" customHeight="1">
      <c r="A37" s="208" t="s">
        <v>1680</v>
      </c>
      <c r="B37" s="208" t="s">
        <v>1686</v>
      </c>
      <c r="C37" s="262" t="s">
        <v>1089</v>
      </c>
      <c r="D37" s="115" t="s">
        <v>1699</v>
      </c>
      <c r="E37" s="115" t="s">
        <v>1704</v>
      </c>
      <c r="F37" s="284">
        <v>40267</v>
      </c>
      <c r="G37" s="147">
        <v>1924</v>
      </c>
      <c r="H37" s="92">
        <v>1924</v>
      </c>
      <c r="I37" s="115"/>
      <c r="J37" s="115" t="str">
        <f>VLOOKUP(K37,Tri!$A$1:$B$12,2,FALSE)</f>
        <v>I</v>
      </c>
      <c r="K37" s="4">
        <f t="shared" si="19"/>
        <v>3</v>
      </c>
      <c r="L37" s="93"/>
      <c r="AZ37" s="272"/>
    </row>
    <row r="38" spans="1:52" ht="54" customHeight="1">
      <c r="A38" s="208" t="s">
        <v>1680</v>
      </c>
      <c r="B38" s="208" t="s">
        <v>1686</v>
      </c>
      <c r="C38" s="262" t="s">
        <v>1089</v>
      </c>
      <c r="D38" s="115" t="s">
        <v>1701</v>
      </c>
      <c r="E38" s="115" t="s">
        <v>1704</v>
      </c>
      <c r="F38" s="284">
        <v>40359</v>
      </c>
      <c r="G38" s="147">
        <v>6566</v>
      </c>
      <c r="H38" s="92">
        <v>6566</v>
      </c>
      <c r="I38" s="115"/>
      <c r="J38" s="115" t="str">
        <f>VLOOKUP(K38,Tri!$A$1:$B$12,2,FALSE)</f>
        <v>II</v>
      </c>
      <c r="K38" s="115">
        <f>MONTH(F38)</f>
        <v>6</v>
      </c>
      <c r="L38" s="93"/>
      <c r="AZ38" s="272"/>
    </row>
    <row r="39" spans="1:52" ht="60.75" customHeight="1">
      <c r="A39" s="208" t="s">
        <v>1680</v>
      </c>
      <c r="B39" s="208" t="s">
        <v>1686</v>
      </c>
      <c r="C39" s="262" t="s">
        <v>1089</v>
      </c>
      <c r="D39" s="115" t="s">
        <v>1702</v>
      </c>
      <c r="E39" s="115" t="s">
        <v>1704</v>
      </c>
      <c r="F39" s="284">
        <v>40451</v>
      </c>
      <c r="G39" s="147">
        <v>10004</v>
      </c>
      <c r="H39" s="147">
        <v>10004</v>
      </c>
      <c r="I39" s="115"/>
      <c r="J39" s="115" t="str">
        <f>VLOOKUP(K39,Tri!$A$1:$B$12,2,FALSE)</f>
        <v>III</v>
      </c>
      <c r="K39" s="115">
        <f>MONTH(F39)</f>
        <v>9</v>
      </c>
      <c r="L39" s="93"/>
      <c r="AZ39" s="272"/>
    </row>
    <row r="40" spans="1:52" ht="54.75" customHeight="1">
      <c r="A40" s="208" t="s">
        <v>1680</v>
      </c>
      <c r="B40" s="208" t="s">
        <v>1686</v>
      </c>
      <c r="C40" s="262" t="s">
        <v>1089</v>
      </c>
      <c r="D40" s="115" t="s">
        <v>1703</v>
      </c>
      <c r="E40" s="115" t="s">
        <v>1704</v>
      </c>
      <c r="F40" s="284">
        <v>40542</v>
      </c>
      <c r="G40" s="147">
        <v>10005</v>
      </c>
      <c r="H40" s="147">
        <v>10005</v>
      </c>
      <c r="I40" s="115"/>
      <c r="J40" s="115" t="str">
        <f>VLOOKUP(K40,Tri!$A$1:$B$12,2,FALSE)</f>
        <v>IV</v>
      </c>
      <c r="K40" s="115">
        <f>MONTH(F40)</f>
        <v>12</v>
      </c>
      <c r="L40" s="93"/>
      <c r="AZ40" s="272"/>
    </row>
    <row r="41" spans="1:52" ht="54.75" customHeight="1">
      <c r="A41" s="208" t="s">
        <v>1680</v>
      </c>
      <c r="B41" s="208" t="s">
        <v>1140</v>
      </c>
      <c r="C41" s="262" t="s">
        <v>404</v>
      </c>
      <c r="D41" s="115" t="s">
        <v>1141</v>
      </c>
      <c r="E41" s="115" t="s">
        <v>676</v>
      </c>
      <c r="F41" s="233">
        <v>40267</v>
      </c>
      <c r="G41" s="147">
        <v>3</v>
      </c>
      <c r="H41" s="92">
        <v>3</v>
      </c>
      <c r="I41" s="115"/>
      <c r="J41" s="115" t="str">
        <f>VLOOKUP(K41,Tri!$A$1:$B$12,2,FALSE)</f>
        <v>I</v>
      </c>
      <c r="K41" s="115">
        <f aca="true" t="shared" si="20" ref="K41:K58">MONTH(F41)</f>
        <v>3</v>
      </c>
      <c r="L41" s="93"/>
      <c r="AZ41" s="272"/>
    </row>
    <row r="42" spans="1:52" ht="54.75" customHeight="1">
      <c r="A42" s="208" t="s">
        <v>1680</v>
      </c>
      <c r="B42" s="208" t="s">
        <v>1140</v>
      </c>
      <c r="C42" s="262" t="s">
        <v>404</v>
      </c>
      <c r="D42" s="115" t="s">
        <v>1142</v>
      </c>
      <c r="E42" s="115" t="s">
        <v>676</v>
      </c>
      <c r="F42" s="233">
        <v>40359</v>
      </c>
      <c r="G42" s="147">
        <v>3</v>
      </c>
      <c r="H42" s="92">
        <v>3</v>
      </c>
      <c r="I42" s="115"/>
      <c r="J42" s="115" t="str">
        <f>VLOOKUP(K42,Tri!$A$1:$B$12,2,FALSE)</f>
        <v>II</v>
      </c>
      <c r="K42" s="115">
        <f t="shared" si="20"/>
        <v>6</v>
      </c>
      <c r="L42" s="93"/>
      <c r="AZ42" s="272"/>
    </row>
    <row r="43" spans="1:52" ht="54.75" customHeight="1">
      <c r="A43" s="208" t="s">
        <v>1680</v>
      </c>
      <c r="B43" s="208" t="s">
        <v>1140</v>
      </c>
      <c r="C43" s="262" t="s">
        <v>404</v>
      </c>
      <c r="D43" s="115" t="s">
        <v>1143</v>
      </c>
      <c r="E43" s="115" t="s">
        <v>676</v>
      </c>
      <c r="F43" s="233">
        <v>40451</v>
      </c>
      <c r="G43" s="147">
        <v>3</v>
      </c>
      <c r="H43" s="92">
        <v>3</v>
      </c>
      <c r="I43" s="115"/>
      <c r="J43" s="115" t="str">
        <f>VLOOKUP(K43,Tri!$A$1:$B$12,2,FALSE)</f>
        <v>III</v>
      </c>
      <c r="K43" s="115">
        <f t="shared" si="20"/>
        <v>9</v>
      </c>
      <c r="L43" s="93"/>
      <c r="AZ43" s="272"/>
    </row>
    <row r="44" spans="1:52" ht="54.75" customHeight="1">
      <c r="A44" s="208" t="s">
        <v>1680</v>
      </c>
      <c r="B44" s="208" t="s">
        <v>1140</v>
      </c>
      <c r="C44" s="262" t="s">
        <v>404</v>
      </c>
      <c r="D44" s="115" t="s">
        <v>1705</v>
      </c>
      <c r="E44" s="115" t="s">
        <v>676</v>
      </c>
      <c r="F44" s="233">
        <v>40542</v>
      </c>
      <c r="G44" s="147">
        <v>3</v>
      </c>
      <c r="H44" s="92">
        <v>3</v>
      </c>
      <c r="I44" s="115"/>
      <c r="J44" s="115" t="str">
        <f>VLOOKUP(K44,Tri!$A$1:$B$12,2,FALSE)</f>
        <v>IV</v>
      </c>
      <c r="K44" s="115">
        <f t="shared" si="20"/>
        <v>12</v>
      </c>
      <c r="L44" s="93"/>
      <c r="AZ44" s="272"/>
    </row>
    <row r="45" spans="1:52" ht="41.25" customHeight="1">
      <c r="A45" s="208" t="s">
        <v>1680</v>
      </c>
      <c r="B45" s="208" t="s">
        <v>1140</v>
      </c>
      <c r="C45" s="314" t="s">
        <v>402</v>
      </c>
      <c r="D45" s="315" t="s">
        <v>677</v>
      </c>
      <c r="E45" s="115" t="s">
        <v>678</v>
      </c>
      <c r="F45" s="233">
        <v>40267</v>
      </c>
      <c r="G45" s="147">
        <v>3</v>
      </c>
      <c r="H45" s="92">
        <v>3</v>
      </c>
      <c r="I45" s="115"/>
      <c r="J45" s="115" t="str">
        <f>VLOOKUP(K45,Tri!$A$1:$B$12,2,FALSE)</f>
        <v>I</v>
      </c>
      <c r="K45" s="115">
        <f t="shared" si="20"/>
        <v>3</v>
      </c>
      <c r="L45" s="93"/>
      <c r="AZ45" s="39"/>
    </row>
    <row r="46" spans="1:52" ht="41.25" customHeight="1">
      <c r="A46" s="208" t="s">
        <v>1680</v>
      </c>
      <c r="B46" s="208" t="s">
        <v>1140</v>
      </c>
      <c r="C46" s="314" t="s">
        <v>402</v>
      </c>
      <c r="D46" s="315" t="s">
        <v>677</v>
      </c>
      <c r="E46" s="115" t="s">
        <v>678</v>
      </c>
      <c r="F46" s="233">
        <v>40359</v>
      </c>
      <c r="G46" s="147">
        <v>3</v>
      </c>
      <c r="H46" s="92">
        <v>3</v>
      </c>
      <c r="I46" s="115"/>
      <c r="J46" s="115" t="str">
        <f>VLOOKUP(K46,Tri!$A$1:$B$12,2,FALSE)</f>
        <v>II</v>
      </c>
      <c r="K46" s="115">
        <f t="shared" si="20"/>
        <v>6</v>
      </c>
      <c r="L46" s="93"/>
      <c r="AZ46" s="288"/>
    </row>
    <row r="47" spans="1:52" ht="41.25" customHeight="1">
      <c r="A47" s="208" t="s">
        <v>1680</v>
      </c>
      <c r="B47" s="208" t="s">
        <v>1140</v>
      </c>
      <c r="C47" s="314" t="s">
        <v>402</v>
      </c>
      <c r="D47" s="315" t="s">
        <v>677</v>
      </c>
      <c r="E47" s="115" t="s">
        <v>678</v>
      </c>
      <c r="F47" s="233">
        <v>40451</v>
      </c>
      <c r="G47" s="147">
        <v>3</v>
      </c>
      <c r="H47" s="92">
        <v>3</v>
      </c>
      <c r="I47" s="115"/>
      <c r="J47" s="115" t="str">
        <f>VLOOKUP(K47,Tri!$A$1:$B$12,2,FALSE)</f>
        <v>III</v>
      </c>
      <c r="K47" s="115">
        <f t="shared" si="20"/>
        <v>9</v>
      </c>
      <c r="L47" s="93"/>
      <c r="AZ47" s="30"/>
    </row>
    <row r="48" spans="1:52" ht="41.25" customHeight="1">
      <c r="A48" s="208" t="s">
        <v>1680</v>
      </c>
      <c r="B48" s="208" t="s">
        <v>1140</v>
      </c>
      <c r="C48" s="314" t="s">
        <v>402</v>
      </c>
      <c r="D48" s="315" t="s">
        <v>677</v>
      </c>
      <c r="E48" s="115" t="s">
        <v>678</v>
      </c>
      <c r="F48" s="233">
        <v>40542</v>
      </c>
      <c r="G48" s="147">
        <v>3</v>
      </c>
      <c r="H48" s="92">
        <v>3</v>
      </c>
      <c r="I48" s="115"/>
      <c r="J48" s="115" t="str">
        <f>VLOOKUP(K48,Tri!$A$1:$B$12,2,FALSE)</f>
        <v>IV</v>
      </c>
      <c r="K48" s="115">
        <f t="shared" si="20"/>
        <v>12</v>
      </c>
      <c r="L48" s="93"/>
      <c r="AZ48" s="288"/>
    </row>
    <row r="49" spans="1:52" ht="41.25" customHeight="1">
      <c r="A49" s="208" t="s">
        <v>1680</v>
      </c>
      <c r="B49" s="316" t="s">
        <v>1688</v>
      </c>
      <c r="C49" s="262" t="s">
        <v>421</v>
      </c>
      <c r="D49" s="115" t="s">
        <v>1130</v>
      </c>
      <c r="E49" s="267" t="s">
        <v>1131</v>
      </c>
      <c r="F49" s="233">
        <v>40267</v>
      </c>
      <c r="G49" s="147">
        <v>1</v>
      </c>
      <c r="H49" s="92">
        <v>1</v>
      </c>
      <c r="I49" s="115"/>
      <c r="J49" s="115" t="str">
        <f>VLOOKUP(K49,Tri!$A$1:$B$12,2,FALSE)</f>
        <v>I</v>
      </c>
      <c r="K49" s="115">
        <f t="shared" si="20"/>
        <v>3</v>
      </c>
      <c r="L49" s="93"/>
      <c r="AZ49" s="288"/>
    </row>
    <row r="50" spans="1:52" ht="41.25" customHeight="1">
      <c r="A50" s="208" t="s">
        <v>1680</v>
      </c>
      <c r="B50" s="316" t="s">
        <v>1687</v>
      </c>
      <c r="C50" s="262" t="s">
        <v>1129</v>
      </c>
      <c r="D50" s="115" t="s">
        <v>1127</v>
      </c>
      <c r="E50" s="267" t="s">
        <v>1128</v>
      </c>
      <c r="F50" s="233">
        <v>40542</v>
      </c>
      <c r="G50" s="147">
        <f>IF(F50="","",1)</f>
        <v>1</v>
      </c>
      <c r="H50" s="92">
        <v>1</v>
      </c>
      <c r="I50" s="115"/>
      <c r="J50" s="115" t="str">
        <f>VLOOKUP(K50,Tri!$A$1:$B$12,2,FALSE)</f>
        <v>IV</v>
      </c>
      <c r="K50" s="115">
        <f t="shared" si="20"/>
        <v>12</v>
      </c>
      <c r="L50" s="93"/>
      <c r="AZ50" s="288"/>
    </row>
    <row r="51" spans="1:52" ht="41.25" customHeight="1">
      <c r="A51" s="208" t="s">
        <v>1680</v>
      </c>
      <c r="B51" s="316" t="s">
        <v>1689</v>
      </c>
      <c r="C51" s="115" t="s">
        <v>420</v>
      </c>
      <c r="D51" s="115" t="s">
        <v>1132</v>
      </c>
      <c r="E51" s="317" t="s">
        <v>1133</v>
      </c>
      <c r="F51" s="233">
        <v>40466</v>
      </c>
      <c r="G51" s="147">
        <f>IF(F51="","",1)</f>
        <v>1</v>
      </c>
      <c r="H51" s="92">
        <v>1</v>
      </c>
      <c r="I51" s="115"/>
      <c r="J51" s="115" t="str">
        <f>VLOOKUP(K51,Tri!$A$1:$B$12,2,FALSE)</f>
        <v>IV</v>
      </c>
      <c r="K51" s="115">
        <f t="shared" si="20"/>
        <v>10</v>
      </c>
      <c r="L51" s="93"/>
      <c r="AZ51" s="288"/>
    </row>
    <row r="52" spans="1:53" ht="41.25" customHeight="1">
      <c r="A52" s="208" t="s">
        <v>1680</v>
      </c>
      <c r="B52" s="316" t="s">
        <v>995</v>
      </c>
      <c r="C52" s="115" t="s">
        <v>40</v>
      </c>
      <c r="D52" s="115" t="s">
        <v>1706</v>
      </c>
      <c r="E52" s="317" t="s">
        <v>1707</v>
      </c>
      <c r="F52" s="233">
        <v>40542</v>
      </c>
      <c r="G52" s="208">
        <f>IF(F52="","",1)</f>
        <v>1</v>
      </c>
      <c r="H52" s="316">
        <v>1</v>
      </c>
      <c r="I52" s="115"/>
      <c r="J52" s="115" t="str">
        <f>VLOOKUP(K52,Tri!$A$1:$B$12,2,FALSE)</f>
        <v>IV</v>
      </c>
      <c r="K52" s="317">
        <f t="shared" si="20"/>
        <v>12</v>
      </c>
      <c r="L52" s="93"/>
      <c r="AZ52" s="288"/>
      <c r="BA52" s="288"/>
    </row>
    <row r="53" spans="1:53" ht="41.25" customHeight="1">
      <c r="A53" s="208" t="s">
        <v>1680</v>
      </c>
      <c r="B53" s="316" t="s">
        <v>996</v>
      </c>
      <c r="C53" s="115" t="s">
        <v>1139</v>
      </c>
      <c r="D53" s="115" t="s">
        <v>997</v>
      </c>
      <c r="E53" s="317" t="s">
        <v>998</v>
      </c>
      <c r="F53" s="233">
        <v>40359</v>
      </c>
      <c r="G53" s="147">
        <v>3</v>
      </c>
      <c r="H53" s="92">
        <v>3</v>
      </c>
      <c r="I53" s="115"/>
      <c r="J53" s="115" t="str">
        <f>VLOOKUP(K53,Tri!$A$1:$B$12,2,FALSE)</f>
        <v>II</v>
      </c>
      <c r="K53" s="115">
        <f t="shared" si="20"/>
        <v>6</v>
      </c>
      <c r="L53" s="93"/>
      <c r="AZ53" s="288"/>
      <c r="BA53" s="288"/>
    </row>
    <row r="54" spans="1:53" ht="41.25" customHeight="1">
      <c r="A54" s="208" t="s">
        <v>1680</v>
      </c>
      <c r="B54" s="316" t="s">
        <v>1693</v>
      </c>
      <c r="C54" s="115" t="s">
        <v>977</v>
      </c>
      <c r="D54" s="115" t="s">
        <v>1134</v>
      </c>
      <c r="E54" s="115" t="s">
        <v>1135</v>
      </c>
      <c r="F54" s="284">
        <v>40268</v>
      </c>
      <c r="G54" s="208">
        <v>3</v>
      </c>
      <c r="H54" s="208">
        <v>3</v>
      </c>
      <c r="I54" s="316"/>
      <c r="J54" s="115" t="str">
        <f>VLOOKUP(K54,Tri!$A$1:$B$12,2,FALSE)</f>
        <v>I</v>
      </c>
      <c r="K54" s="115">
        <f t="shared" si="20"/>
        <v>3</v>
      </c>
      <c r="L54" s="93"/>
      <c r="AZ54" s="288"/>
      <c r="BA54" s="288"/>
    </row>
    <row r="55" spans="1:53" ht="41.25" customHeight="1">
      <c r="A55" s="208" t="s">
        <v>1680</v>
      </c>
      <c r="B55" s="316" t="s">
        <v>1693</v>
      </c>
      <c r="C55" s="115" t="s">
        <v>977</v>
      </c>
      <c r="D55" s="115" t="s">
        <v>1136</v>
      </c>
      <c r="E55" s="115" t="s">
        <v>1135</v>
      </c>
      <c r="F55" s="284">
        <v>40359</v>
      </c>
      <c r="G55" s="147">
        <v>3</v>
      </c>
      <c r="H55" s="92">
        <v>3</v>
      </c>
      <c r="I55" s="115"/>
      <c r="J55" s="115" t="str">
        <f>VLOOKUP(K55,Tri!$A$1:$B$12,2,FALSE)</f>
        <v>II</v>
      </c>
      <c r="K55" s="115">
        <f t="shared" si="20"/>
        <v>6</v>
      </c>
      <c r="L55" s="93"/>
      <c r="AZ55" s="288"/>
      <c r="BA55" s="288"/>
    </row>
    <row r="56" spans="1:53" ht="41.25" customHeight="1">
      <c r="A56" s="208" t="s">
        <v>1680</v>
      </c>
      <c r="B56" s="316" t="s">
        <v>1693</v>
      </c>
      <c r="C56" s="115" t="s">
        <v>977</v>
      </c>
      <c r="D56" s="115" t="s">
        <v>1137</v>
      </c>
      <c r="E56" s="115" t="s">
        <v>1135</v>
      </c>
      <c r="F56" s="284">
        <v>40451</v>
      </c>
      <c r="G56" s="147">
        <v>3</v>
      </c>
      <c r="H56" s="92">
        <v>3</v>
      </c>
      <c r="I56" s="115"/>
      <c r="J56" s="115" t="str">
        <f>VLOOKUP(K56,Tri!$A$1:$B$12,2,FALSE)</f>
        <v>III</v>
      </c>
      <c r="K56" s="115">
        <f t="shared" si="20"/>
        <v>9</v>
      </c>
      <c r="L56" s="93"/>
      <c r="AZ56" s="288"/>
      <c r="BA56" s="288"/>
    </row>
    <row r="57" spans="1:53" s="288" customFormat="1" ht="41.25" customHeight="1">
      <c r="A57" s="208" t="s">
        <v>1680</v>
      </c>
      <c r="B57" s="316" t="s">
        <v>1693</v>
      </c>
      <c r="C57" s="115" t="s">
        <v>977</v>
      </c>
      <c r="D57" s="115" t="s">
        <v>1138</v>
      </c>
      <c r="E57" s="115" t="s">
        <v>1135</v>
      </c>
      <c r="F57" s="284">
        <v>40543</v>
      </c>
      <c r="G57" s="147">
        <v>3</v>
      </c>
      <c r="H57" s="92">
        <v>3</v>
      </c>
      <c r="I57" s="115"/>
      <c r="J57" s="115" t="str">
        <f>VLOOKUP(K57,Tri!$A$1:$B$12,2,FALSE)</f>
        <v>IV</v>
      </c>
      <c r="K57" s="115">
        <f t="shared" si="20"/>
        <v>12</v>
      </c>
      <c r="L57" s="285"/>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BA57" s="287"/>
    </row>
    <row r="58" spans="1:51" s="288" customFormat="1" ht="41.25" customHeight="1">
      <c r="A58" s="208" t="s">
        <v>1680</v>
      </c>
      <c r="B58" s="316" t="s">
        <v>999</v>
      </c>
      <c r="C58" s="262" t="s">
        <v>985</v>
      </c>
      <c r="D58" s="115" t="s">
        <v>1120</v>
      </c>
      <c r="E58" s="267" t="s">
        <v>1123</v>
      </c>
      <c r="F58" s="233">
        <v>40371</v>
      </c>
      <c r="G58" s="147">
        <v>1</v>
      </c>
      <c r="H58" s="92">
        <v>1</v>
      </c>
      <c r="I58" s="115"/>
      <c r="J58" s="115" t="str">
        <f>VLOOKUP(K58,Tri!$A$1:$B$12,2,FALSE)</f>
        <v>III</v>
      </c>
      <c r="K58" s="115">
        <f t="shared" si="20"/>
        <v>7</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1:53" s="288" customFormat="1" ht="79.5" customHeight="1">
      <c r="A59" s="208" t="s">
        <v>1680</v>
      </c>
      <c r="B59" s="316" t="s">
        <v>999</v>
      </c>
      <c r="C59" s="262" t="s">
        <v>985</v>
      </c>
      <c r="D59" s="115" t="s">
        <v>1120</v>
      </c>
      <c r="E59" s="267" t="s">
        <v>1123</v>
      </c>
      <c r="F59" s="233">
        <v>40525</v>
      </c>
      <c r="G59" s="147">
        <v>1</v>
      </c>
      <c r="H59" s="92">
        <v>1</v>
      </c>
      <c r="I59" s="115"/>
      <c r="J59" s="115" t="str">
        <f>VLOOKUP(K59,Tri!$A$1:$B$12,2,FALSE)</f>
        <v>IV</v>
      </c>
      <c r="K59" s="115">
        <f aca="true" t="shared" si="21" ref="K59:K68">MONTH(F59)</f>
        <v>12</v>
      </c>
      <c r="L59" s="287"/>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BA59" s="30"/>
    </row>
    <row r="60" spans="1:52" ht="62.25" customHeight="1">
      <c r="A60" s="208" t="s">
        <v>1680</v>
      </c>
      <c r="B60" s="316" t="s">
        <v>999</v>
      </c>
      <c r="C60" s="262" t="s">
        <v>985</v>
      </c>
      <c r="D60" s="115" t="s">
        <v>1121</v>
      </c>
      <c r="E60" s="267" t="s">
        <v>1122</v>
      </c>
      <c r="F60" s="233">
        <v>40242</v>
      </c>
      <c r="G60" s="147">
        <v>1</v>
      </c>
      <c r="H60" s="92">
        <v>1</v>
      </c>
      <c r="I60" s="115"/>
      <c r="J60" s="115" t="str">
        <f>VLOOKUP(K60,Tri!$A$1:$B$12,2,FALSE)</f>
        <v>I</v>
      </c>
      <c r="K60" s="115">
        <f t="shared" si="21"/>
        <v>3</v>
      </c>
      <c r="L60" s="93"/>
      <c r="AZ60" s="288"/>
    </row>
    <row r="61" spans="1:52" ht="62.25" customHeight="1">
      <c r="A61" s="208" t="s">
        <v>1680</v>
      </c>
      <c r="B61" s="316" t="s">
        <v>999</v>
      </c>
      <c r="C61" s="262" t="s">
        <v>985</v>
      </c>
      <c r="D61" s="115" t="s">
        <v>1121</v>
      </c>
      <c r="E61" s="267" t="s">
        <v>1122</v>
      </c>
      <c r="F61" s="233">
        <v>40341</v>
      </c>
      <c r="G61" s="147">
        <v>3</v>
      </c>
      <c r="H61" s="92">
        <v>3</v>
      </c>
      <c r="I61" s="92"/>
      <c r="J61" s="115" t="str">
        <f>VLOOKUP(K61,Tri!$A$1:$B$12,2,FALSE)</f>
        <v>II</v>
      </c>
      <c r="K61" s="115">
        <f t="shared" si="21"/>
        <v>6</v>
      </c>
      <c r="L61" s="93"/>
      <c r="AZ61" s="288"/>
    </row>
    <row r="62" spans="1:52" ht="62.25" customHeight="1">
      <c r="A62" s="208" t="s">
        <v>1680</v>
      </c>
      <c r="B62" s="316" t="s">
        <v>999</v>
      </c>
      <c r="C62" s="262" t="s">
        <v>985</v>
      </c>
      <c r="D62" s="115" t="s">
        <v>1121</v>
      </c>
      <c r="E62" s="267" t="s">
        <v>1122</v>
      </c>
      <c r="F62" s="233">
        <v>40432</v>
      </c>
      <c r="G62" s="147">
        <v>3</v>
      </c>
      <c r="H62" s="92">
        <v>3</v>
      </c>
      <c r="I62" s="92"/>
      <c r="J62" s="115" t="str">
        <f>VLOOKUP(K62,Tri!$A$1:$B$12,2,FALSE)</f>
        <v>III</v>
      </c>
      <c r="K62" s="115">
        <f t="shared" si="21"/>
        <v>9</v>
      </c>
      <c r="L62" s="93"/>
      <c r="AZ62" s="288"/>
    </row>
    <row r="63" spans="1:52" ht="41.25" customHeight="1">
      <c r="A63" s="140" t="s">
        <v>1680</v>
      </c>
      <c r="B63" s="145" t="s">
        <v>999</v>
      </c>
      <c r="C63" s="379" t="s">
        <v>985</v>
      </c>
      <c r="D63" s="59" t="s">
        <v>1121</v>
      </c>
      <c r="E63" s="417" t="s">
        <v>1122</v>
      </c>
      <c r="F63" s="362">
        <v>40498</v>
      </c>
      <c r="G63" s="135">
        <v>3</v>
      </c>
      <c r="H63" s="92">
        <v>3</v>
      </c>
      <c r="I63" s="92"/>
      <c r="J63" s="115" t="str">
        <f>VLOOKUP(K63,Tri!$A$1:$B$12,2,FALSE)</f>
        <v>IV</v>
      </c>
      <c r="K63" s="115">
        <f t="shared" si="21"/>
        <v>11</v>
      </c>
      <c r="L63" s="93"/>
      <c r="AZ63" s="288"/>
    </row>
    <row r="64" spans="1:52" ht="41.25" customHeight="1">
      <c r="A64" s="208" t="s">
        <v>1680</v>
      </c>
      <c r="B64" s="316" t="s">
        <v>1125</v>
      </c>
      <c r="C64" s="262" t="s">
        <v>110</v>
      </c>
      <c r="D64" s="115" t="s">
        <v>1124</v>
      </c>
      <c r="E64" s="267" t="s">
        <v>1736</v>
      </c>
      <c r="F64" s="233">
        <v>40312</v>
      </c>
      <c r="G64" s="147">
        <v>1</v>
      </c>
      <c r="H64" s="92">
        <v>1</v>
      </c>
      <c r="I64" s="92"/>
      <c r="J64" s="115" t="str">
        <f>VLOOKUP(K64,Tri!$A$1:$B$12,2,FALSE)</f>
        <v>II</v>
      </c>
      <c r="K64" s="115">
        <f t="shared" si="21"/>
        <v>5</v>
      </c>
      <c r="L64" s="93"/>
      <c r="AZ64" s="288"/>
    </row>
    <row r="65" spans="1:52" ht="51.75" customHeight="1">
      <c r="A65" s="208" t="s">
        <v>1680</v>
      </c>
      <c r="B65" s="316" t="s">
        <v>1692</v>
      </c>
      <c r="C65" s="262" t="s">
        <v>416</v>
      </c>
      <c r="D65" s="115" t="s">
        <v>1737</v>
      </c>
      <c r="E65" s="267" t="s">
        <v>1126</v>
      </c>
      <c r="F65" s="311">
        <v>40245</v>
      </c>
      <c r="G65" s="147">
        <v>2</v>
      </c>
      <c r="H65" s="92">
        <v>2</v>
      </c>
      <c r="I65" s="92"/>
      <c r="J65" s="115" t="str">
        <f>VLOOKUP(K65,Tri!$A$1:$B$12,2,FALSE)</f>
        <v>I</v>
      </c>
      <c r="K65" s="115">
        <f t="shared" si="21"/>
        <v>3</v>
      </c>
      <c r="L65" s="93"/>
      <c r="AZ65" s="288"/>
    </row>
    <row r="66" spans="1:52" ht="47.25" customHeight="1">
      <c r="A66" s="208" t="s">
        <v>1680</v>
      </c>
      <c r="B66" s="316" t="s">
        <v>1692</v>
      </c>
      <c r="C66" s="262" t="s">
        <v>416</v>
      </c>
      <c r="D66" s="115" t="s">
        <v>1738</v>
      </c>
      <c r="E66" s="267" t="s">
        <v>1126</v>
      </c>
      <c r="F66" s="311">
        <v>40337</v>
      </c>
      <c r="G66" s="147">
        <v>3</v>
      </c>
      <c r="H66" s="92">
        <v>3</v>
      </c>
      <c r="I66" s="92"/>
      <c r="J66" s="115" t="str">
        <f>VLOOKUP(K66,Tri!$A$1:$B$12,2,FALSE)</f>
        <v>II</v>
      </c>
      <c r="K66" s="115">
        <f t="shared" si="21"/>
        <v>6</v>
      </c>
      <c r="L66" s="93"/>
      <c r="AZ66" s="288"/>
    </row>
    <row r="67" spans="1:52" ht="75.75" customHeight="1">
      <c r="A67" s="208" t="s">
        <v>1680</v>
      </c>
      <c r="B67" s="316" t="s">
        <v>1692</v>
      </c>
      <c r="C67" s="262" t="s">
        <v>416</v>
      </c>
      <c r="D67" s="115" t="s">
        <v>1739</v>
      </c>
      <c r="E67" s="267" t="s">
        <v>1126</v>
      </c>
      <c r="F67" s="311">
        <v>40449</v>
      </c>
      <c r="G67" s="147">
        <v>3</v>
      </c>
      <c r="H67" s="92">
        <v>3</v>
      </c>
      <c r="I67" s="92"/>
      <c r="J67" s="115" t="str">
        <f>VLOOKUP(K67,Tri!$A$1:$B$12,2,FALSE)</f>
        <v>III</v>
      </c>
      <c r="K67" s="115">
        <f t="shared" si="21"/>
        <v>9</v>
      </c>
      <c r="L67" s="93"/>
      <c r="AZ67" s="288"/>
    </row>
    <row r="68" spans="1:12" ht="101.25">
      <c r="A68" s="208" t="s">
        <v>1680</v>
      </c>
      <c r="B68" s="316" t="s">
        <v>1692</v>
      </c>
      <c r="C68" s="262" t="s">
        <v>416</v>
      </c>
      <c r="D68" s="115" t="s">
        <v>1740</v>
      </c>
      <c r="E68" s="267" t="s">
        <v>1126</v>
      </c>
      <c r="F68" s="311">
        <v>40516</v>
      </c>
      <c r="G68" s="147">
        <v>3</v>
      </c>
      <c r="H68" s="92">
        <v>3</v>
      </c>
      <c r="I68" s="92"/>
      <c r="J68" s="115" t="str">
        <f>VLOOKUP(K68,Tri!$A$1:$B$12,2,FALSE)</f>
        <v>IV</v>
      </c>
      <c r="K68" s="115">
        <f t="shared" si="21"/>
        <v>12</v>
      </c>
      <c r="L68" s="93"/>
    </row>
    <row r="69" spans="1:12" ht="35.25" customHeight="1">
      <c r="A69" s="93"/>
      <c r="B69" s="93"/>
      <c r="C69" s="93"/>
      <c r="D69" s="93"/>
      <c r="E69" s="93"/>
      <c r="F69" s="319"/>
      <c r="G69" s="321"/>
      <c r="H69" s="93"/>
      <c r="I69" s="93"/>
      <c r="J69" s="93"/>
      <c r="K69" s="93"/>
      <c r="L69" s="93"/>
    </row>
    <row r="70" ht="30" customHeight="1">
      <c r="L70" s="93"/>
    </row>
    <row r="71" ht="27" customHeight="1">
      <c r="L71" s="93"/>
    </row>
    <row r="72" ht="62.25" customHeight="1">
      <c r="L72" s="93"/>
    </row>
    <row r="73" ht="12.75">
      <c r="L73" s="93"/>
    </row>
  </sheetData>
  <sheetProtection/>
  <mergeCells count="5">
    <mergeCell ref="N2:Z2"/>
    <mergeCell ref="AA2:AM2"/>
    <mergeCell ref="AN2:AZ2"/>
    <mergeCell ref="A1:F2"/>
    <mergeCell ref="H1:I2"/>
  </mergeCells>
  <dataValidations count="6">
    <dataValidation type="date" operator="lessThanOrEqual" allowBlank="1" showInputMessage="1" showErrorMessage="1" errorTitle="NO PERMITIDO" error="El tiempo planeado supera los 30 dias permitidos.&#10;Debe desagrugar aún más la tarea" sqref="F64:F68 F54:F57 F32:F49 F25:F30 F4:F23 G4:G59">
      <formula1>E64+30</formula1>
    </dataValidation>
    <dataValidation operator="lessThanOrEqual" allowBlank="1" showInputMessage="1" showErrorMessage="1" errorTitle="NO PERMITIDO" error="El tiempo planeado supera los 30 dias permitidos.&#10;Debe desagrugar aún más la tarea" sqref="F60:F63 F53 F69:F244"/>
    <dataValidation type="date" allowBlank="1" showInputMessage="1" showErrorMessage="1" errorTitle="ERROR" error="FECHA NO VALIDA.  DIGITE DIA / MES / AÑO&#10;&#10;EJEMPLO 13/05/10&#10;&#10;Rango entre:  01/01/10 y 31/01/11" sqref="F58:F59 F24">
      <formula1>40179</formula1>
      <formula2>40574</formula2>
    </dataValidation>
    <dataValidation allowBlank="1" showInputMessage="1" showErrorMessage="1" sqref="C65:C68 C41:C63 C4:C32"/>
    <dataValidation type="custom" operator="equal" allowBlank="1" showInputMessage="1" showErrorMessage="1" errorTitle="ERROR" error="CODIGO NO VALIDO. NO CREE NUEVOS CODIGOS" sqref="C64 C33:C40">
      <formula1>C64</formula1>
    </dataValidation>
    <dataValidation operator="equal" allowBlank="1" errorTitle="ERROR" error="NO MODIFIQUE CONTENIDO EN ESTA CELDA&#10;UTILICE LAS FILAS A PARTIR DE TAREA BASICA" sqref="D49"/>
  </dataValidations>
  <printOptions/>
  <pageMargins left="0.7" right="0.7" top="0.75" bottom="0.75" header="0.3" footer="0.3"/>
  <pageSetup horizontalDpi="600" verticalDpi="600" orientation="portrait" paperSize="9" r:id="rId1"/>
  <ignoredErrors>
    <ignoredError sqref="AA10" formula="1"/>
  </ignoredErrors>
</worksheet>
</file>

<file path=xl/worksheets/sheet14.xml><?xml version="1.0" encoding="utf-8"?>
<worksheet xmlns="http://schemas.openxmlformats.org/spreadsheetml/2006/main" xmlns:r="http://schemas.openxmlformats.org/officeDocument/2006/relationships">
  <sheetPr>
    <tabColor rgb="FF92D050"/>
  </sheetPr>
  <dimension ref="A2:AZ145"/>
  <sheetViews>
    <sheetView zoomScalePageLayoutView="0" workbookViewId="0" topLeftCell="J1">
      <selection activeCell="I113" sqref="I113"/>
    </sheetView>
  </sheetViews>
  <sheetFormatPr defaultColWidth="11.421875" defaultRowHeight="12.75"/>
  <cols>
    <col min="1" max="1" width="21.28125" style="0" customWidth="1"/>
    <col min="2" max="2" width="35.00390625" style="0" customWidth="1"/>
    <col min="4" max="4" width="16.00390625" style="0" customWidth="1"/>
    <col min="5" max="5" width="42.00390625" style="0" customWidth="1"/>
    <col min="6" max="6" width="17.421875" style="73" customWidth="1"/>
    <col min="7" max="7" width="10.28125" style="73" bestFit="1" customWidth="1"/>
    <col min="8" max="8" width="14.7109375" style="85" bestFit="1" customWidth="1"/>
    <col min="9" max="9" width="26.8515625" style="0" customWidth="1"/>
    <col min="13" max="13" width="40.8515625" style="0" customWidth="1"/>
    <col min="14" max="52" width="4.7109375" style="0" customWidth="1"/>
  </cols>
  <sheetData>
    <row r="2" spans="1:52" ht="15">
      <c r="A2" s="493" t="s">
        <v>134</v>
      </c>
      <c r="B2" s="493"/>
      <c r="C2" s="493"/>
      <c r="D2" s="493"/>
      <c r="E2" s="493"/>
      <c r="F2" s="493" t="s">
        <v>1236</v>
      </c>
      <c r="G2" s="493"/>
      <c r="H2" s="493"/>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30">
      <c r="A3" s="84" t="s">
        <v>427</v>
      </c>
      <c r="B3" s="84" t="s">
        <v>0</v>
      </c>
      <c r="C3" s="84" t="s">
        <v>425</v>
      </c>
      <c r="D3" s="84" t="s">
        <v>429</v>
      </c>
      <c r="E3" s="84" t="s">
        <v>424</v>
      </c>
      <c r="F3" s="84" t="s">
        <v>1259</v>
      </c>
      <c r="G3" s="84" t="s">
        <v>1207</v>
      </c>
      <c r="H3" s="84" t="s">
        <v>656</v>
      </c>
      <c r="I3" s="84"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48" customHeight="1">
      <c r="A4" s="7" t="s">
        <v>632</v>
      </c>
      <c r="B4" s="7" t="s">
        <v>227</v>
      </c>
      <c r="C4" s="7" t="s">
        <v>985</v>
      </c>
      <c r="D4" s="164" t="s">
        <v>228</v>
      </c>
      <c r="E4" s="70" t="s">
        <v>1743</v>
      </c>
      <c r="F4" s="18">
        <v>40237</v>
      </c>
      <c r="G4" s="147">
        <f>IF(F4="","",1)</f>
        <v>1</v>
      </c>
      <c r="H4" s="55">
        <v>1</v>
      </c>
      <c r="I4" s="64"/>
      <c r="J4" s="4" t="str">
        <f>VLOOKUP(K4,Tri!$A$1:$B$12,2,FALSE)</f>
        <v>I</v>
      </c>
      <c r="K4" s="4">
        <f>MONTH(F4)</f>
        <v>2</v>
      </c>
      <c r="M4" s="7" t="s">
        <v>227</v>
      </c>
      <c r="N4" s="41">
        <f aca="true" t="shared" si="0" ref="N4:Y4">_xlfn.SUMIFS($G$4:$G$498,$B$4:$B$498,$M4,$K$4:$K$498,N$3)</f>
        <v>6</v>
      </c>
      <c r="O4" s="41">
        <f t="shared" si="0"/>
        <v>13</v>
      </c>
      <c r="P4" s="41">
        <f t="shared" si="0"/>
        <v>10</v>
      </c>
      <c r="Q4" s="41">
        <f t="shared" si="0"/>
        <v>11</v>
      </c>
      <c r="R4" s="41">
        <f t="shared" si="0"/>
        <v>15</v>
      </c>
      <c r="S4" s="41">
        <f t="shared" si="0"/>
        <v>16</v>
      </c>
      <c r="T4" s="41">
        <f t="shared" si="0"/>
        <v>15</v>
      </c>
      <c r="U4" s="41">
        <f t="shared" si="0"/>
        <v>8</v>
      </c>
      <c r="V4" s="41">
        <f t="shared" si="0"/>
        <v>11</v>
      </c>
      <c r="W4" s="41">
        <f t="shared" si="0"/>
        <v>15</v>
      </c>
      <c r="X4" s="41">
        <f t="shared" si="0"/>
        <v>12</v>
      </c>
      <c r="Y4" s="41">
        <f t="shared" si="0"/>
        <v>9</v>
      </c>
      <c r="Z4" s="168">
        <f>SUM(N4:Y4)</f>
        <v>141</v>
      </c>
      <c r="AA4" s="41">
        <f aca="true" t="shared" si="1" ref="AA4:AL4">_xlfn.SUMIFS($H$4:$H$498,$B$4:$B$498,$M4,$K$4:$K$498,AA$3)</f>
        <v>6</v>
      </c>
      <c r="AB4" s="41">
        <f t="shared" si="1"/>
        <v>13</v>
      </c>
      <c r="AC4" s="41">
        <f t="shared" si="1"/>
        <v>10</v>
      </c>
      <c r="AD4" s="41">
        <f t="shared" si="1"/>
        <v>11</v>
      </c>
      <c r="AE4" s="41">
        <f t="shared" si="1"/>
        <v>15</v>
      </c>
      <c r="AF4" s="41">
        <f t="shared" si="1"/>
        <v>16</v>
      </c>
      <c r="AG4" s="41">
        <f t="shared" si="1"/>
        <v>15</v>
      </c>
      <c r="AH4" s="41">
        <f t="shared" si="1"/>
        <v>8</v>
      </c>
      <c r="AI4" s="41">
        <f t="shared" si="1"/>
        <v>11</v>
      </c>
      <c r="AJ4" s="41">
        <f t="shared" si="1"/>
        <v>15</v>
      </c>
      <c r="AK4" s="41">
        <f t="shared" si="1"/>
        <v>12</v>
      </c>
      <c r="AL4" s="41">
        <f t="shared" si="1"/>
        <v>9</v>
      </c>
      <c r="AM4" s="168">
        <f>SUM(AA4:AL4)</f>
        <v>141</v>
      </c>
      <c r="AN4" s="113">
        <f>IF(N4="","",IF(N4=0,"",(AA4/N4)))</f>
        <v>1</v>
      </c>
      <c r="AO4" s="113">
        <f aca="true" t="shared" si="2" ref="AO4:AY4">IF(O4="","",IF(O4=0,"",(AB4/O4)))</f>
        <v>1</v>
      </c>
      <c r="AP4" s="113">
        <f t="shared" si="2"/>
        <v>1</v>
      </c>
      <c r="AQ4" s="113">
        <f t="shared" si="2"/>
        <v>1</v>
      </c>
      <c r="AR4" s="113">
        <f t="shared" si="2"/>
        <v>1</v>
      </c>
      <c r="AS4" s="113">
        <f t="shared" si="2"/>
        <v>1</v>
      </c>
      <c r="AT4" s="113">
        <f t="shared" si="2"/>
        <v>1</v>
      </c>
      <c r="AU4" s="113">
        <f t="shared" si="2"/>
        <v>1</v>
      </c>
      <c r="AV4" s="113">
        <f t="shared" si="2"/>
        <v>1</v>
      </c>
      <c r="AW4" s="113">
        <f t="shared" si="2"/>
        <v>1</v>
      </c>
      <c r="AX4" s="113">
        <f t="shared" si="2"/>
        <v>1</v>
      </c>
      <c r="AY4" s="113">
        <f t="shared" si="2"/>
        <v>1</v>
      </c>
      <c r="AZ4" s="169">
        <f>IF(ISERROR(AVERAGE(AN4:AY4)),"",AVERAGE(AN4:AY4))</f>
        <v>1</v>
      </c>
    </row>
    <row r="5" spans="1:11" ht="48" customHeight="1">
      <c r="A5" s="7" t="s">
        <v>632</v>
      </c>
      <c r="B5" s="7" t="s">
        <v>227</v>
      </c>
      <c r="C5" s="7" t="s">
        <v>985</v>
      </c>
      <c r="D5" s="164" t="s">
        <v>228</v>
      </c>
      <c r="E5" s="70" t="s">
        <v>1744</v>
      </c>
      <c r="F5" s="18">
        <v>40298</v>
      </c>
      <c r="G5" s="147">
        <f aca="true" t="shared" si="3" ref="G5:G68">IF(F5="","",1)</f>
        <v>1</v>
      </c>
      <c r="H5" s="55">
        <v>1</v>
      </c>
      <c r="I5" s="64"/>
      <c r="J5" s="4" t="str">
        <f>VLOOKUP(K5,Tri!$A$1:$B$12,2,FALSE)</f>
        <v>II</v>
      </c>
      <c r="K5" s="4">
        <f aca="true" t="shared" si="4" ref="K5:K68">MONTH(F5)</f>
        <v>4</v>
      </c>
    </row>
    <row r="6" spans="1:11" ht="48" customHeight="1">
      <c r="A6" s="7" t="s">
        <v>632</v>
      </c>
      <c r="B6" s="7" t="s">
        <v>227</v>
      </c>
      <c r="C6" s="7" t="s">
        <v>985</v>
      </c>
      <c r="D6" s="164" t="s">
        <v>228</v>
      </c>
      <c r="E6" s="70" t="s">
        <v>1745</v>
      </c>
      <c r="F6" s="18">
        <v>40390</v>
      </c>
      <c r="G6" s="147">
        <f t="shared" si="3"/>
        <v>1</v>
      </c>
      <c r="H6" s="87">
        <v>1</v>
      </c>
      <c r="I6" s="64"/>
      <c r="J6" s="4" t="str">
        <f>VLOOKUP(K6,Tri!$A$1:$B$12,2,FALSE)</f>
        <v>III</v>
      </c>
      <c r="K6" s="4">
        <f t="shared" si="4"/>
        <v>7</v>
      </c>
    </row>
    <row r="7" spans="1:11" ht="48" customHeight="1">
      <c r="A7" s="7" t="s">
        <v>632</v>
      </c>
      <c r="B7" s="76" t="s">
        <v>227</v>
      </c>
      <c r="C7" s="76" t="s">
        <v>985</v>
      </c>
      <c r="D7" s="428" t="s">
        <v>228</v>
      </c>
      <c r="E7" s="72" t="s">
        <v>1746</v>
      </c>
      <c r="F7" s="79">
        <v>40482</v>
      </c>
      <c r="G7" s="147">
        <f t="shared" si="3"/>
        <v>1</v>
      </c>
      <c r="H7" s="87">
        <v>1</v>
      </c>
      <c r="I7" s="324" t="s">
        <v>219</v>
      </c>
      <c r="J7" s="4" t="str">
        <f>VLOOKUP(K7,Tri!$A$1:$B$12,2,FALSE)</f>
        <v>IV</v>
      </c>
      <c r="K7" s="4">
        <f t="shared" si="4"/>
        <v>10</v>
      </c>
    </row>
    <row r="8" spans="1:11" ht="48" customHeight="1">
      <c r="A8" s="7" t="s">
        <v>632</v>
      </c>
      <c r="B8" s="7" t="s">
        <v>227</v>
      </c>
      <c r="C8" s="7" t="s">
        <v>985</v>
      </c>
      <c r="D8" s="164" t="s">
        <v>228</v>
      </c>
      <c r="E8" s="70" t="s">
        <v>245</v>
      </c>
      <c r="F8" s="18">
        <v>40209</v>
      </c>
      <c r="G8" s="147">
        <f t="shared" si="3"/>
        <v>1</v>
      </c>
      <c r="H8" s="55">
        <v>1</v>
      </c>
      <c r="I8" s="64"/>
      <c r="J8" s="4" t="str">
        <f>VLOOKUP(K8,Tri!$A$1:$B$12,2,FALSE)</f>
        <v>I</v>
      </c>
      <c r="K8" s="4">
        <f t="shared" si="4"/>
        <v>1</v>
      </c>
    </row>
    <row r="9" spans="1:11" ht="48" customHeight="1">
      <c r="A9" s="7" t="s">
        <v>632</v>
      </c>
      <c r="B9" s="7" t="s">
        <v>227</v>
      </c>
      <c r="C9" s="7" t="s">
        <v>985</v>
      </c>
      <c r="D9" s="164" t="s">
        <v>228</v>
      </c>
      <c r="E9" s="70" t="s">
        <v>243</v>
      </c>
      <c r="F9" s="18">
        <v>40329</v>
      </c>
      <c r="G9" s="147">
        <f t="shared" si="3"/>
        <v>1</v>
      </c>
      <c r="H9" s="55">
        <v>1</v>
      </c>
      <c r="I9" s="64"/>
      <c r="J9" s="4" t="str">
        <f>VLOOKUP(K9,Tri!$A$1:$B$12,2,FALSE)</f>
        <v>II</v>
      </c>
      <c r="K9" s="4">
        <f t="shared" si="4"/>
        <v>5</v>
      </c>
    </row>
    <row r="10" spans="1:11" ht="48" customHeight="1">
      <c r="A10" s="7" t="s">
        <v>632</v>
      </c>
      <c r="B10" s="7" t="s">
        <v>227</v>
      </c>
      <c r="C10" s="7" t="s">
        <v>985</v>
      </c>
      <c r="D10" s="164" t="s">
        <v>228</v>
      </c>
      <c r="E10" s="70" t="s">
        <v>244</v>
      </c>
      <c r="F10" s="18">
        <v>40390</v>
      </c>
      <c r="G10" s="147">
        <f t="shared" si="3"/>
        <v>1</v>
      </c>
      <c r="H10" s="87">
        <v>1</v>
      </c>
      <c r="I10" s="64"/>
      <c r="J10" s="4" t="str">
        <f>VLOOKUP(K10,Tri!$A$1:$B$12,2,FALSE)</f>
        <v>III</v>
      </c>
      <c r="K10" s="4">
        <f t="shared" si="4"/>
        <v>7</v>
      </c>
    </row>
    <row r="11" spans="1:11" ht="48" customHeight="1">
      <c r="A11" s="7" t="s">
        <v>632</v>
      </c>
      <c r="B11" s="7" t="s">
        <v>227</v>
      </c>
      <c r="C11" s="7" t="s">
        <v>985</v>
      </c>
      <c r="D11" s="164" t="s">
        <v>228</v>
      </c>
      <c r="E11" s="70" t="s">
        <v>336</v>
      </c>
      <c r="F11" s="18">
        <v>40512</v>
      </c>
      <c r="G11" s="147">
        <f t="shared" si="3"/>
        <v>1</v>
      </c>
      <c r="H11" s="87">
        <v>1</v>
      </c>
      <c r="I11" s="324" t="s">
        <v>300</v>
      </c>
      <c r="J11" s="4" t="str">
        <f>VLOOKUP(K11,Tri!$A$1:$B$12,2,FALSE)</f>
        <v>IV</v>
      </c>
      <c r="K11" s="4">
        <f t="shared" si="4"/>
        <v>11</v>
      </c>
    </row>
    <row r="12" spans="1:11" ht="48" customHeight="1">
      <c r="A12" s="7" t="s">
        <v>632</v>
      </c>
      <c r="B12" s="7" t="s">
        <v>227</v>
      </c>
      <c r="C12" s="7" t="s">
        <v>985</v>
      </c>
      <c r="D12" s="164" t="s">
        <v>228</v>
      </c>
      <c r="E12" s="70" t="s">
        <v>246</v>
      </c>
      <c r="F12" s="18">
        <v>40209</v>
      </c>
      <c r="G12" s="147">
        <f t="shared" si="3"/>
        <v>1</v>
      </c>
      <c r="H12" s="55">
        <v>1</v>
      </c>
      <c r="I12" s="64"/>
      <c r="J12" s="4" t="str">
        <f>VLOOKUP(K12,Tri!$A$1:$B$12,2,FALSE)</f>
        <v>I</v>
      </c>
      <c r="K12" s="4">
        <f t="shared" si="4"/>
        <v>1</v>
      </c>
    </row>
    <row r="13" spans="1:11" ht="48" customHeight="1">
      <c r="A13" s="7" t="s">
        <v>632</v>
      </c>
      <c r="B13" s="7" t="s">
        <v>227</v>
      </c>
      <c r="C13" s="7" t="s">
        <v>985</v>
      </c>
      <c r="D13" s="164" t="s">
        <v>228</v>
      </c>
      <c r="E13" s="70" t="s">
        <v>247</v>
      </c>
      <c r="F13" s="18">
        <v>40237</v>
      </c>
      <c r="G13" s="147">
        <f t="shared" si="3"/>
        <v>1</v>
      </c>
      <c r="H13" s="55">
        <v>1</v>
      </c>
      <c r="I13" s="64"/>
      <c r="J13" s="4" t="str">
        <f>VLOOKUP(K13,Tri!$A$1:$B$12,2,FALSE)</f>
        <v>I</v>
      </c>
      <c r="K13" s="4">
        <f t="shared" si="4"/>
        <v>2</v>
      </c>
    </row>
    <row r="14" spans="1:11" ht="48" customHeight="1">
      <c r="A14" s="7" t="s">
        <v>632</v>
      </c>
      <c r="B14" s="7" t="s">
        <v>227</v>
      </c>
      <c r="C14" s="7" t="s">
        <v>985</v>
      </c>
      <c r="D14" s="164" t="s">
        <v>228</v>
      </c>
      <c r="E14" s="70" t="s">
        <v>248</v>
      </c>
      <c r="F14" s="18">
        <v>40268</v>
      </c>
      <c r="G14" s="147">
        <f t="shared" si="3"/>
        <v>1</v>
      </c>
      <c r="H14" s="55">
        <v>1</v>
      </c>
      <c r="I14" s="64"/>
      <c r="J14" s="4" t="str">
        <f>VLOOKUP(K14,Tri!$A$1:$B$12,2,FALSE)</f>
        <v>I</v>
      </c>
      <c r="K14" s="4">
        <f t="shared" si="4"/>
        <v>3</v>
      </c>
    </row>
    <row r="15" spans="1:11" ht="48" customHeight="1">
      <c r="A15" s="7" t="s">
        <v>632</v>
      </c>
      <c r="B15" s="7" t="s">
        <v>227</v>
      </c>
      <c r="C15" s="7" t="s">
        <v>985</v>
      </c>
      <c r="D15" s="164" t="s">
        <v>228</v>
      </c>
      <c r="E15" s="70" t="s">
        <v>249</v>
      </c>
      <c r="F15" s="18">
        <v>40298</v>
      </c>
      <c r="G15" s="147">
        <f t="shared" si="3"/>
        <v>1</v>
      </c>
      <c r="H15" s="55">
        <v>1</v>
      </c>
      <c r="I15" s="64"/>
      <c r="J15" s="4" t="str">
        <f>VLOOKUP(K15,Tri!$A$1:$B$12,2,FALSE)</f>
        <v>II</v>
      </c>
      <c r="K15" s="4">
        <f t="shared" si="4"/>
        <v>4</v>
      </c>
    </row>
    <row r="16" spans="1:11" ht="48" customHeight="1">
      <c r="A16" s="7" t="s">
        <v>632</v>
      </c>
      <c r="B16" s="7" t="s">
        <v>227</v>
      </c>
      <c r="C16" s="7" t="s">
        <v>985</v>
      </c>
      <c r="D16" s="164" t="s">
        <v>228</v>
      </c>
      <c r="E16" s="70" t="s">
        <v>250</v>
      </c>
      <c r="F16" s="18">
        <v>40329</v>
      </c>
      <c r="G16" s="147">
        <f t="shared" si="3"/>
        <v>1</v>
      </c>
      <c r="H16" s="55">
        <v>1</v>
      </c>
      <c r="I16" s="64"/>
      <c r="J16" s="4" t="str">
        <f>VLOOKUP(K16,Tri!$A$1:$B$12,2,FALSE)</f>
        <v>II</v>
      </c>
      <c r="K16" s="4">
        <f t="shared" si="4"/>
        <v>5</v>
      </c>
    </row>
    <row r="17" spans="1:11" ht="48" customHeight="1">
      <c r="A17" s="7" t="s">
        <v>632</v>
      </c>
      <c r="B17" s="7" t="s">
        <v>227</v>
      </c>
      <c r="C17" s="7" t="s">
        <v>985</v>
      </c>
      <c r="D17" s="164" t="s">
        <v>228</v>
      </c>
      <c r="E17" s="70" t="s">
        <v>251</v>
      </c>
      <c r="F17" s="18">
        <v>40359</v>
      </c>
      <c r="G17" s="147">
        <f t="shared" si="3"/>
        <v>1</v>
      </c>
      <c r="H17" s="55">
        <v>1</v>
      </c>
      <c r="I17" s="64"/>
      <c r="J17" s="4" t="str">
        <f>VLOOKUP(K17,Tri!$A$1:$B$12,2,FALSE)</f>
        <v>II</v>
      </c>
      <c r="K17" s="4">
        <f t="shared" si="4"/>
        <v>6</v>
      </c>
    </row>
    <row r="18" spans="1:11" ht="48" customHeight="1">
      <c r="A18" s="7" t="s">
        <v>632</v>
      </c>
      <c r="B18" s="7" t="s">
        <v>227</v>
      </c>
      <c r="C18" s="7" t="s">
        <v>985</v>
      </c>
      <c r="D18" s="164" t="s">
        <v>228</v>
      </c>
      <c r="E18" s="70" t="s">
        <v>252</v>
      </c>
      <c r="F18" s="18">
        <v>40390</v>
      </c>
      <c r="G18" s="147">
        <f t="shared" si="3"/>
        <v>1</v>
      </c>
      <c r="H18" s="87">
        <v>1</v>
      </c>
      <c r="I18" s="64"/>
      <c r="J18" s="4" t="str">
        <f>VLOOKUP(K18,Tri!$A$1:$B$12,2,FALSE)</f>
        <v>III</v>
      </c>
      <c r="K18" s="4">
        <f t="shared" si="4"/>
        <v>7</v>
      </c>
    </row>
    <row r="19" spans="1:11" ht="48" customHeight="1">
      <c r="A19" s="7" t="s">
        <v>632</v>
      </c>
      <c r="B19" s="7" t="s">
        <v>227</v>
      </c>
      <c r="C19" s="7" t="s">
        <v>985</v>
      </c>
      <c r="D19" s="164" t="s">
        <v>228</v>
      </c>
      <c r="E19" s="70" t="s">
        <v>253</v>
      </c>
      <c r="F19" s="18">
        <v>40421</v>
      </c>
      <c r="G19" s="147">
        <f t="shared" si="3"/>
        <v>1</v>
      </c>
      <c r="H19" s="87">
        <v>1</v>
      </c>
      <c r="I19" s="64"/>
      <c r="J19" s="4" t="str">
        <f>VLOOKUP(K19,Tri!$A$1:$B$12,2,FALSE)</f>
        <v>III</v>
      </c>
      <c r="K19" s="4">
        <f t="shared" si="4"/>
        <v>8</v>
      </c>
    </row>
    <row r="20" spans="1:11" ht="48" customHeight="1">
      <c r="A20" s="7" t="s">
        <v>632</v>
      </c>
      <c r="B20" s="7" t="s">
        <v>227</v>
      </c>
      <c r="C20" s="7" t="s">
        <v>985</v>
      </c>
      <c r="D20" s="164" t="s">
        <v>228</v>
      </c>
      <c r="E20" s="70" t="s">
        <v>254</v>
      </c>
      <c r="F20" s="18">
        <v>40451</v>
      </c>
      <c r="G20" s="147">
        <f t="shared" si="3"/>
        <v>1</v>
      </c>
      <c r="H20" s="87">
        <v>1</v>
      </c>
      <c r="I20" s="64"/>
      <c r="J20" s="4" t="str">
        <f>VLOOKUP(K20,Tri!$A$1:$B$12,2,FALSE)</f>
        <v>III</v>
      </c>
      <c r="K20" s="4">
        <f t="shared" si="4"/>
        <v>9</v>
      </c>
    </row>
    <row r="21" spans="1:11" ht="48" customHeight="1">
      <c r="A21" s="7" t="s">
        <v>632</v>
      </c>
      <c r="B21" s="7" t="s">
        <v>227</v>
      </c>
      <c r="C21" s="7" t="s">
        <v>985</v>
      </c>
      <c r="D21" s="164" t="s">
        <v>228</v>
      </c>
      <c r="E21" s="70" t="s">
        <v>255</v>
      </c>
      <c r="F21" s="18">
        <v>40482</v>
      </c>
      <c r="G21" s="147">
        <f t="shared" si="3"/>
        <v>1</v>
      </c>
      <c r="H21" s="87">
        <v>1</v>
      </c>
      <c r="I21" s="324"/>
      <c r="J21" s="4" t="str">
        <f>VLOOKUP(K21,Tri!$A$1:$B$12,2,FALSE)</f>
        <v>IV</v>
      </c>
      <c r="K21" s="4">
        <f t="shared" si="4"/>
        <v>10</v>
      </c>
    </row>
    <row r="22" spans="1:11" ht="48" customHeight="1">
      <c r="A22" s="7" t="s">
        <v>632</v>
      </c>
      <c r="B22" s="7" t="s">
        <v>227</v>
      </c>
      <c r="C22" s="7" t="s">
        <v>985</v>
      </c>
      <c r="D22" s="164" t="s">
        <v>228</v>
      </c>
      <c r="E22" s="70" t="s">
        <v>256</v>
      </c>
      <c r="F22" s="18">
        <v>40512</v>
      </c>
      <c r="G22" s="147">
        <f t="shared" si="3"/>
        <v>1</v>
      </c>
      <c r="H22" s="87">
        <v>1</v>
      </c>
      <c r="I22" s="324" t="s">
        <v>301</v>
      </c>
      <c r="J22" s="4" t="str">
        <f>VLOOKUP(K22,Tri!$A$1:$B$12,2,FALSE)</f>
        <v>IV</v>
      </c>
      <c r="K22" s="4">
        <f t="shared" si="4"/>
        <v>11</v>
      </c>
    </row>
    <row r="23" spans="1:11" ht="48" customHeight="1">
      <c r="A23" s="7" t="s">
        <v>632</v>
      </c>
      <c r="B23" s="7" t="s">
        <v>227</v>
      </c>
      <c r="C23" s="7" t="s">
        <v>985</v>
      </c>
      <c r="D23" s="164" t="s">
        <v>228</v>
      </c>
      <c r="E23" s="70" t="s">
        <v>257</v>
      </c>
      <c r="F23" s="18">
        <v>40543</v>
      </c>
      <c r="G23" s="147">
        <f t="shared" si="3"/>
        <v>1</v>
      </c>
      <c r="H23" s="87">
        <v>1</v>
      </c>
      <c r="I23" s="324"/>
      <c r="J23" s="4" t="str">
        <f>VLOOKUP(K23,Tri!$A$1:$B$12,2,FALSE)</f>
        <v>IV</v>
      </c>
      <c r="K23" s="4">
        <f t="shared" si="4"/>
        <v>12</v>
      </c>
    </row>
    <row r="24" spans="1:11" ht="48" customHeight="1">
      <c r="A24" s="7" t="s">
        <v>632</v>
      </c>
      <c r="B24" s="7" t="s">
        <v>227</v>
      </c>
      <c r="C24" s="7" t="s">
        <v>985</v>
      </c>
      <c r="D24" s="164" t="s">
        <v>228</v>
      </c>
      <c r="E24" s="70" t="s">
        <v>258</v>
      </c>
      <c r="F24" s="18">
        <v>40209</v>
      </c>
      <c r="G24" s="147">
        <f t="shared" si="3"/>
        <v>1</v>
      </c>
      <c r="H24" s="55">
        <v>1</v>
      </c>
      <c r="I24" s="64"/>
      <c r="J24" s="4" t="str">
        <f>VLOOKUP(K24,Tri!$A$1:$B$12,2,FALSE)</f>
        <v>I</v>
      </c>
      <c r="K24" s="4">
        <f t="shared" si="4"/>
        <v>1</v>
      </c>
    </row>
    <row r="25" spans="1:11" ht="48" customHeight="1">
      <c r="A25" s="7" t="s">
        <v>632</v>
      </c>
      <c r="B25" s="7" t="s">
        <v>227</v>
      </c>
      <c r="C25" s="7" t="s">
        <v>985</v>
      </c>
      <c r="D25" s="164" t="s">
        <v>228</v>
      </c>
      <c r="E25" s="70" t="s">
        <v>259</v>
      </c>
      <c r="F25" s="18">
        <v>40237</v>
      </c>
      <c r="G25" s="147">
        <f t="shared" si="3"/>
        <v>1</v>
      </c>
      <c r="H25" s="55">
        <v>1</v>
      </c>
      <c r="I25" s="64"/>
      <c r="J25" s="4" t="str">
        <f>VLOOKUP(K25,Tri!$A$1:$B$12,2,FALSE)</f>
        <v>I</v>
      </c>
      <c r="K25" s="4">
        <f t="shared" si="4"/>
        <v>2</v>
      </c>
    </row>
    <row r="26" spans="1:11" ht="48" customHeight="1">
      <c r="A26" s="7" t="s">
        <v>632</v>
      </c>
      <c r="B26" s="7" t="s">
        <v>227</v>
      </c>
      <c r="C26" s="7" t="s">
        <v>985</v>
      </c>
      <c r="D26" s="164" t="s">
        <v>228</v>
      </c>
      <c r="E26" s="70" t="s">
        <v>260</v>
      </c>
      <c r="F26" s="18">
        <v>40268</v>
      </c>
      <c r="G26" s="147">
        <f t="shared" si="3"/>
        <v>1</v>
      </c>
      <c r="H26" s="55">
        <v>1</v>
      </c>
      <c r="I26" s="64"/>
      <c r="J26" s="4" t="str">
        <f>VLOOKUP(K26,Tri!$A$1:$B$12,2,FALSE)</f>
        <v>I</v>
      </c>
      <c r="K26" s="4">
        <f t="shared" si="4"/>
        <v>3</v>
      </c>
    </row>
    <row r="27" spans="1:11" ht="48" customHeight="1">
      <c r="A27" s="7" t="s">
        <v>632</v>
      </c>
      <c r="B27" s="7" t="s">
        <v>227</v>
      </c>
      <c r="C27" s="7" t="s">
        <v>985</v>
      </c>
      <c r="D27" s="164" t="s">
        <v>228</v>
      </c>
      <c r="E27" s="70" t="s">
        <v>261</v>
      </c>
      <c r="F27" s="18">
        <v>40298</v>
      </c>
      <c r="G27" s="147">
        <f t="shared" si="3"/>
        <v>1</v>
      </c>
      <c r="H27" s="55">
        <v>1</v>
      </c>
      <c r="I27" s="64"/>
      <c r="J27" s="4" t="str">
        <f>VLOOKUP(K27,Tri!$A$1:$B$12,2,FALSE)</f>
        <v>II</v>
      </c>
      <c r="K27" s="4">
        <f t="shared" si="4"/>
        <v>4</v>
      </c>
    </row>
    <row r="28" spans="1:11" ht="48" customHeight="1">
      <c r="A28" s="7" t="s">
        <v>632</v>
      </c>
      <c r="B28" s="7" t="s">
        <v>227</v>
      </c>
      <c r="C28" s="7" t="s">
        <v>985</v>
      </c>
      <c r="D28" s="164" t="s">
        <v>228</v>
      </c>
      <c r="E28" s="70" t="s">
        <v>262</v>
      </c>
      <c r="F28" s="18">
        <v>40329</v>
      </c>
      <c r="G28" s="147">
        <f t="shared" si="3"/>
        <v>1</v>
      </c>
      <c r="H28" s="55">
        <v>1</v>
      </c>
      <c r="I28" s="64"/>
      <c r="J28" s="4" t="str">
        <f>VLOOKUP(K28,Tri!$A$1:$B$12,2,FALSE)</f>
        <v>II</v>
      </c>
      <c r="K28" s="4">
        <f t="shared" si="4"/>
        <v>5</v>
      </c>
    </row>
    <row r="29" spans="1:11" ht="48" customHeight="1">
      <c r="A29" s="7" t="s">
        <v>632</v>
      </c>
      <c r="B29" s="7" t="s">
        <v>227</v>
      </c>
      <c r="C29" s="7" t="s">
        <v>985</v>
      </c>
      <c r="D29" s="164" t="s">
        <v>228</v>
      </c>
      <c r="E29" s="70" t="s">
        <v>263</v>
      </c>
      <c r="F29" s="18">
        <v>40359</v>
      </c>
      <c r="G29" s="147">
        <f t="shared" si="3"/>
        <v>1</v>
      </c>
      <c r="H29" s="55">
        <v>1</v>
      </c>
      <c r="I29" s="64"/>
      <c r="J29" s="4" t="str">
        <f>VLOOKUP(K29,Tri!$A$1:$B$12,2,FALSE)</f>
        <v>II</v>
      </c>
      <c r="K29" s="4">
        <f t="shared" si="4"/>
        <v>6</v>
      </c>
    </row>
    <row r="30" spans="1:11" ht="48" customHeight="1">
      <c r="A30" s="7" t="s">
        <v>632</v>
      </c>
      <c r="B30" s="7" t="s">
        <v>227</v>
      </c>
      <c r="C30" s="7" t="s">
        <v>985</v>
      </c>
      <c r="D30" s="164" t="s">
        <v>228</v>
      </c>
      <c r="E30" s="70" t="s">
        <v>264</v>
      </c>
      <c r="F30" s="18">
        <v>40390</v>
      </c>
      <c r="G30" s="147">
        <f t="shared" si="3"/>
        <v>1</v>
      </c>
      <c r="H30" s="87">
        <v>1</v>
      </c>
      <c r="I30" s="64"/>
      <c r="J30" s="4" t="str">
        <f>VLOOKUP(K30,Tri!$A$1:$B$12,2,FALSE)</f>
        <v>III</v>
      </c>
      <c r="K30" s="4">
        <f t="shared" si="4"/>
        <v>7</v>
      </c>
    </row>
    <row r="31" spans="1:11" ht="48" customHeight="1">
      <c r="A31" s="7" t="s">
        <v>632</v>
      </c>
      <c r="B31" s="7" t="s">
        <v>227</v>
      </c>
      <c r="C31" s="7" t="s">
        <v>985</v>
      </c>
      <c r="D31" s="164" t="s">
        <v>228</v>
      </c>
      <c r="E31" s="70" t="s">
        <v>265</v>
      </c>
      <c r="F31" s="18">
        <v>40421</v>
      </c>
      <c r="G31" s="147">
        <f t="shared" si="3"/>
        <v>1</v>
      </c>
      <c r="H31" s="87">
        <v>1</v>
      </c>
      <c r="I31" s="64"/>
      <c r="J31" s="4" t="str">
        <f>VLOOKUP(K31,Tri!$A$1:$B$12,2,FALSE)</f>
        <v>III</v>
      </c>
      <c r="K31" s="4">
        <f t="shared" si="4"/>
        <v>8</v>
      </c>
    </row>
    <row r="32" spans="1:11" ht="48" customHeight="1">
      <c r="A32" s="7" t="s">
        <v>632</v>
      </c>
      <c r="B32" s="7" t="s">
        <v>227</v>
      </c>
      <c r="C32" s="7" t="s">
        <v>985</v>
      </c>
      <c r="D32" s="164" t="s">
        <v>228</v>
      </c>
      <c r="E32" s="70" t="s">
        <v>266</v>
      </c>
      <c r="F32" s="18">
        <v>40451</v>
      </c>
      <c r="G32" s="147">
        <f t="shared" si="3"/>
        <v>1</v>
      </c>
      <c r="H32" s="87">
        <v>1</v>
      </c>
      <c r="I32" s="64"/>
      <c r="J32" s="4" t="str">
        <f>VLOOKUP(K32,Tri!$A$1:$B$12,2,FALSE)</f>
        <v>III</v>
      </c>
      <c r="K32" s="4">
        <f t="shared" si="4"/>
        <v>9</v>
      </c>
    </row>
    <row r="33" spans="1:11" ht="48" customHeight="1">
      <c r="A33" s="7" t="s">
        <v>632</v>
      </c>
      <c r="B33" s="7" t="s">
        <v>227</v>
      </c>
      <c r="C33" s="7" t="s">
        <v>985</v>
      </c>
      <c r="D33" s="164" t="s">
        <v>228</v>
      </c>
      <c r="E33" s="70" t="s">
        <v>267</v>
      </c>
      <c r="F33" s="18">
        <v>40482</v>
      </c>
      <c r="G33" s="147">
        <f t="shared" si="3"/>
        <v>1</v>
      </c>
      <c r="H33" s="87">
        <v>1</v>
      </c>
      <c r="I33" s="324"/>
      <c r="J33" s="4" t="str">
        <f>VLOOKUP(K33,Tri!$A$1:$B$12,2,FALSE)</f>
        <v>IV</v>
      </c>
      <c r="K33" s="4">
        <f t="shared" si="4"/>
        <v>10</v>
      </c>
    </row>
    <row r="34" spans="1:11" ht="48" customHeight="1">
      <c r="A34" s="7" t="s">
        <v>632</v>
      </c>
      <c r="B34" s="7" t="s">
        <v>227</v>
      </c>
      <c r="C34" s="7" t="s">
        <v>985</v>
      </c>
      <c r="D34" s="164" t="s">
        <v>228</v>
      </c>
      <c r="E34" s="70" t="s">
        <v>268</v>
      </c>
      <c r="F34" s="18">
        <v>40512</v>
      </c>
      <c r="G34" s="147">
        <f t="shared" si="3"/>
        <v>1</v>
      </c>
      <c r="H34" s="87">
        <v>1</v>
      </c>
      <c r="I34" s="324"/>
      <c r="J34" s="4" t="str">
        <f>VLOOKUP(K34,Tri!$A$1:$B$12,2,FALSE)</f>
        <v>IV</v>
      </c>
      <c r="K34" s="4">
        <f t="shared" si="4"/>
        <v>11</v>
      </c>
    </row>
    <row r="35" spans="1:11" ht="48" customHeight="1">
      <c r="A35" s="7" t="s">
        <v>632</v>
      </c>
      <c r="B35" s="7" t="s">
        <v>227</v>
      </c>
      <c r="C35" s="7" t="s">
        <v>985</v>
      </c>
      <c r="D35" s="164" t="s">
        <v>228</v>
      </c>
      <c r="E35" s="70" t="s">
        <v>269</v>
      </c>
      <c r="F35" s="18">
        <v>40543</v>
      </c>
      <c r="G35" s="147">
        <f t="shared" si="3"/>
        <v>1</v>
      </c>
      <c r="H35" s="87">
        <v>1</v>
      </c>
      <c r="I35" s="324"/>
      <c r="J35" s="4" t="str">
        <f>VLOOKUP(K35,Tri!$A$1:$B$12,2,FALSE)</f>
        <v>IV</v>
      </c>
      <c r="K35" s="4">
        <f t="shared" si="4"/>
        <v>12</v>
      </c>
    </row>
    <row r="36" spans="1:11" ht="48" customHeight="1">
      <c r="A36" s="7" t="s">
        <v>632</v>
      </c>
      <c r="B36" s="7" t="s">
        <v>227</v>
      </c>
      <c r="C36" s="7" t="s">
        <v>985</v>
      </c>
      <c r="D36" s="164" t="s">
        <v>228</v>
      </c>
      <c r="E36" s="70" t="s">
        <v>270</v>
      </c>
      <c r="F36" s="18">
        <v>40237</v>
      </c>
      <c r="G36" s="147">
        <f t="shared" si="3"/>
        <v>1</v>
      </c>
      <c r="H36" s="55">
        <v>1</v>
      </c>
      <c r="I36" s="64"/>
      <c r="J36" s="4" t="str">
        <f>VLOOKUP(K36,Tri!$A$1:$B$12,2,FALSE)</f>
        <v>I</v>
      </c>
      <c r="K36" s="4">
        <f t="shared" si="4"/>
        <v>2</v>
      </c>
    </row>
    <row r="37" spans="1:11" ht="48" customHeight="1">
      <c r="A37" s="7" t="s">
        <v>632</v>
      </c>
      <c r="B37" s="7" t="s">
        <v>227</v>
      </c>
      <c r="C37" s="7" t="s">
        <v>985</v>
      </c>
      <c r="D37" s="164" t="s">
        <v>228</v>
      </c>
      <c r="E37" s="70" t="s">
        <v>271</v>
      </c>
      <c r="F37" s="18">
        <v>40390</v>
      </c>
      <c r="G37" s="147">
        <f t="shared" si="3"/>
        <v>1</v>
      </c>
      <c r="H37" s="87">
        <v>1</v>
      </c>
      <c r="I37" s="64"/>
      <c r="J37" s="4" t="str">
        <f>VLOOKUP(K37,Tri!$A$1:$B$12,2,FALSE)</f>
        <v>III</v>
      </c>
      <c r="K37" s="4">
        <f t="shared" si="4"/>
        <v>7</v>
      </c>
    </row>
    <row r="38" spans="1:11" ht="48" customHeight="1">
      <c r="A38" s="7" t="s">
        <v>632</v>
      </c>
      <c r="B38" s="7" t="s">
        <v>227</v>
      </c>
      <c r="C38" s="7" t="s">
        <v>985</v>
      </c>
      <c r="D38" s="164" t="s">
        <v>228</v>
      </c>
      <c r="E38" s="70" t="s">
        <v>272</v>
      </c>
      <c r="F38" s="18">
        <v>40512</v>
      </c>
      <c r="G38" s="147">
        <f t="shared" si="3"/>
        <v>1</v>
      </c>
      <c r="H38" s="87">
        <v>1</v>
      </c>
      <c r="I38" s="324" t="s">
        <v>300</v>
      </c>
      <c r="J38" s="4" t="str">
        <f>VLOOKUP(K38,Tri!$A$1:$B$12,2,FALSE)</f>
        <v>IV</v>
      </c>
      <c r="K38" s="4">
        <f t="shared" si="4"/>
        <v>11</v>
      </c>
    </row>
    <row r="39" spans="1:11" ht="48" customHeight="1">
      <c r="A39" s="7" t="s">
        <v>632</v>
      </c>
      <c r="B39" s="7" t="s">
        <v>227</v>
      </c>
      <c r="C39" s="7" t="s">
        <v>985</v>
      </c>
      <c r="D39" s="164" t="s">
        <v>228</v>
      </c>
      <c r="E39" s="70" t="s">
        <v>273</v>
      </c>
      <c r="F39" s="18">
        <v>40237</v>
      </c>
      <c r="G39" s="147">
        <f t="shared" si="3"/>
        <v>1</v>
      </c>
      <c r="H39" s="55">
        <v>1</v>
      </c>
      <c r="I39" s="64"/>
      <c r="J39" s="4" t="str">
        <f>VLOOKUP(K39,Tri!$A$1:$B$12,2,FALSE)</f>
        <v>I</v>
      </c>
      <c r="K39" s="4">
        <f t="shared" si="4"/>
        <v>2</v>
      </c>
    </row>
    <row r="40" spans="1:11" ht="48" customHeight="1">
      <c r="A40" s="7" t="s">
        <v>632</v>
      </c>
      <c r="B40" s="7" t="s">
        <v>227</v>
      </c>
      <c r="C40" s="7" t="s">
        <v>985</v>
      </c>
      <c r="D40" s="164" t="s">
        <v>228</v>
      </c>
      <c r="E40" s="70" t="s">
        <v>275</v>
      </c>
      <c r="F40" s="18">
        <v>40421</v>
      </c>
      <c r="G40" s="147">
        <f t="shared" si="3"/>
        <v>1</v>
      </c>
      <c r="H40" s="87">
        <v>1</v>
      </c>
      <c r="I40" s="64"/>
      <c r="J40" s="4" t="str">
        <f>VLOOKUP(K40,Tri!$A$1:$B$12,2,FALSE)</f>
        <v>III</v>
      </c>
      <c r="K40" s="4">
        <f t="shared" si="4"/>
        <v>8</v>
      </c>
    </row>
    <row r="41" spans="1:11" ht="48" customHeight="1">
      <c r="A41" s="7" t="s">
        <v>632</v>
      </c>
      <c r="B41" s="7" t="s">
        <v>227</v>
      </c>
      <c r="C41" s="7" t="s">
        <v>985</v>
      </c>
      <c r="D41" s="164" t="s">
        <v>228</v>
      </c>
      <c r="E41" s="70" t="s">
        <v>274</v>
      </c>
      <c r="F41" s="18">
        <v>40543</v>
      </c>
      <c r="G41" s="147">
        <f t="shared" si="3"/>
        <v>1</v>
      </c>
      <c r="H41" s="87">
        <v>1</v>
      </c>
      <c r="I41" s="324" t="s">
        <v>302</v>
      </c>
      <c r="J41" s="4" t="str">
        <f>VLOOKUP(K41,Tri!$A$1:$B$12,2,FALSE)</f>
        <v>IV</v>
      </c>
      <c r="K41" s="4">
        <f t="shared" si="4"/>
        <v>12</v>
      </c>
    </row>
    <row r="42" spans="1:11" ht="48" customHeight="1">
      <c r="A42" s="7" t="s">
        <v>632</v>
      </c>
      <c r="B42" s="7" t="s">
        <v>227</v>
      </c>
      <c r="C42" s="7" t="s">
        <v>985</v>
      </c>
      <c r="D42" s="164" t="s">
        <v>228</v>
      </c>
      <c r="E42" s="70" t="s">
        <v>660</v>
      </c>
      <c r="F42" s="18">
        <v>40268</v>
      </c>
      <c r="G42" s="147">
        <f t="shared" si="3"/>
        <v>1</v>
      </c>
      <c r="H42" s="55">
        <v>1</v>
      </c>
      <c r="I42" s="64"/>
      <c r="J42" s="4" t="str">
        <f>VLOOKUP(K42,Tri!$A$1:$B$12,2,FALSE)</f>
        <v>I</v>
      </c>
      <c r="K42" s="4">
        <f t="shared" si="4"/>
        <v>3</v>
      </c>
    </row>
    <row r="43" spans="1:11" ht="48" customHeight="1">
      <c r="A43" s="7" t="s">
        <v>632</v>
      </c>
      <c r="B43" s="7" t="s">
        <v>227</v>
      </c>
      <c r="C43" s="7" t="s">
        <v>985</v>
      </c>
      <c r="D43" s="164" t="s">
        <v>228</v>
      </c>
      <c r="E43" s="70" t="s">
        <v>657</v>
      </c>
      <c r="F43" s="18">
        <v>40298</v>
      </c>
      <c r="G43" s="147">
        <f t="shared" si="3"/>
        <v>1</v>
      </c>
      <c r="H43" s="55">
        <v>1</v>
      </c>
      <c r="I43" s="64"/>
      <c r="J43" s="4" t="str">
        <f>VLOOKUP(K43,Tri!$A$1:$B$12,2,FALSE)</f>
        <v>II</v>
      </c>
      <c r="K43" s="4">
        <f t="shared" si="4"/>
        <v>4</v>
      </c>
    </row>
    <row r="44" spans="1:11" ht="48" customHeight="1">
      <c r="A44" s="7" t="s">
        <v>632</v>
      </c>
      <c r="B44" s="7" t="s">
        <v>227</v>
      </c>
      <c r="C44" s="7" t="s">
        <v>985</v>
      </c>
      <c r="D44" s="164" t="s">
        <v>228</v>
      </c>
      <c r="E44" s="70" t="s">
        <v>658</v>
      </c>
      <c r="F44" s="18">
        <v>40390</v>
      </c>
      <c r="G44" s="147">
        <f t="shared" si="3"/>
        <v>1</v>
      </c>
      <c r="H44" s="87">
        <v>1</v>
      </c>
      <c r="I44" s="64"/>
      <c r="J44" s="4" t="str">
        <f>VLOOKUP(K44,Tri!$A$1:$B$12,2,FALSE)</f>
        <v>III</v>
      </c>
      <c r="K44" s="4">
        <f t="shared" si="4"/>
        <v>7</v>
      </c>
    </row>
    <row r="45" spans="1:11" ht="48" customHeight="1">
      <c r="A45" s="7" t="s">
        <v>632</v>
      </c>
      <c r="B45" s="7" t="s">
        <v>227</v>
      </c>
      <c r="C45" s="7" t="s">
        <v>985</v>
      </c>
      <c r="D45" s="164" t="s">
        <v>228</v>
      </c>
      <c r="E45" s="70" t="s">
        <v>659</v>
      </c>
      <c r="F45" s="18">
        <v>40482</v>
      </c>
      <c r="G45" s="147">
        <f t="shared" si="3"/>
        <v>1</v>
      </c>
      <c r="H45" s="87">
        <v>1</v>
      </c>
      <c r="I45" s="324"/>
      <c r="J45" s="4" t="str">
        <f>VLOOKUP(K45,Tri!$A$1:$B$12,2,FALSE)</f>
        <v>IV</v>
      </c>
      <c r="K45" s="4">
        <f t="shared" si="4"/>
        <v>10</v>
      </c>
    </row>
    <row r="46" spans="1:11" ht="48" customHeight="1">
      <c r="A46" s="7" t="s">
        <v>632</v>
      </c>
      <c r="B46" s="7" t="s">
        <v>227</v>
      </c>
      <c r="C46" s="7" t="s">
        <v>985</v>
      </c>
      <c r="D46" s="164" t="s">
        <v>228</v>
      </c>
      <c r="E46" s="70" t="s">
        <v>276</v>
      </c>
      <c r="F46" s="18">
        <v>40329</v>
      </c>
      <c r="G46" s="147">
        <f t="shared" si="3"/>
        <v>1</v>
      </c>
      <c r="H46" s="55">
        <v>1</v>
      </c>
      <c r="I46" s="64"/>
      <c r="J46" s="4" t="str">
        <f>VLOOKUP(K46,Tri!$A$1:$B$12,2,FALSE)</f>
        <v>II</v>
      </c>
      <c r="K46" s="4">
        <f t="shared" si="4"/>
        <v>5</v>
      </c>
    </row>
    <row r="47" spans="1:11" ht="48" customHeight="1">
      <c r="A47" s="7" t="s">
        <v>632</v>
      </c>
      <c r="B47" s="7" t="s">
        <v>227</v>
      </c>
      <c r="C47" s="7" t="s">
        <v>985</v>
      </c>
      <c r="D47" s="164" t="s">
        <v>228</v>
      </c>
      <c r="E47" s="70" t="s">
        <v>277</v>
      </c>
      <c r="F47" s="18">
        <v>40543</v>
      </c>
      <c r="G47" s="147">
        <f t="shared" si="3"/>
        <v>1</v>
      </c>
      <c r="H47" s="87">
        <v>1</v>
      </c>
      <c r="I47" s="324" t="s">
        <v>303</v>
      </c>
      <c r="J47" s="4" t="str">
        <f>VLOOKUP(K47,Tri!$A$1:$B$12,2,FALSE)</f>
        <v>IV</v>
      </c>
      <c r="K47" s="4">
        <f t="shared" si="4"/>
        <v>12</v>
      </c>
    </row>
    <row r="48" spans="1:11" ht="48" customHeight="1">
      <c r="A48" s="7" t="s">
        <v>632</v>
      </c>
      <c r="B48" s="7" t="s">
        <v>227</v>
      </c>
      <c r="C48" s="7" t="s">
        <v>985</v>
      </c>
      <c r="D48" s="164" t="s">
        <v>228</v>
      </c>
      <c r="E48" s="70" t="s">
        <v>278</v>
      </c>
      <c r="F48" s="18">
        <v>40359</v>
      </c>
      <c r="G48" s="147">
        <f t="shared" si="3"/>
        <v>1</v>
      </c>
      <c r="H48" s="55">
        <v>1</v>
      </c>
      <c r="I48" s="64"/>
      <c r="J48" s="4" t="str">
        <f>VLOOKUP(K48,Tri!$A$1:$B$12,2,FALSE)</f>
        <v>II</v>
      </c>
      <c r="K48" s="4">
        <f t="shared" si="4"/>
        <v>6</v>
      </c>
    </row>
    <row r="49" spans="1:11" ht="48" customHeight="1">
      <c r="A49" s="7" t="s">
        <v>632</v>
      </c>
      <c r="B49" s="7" t="s">
        <v>227</v>
      </c>
      <c r="C49" s="7" t="s">
        <v>985</v>
      </c>
      <c r="D49" s="164" t="s">
        <v>228</v>
      </c>
      <c r="E49" s="70" t="s">
        <v>661</v>
      </c>
      <c r="F49" s="18">
        <v>40451</v>
      </c>
      <c r="G49" s="147">
        <f t="shared" si="3"/>
        <v>1</v>
      </c>
      <c r="H49" s="87">
        <v>1</v>
      </c>
      <c r="I49" s="64"/>
      <c r="J49" s="4" t="str">
        <f>VLOOKUP(K49,Tri!$A$1:$B$12,2,FALSE)</f>
        <v>III</v>
      </c>
      <c r="K49" s="4">
        <f t="shared" si="4"/>
        <v>9</v>
      </c>
    </row>
    <row r="50" spans="1:11" ht="48" customHeight="1">
      <c r="A50" s="7" t="s">
        <v>632</v>
      </c>
      <c r="B50" s="7" t="s">
        <v>227</v>
      </c>
      <c r="C50" s="7" t="s">
        <v>985</v>
      </c>
      <c r="D50" s="164" t="s">
        <v>228</v>
      </c>
      <c r="E50" s="70" t="s">
        <v>335</v>
      </c>
      <c r="F50" s="18">
        <v>40482</v>
      </c>
      <c r="G50" s="147">
        <f t="shared" si="3"/>
        <v>1</v>
      </c>
      <c r="H50" s="87">
        <v>1</v>
      </c>
      <c r="I50" s="324"/>
      <c r="J50" s="4" t="str">
        <f>VLOOKUP(K50,Tri!$A$1:$B$12,2,FALSE)</f>
        <v>IV</v>
      </c>
      <c r="K50" s="4">
        <f t="shared" si="4"/>
        <v>10</v>
      </c>
    </row>
    <row r="51" spans="1:11" ht="48" customHeight="1">
      <c r="A51" s="7" t="s">
        <v>632</v>
      </c>
      <c r="B51" s="7" t="s">
        <v>227</v>
      </c>
      <c r="C51" s="7" t="s">
        <v>985</v>
      </c>
      <c r="D51" s="143" t="s">
        <v>229</v>
      </c>
      <c r="E51" s="52" t="s">
        <v>662</v>
      </c>
      <c r="F51" s="18">
        <v>40209</v>
      </c>
      <c r="G51" s="147">
        <f t="shared" si="3"/>
        <v>1</v>
      </c>
      <c r="H51" s="55">
        <v>1</v>
      </c>
      <c r="I51" s="64"/>
      <c r="J51" s="4" t="str">
        <f>VLOOKUP(K51,Tri!$A$1:$B$12,2,FALSE)</f>
        <v>I</v>
      </c>
      <c r="K51" s="4">
        <f t="shared" si="4"/>
        <v>1</v>
      </c>
    </row>
    <row r="52" spans="1:11" ht="48" customHeight="1">
      <c r="A52" s="7" t="s">
        <v>632</v>
      </c>
      <c r="B52" s="7" t="s">
        <v>227</v>
      </c>
      <c r="C52" s="7" t="s">
        <v>985</v>
      </c>
      <c r="D52" s="143" t="s">
        <v>229</v>
      </c>
      <c r="E52" s="52" t="s">
        <v>663</v>
      </c>
      <c r="F52" s="18">
        <v>40268</v>
      </c>
      <c r="G52" s="147">
        <f t="shared" si="3"/>
        <v>1</v>
      </c>
      <c r="H52" s="55">
        <v>1</v>
      </c>
      <c r="I52" s="64"/>
      <c r="J52" s="4" t="str">
        <f>VLOOKUP(K52,Tri!$A$1:$B$12,2,FALSE)</f>
        <v>I</v>
      </c>
      <c r="K52" s="4">
        <f t="shared" si="4"/>
        <v>3</v>
      </c>
    </row>
    <row r="53" spans="1:11" ht="48" customHeight="1">
      <c r="A53" s="7" t="s">
        <v>632</v>
      </c>
      <c r="B53" s="7" t="s">
        <v>227</v>
      </c>
      <c r="C53" s="7" t="s">
        <v>985</v>
      </c>
      <c r="D53" s="143" t="s">
        <v>229</v>
      </c>
      <c r="E53" s="52" t="s">
        <v>664</v>
      </c>
      <c r="F53" s="18">
        <v>40329</v>
      </c>
      <c r="G53" s="147">
        <f t="shared" si="3"/>
        <v>1</v>
      </c>
      <c r="H53" s="55">
        <v>1</v>
      </c>
      <c r="I53" s="64"/>
      <c r="J53" s="4" t="str">
        <f>VLOOKUP(K53,Tri!$A$1:$B$12,2,FALSE)</f>
        <v>II</v>
      </c>
      <c r="K53" s="4">
        <f t="shared" si="4"/>
        <v>5</v>
      </c>
    </row>
    <row r="54" spans="1:11" ht="48" customHeight="1">
      <c r="A54" s="7" t="s">
        <v>632</v>
      </c>
      <c r="B54" s="7" t="s">
        <v>227</v>
      </c>
      <c r="C54" s="7" t="s">
        <v>985</v>
      </c>
      <c r="D54" s="143" t="s">
        <v>229</v>
      </c>
      <c r="E54" s="52" t="s">
        <v>665</v>
      </c>
      <c r="F54" s="18">
        <v>40390</v>
      </c>
      <c r="G54" s="147">
        <f t="shared" si="3"/>
        <v>1</v>
      </c>
      <c r="H54" s="87">
        <v>1</v>
      </c>
      <c r="I54" s="64"/>
      <c r="J54" s="4" t="str">
        <f>VLOOKUP(K54,Tri!$A$1:$B$12,2,FALSE)</f>
        <v>III</v>
      </c>
      <c r="K54" s="4">
        <f t="shared" si="4"/>
        <v>7</v>
      </c>
    </row>
    <row r="55" spans="1:11" ht="48" customHeight="1">
      <c r="A55" s="7" t="s">
        <v>632</v>
      </c>
      <c r="B55" s="7" t="s">
        <v>227</v>
      </c>
      <c r="C55" s="7" t="s">
        <v>985</v>
      </c>
      <c r="D55" s="143" t="s">
        <v>229</v>
      </c>
      <c r="E55" s="52" t="s">
        <v>666</v>
      </c>
      <c r="F55" s="18">
        <v>40451</v>
      </c>
      <c r="G55" s="147">
        <f t="shared" si="3"/>
        <v>1</v>
      </c>
      <c r="H55" s="87">
        <v>1</v>
      </c>
      <c r="I55" s="64"/>
      <c r="J55" s="4" t="str">
        <f>VLOOKUP(K55,Tri!$A$1:$B$12,2,FALSE)</f>
        <v>III</v>
      </c>
      <c r="K55" s="4">
        <f t="shared" si="4"/>
        <v>9</v>
      </c>
    </row>
    <row r="56" spans="1:11" ht="48" customHeight="1">
      <c r="A56" s="7" t="s">
        <v>632</v>
      </c>
      <c r="B56" s="7" t="s">
        <v>227</v>
      </c>
      <c r="C56" s="7" t="s">
        <v>985</v>
      </c>
      <c r="D56" s="143" t="s">
        <v>229</v>
      </c>
      <c r="E56" s="52" t="s">
        <v>667</v>
      </c>
      <c r="F56" s="18">
        <v>40512</v>
      </c>
      <c r="G56" s="147">
        <f t="shared" si="3"/>
        <v>1</v>
      </c>
      <c r="H56" s="87">
        <v>1</v>
      </c>
      <c r="I56" s="324" t="s">
        <v>304</v>
      </c>
      <c r="J56" s="4" t="str">
        <f>VLOOKUP(K56,Tri!$A$1:$B$12,2,FALSE)</f>
        <v>IV</v>
      </c>
      <c r="K56" s="4">
        <f t="shared" si="4"/>
        <v>11</v>
      </c>
    </row>
    <row r="57" spans="1:11" ht="48" customHeight="1">
      <c r="A57" s="7" t="s">
        <v>632</v>
      </c>
      <c r="B57" s="7" t="s">
        <v>227</v>
      </c>
      <c r="C57" s="7" t="s">
        <v>985</v>
      </c>
      <c r="D57" s="143" t="s">
        <v>229</v>
      </c>
      <c r="E57" s="52" t="s">
        <v>1747</v>
      </c>
      <c r="F57" s="18">
        <v>40209</v>
      </c>
      <c r="G57" s="147">
        <f t="shared" si="3"/>
        <v>1</v>
      </c>
      <c r="H57" s="55">
        <v>1</v>
      </c>
      <c r="I57" s="64"/>
      <c r="J57" s="4" t="str">
        <f>VLOOKUP(K57,Tri!$A$1:$B$12,2,FALSE)</f>
        <v>I</v>
      </c>
      <c r="K57" s="4">
        <f t="shared" si="4"/>
        <v>1</v>
      </c>
    </row>
    <row r="58" spans="1:11" ht="48" customHeight="1">
      <c r="A58" s="7" t="s">
        <v>632</v>
      </c>
      <c r="B58" s="7" t="s">
        <v>227</v>
      </c>
      <c r="C58" s="7" t="s">
        <v>985</v>
      </c>
      <c r="D58" s="143" t="s">
        <v>229</v>
      </c>
      <c r="E58" s="52" t="s">
        <v>1748</v>
      </c>
      <c r="F58" s="18">
        <v>40237</v>
      </c>
      <c r="G58" s="147">
        <f t="shared" si="3"/>
        <v>1</v>
      </c>
      <c r="H58" s="55">
        <v>1</v>
      </c>
      <c r="I58" s="64"/>
      <c r="J58" s="4" t="str">
        <f>VLOOKUP(K58,Tri!$A$1:$B$12,2,FALSE)</f>
        <v>I</v>
      </c>
      <c r="K58" s="4">
        <f t="shared" si="4"/>
        <v>2</v>
      </c>
    </row>
    <row r="59" spans="1:11" ht="48" customHeight="1">
      <c r="A59" s="7" t="s">
        <v>632</v>
      </c>
      <c r="B59" s="7" t="s">
        <v>227</v>
      </c>
      <c r="C59" s="7" t="s">
        <v>985</v>
      </c>
      <c r="D59" s="143" t="s">
        <v>229</v>
      </c>
      <c r="E59" s="52" t="s">
        <v>1749</v>
      </c>
      <c r="F59" s="18">
        <v>40268</v>
      </c>
      <c r="G59" s="147">
        <f t="shared" si="3"/>
        <v>1</v>
      </c>
      <c r="H59" s="55">
        <v>1</v>
      </c>
      <c r="I59" s="64"/>
      <c r="J59" s="4" t="str">
        <f>VLOOKUP(K59,Tri!$A$1:$B$12,2,FALSE)</f>
        <v>I</v>
      </c>
      <c r="K59" s="4">
        <f t="shared" si="4"/>
        <v>3</v>
      </c>
    </row>
    <row r="60" spans="1:11" ht="48" customHeight="1">
      <c r="A60" s="7" t="s">
        <v>632</v>
      </c>
      <c r="B60" s="7" t="s">
        <v>227</v>
      </c>
      <c r="C60" s="7" t="s">
        <v>985</v>
      </c>
      <c r="D60" s="143" t="s">
        <v>229</v>
      </c>
      <c r="E60" s="52" t="s">
        <v>1750</v>
      </c>
      <c r="F60" s="18">
        <v>40298</v>
      </c>
      <c r="G60" s="147">
        <f t="shared" si="3"/>
        <v>1</v>
      </c>
      <c r="H60" s="55">
        <v>1</v>
      </c>
      <c r="I60" s="64"/>
      <c r="J60" s="4" t="str">
        <f>VLOOKUP(K60,Tri!$A$1:$B$12,2,FALSE)</f>
        <v>II</v>
      </c>
      <c r="K60" s="4">
        <f t="shared" si="4"/>
        <v>4</v>
      </c>
    </row>
    <row r="61" spans="1:11" ht="48" customHeight="1">
      <c r="A61" s="7" t="s">
        <v>632</v>
      </c>
      <c r="B61" s="7" t="s">
        <v>227</v>
      </c>
      <c r="C61" s="7" t="s">
        <v>985</v>
      </c>
      <c r="D61" s="143" t="s">
        <v>229</v>
      </c>
      <c r="E61" s="52" t="s">
        <v>1751</v>
      </c>
      <c r="F61" s="18">
        <v>40329</v>
      </c>
      <c r="G61" s="147">
        <f t="shared" si="3"/>
        <v>1</v>
      </c>
      <c r="H61" s="55">
        <v>1</v>
      </c>
      <c r="I61" s="64"/>
      <c r="J61" s="4" t="str">
        <f>VLOOKUP(K61,Tri!$A$1:$B$12,2,FALSE)</f>
        <v>II</v>
      </c>
      <c r="K61" s="4">
        <f t="shared" si="4"/>
        <v>5</v>
      </c>
    </row>
    <row r="62" spans="1:11" ht="48" customHeight="1">
      <c r="A62" s="7" t="s">
        <v>632</v>
      </c>
      <c r="B62" s="7" t="s">
        <v>227</v>
      </c>
      <c r="C62" s="7" t="s">
        <v>985</v>
      </c>
      <c r="D62" s="143" t="s">
        <v>229</v>
      </c>
      <c r="E62" s="52" t="s">
        <v>1752</v>
      </c>
      <c r="F62" s="18">
        <v>40359</v>
      </c>
      <c r="G62" s="147">
        <f t="shared" si="3"/>
        <v>1</v>
      </c>
      <c r="H62" s="55">
        <v>1</v>
      </c>
      <c r="I62" s="64"/>
      <c r="J62" s="4" t="str">
        <f>VLOOKUP(K62,Tri!$A$1:$B$12,2,FALSE)</f>
        <v>II</v>
      </c>
      <c r="K62" s="4">
        <f t="shared" si="4"/>
        <v>6</v>
      </c>
    </row>
    <row r="63" spans="1:11" ht="48" customHeight="1">
      <c r="A63" s="7" t="s">
        <v>632</v>
      </c>
      <c r="B63" s="7" t="s">
        <v>227</v>
      </c>
      <c r="C63" s="7" t="s">
        <v>985</v>
      </c>
      <c r="D63" s="143" t="s">
        <v>229</v>
      </c>
      <c r="E63" s="52" t="s">
        <v>1753</v>
      </c>
      <c r="F63" s="18">
        <v>40390</v>
      </c>
      <c r="G63" s="147">
        <f t="shared" si="3"/>
        <v>1</v>
      </c>
      <c r="H63" s="87">
        <v>1</v>
      </c>
      <c r="I63" s="64"/>
      <c r="J63" s="4" t="str">
        <f>VLOOKUP(K63,Tri!$A$1:$B$12,2,FALSE)</f>
        <v>III</v>
      </c>
      <c r="K63" s="4">
        <f t="shared" si="4"/>
        <v>7</v>
      </c>
    </row>
    <row r="64" spans="1:11" ht="48" customHeight="1">
      <c r="A64" s="7" t="s">
        <v>632</v>
      </c>
      <c r="B64" s="7" t="s">
        <v>227</v>
      </c>
      <c r="C64" s="7" t="s">
        <v>985</v>
      </c>
      <c r="D64" s="143" t="s">
        <v>229</v>
      </c>
      <c r="E64" s="52" t="s">
        <v>1754</v>
      </c>
      <c r="F64" s="18">
        <v>40421</v>
      </c>
      <c r="G64" s="147">
        <f t="shared" si="3"/>
        <v>1</v>
      </c>
      <c r="H64" s="87">
        <v>1</v>
      </c>
      <c r="I64" s="64"/>
      <c r="J64" s="4" t="str">
        <f>VLOOKUP(K64,Tri!$A$1:$B$12,2,FALSE)</f>
        <v>III</v>
      </c>
      <c r="K64" s="4">
        <f t="shared" si="4"/>
        <v>8</v>
      </c>
    </row>
    <row r="65" spans="1:11" ht="48" customHeight="1">
      <c r="A65" s="7" t="s">
        <v>632</v>
      </c>
      <c r="B65" s="7" t="s">
        <v>227</v>
      </c>
      <c r="C65" s="7" t="s">
        <v>985</v>
      </c>
      <c r="D65" s="143" t="s">
        <v>229</v>
      </c>
      <c r="E65" s="52" t="s">
        <v>1755</v>
      </c>
      <c r="F65" s="18">
        <v>40451</v>
      </c>
      <c r="G65" s="147">
        <f t="shared" si="3"/>
        <v>1</v>
      </c>
      <c r="H65" s="87">
        <v>1</v>
      </c>
      <c r="I65" s="64"/>
      <c r="J65" s="4" t="str">
        <f>VLOOKUP(K65,Tri!$A$1:$B$12,2,FALSE)</f>
        <v>III</v>
      </c>
      <c r="K65" s="4">
        <f t="shared" si="4"/>
        <v>9</v>
      </c>
    </row>
    <row r="66" spans="1:11" ht="48" customHeight="1">
      <c r="A66" s="7" t="s">
        <v>632</v>
      </c>
      <c r="B66" s="7" t="s">
        <v>227</v>
      </c>
      <c r="C66" s="7" t="s">
        <v>985</v>
      </c>
      <c r="D66" s="143" t="s">
        <v>229</v>
      </c>
      <c r="E66" s="52" t="s">
        <v>1756</v>
      </c>
      <c r="F66" s="18">
        <v>40482</v>
      </c>
      <c r="G66" s="147">
        <f t="shared" si="3"/>
        <v>1</v>
      </c>
      <c r="H66" s="87">
        <v>1</v>
      </c>
      <c r="I66" s="324"/>
      <c r="J66" s="4" t="str">
        <f>VLOOKUP(K66,Tri!$A$1:$B$12,2,FALSE)</f>
        <v>IV</v>
      </c>
      <c r="K66" s="4">
        <f t="shared" si="4"/>
        <v>10</v>
      </c>
    </row>
    <row r="67" spans="1:11" ht="48" customHeight="1">
      <c r="A67" s="7" t="s">
        <v>632</v>
      </c>
      <c r="B67" s="7" t="s">
        <v>227</v>
      </c>
      <c r="C67" s="7" t="s">
        <v>985</v>
      </c>
      <c r="D67" s="143" t="s">
        <v>229</v>
      </c>
      <c r="E67" s="52" t="s">
        <v>1757</v>
      </c>
      <c r="F67" s="18">
        <v>40512</v>
      </c>
      <c r="G67" s="147">
        <f t="shared" si="3"/>
        <v>1</v>
      </c>
      <c r="H67" s="87">
        <v>1</v>
      </c>
      <c r="I67" s="324" t="s">
        <v>305</v>
      </c>
      <c r="J67" s="4" t="str">
        <f>VLOOKUP(K67,Tri!$A$1:$B$12,2,FALSE)</f>
        <v>IV</v>
      </c>
      <c r="K67" s="4">
        <f t="shared" si="4"/>
        <v>11</v>
      </c>
    </row>
    <row r="68" spans="1:11" ht="48" customHeight="1">
      <c r="A68" s="7" t="s">
        <v>632</v>
      </c>
      <c r="B68" s="7" t="s">
        <v>227</v>
      </c>
      <c r="C68" s="7" t="s">
        <v>985</v>
      </c>
      <c r="D68" s="143" t="s">
        <v>229</v>
      </c>
      <c r="E68" s="52" t="s">
        <v>1758</v>
      </c>
      <c r="F68" s="18">
        <v>40543</v>
      </c>
      <c r="G68" s="147">
        <f t="shared" si="3"/>
        <v>1</v>
      </c>
      <c r="H68" s="87">
        <v>1</v>
      </c>
      <c r="I68" s="324" t="s">
        <v>306</v>
      </c>
      <c r="J68" s="4" t="str">
        <f>VLOOKUP(K68,Tri!$A$1:$B$12,2,FALSE)</f>
        <v>IV</v>
      </c>
      <c r="K68" s="4">
        <f t="shared" si="4"/>
        <v>12</v>
      </c>
    </row>
    <row r="69" spans="1:11" ht="48" customHeight="1">
      <c r="A69" s="7" t="s">
        <v>632</v>
      </c>
      <c r="B69" s="7" t="s">
        <v>227</v>
      </c>
      <c r="C69" s="7" t="s">
        <v>985</v>
      </c>
      <c r="D69" s="143" t="s">
        <v>229</v>
      </c>
      <c r="E69" s="52" t="s">
        <v>1091</v>
      </c>
      <c r="F69" s="18">
        <v>40237</v>
      </c>
      <c r="G69" s="147">
        <f aca="true" t="shared" si="5" ref="G69:G131">IF(F69="","",1)</f>
        <v>1</v>
      </c>
      <c r="H69" s="55">
        <v>1</v>
      </c>
      <c r="I69" s="64"/>
      <c r="J69" s="4" t="str">
        <f>VLOOKUP(K69,Tri!$A$1:$B$12,2,FALSE)</f>
        <v>I</v>
      </c>
      <c r="K69" s="4">
        <f aca="true" t="shared" si="6" ref="K69:K131">MONTH(F69)</f>
        <v>2</v>
      </c>
    </row>
    <row r="70" spans="1:11" ht="48" customHeight="1">
      <c r="A70" s="7" t="s">
        <v>632</v>
      </c>
      <c r="B70" s="7" t="s">
        <v>227</v>
      </c>
      <c r="C70" s="7" t="s">
        <v>985</v>
      </c>
      <c r="D70" s="143" t="s">
        <v>229</v>
      </c>
      <c r="E70" s="52" t="s">
        <v>1092</v>
      </c>
      <c r="F70" s="18">
        <v>40237</v>
      </c>
      <c r="G70" s="147">
        <f t="shared" si="5"/>
        <v>1</v>
      </c>
      <c r="H70" s="55">
        <v>1</v>
      </c>
      <c r="I70" s="64"/>
      <c r="J70" s="4" t="str">
        <f>VLOOKUP(K70,Tri!$A$1:$B$12,2,FALSE)</f>
        <v>I</v>
      </c>
      <c r="K70" s="4">
        <f t="shared" si="6"/>
        <v>2</v>
      </c>
    </row>
    <row r="71" spans="1:11" ht="48" customHeight="1">
      <c r="A71" s="7" t="s">
        <v>632</v>
      </c>
      <c r="B71" s="7" t="s">
        <v>227</v>
      </c>
      <c r="C71" s="7" t="s">
        <v>985</v>
      </c>
      <c r="D71" s="143" t="s">
        <v>229</v>
      </c>
      <c r="E71" s="52" t="s">
        <v>668</v>
      </c>
      <c r="F71" s="18">
        <v>40329</v>
      </c>
      <c r="G71" s="147">
        <f t="shared" si="5"/>
        <v>1</v>
      </c>
      <c r="H71" s="55">
        <v>1</v>
      </c>
      <c r="I71" s="64"/>
      <c r="J71" s="4" t="str">
        <f>VLOOKUP(K71,Tri!$A$1:$B$12,2,FALSE)</f>
        <v>II</v>
      </c>
      <c r="K71" s="4">
        <f t="shared" si="6"/>
        <v>5</v>
      </c>
    </row>
    <row r="72" spans="1:11" ht="48" customHeight="1">
      <c r="A72" s="7" t="s">
        <v>632</v>
      </c>
      <c r="B72" s="7" t="s">
        <v>227</v>
      </c>
      <c r="C72" s="7" t="s">
        <v>985</v>
      </c>
      <c r="D72" s="143" t="s">
        <v>229</v>
      </c>
      <c r="E72" s="52" t="s">
        <v>1093</v>
      </c>
      <c r="F72" s="18">
        <v>40390</v>
      </c>
      <c r="G72" s="147">
        <f t="shared" si="5"/>
        <v>1</v>
      </c>
      <c r="H72" s="87">
        <v>1</v>
      </c>
      <c r="I72" s="64"/>
      <c r="J72" s="4" t="str">
        <f>VLOOKUP(K72,Tri!$A$1:$B$12,2,FALSE)</f>
        <v>III</v>
      </c>
      <c r="K72" s="4">
        <f t="shared" si="6"/>
        <v>7</v>
      </c>
    </row>
    <row r="73" spans="1:11" ht="48" customHeight="1">
      <c r="A73" s="7" t="s">
        <v>632</v>
      </c>
      <c r="B73" s="7" t="s">
        <v>227</v>
      </c>
      <c r="C73" s="7" t="s">
        <v>985</v>
      </c>
      <c r="D73" s="143" t="s">
        <v>229</v>
      </c>
      <c r="E73" s="68" t="s">
        <v>1094</v>
      </c>
      <c r="F73" s="18">
        <v>40482</v>
      </c>
      <c r="G73" s="147">
        <f t="shared" si="5"/>
        <v>1</v>
      </c>
      <c r="H73" s="87">
        <v>1</v>
      </c>
      <c r="I73" s="324" t="s">
        <v>307</v>
      </c>
      <c r="J73" s="4" t="str">
        <f>VLOOKUP(K73,Tri!$A$1:$B$12,2,FALSE)</f>
        <v>IV</v>
      </c>
      <c r="K73" s="4">
        <f t="shared" si="6"/>
        <v>10</v>
      </c>
    </row>
    <row r="74" spans="1:11" ht="48" customHeight="1">
      <c r="A74" s="7" t="s">
        <v>632</v>
      </c>
      <c r="B74" s="7" t="s">
        <v>227</v>
      </c>
      <c r="C74" s="7" t="s">
        <v>985</v>
      </c>
      <c r="D74" s="165" t="s">
        <v>230</v>
      </c>
      <c r="E74" s="70" t="s">
        <v>231</v>
      </c>
      <c r="F74" s="18">
        <v>40237</v>
      </c>
      <c r="G74" s="147">
        <f t="shared" si="5"/>
        <v>1</v>
      </c>
      <c r="H74" s="55">
        <v>1</v>
      </c>
      <c r="I74" s="64"/>
      <c r="J74" s="4" t="str">
        <f>VLOOKUP(K74,Tri!$A$1:$B$12,2,FALSE)</f>
        <v>I</v>
      </c>
      <c r="K74" s="4">
        <f t="shared" si="6"/>
        <v>2</v>
      </c>
    </row>
    <row r="75" spans="1:11" ht="48" customHeight="1">
      <c r="A75" s="7" t="s">
        <v>632</v>
      </c>
      <c r="B75" s="7" t="s">
        <v>227</v>
      </c>
      <c r="C75" s="7" t="s">
        <v>985</v>
      </c>
      <c r="D75" s="165" t="s">
        <v>230</v>
      </c>
      <c r="E75" s="70" t="s">
        <v>232</v>
      </c>
      <c r="F75" s="18">
        <v>40268</v>
      </c>
      <c r="G75" s="147">
        <f t="shared" si="5"/>
        <v>1</v>
      </c>
      <c r="H75" s="55">
        <v>1</v>
      </c>
      <c r="I75" s="64"/>
      <c r="J75" s="4" t="str">
        <f>VLOOKUP(K75,Tri!$A$1:$B$12,2,FALSE)</f>
        <v>I</v>
      </c>
      <c r="K75" s="4">
        <f t="shared" si="6"/>
        <v>3</v>
      </c>
    </row>
    <row r="76" spans="1:11" ht="48" customHeight="1">
      <c r="A76" s="7" t="s">
        <v>632</v>
      </c>
      <c r="B76" s="7" t="s">
        <v>227</v>
      </c>
      <c r="C76" s="7" t="s">
        <v>985</v>
      </c>
      <c r="D76" s="165" t="s">
        <v>230</v>
      </c>
      <c r="E76" s="70" t="s">
        <v>233</v>
      </c>
      <c r="F76" s="18">
        <v>40298</v>
      </c>
      <c r="G76" s="147">
        <f t="shared" si="5"/>
        <v>1</v>
      </c>
      <c r="H76" s="55">
        <v>1</v>
      </c>
      <c r="I76" s="64"/>
      <c r="J76" s="4" t="str">
        <f>VLOOKUP(K76,Tri!$A$1:$B$12,2,FALSE)</f>
        <v>II</v>
      </c>
      <c r="K76" s="4">
        <f t="shared" si="6"/>
        <v>4</v>
      </c>
    </row>
    <row r="77" spans="1:11" ht="48" customHeight="1">
      <c r="A77" s="7" t="s">
        <v>632</v>
      </c>
      <c r="B77" s="7" t="s">
        <v>227</v>
      </c>
      <c r="C77" s="7" t="s">
        <v>985</v>
      </c>
      <c r="D77" s="165" t="s">
        <v>230</v>
      </c>
      <c r="E77" s="70" t="s">
        <v>234</v>
      </c>
      <c r="F77" s="18">
        <v>40329</v>
      </c>
      <c r="G77" s="147">
        <f t="shared" si="5"/>
        <v>1</v>
      </c>
      <c r="H77" s="55">
        <v>1</v>
      </c>
      <c r="I77" s="64"/>
      <c r="J77" s="4" t="str">
        <f>VLOOKUP(K77,Tri!$A$1:$B$12,2,FALSE)</f>
        <v>II</v>
      </c>
      <c r="K77" s="4">
        <f t="shared" si="6"/>
        <v>5</v>
      </c>
    </row>
    <row r="78" spans="1:11" ht="48" customHeight="1">
      <c r="A78" s="7" t="s">
        <v>632</v>
      </c>
      <c r="B78" s="7" t="s">
        <v>227</v>
      </c>
      <c r="C78" s="7" t="s">
        <v>985</v>
      </c>
      <c r="D78" s="165" t="s">
        <v>230</v>
      </c>
      <c r="E78" s="70" t="s">
        <v>235</v>
      </c>
      <c r="F78" s="18">
        <v>40359</v>
      </c>
      <c r="G78" s="147">
        <f t="shared" si="5"/>
        <v>1</v>
      </c>
      <c r="H78" s="55">
        <v>1</v>
      </c>
      <c r="I78" s="64"/>
      <c r="J78" s="4" t="str">
        <f>VLOOKUP(K78,Tri!$A$1:$B$12,2,FALSE)</f>
        <v>II</v>
      </c>
      <c r="K78" s="4">
        <f t="shared" si="6"/>
        <v>6</v>
      </c>
    </row>
    <row r="79" spans="1:11" ht="48" customHeight="1">
      <c r="A79" s="7" t="s">
        <v>632</v>
      </c>
      <c r="B79" s="7" t="s">
        <v>227</v>
      </c>
      <c r="C79" s="7" t="s">
        <v>985</v>
      </c>
      <c r="D79" s="165" t="s">
        <v>230</v>
      </c>
      <c r="E79" s="70" t="s">
        <v>236</v>
      </c>
      <c r="F79" s="18">
        <v>40390</v>
      </c>
      <c r="G79" s="147">
        <f t="shared" si="5"/>
        <v>1</v>
      </c>
      <c r="H79" s="87">
        <v>1</v>
      </c>
      <c r="I79" s="64"/>
      <c r="J79" s="4" t="str">
        <f>VLOOKUP(K79,Tri!$A$1:$B$12,2,FALSE)</f>
        <v>III</v>
      </c>
      <c r="K79" s="4">
        <f t="shared" si="6"/>
        <v>7</v>
      </c>
    </row>
    <row r="80" spans="1:11" ht="48" customHeight="1">
      <c r="A80" s="7" t="s">
        <v>632</v>
      </c>
      <c r="B80" s="7" t="s">
        <v>227</v>
      </c>
      <c r="C80" s="7" t="s">
        <v>985</v>
      </c>
      <c r="D80" s="165" t="s">
        <v>230</v>
      </c>
      <c r="E80" s="70" t="s">
        <v>237</v>
      </c>
      <c r="F80" s="18">
        <v>40421</v>
      </c>
      <c r="G80" s="147">
        <f t="shared" si="5"/>
        <v>1</v>
      </c>
      <c r="H80" s="87">
        <v>1</v>
      </c>
      <c r="I80" s="64"/>
      <c r="J80" s="4" t="str">
        <f>VLOOKUP(K80,Tri!$A$1:$B$12,2,FALSE)</f>
        <v>III</v>
      </c>
      <c r="K80" s="4">
        <f t="shared" si="6"/>
        <v>8</v>
      </c>
    </row>
    <row r="81" spans="1:11" ht="48" customHeight="1">
      <c r="A81" s="7" t="s">
        <v>632</v>
      </c>
      <c r="B81" s="7" t="s">
        <v>227</v>
      </c>
      <c r="C81" s="7" t="s">
        <v>985</v>
      </c>
      <c r="D81" s="165" t="s">
        <v>230</v>
      </c>
      <c r="E81" s="70" t="s">
        <v>238</v>
      </c>
      <c r="F81" s="18">
        <v>40451</v>
      </c>
      <c r="G81" s="147">
        <f t="shared" si="5"/>
        <v>1</v>
      </c>
      <c r="H81" s="87">
        <v>1</v>
      </c>
      <c r="I81" s="64"/>
      <c r="J81" s="4" t="str">
        <f>VLOOKUP(K81,Tri!$A$1:$B$12,2,FALSE)</f>
        <v>III</v>
      </c>
      <c r="K81" s="4">
        <f t="shared" si="6"/>
        <v>9</v>
      </c>
    </row>
    <row r="82" spans="1:11" ht="48" customHeight="1">
      <c r="A82" s="7" t="s">
        <v>632</v>
      </c>
      <c r="B82" s="7" t="s">
        <v>227</v>
      </c>
      <c r="C82" s="7" t="s">
        <v>985</v>
      </c>
      <c r="D82" s="165" t="s">
        <v>230</v>
      </c>
      <c r="E82" s="70" t="s">
        <v>239</v>
      </c>
      <c r="F82" s="18">
        <v>40482</v>
      </c>
      <c r="G82" s="147">
        <f t="shared" si="5"/>
        <v>1</v>
      </c>
      <c r="H82" s="87">
        <v>1</v>
      </c>
      <c r="I82" s="324"/>
      <c r="J82" s="4" t="str">
        <f>VLOOKUP(K82,Tri!$A$1:$B$12,2,FALSE)</f>
        <v>IV</v>
      </c>
      <c r="K82" s="4">
        <f t="shared" si="6"/>
        <v>10</v>
      </c>
    </row>
    <row r="83" spans="1:11" ht="48" customHeight="1">
      <c r="A83" s="7" t="s">
        <v>632</v>
      </c>
      <c r="B83" s="7" t="s">
        <v>227</v>
      </c>
      <c r="C83" s="7" t="s">
        <v>985</v>
      </c>
      <c r="D83" s="165" t="s">
        <v>230</v>
      </c>
      <c r="E83" s="70" t="s">
        <v>240</v>
      </c>
      <c r="F83" s="18">
        <v>40543</v>
      </c>
      <c r="G83" s="147">
        <f t="shared" si="5"/>
        <v>1</v>
      </c>
      <c r="H83" s="87">
        <v>1</v>
      </c>
      <c r="I83" s="324" t="s">
        <v>308</v>
      </c>
      <c r="J83" s="4" t="str">
        <f>VLOOKUP(K83,Tri!$A$1:$B$12,2,FALSE)</f>
        <v>IV</v>
      </c>
      <c r="K83" s="4">
        <f t="shared" si="6"/>
        <v>12</v>
      </c>
    </row>
    <row r="84" spans="1:11" ht="48" customHeight="1">
      <c r="A84" s="7" t="s">
        <v>632</v>
      </c>
      <c r="B84" s="7" t="s">
        <v>227</v>
      </c>
      <c r="C84" s="7" t="s">
        <v>985</v>
      </c>
      <c r="D84" s="165" t="s">
        <v>1759</v>
      </c>
      <c r="E84" s="72" t="s">
        <v>1226</v>
      </c>
      <c r="F84" s="18">
        <v>40209</v>
      </c>
      <c r="G84" s="147">
        <f t="shared" si="5"/>
        <v>1</v>
      </c>
      <c r="H84" s="55">
        <v>1</v>
      </c>
      <c r="I84" s="64"/>
      <c r="J84" s="4" t="str">
        <f>VLOOKUP(K84,Tri!$A$1:$B$12,2,FALSE)</f>
        <v>I</v>
      </c>
      <c r="K84" s="4">
        <f t="shared" si="6"/>
        <v>1</v>
      </c>
    </row>
    <row r="85" spans="1:11" ht="48" customHeight="1">
      <c r="A85" s="7" t="s">
        <v>632</v>
      </c>
      <c r="B85" s="7" t="s">
        <v>227</v>
      </c>
      <c r="C85" s="7" t="s">
        <v>985</v>
      </c>
      <c r="D85" s="165" t="s">
        <v>1759</v>
      </c>
      <c r="E85" s="72" t="s">
        <v>669</v>
      </c>
      <c r="F85" s="18">
        <v>40237</v>
      </c>
      <c r="G85" s="147">
        <f t="shared" si="5"/>
        <v>1</v>
      </c>
      <c r="H85" s="55">
        <v>1</v>
      </c>
      <c r="I85" s="64"/>
      <c r="J85" s="4" t="str">
        <f>VLOOKUP(K85,Tri!$A$1:$B$12,2,FALSE)</f>
        <v>I</v>
      </c>
      <c r="K85" s="4">
        <f t="shared" si="6"/>
        <v>2</v>
      </c>
    </row>
    <row r="86" spans="1:11" ht="48" customHeight="1">
      <c r="A86" s="7" t="s">
        <v>632</v>
      </c>
      <c r="B86" s="7" t="s">
        <v>227</v>
      </c>
      <c r="C86" s="7" t="s">
        <v>985</v>
      </c>
      <c r="D86" s="165" t="s">
        <v>1759</v>
      </c>
      <c r="E86" s="72" t="s">
        <v>1148</v>
      </c>
      <c r="F86" s="18">
        <v>40329</v>
      </c>
      <c r="G86" s="147">
        <f t="shared" si="5"/>
        <v>1</v>
      </c>
      <c r="H86" s="55">
        <v>1</v>
      </c>
      <c r="I86" s="64"/>
      <c r="J86" s="4" t="str">
        <f>VLOOKUP(K86,Tri!$A$1:$B$12,2,FALSE)</f>
        <v>II</v>
      </c>
      <c r="K86" s="4">
        <f t="shared" si="6"/>
        <v>5</v>
      </c>
    </row>
    <row r="87" spans="1:11" ht="48" customHeight="1">
      <c r="A87" s="7" t="s">
        <v>632</v>
      </c>
      <c r="B87" s="7" t="s">
        <v>227</v>
      </c>
      <c r="C87" s="7" t="s">
        <v>985</v>
      </c>
      <c r="D87" s="165" t="s">
        <v>1759</v>
      </c>
      <c r="E87" s="72" t="s">
        <v>1216</v>
      </c>
      <c r="F87" s="18">
        <v>40390</v>
      </c>
      <c r="G87" s="147">
        <f t="shared" si="5"/>
        <v>1</v>
      </c>
      <c r="H87" s="87">
        <v>1</v>
      </c>
      <c r="I87" s="64"/>
      <c r="J87" s="4" t="str">
        <f>VLOOKUP(K87,Tri!$A$1:$B$12,2,FALSE)</f>
        <v>III</v>
      </c>
      <c r="K87" s="4">
        <f t="shared" si="6"/>
        <v>7</v>
      </c>
    </row>
    <row r="88" spans="1:11" ht="48" customHeight="1">
      <c r="A88" s="7" t="s">
        <v>632</v>
      </c>
      <c r="B88" s="7" t="s">
        <v>227</v>
      </c>
      <c r="C88" s="7" t="s">
        <v>985</v>
      </c>
      <c r="D88" s="165" t="s">
        <v>1759</v>
      </c>
      <c r="E88" s="72" t="s">
        <v>1215</v>
      </c>
      <c r="F88" s="18">
        <v>40482</v>
      </c>
      <c r="G88" s="147">
        <f t="shared" si="5"/>
        <v>1</v>
      </c>
      <c r="H88" s="87">
        <v>1</v>
      </c>
      <c r="I88" s="324" t="s">
        <v>309</v>
      </c>
      <c r="J88" s="4" t="str">
        <f>VLOOKUP(K88,Tri!$A$1:$B$12,2,FALSE)</f>
        <v>IV</v>
      </c>
      <c r="K88" s="4">
        <f t="shared" si="6"/>
        <v>10</v>
      </c>
    </row>
    <row r="89" spans="1:11" ht="48" customHeight="1">
      <c r="A89" s="7" t="s">
        <v>632</v>
      </c>
      <c r="B89" s="7" t="s">
        <v>227</v>
      </c>
      <c r="C89" s="7" t="s">
        <v>985</v>
      </c>
      <c r="D89" s="165" t="s">
        <v>1759</v>
      </c>
      <c r="E89" s="72" t="s">
        <v>1149</v>
      </c>
      <c r="F89" s="18">
        <v>40329</v>
      </c>
      <c r="G89" s="147">
        <f t="shared" si="5"/>
        <v>1</v>
      </c>
      <c r="H89" s="55">
        <v>1</v>
      </c>
      <c r="I89" s="64"/>
      <c r="J89" s="4" t="str">
        <f>VLOOKUP(K89,Tri!$A$1:$B$12,2,FALSE)</f>
        <v>II</v>
      </c>
      <c r="K89" s="4">
        <f t="shared" si="6"/>
        <v>5</v>
      </c>
    </row>
    <row r="90" spans="1:11" ht="48" customHeight="1">
      <c r="A90" s="7" t="s">
        <v>632</v>
      </c>
      <c r="B90" s="7" t="s">
        <v>227</v>
      </c>
      <c r="C90" s="7" t="s">
        <v>985</v>
      </c>
      <c r="D90" s="165" t="s">
        <v>1759</v>
      </c>
      <c r="E90" s="72" t="s">
        <v>1150</v>
      </c>
      <c r="F90" s="18">
        <v>40421</v>
      </c>
      <c r="G90" s="147">
        <f t="shared" si="5"/>
        <v>1</v>
      </c>
      <c r="H90" s="87">
        <v>1</v>
      </c>
      <c r="I90" s="64"/>
      <c r="J90" s="4" t="str">
        <f>VLOOKUP(K90,Tri!$A$1:$B$12,2,FALSE)</f>
        <v>III</v>
      </c>
      <c r="K90" s="4">
        <f t="shared" si="6"/>
        <v>8</v>
      </c>
    </row>
    <row r="91" spans="1:11" ht="48" customHeight="1">
      <c r="A91" s="7" t="s">
        <v>632</v>
      </c>
      <c r="B91" s="7" t="s">
        <v>227</v>
      </c>
      <c r="C91" s="7" t="s">
        <v>985</v>
      </c>
      <c r="D91" s="165" t="s">
        <v>1759</v>
      </c>
      <c r="E91" s="72" t="s">
        <v>1217</v>
      </c>
      <c r="F91" s="18">
        <v>40451</v>
      </c>
      <c r="G91" s="147">
        <f t="shared" si="5"/>
        <v>1</v>
      </c>
      <c r="H91" s="87">
        <v>1</v>
      </c>
      <c r="I91" s="64"/>
      <c r="J91" s="4" t="str">
        <f>VLOOKUP(K91,Tri!$A$1:$B$12,2,FALSE)</f>
        <v>III</v>
      </c>
      <c r="K91" s="4">
        <f t="shared" si="6"/>
        <v>9</v>
      </c>
    </row>
    <row r="92" spans="1:11" ht="48" customHeight="1">
      <c r="A92" s="7" t="s">
        <v>632</v>
      </c>
      <c r="B92" s="7" t="s">
        <v>227</v>
      </c>
      <c r="C92" s="7" t="s">
        <v>985</v>
      </c>
      <c r="D92" s="165" t="s">
        <v>241</v>
      </c>
      <c r="E92" s="72" t="s">
        <v>1218</v>
      </c>
      <c r="F92" s="18">
        <v>40359</v>
      </c>
      <c r="G92" s="147">
        <f t="shared" si="5"/>
        <v>1</v>
      </c>
      <c r="H92" s="87">
        <v>1</v>
      </c>
      <c r="I92" s="64"/>
      <c r="J92" s="4" t="str">
        <f>VLOOKUP(K92,Tri!$A$1:$B$12,2,FALSE)</f>
        <v>II</v>
      </c>
      <c r="K92" s="4">
        <f t="shared" si="6"/>
        <v>6</v>
      </c>
    </row>
    <row r="93" spans="1:11" ht="48" customHeight="1">
      <c r="A93" s="7" t="s">
        <v>632</v>
      </c>
      <c r="B93" s="7" t="s">
        <v>227</v>
      </c>
      <c r="C93" s="7" t="s">
        <v>985</v>
      </c>
      <c r="D93" s="165" t="s">
        <v>241</v>
      </c>
      <c r="E93" s="72" t="s">
        <v>1219</v>
      </c>
      <c r="F93" s="18">
        <v>40390</v>
      </c>
      <c r="G93" s="147">
        <f t="shared" si="5"/>
        <v>1</v>
      </c>
      <c r="H93" s="87">
        <v>1</v>
      </c>
      <c r="I93" s="64"/>
      <c r="J93" s="4" t="str">
        <f>VLOOKUP(K93,Tri!$A$1:$B$12,2,FALSE)</f>
        <v>III</v>
      </c>
      <c r="K93" s="4">
        <f t="shared" si="6"/>
        <v>7</v>
      </c>
    </row>
    <row r="94" spans="1:11" ht="48" customHeight="1">
      <c r="A94" s="7" t="s">
        <v>632</v>
      </c>
      <c r="B94" s="7" t="s">
        <v>227</v>
      </c>
      <c r="C94" s="7" t="s">
        <v>985</v>
      </c>
      <c r="D94" s="165" t="s">
        <v>241</v>
      </c>
      <c r="E94" s="72" t="s">
        <v>1220</v>
      </c>
      <c r="F94" s="18">
        <v>40421</v>
      </c>
      <c r="G94" s="147">
        <f t="shared" si="5"/>
        <v>1</v>
      </c>
      <c r="H94" s="87">
        <v>1</v>
      </c>
      <c r="I94" s="64"/>
      <c r="J94" s="4" t="str">
        <f>VLOOKUP(K94,Tri!$A$1:$B$12,2,FALSE)</f>
        <v>III</v>
      </c>
      <c r="K94" s="4">
        <f t="shared" si="6"/>
        <v>8</v>
      </c>
    </row>
    <row r="95" spans="1:11" ht="48" customHeight="1">
      <c r="A95" s="7" t="s">
        <v>632</v>
      </c>
      <c r="B95" s="7" t="s">
        <v>227</v>
      </c>
      <c r="C95" s="7" t="s">
        <v>985</v>
      </c>
      <c r="D95" s="165" t="s">
        <v>241</v>
      </c>
      <c r="E95" s="72" t="s">
        <v>1221</v>
      </c>
      <c r="F95" s="18">
        <v>40451</v>
      </c>
      <c r="G95" s="147">
        <f t="shared" si="5"/>
        <v>1</v>
      </c>
      <c r="H95" s="87">
        <v>1</v>
      </c>
      <c r="I95" s="64"/>
      <c r="J95" s="4" t="str">
        <f>VLOOKUP(K95,Tri!$A$1:$B$12,2,FALSE)</f>
        <v>III</v>
      </c>
      <c r="K95" s="4">
        <f t="shared" si="6"/>
        <v>9</v>
      </c>
    </row>
    <row r="96" spans="1:11" ht="48" customHeight="1">
      <c r="A96" s="7" t="s">
        <v>632</v>
      </c>
      <c r="B96" s="7" t="s">
        <v>227</v>
      </c>
      <c r="C96" s="7" t="s">
        <v>985</v>
      </c>
      <c r="D96" s="165" t="s">
        <v>241</v>
      </c>
      <c r="E96" s="72" t="s">
        <v>1222</v>
      </c>
      <c r="F96" s="18">
        <v>40482</v>
      </c>
      <c r="G96" s="147">
        <f t="shared" si="5"/>
        <v>1</v>
      </c>
      <c r="H96" s="87">
        <v>1</v>
      </c>
      <c r="I96" s="324"/>
      <c r="J96" s="4" t="str">
        <f>VLOOKUP(K96,Tri!$A$1:$B$12,2,FALSE)</f>
        <v>IV</v>
      </c>
      <c r="K96" s="4">
        <f t="shared" si="6"/>
        <v>10</v>
      </c>
    </row>
    <row r="97" spans="1:11" ht="48" customHeight="1">
      <c r="A97" s="7" t="s">
        <v>632</v>
      </c>
      <c r="B97" s="7" t="s">
        <v>227</v>
      </c>
      <c r="C97" s="7" t="s">
        <v>985</v>
      </c>
      <c r="D97" s="165" t="s">
        <v>241</v>
      </c>
      <c r="E97" s="72" t="s">
        <v>1151</v>
      </c>
      <c r="F97" s="18">
        <v>40512</v>
      </c>
      <c r="G97" s="147">
        <f t="shared" si="5"/>
        <v>1</v>
      </c>
      <c r="H97" s="87">
        <v>1</v>
      </c>
      <c r="I97" s="324" t="s">
        <v>309</v>
      </c>
      <c r="J97" s="4" t="str">
        <f>VLOOKUP(K97,Tri!$A$1:$B$12,2,FALSE)</f>
        <v>IV</v>
      </c>
      <c r="K97" s="4">
        <f t="shared" si="6"/>
        <v>11</v>
      </c>
    </row>
    <row r="98" spans="1:11" ht="48" customHeight="1">
      <c r="A98" s="7" t="s">
        <v>632</v>
      </c>
      <c r="B98" s="7" t="s">
        <v>227</v>
      </c>
      <c r="C98" s="7" t="s">
        <v>985</v>
      </c>
      <c r="D98" s="165" t="s">
        <v>241</v>
      </c>
      <c r="E98" s="72" t="s">
        <v>1152</v>
      </c>
      <c r="F98" s="18">
        <v>40543</v>
      </c>
      <c r="G98" s="147">
        <f t="shared" si="5"/>
        <v>1</v>
      </c>
      <c r="H98" s="87">
        <v>1</v>
      </c>
      <c r="I98" s="324" t="s">
        <v>309</v>
      </c>
      <c r="J98" s="4" t="str">
        <f>VLOOKUP(K98,Tri!$A$1:$B$12,2,FALSE)</f>
        <v>IV</v>
      </c>
      <c r="K98" s="4">
        <f t="shared" si="6"/>
        <v>12</v>
      </c>
    </row>
    <row r="99" spans="1:11" ht="48" customHeight="1">
      <c r="A99" s="7" t="s">
        <v>632</v>
      </c>
      <c r="B99" s="7" t="s">
        <v>227</v>
      </c>
      <c r="C99" s="7" t="s">
        <v>985</v>
      </c>
      <c r="D99" s="165" t="s">
        <v>242</v>
      </c>
      <c r="E99" s="72" t="s">
        <v>646</v>
      </c>
      <c r="F99" s="18">
        <v>40359</v>
      </c>
      <c r="G99" s="147">
        <f t="shared" si="5"/>
        <v>1</v>
      </c>
      <c r="H99" s="86">
        <v>1</v>
      </c>
      <c r="I99" s="64"/>
      <c r="J99" s="4" t="str">
        <f>VLOOKUP(K99,Tri!$A$1:$B$12,2,FALSE)</f>
        <v>II</v>
      </c>
      <c r="K99" s="4">
        <f t="shared" si="6"/>
        <v>6</v>
      </c>
    </row>
    <row r="100" spans="1:11" ht="48" customHeight="1">
      <c r="A100" s="7" t="s">
        <v>632</v>
      </c>
      <c r="B100" s="7" t="s">
        <v>227</v>
      </c>
      <c r="C100" s="7" t="s">
        <v>985</v>
      </c>
      <c r="D100" s="165" t="s">
        <v>242</v>
      </c>
      <c r="E100" s="72" t="s">
        <v>647</v>
      </c>
      <c r="F100" s="18">
        <v>40482</v>
      </c>
      <c r="G100" s="147">
        <f t="shared" si="5"/>
        <v>1</v>
      </c>
      <c r="H100" s="86">
        <v>1</v>
      </c>
      <c r="I100" s="324"/>
      <c r="J100" s="4" t="str">
        <f>VLOOKUP(K100,Tri!$A$1:$B$12,2,FALSE)</f>
        <v>IV</v>
      </c>
      <c r="K100" s="4">
        <f t="shared" si="6"/>
        <v>10</v>
      </c>
    </row>
    <row r="101" spans="1:11" ht="48" customHeight="1">
      <c r="A101" s="7" t="s">
        <v>632</v>
      </c>
      <c r="B101" s="7" t="s">
        <v>227</v>
      </c>
      <c r="C101" s="7" t="s">
        <v>985</v>
      </c>
      <c r="D101" s="165" t="s">
        <v>242</v>
      </c>
      <c r="E101" s="72" t="s">
        <v>1223</v>
      </c>
      <c r="F101" s="18">
        <v>40268</v>
      </c>
      <c r="G101" s="147">
        <f t="shared" si="5"/>
        <v>1</v>
      </c>
      <c r="H101" s="71">
        <v>1</v>
      </c>
      <c r="I101" s="64"/>
      <c r="J101" s="4" t="str">
        <f>VLOOKUP(K101,Tri!$A$1:$B$12,2,FALSE)</f>
        <v>I</v>
      </c>
      <c r="K101" s="4">
        <f t="shared" si="6"/>
        <v>3</v>
      </c>
    </row>
    <row r="102" spans="1:11" ht="48" customHeight="1">
      <c r="A102" s="7" t="s">
        <v>632</v>
      </c>
      <c r="B102" s="7" t="s">
        <v>227</v>
      </c>
      <c r="C102" s="7" t="s">
        <v>985</v>
      </c>
      <c r="D102" s="165" t="s">
        <v>242</v>
      </c>
      <c r="E102" s="72" t="s">
        <v>1224</v>
      </c>
      <c r="F102" s="18">
        <v>40298</v>
      </c>
      <c r="G102" s="147">
        <f t="shared" si="5"/>
        <v>1</v>
      </c>
      <c r="H102" s="71">
        <v>1</v>
      </c>
      <c r="I102" s="64"/>
      <c r="J102" s="4" t="str">
        <f>VLOOKUP(K102,Tri!$A$1:$B$12,2,FALSE)</f>
        <v>II</v>
      </c>
      <c r="K102" s="4">
        <f t="shared" si="6"/>
        <v>4</v>
      </c>
    </row>
    <row r="103" spans="1:11" ht="48" customHeight="1">
      <c r="A103" s="7" t="s">
        <v>632</v>
      </c>
      <c r="B103" s="7" t="s">
        <v>227</v>
      </c>
      <c r="C103" s="7" t="s">
        <v>985</v>
      </c>
      <c r="D103" s="165" t="s">
        <v>242</v>
      </c>
      <c r="E103" s="72" t="s">
        <v>1225</v>
      </c>
      <c r="F103" s="18">
        <v>40268</v>
      </c>
      <c r="G103" s="147">
        <f t="shared" si="5"/>
        <v>1</v>
      </c>
      <c r="H103" s="71">
        <v>1</v>
      </c>
      <c r="I103" s="64"/>
      <c r="J103" s="4" t="str">
        <f>VLOOKUP(K103,Tri!$A$1:$B$12,2,FALSE)</f>
        <v>I</v>
      </c>
      <c r="K103" s="4">
        <f t="shared" si="6"/>
        <v>3</v>
      </c>
    </row>
    <row r="104" spans="1:11" ht="48" customHeight="1">
      <c r="A104" s="7" t="s">
        <v>632</v>
      </c>
      <c r="B104" s="7" t="s">
        <v>227</v>
      </c>
      <c r="C104" s="7" t="s">
        <v>985</v>
      </c>
      <c r="D104" s="165" t="s">
        <v>242</v>
      </c>
      <c r="E104" s="72" t="s">
        <v>641</v>
      </c>
      <c r="F104" s="18">
        <v>40268</v>
      </c>
      <c r="G104" s="147">
        <f t="shared" si="5"/>
        <v>1</v>
      </c>
      <c r="H104" s="71">
        <v>1</v>
      </c>
      <c r="I104" s="64"/>
      <c r="J104" s="4" t="str">
        <f>VLOOKUP(K104,Tri!$A$1:$B$12,2,FALSE)</f>
        <v>I</v>
      </c>
      <c r="K104" s="4">
        <f t="shared" si="6"/>
        <v>3</v>
      </c>
    </row>
    <row r="105" spans="1:11" ht="48" customHeight="1">
      <c r="A105" s="7" t="s">
        <v>632</v>
      </c>
      <c r="B105" s="7" t="s">
        <v>227</v>
      </c>
      <c r="C105" s="7" t="s">
        <v>985</v>
      </c>
      <c r="D105" s="165" t="s">
        <v>242</v>
      </c>
      <c r="E105" s="72" t="s">
        <v>1153</v>
      </c>
      <c r="F105" s="18">
        <v>40421</v>
      </c>
      <c r="G105" s="147">
        <f t="shared" si="5"/>
        <v>1</v>
      </c>
      <c r="H105" s="71">
        <v>1</v>
      </c>
      <c r="I105" s="64"/>
      <c r="J105" s="4" t="str">
        <f>VLOOKUP(K105,Tri!$A$1:$B$12,2,FALSE)</f>
        <v>III</v>
      </c>
      <c r="K105" s="4">
        <f t="shared" si="6"/>
        <v>8</v>
      </c>
    </row>
    <row r="106" spans="1:11" ht="48" customHeight="1">
      <c r="A106" s="7" t="s">
        <v>632</v>
      </c>
      <c r="B106" s="7" t="s">
        <v>227</v>
      </c>
      <c r="C106" s="7" t="s">
        <v>985</v>
      </c>
      <c r="D106" s="165" t="s">
        <v>242</v>
      </c>
      <c r="E106" s="72" t="s">
        <v>1154</v>
      </c>
      <c r="F106" s="18">
        <v>40482</v>
      </c>
      <c r="G106" s="147">
        <f t="shared" si="5"/>
        <v>1</v>
      </c>
      <c r="H106" s="71">
        <v>1</v>
      </c>
      <c r="I106" s="324" t="s">
        <v>310</v>
      </c>
      <c r="J106" s="4" t="str">
        <f>VLOOKUP(K106,Tri!$A$1:$B$12,2,FALSE)</f>
        <v>IV</v>
      </c>
      <c r="K106" s="4">
        <f t="shared" si="6"/>
        <v>10</v>
      </c>
    </row>
    <row r="107" spans="1:11" ht="48" customHeight="1">
      <c r="A107" s="7" t="s">
        <v>632</v>
      </c>
      <c r="B107" s="7" t="s">
        <v>227</v>
      </c>
      <c r="C107" s="7" t="s">
        <v>985</v>
      </c>
      <c r="D107" s="165" t="s">
        <v>242</v>
      </c>
      <c r="E107" s="72" t="s">
        <v>1155</v>
      </c>
      <c r="F107" s="18">
        <v>40512</v>
      </c>
      <c r="G107" s="147">
        <f t="shared" si="5"/>
        <v>1</v>
      </c>
      <c r="H107" s="86">
        <v>1</v>
      </c>
      <c r="I107" s="324" t="s">
        <v>310</v>
      </c>
      <c r="J107" s="4" t="str">
        <f>VLOOKUP(K107,Tri!$A$1:$B$12,2,FALSE)</f>
        <v>IV</v>
      </c>
      <c r="K107" s="4">
        <f t="shared" si="6"/>
        <v>11</v>
      </c>
    </row>
    <row r="108" spans="1:11" ht="48" customHeight="1">
      <c r="A108" s="7" t="s">
        <v>632</v>
      </c>
      <c r="B108" s="7" t="s">
        <v>227</v>
      </c>
      <c r="C108" s="7" t="s">
        <v>985</v>
      </c>
      <c r="D108" s="165" t="s">
        <v>242</v>
      </c>
      <c r="E108" s="72" t="s">
        <v>1227</v>
      </c>
      <c r="F108" s="18">
        <v>40298</v>
      </c>
      <c r="G108" s="147">
        <f t="shared" si="5"/>
        <v>1</v>
      </c>
      <c r="H108" s="86">
        <v>1</v>
      </c>
      <c r="I108" s="64"/>
      <c r="J108" s="4" t="str">
        <f>VLOOKUP(K108,Tri!$A$1:$B$12,2,FALSE)</f>
        <v>II</v>
      </c>
      <c r="K108" s="4">
        <f t="shared" si="6"/>
        <v>4</v>
      </c>
    </row>
    <row r="109" spans="1:11" ht="48" customHeight="1">
      <c r="A109" s="7" t="s">
        <v>632</v>
      </c>
      <c r="B109" s="7" t="s">
        <v>227</v>
      </c>
      <c r="C109" s="7" t="s">
        <v>985</v>
      </c>
      <c r="D109" s="165" t="s">
        <v>242</v>
      </c>
      <c r="E109" s="72" t="s">
        <v>1228</v>
      </c>
      <c r="F109" s="18">
        <v>40512</v>
      </c>
      <c r="G109" s="147">
        <f t="shared" si="5"/>
        <v>1</v>
      </c>
      <c r="H109" s="86">
        <v>1</v>
      </c>
      <c r="I109" s="324" t="s">
        <v>300</v>
      </c>
      <c r="J109" s="4" t="str">
        <f>VLOOKUP(K109,Tri!$A$1:$B$12,2,FALSE)</f>
        <v>IV</v>
      </c>
      <c r="K109" s="4">
        <f t="shared" si="6"/>
        <v>11</v>
      </c>
    </row>
    <row r="110" spans="1:11" ht="48" customHeight="1">
      <c r="A110" s="7" t="s">
        <v>632</v>
      </c>
      <c r="B110" s="7" t="s">
        <v>227</v>
      </c>
      <c r="C110" s="7" t="s">
        <v>985</v>
      </c>
      <c r="D110" s="165" t="s">
        <v>242</v>
      </c>
      <c r="E110" s="72" t="s">
        <v>1229</v>
      </c>
      <c r="F110" s="18">
        <v>40298</v>
      </c>
      <c r="G110" s="147">
        <f t="shared" si="5"/>
        <v>1</v>
      </c>
      <c r="H110" s="71">
        <v>1</v>
      </c>
      <c r="I110" s="64"/>
      <c r="J110" s="4" t="str">
        <f>VLOOKUP(K110,Tri!$A$1:$B$12,2,FALSE)</f>
        <v>II</v>
      </c>
      <c r="K110" s="4">
        <f t="shared" si="6"/>
        <v>4</v>
      </c>
    </row>
    <row r="111" spans="1:11" ht="48" customHeight="1">
      <c r="A111" s="7" t="s">
        <v>632</v>
      </c>
      <c r="B111" s="7" t="s">
        <v>227</v>
      </c>
      <c r="C111" s="7" t="s">
        <v>985</v>
      </c>
      <c r="D111" s="165" t="s">
        <v>242</v>
      </c>
      <c r="E111" s="72" t="s">
        <v>1230</v>
      </c>
      <c r="F111" s="18">
        <v>40298</v>
      </c>
      <c r="G111" s="147">
        <f t="shared" si="5"/>
        <v>1</v>
      </c>
      <c r="H111" s="71">
        <v>1</v>
      </c>
      <c r="I111" s="64"/>
      <c r="J111" s="4" t="str">
        <f>VLOOKUP(K111,Tri!$A$1:$B$12,2,FALSE)</f>
        <v>II</v>
      </c>
      <c r="K111" s="4">
        <f t="shared" si="6"/>
        <v>4</v>
      </c>
    </row>
    <row r="112" spans="1:11" ht="48" customHeight="1">
      <c r="A112" s="7" t="s">
        <v>632</v>
      </c>
      <c r="B112" s="7" t="s">
        <v>227</v>
      </c>
      <c r="C112" s="7" t="s">
        <v>985</v>
      </c>
      <c r="D112" s="165" t="s">
        <v>242</v>
      </c>
      <c r="E112" s="72" t="s">
        <v>1231</v>
      </c>
      <c r="F112" s="18">
        <v>40329</v>
      </c>
      <c r="G112" s="147">
        <f t="shared" si="5"/>
        <v>1</v>
      </c>
      <c r="H112" s="71">
        <v>1</v>
      </c>
      <c r="I112" s="64"/>
      <c r="J112" s="4" t="str">
        <f>VLOOKUP(K112,Tri!$A$1:$B$12,2,FALSE)</f>
        <v>II</v>
      </c>
      <c r="K112" s="4">
        <f t="shared" si="6"/>
        <v>5</v>
      </c>
    </row>
    <row r="113" spans="1:11" ht="48" customHeight="1">
      <c r="A113" s="7" t="s">
        <v>632</v>
      </c>
      <c r="B113" s="7" t="s">
        <v>227</v>
      </c>
      <c r="C113" s="7" t="s">
        <v>985</v>
      </c>
      <c r="D113" s="165" t="s">
        <v>242</v>
      </c>
      <c r="E113" s="72" t="s">
        <v>1232</v>
      </c>
      <c r="F113" s="18">
        <v>40329</v>
      </c>
      <c r="G113" s="147">
        <f t="shared" si="5"/>
        <v>1</v>
      </c>
      <c r="H113" s="71">
        <v>1</v>
      </c>
      <c r="I113" s="88" t="s">
        <v>1760</v>
      </c>
      <c r="J113" s="4" t="str">
        <f>VLOOKUP(K113,Tri!$A$1:$B$12,2,FALSE)</f>
        <v>II</v>
      </c>
      <c r="K113" s="4">
        <f t="shared" si="6"/>
        <v>5</v>
      </c>
    </row>
    <row r="114" spans="1:11" ht="48" customHeight="1">
      <c r="A114" s="7" t="s">
        <v>632</v>
      </c>
      <c r="B114" s="7" t="s">
        <v>227</v>
      </c>
      <c r="C114" s="7" t="s">
        <v>985</v>
      </c>
      <c r="D114" s="165" t="s">
        <v>242</v>
      </c>
      <c r="E114" s="72" t="s">
        <v>1233</v>
      </c>
      <c r="F114" s="18">
        <v>40329</v>
      </c>
      <c r="G114" s="147">
        <f t="shared" si="5"/>
        <v>1</v>
      </c>
      <c r="H114" s="71">
        <v>1</v>
      </c>
      <c r="I114" s="64"/>
      <c r="J114" s="4" t="str">
        <f>VLOOKUP(K114,Tri!$A$1:$B$12,2,FALSE)</f>
        <v>II</v>
      </c>
      <c r="K114" s="4">
        <f t="shared" si="6"/>
        <v>5</v>
      </c>
    </row>
    <row r="115" spans="1:11" ht="48" customHeight="1">
      <c r="A115" s="7" t="s">
        <v>632</v>
      </c>
      <c r="B115" s="7" t="s">
        <v>227</v>
      </c>
      <c r="C115" s="7" t="s">
        <v>985</v>
      </c>
      <c r="D115" s="165" t="s">
        <v>242</v>
      </c>
      <c r="E115" s="72" t="s">
        <v>1234</v>
      </c>
      <c r="F115" s="18">
        <v>40512</v>
      </c>
      <c r="G115" s="147">
        <f t="shared" si="5"/>
        <v>1</v>
      </c>
      <c r="H115" s="86">
        <v>1</v>
      </c>
      <c r="I115" s="324" t="s">
        <v>300</v>
      </c>
      <c r="J115" s="4" t="str">
        <f>VLOOKUP(K115,Tri!$A$1:$B$12,2,FALSE)</f>
        <v>IV</v>
      </c>
      <c r="K115" s="4">
        <f t="shared" si="6"/>
        <v>11</v>
      </c>
    </row>
    <row r="116" spans="1:11" ht="48" customHeight="1">
      <c r="A116" s="7" t="s">
        <v>632</v>
      </c>
      <c r="B116" s="7" t="s">
        <v>227</v>
      </c>
      <c r="C116" s="7" t="s">
        <v>985</v>
      </c>
      <c r="D116" s="165" t="s">
        <v>242</v>
      </c>
      <c r="E116" s="72" t="s">
        <v>1235</v>
      </c>
      <c r="F116" s="18">
        <v>40329</v>
      </c>
      <c r="G116" s="147">
        <f t="shared" si="5"/>
        <v>1</v>
      </c>
      <c r="H116" s="71">
        <v>1</v>
      </c>
      <c r="I116" s="64"/>
      <c r="J116" s="4" t="str">
        <f>VLOOKUP(K116,Tri!$A$1:$B$12,2,FALSE)</f>
        <v>II</v>
      </c>
      <c r="K116" s="4">
        <f t="shared" si="6"/>
        <v>5</v>
      </c>
    </row>
    <row r="117" spans="1:11" ht="48" customHeight="1">
      <c r="A117" s="7" t="s">
        <v>632</v>
      </c>
      <c r="B117" s="7" t="s">
        <v>227</v>
      </c>
      <c r="C117" s="7" t="s">
        <v>985</v>
      </c>
      <c r="D117" s="165" t="s">
        <v>242</v>
      </c>
      <c r="E117" s="72" t="s">
        <v>399</v>
      </c>
      <c r="F117" s="18">
        <v>40482</v>
      </c>
      <c r="G117" s="147">
        <f t="shared" si="5"/>
        <v>1</v>
      </c>
      <c r="H117" s="86">
        <v>1</v>
      </c>
      <c r="I117" s="324" t="s">
        <v>311</v>
      </c>
      <c r="J117" s="4" t="str">
        <f>VLOOKUP(K117,Tri!$A$1:$B$12,2,FALSE)</f>
        <v>IV</v>
      </c>
      <c r="K117" s="4">
        <f t="shared" si="6"/>
        <v>10</v>
      </c>
    </row>
    <row r="118" spans="1:11" ht="48" customHeight="1">
      <c r="A118" s="7" t="s">
        <v>632</v>
      </c>
      <c r="B118" s="7" t="s">
        <v>227</v>
      </c>
      <c r="C118" s="7" t="s">
        <v>985</v>
      </c>
      <c r="D118" s="165" t="s">
        <v>242</v>
      </c>
      <c r="E118" s="72" t="s">
        <v>400</v>
      </c>
      <c r="F118" s="18">
        <v>40237</v>
      </c>
      <c r="G118" s="147">
        <f t="shared" si="5"/>
        <v>1</v>
      </c>
      <c r="H118" s="86">
        <v>1</v>
      </c>
      <c r="I118" s="64"/>
      <c r="J118" s="4" t="str">
        <f>VLOOKUP(K118,Tri!$A$1:$B$12,2,FALSE)</f>
        <v>I</v>
      </c>
      <c r="K118" s="4">
        <f t="shared" si="6"/>
        <v>2</v>
      </c>
    </row>
    <row r="119" spans="1:11" ht="48" customHeight="1">
      <c r="A119" s="7" t="s">
        <v>632</v>
      </c>
      <c r="B119" s="7" t="s">
        <v>227</v>
      </c>
      <c r="C119" s="7" t="s">
        <v>985</v>
      </c>
      <c r="D119" s="165" t="s">
        <v>242</v>
      </c>
      <c r="E119" s="72" t="s">
        <v>397</v>
      </c>
      <c r="F119" s="18">
        <v>40482</v>
      </c>
      <c r="G119" s="147">
        <f t="shared" si="5"/>
        <v>1</v>
      </c>
      <c r="H119" s="86">
        <v>1</v>
      </c>
      <c r="I119" s="324" t="s">
        <v>307</v>
      </c>
      <c r="J119" s="4" t="str">
        <f>VLOOKUP(K119,Tri!$A$1:$B$12,2,FALSE)</f>
        <v>IV</v>
      </c>
      <c r="K119" s="4">
        <f t="shared" si="6"/>
        <v>10</v>
      </c>
    </row>
    <row r="120" spans="1:11" ht="48" customHeight="1">
      <c r="A120" s="7" t="s">
        <v>632</v>
      </c>
      <c r="B120" s="7" t="s">
        <v>227</v>
      </c>
      <c r="C120" s="7" t="s">
        <v>985</v>
      </c>
      <c r="D120" s="165" t="s">
        <v>242</v>
      </c>
      <c r="E120" s="72" t="s">
        <v>633</v>
      </c>
      <c r="F120" s="18">
        <v>40359</v>
      </c>
      <c r="G120" s="147">
        <f t="shared" si="5"/>
        <v>1</v>
      </c>
      <c r="H120" s="71">
        <v>1</v>
      </c>
      <c r="I120" s="64"/>
      <c r="J120" s="4" t="str">
        <f>VLOOKUP(K120,Tri!$A$1:$B$12,2,FALSE)</f>
        <v>II</v>
      </c>
      <c r="K120" s="4">
        <f t="shared" si="6"/>
        <v>6</v>
      </c>
    </row>
    <row r="121" spans="1:11" ht="48" customHeight="1">
      <c r="A121" s="7" t="s">
        <v>632</v>
      </c>
      <c r="B121" s="7" t="s">
        <v>227</v>
      </c>
      <c r="C121" s="7" t="s">
        <v>985</v>
      </c>
      <c r="D121" s="165" t="s">
        <v>242</v>
      </c>
      <c r="E121" s="72" t="s">
        <v>634</v>
      </c>
      <c r="F121" s="18">
        <v>40359</v>
      </c>
      <c r="G121" s="147">
        <f t="shared" si="5"/>
        <v>1</v>
      </c>
      <c r="H121" s="71">
        <v>1</v>
      </c>
      <c r="I121" s="64"/>
      <c r="J121" s="4" t="str">
        <f>VLOOKUP(K121,Tri!$A$1:$B$12,2,FALSE)</f>
        <v>II</v>
      </c>
      <c r="K121" s="4">
        <f t="shared" si="6"/>
        <v>6</v>
      </c>
    </row>
    <row r="122" spans="1:11" ht="48" customHeight="1">
      <c r="A122" s="7" t="s">
        <v>632</v>
      </c>
      <c r="B122" s="7" t="s">
        <v>227</v>
      </c>
      <c r="C122" s="7" t="s">
        <v>985</v>
      </c>
      <c r="D122" s="165" t="s">
        <v>242</v>
      </c>
      <c r="E122" s="72" t="s">
        <v>635</v>
      </c>
      <c r="F122" s="18">
        <v>40359</v>
      </c>
      <c r="G122" s="147">
        <f t="shared" si="5"/>
        <v>1</v>
      </c>
      <c r="H122" s="71">
        <v>1</v>
      </c>
      <c r="I122" s="64"/>
      <c r="J122" s="4" t="str">
        <f>VLOOKUP(K122,Tri!$A$1:$B$12,2,FALSE)</f>
        <v>II</v>
      </c>
      <c r="K122" s="4">
        <f t="shared" si="6"/>
        <v>6</v>
      </c>
    </row>
    <row r="123" spans="1:11" ht="48" customHeight="1">
      <c r="A123" s="7" t="s">
        <v>632</v>
      </c>
      <c r="B123" s="7" t="s">
        <v>227</v>
      </c>
      <c r="C123" s="7" t="s">
        <v>985</v>
      </c>
      <c r="D123" s="165" t="s">
        <v>242</v>
      </c>
      <c r="E123" s="72" t="s">
        <v>636</v>
      </c>
      <c r="F123" s="18">
        <v>40543</v>
      </c>
      <c r="G123" s="147">
        <f t="shared" si="5"/>
        <v>1</v>
      </c>
      <c r="H123" s="86">
        <v>1</v>
      </c>
      <c r="I123" s="324" t="s">
        <v>312</v>
      </c>
      <c r="J123" s="4" t="str">
        <f>VLOOKUP(K123,Tri!$A$1:$B$12,2,FALSE)</f>
        <v>IV</v>
      </c>
      <c r="K123" s="4">
        <f t="shared" si="6"/>
        <v>12</v>
      </c>
    </row>
    <row r="124" spans="1:11" ht="48" customHeight="1">
      <c r="A124" s="7" t="s">
        <v>632</v>
      </c>
      <c r="B124" s="7" t="s">
        <v>227</v>
      </c>
      <c r="C124" s="7" t="s">
        <v>985</v>
      </c>
      <c r="D124" s="165" t="s">
        <v>242</v>
      </c>
      <c r="E124" s="72" t="s">
        <v>637</v>
      </c>
      <c r="F124" s="18">
        <v>40390</v>
      </c>
      <c r="G124" s="147">
        <f t="shared" si="5"/>
        <v>1</v>
      </c>
      <c r="H124" s="86">
        <v>1</v>
      </c>
      <c r="I124" s="64"/>
      <c r="J124" s="4" t="str">
        <f>VLOOKUP(K124,Tri!$A$1:$B$12,2,FALSE)</f>
        <v>III</v>
      </c>
      <c r="K124" s="4">
        <f t="shared" si="6"/>
        <v>7</v>
      </c>
    </row>
    <row r="125" spans="1:11" ht="48" customHeight="1">
      <c r="A125" s="7" t="s">
        <v>632</v>
      </c>
      <c r="B125" s="7" t="s">
        <v>227</v>
      </c>
      <c r="C125" s="7" t="s">
        <v>985</v>
      </c>
      <c r="D125" s="165" t="s">
        <v>242</v>
      </c>
      <c r="E125" s="72" t="s">
        <v>638</v>
      </c>
      <c r="F125" s="18">
        <v>40512</v>
      </c>
      <c r="G125" s="147">
        <f t="shared" si="5"/>
        <v>1</v>
      </c>
      <c r="H125" s="86">
        <v>1</v>
      </c>
      <c r="I125" s="324" t="s">
        <v>313</v>
      </c>
      <c r="J125" s="4" t="str">
        <f>VLOOKUP(K125,Tri!$A$1:$B$12,2,FALSE)</f>
        <v>IV</v>
      </c>
      <c r="K125" s="4">
        <f t="shared" si="6"/>
        <v>11</v>
      </c>
    </row>
    <row r="126" spans="1:11" ht="48" customHeight="1">
      <c r="A126" s="7" t="s">
        <v>632</v>
      </c>
      <c r="B126" s="7" t="s">
        <v>227</v>
      </c>
      <c r="C126" s="7" t="s">
        <v>985</v>
      </c>
      <c r="D126" s="165" t="s">
        <v>242</v>
      </c>
      <c r="E126" s="72" t="s">
        <v>639</v>
      </c>
      <c r="F126" s="18">
        <v>40390</v>
      </c>
      <c r="G126" s="147">
        <f t="shared" si="5"/>
        <v>1</v>
      </c>
      <c r="H126" s="86">
        <v>1</v>
      </c>
      <c r="I126" s="64"/>
      <c r="J126" s="4" t="str">
        <f>VLOOKUP(K126,Tri!$A$1:$B$12,2,FALSE)</f>
        <v>III</v>
      </c>
      <c r="K126" s="4">
        <f t="shared" si="6"/>
        <v>7</v>
      </c>
    </row>
    <row r="127" spans="1:11" ht="48" customHeight="1">
      <c r="A127" s="7" t="s">
        <v>632</v>
      </c>
      <c r="B127" s="7" t="s">
        <v>227</v>
      </c>
      <c r="C127" s="7" t="s">
        <v>985</v>
      </c>
      <c r="D127" s="165" t="s">
        <v>242</v>
      </c>
      <c r="E127" s="72" t="s">
        <v>640</v>
      </c>
      <c r="F127" s="18">
        <v>40390</v>
      </c>
      <c r="G127" s="147">
        <f t="shared" si="5"/>
        <v>1</v>
      </c>
      <c r="H127" s="87">
        <v>1</v>
      </c>
      <c r="I127" s="64"/>
      <c r="J127" s="4" t="str">
        <f>VLOOKUP(K127,Tri!$A$1:$B$12,2,FALSE)</f>
        <v>III</v>
      </c>
      <c r="K127" s="4">
        <f t="shared" si="6"/>
        <v>7</v>
      </c>
    </row>
    <row r="128" spans="1:11" ht="48" customHeight="1">
      <c r="A128" s="7" t="s">
        <v>632</v>
      </c>
      <c r="B128" s="7" t="s">
        <v>227</v>
      </c>
      <c r="C128" s="7" t="s">
        <v>985</v>
      </c>
      <c r="D128" s="165" t="s">
        <v>242</v>
      </c>
      <c r="E128" s="72" t="s">
        <v>642</v>
      </c>
      <c r="F128" s="18">
        <v>40451</v>
      </c>
      <c r="G128" s="147">
        <f t="shared" si="5"/>
        <v>1</v>
      </c>
      <c r="H128" s="87">
        <v>1</v>
      </c>
      <c r="I128" s="64"/>
      <c r="J128" s="4" t="str">
        <f>VLOOKUP(K128,Tri!$A$1:$B$12,2,FALSE)</f>
        <v>III</v>
      </c>
      <c r="K128" s="4">
        <f t="shared" si="6"/>
        <v>9</v>
      </c>
    </row>
    <row r="129" spans="1:11" ht="48" customHeight="1">
      <c r="A129" s="7" t="s">
        <v>632</v>
      </c>
      <c r="B129" s="7" t="s">
        <v>227</v>
      </c>
      <c r="C129" s="7" t="s">
        <v>985</v>
      </c>
      <c r="D129" s="165" t="s">
        <v>242</v>
      </c>
      <c r="E129" s="72" t="s">
        <v>643</v>
      </c>
      <c r="F129" s="18">
        <v>40543</v>
      </c>
      <c r="G129" s="147">
        <f t="shared" si="5"/>
        <v>1</v>
      </c>
      <c r="H129" s="87">
        <v>1</v>
      </c>
      <c r="I129" s="324" t="s">
        <v>314</v>
      </c>
      <c r="J129" s="4" t="str">
        <f>VLOOKUP(K129,Tri!$A$1:$B$12,2,FALSE)</f>
        <v>IV</v>
      </c>
      <c r="K129" s="4">
        <f t="shared" si="6"/>
        <v>12</v>
      </c>
    </row>
    <row r="130" spans="1:11" ht="48" customHeight="1">
      <c r="A130" s="7" t="s">
        <v>632</v>
      </c>
      <c r="B130" s="7" t="s">
        <v>227</v>
      </c>
      <c r="C130" s="7" t="s">
        <v>985</v>
      </c>
      <c r="D130" s="165" t="s">
        <v>242</v>
      </c>
      <c r="E130" s="72" t="s">
        <v>644</v>
      </c>
      <c r="F130" s="18">
        <v>40451</v>
      </c>
      <c r="G130" s="147">
        <f t="shared" si="5"/>
        <v>1</v>
      </c>
      <c r="H130" s="87">
        <v>1</v>
      </c>
      <c r="I130" s="64"/>
      <c r="J130" s="4" t="str">
        <f>VLOOKUP(K130,Tri!$A$1:$B$12,2,FALSE)</f>
        <v>III</v>
      </c>
      <c r="K130" s="4">
        <f t="shared" si="6"/>
        <v>9</v>
      </c>
    </row>
    <row r="131" spans="1:11" ht="48" customHeight="1">
      <c r="A131" s="7" t="s">
        <v>632</v>
      </c>
      <c r="B131" s="7" t="s">
        <v>227</v>
      </c>
      <c r="C131" s="7" t="s">
        <v>985</v>
      </c>
      <c r="D131" s="165" t="s">
        <v>242</v>
      </c>
      <c r="E131" s="72" t="s">
        <v>645</v>
      </c>
      <c r="F131" s="18">
        <v>40451</v>
      </c>
      <c r="G131" s="147">
        <f t="shared" si="5"/>
        <v>1</v>
      </c>
      <c r="H131" s="87">
        <v>1</v>
      </c>
      <c r="I131" s="64"/>
      <c r="J131" s="4" t="str">
        <f>VLOOKUP(K131,Tri!$A$1:$B$12,2,FALSE)</f>
        <v>III</v>
      </c>
      <c r="K131" s="4">
        <f t="shared" si="6"/>
        <v>9</v>
      </c>
    </row>
    <row r="132" spans="1:11" ht="48" customHeight="1">
      <c r="A132" s="7" t="s">
        <v>632</v>
      </c>
      <c r="B132" s="7" t="s">
        <v>227</v>
      </c>
      <c r="C132" s="7" t="s">
        <v>985</v>
      </c>
      <c r="D132" s="165" t="s">
        <v>242</v>
      </c>
      <c r="E132" s="72" t="s">
        <v>648</v>
      </c>
      <c r="F132" s="18">
        <v>40482</v>
      </c>
      <c r="G132" s="147">
        <f aca="true" t="shared" si="7" ref="G132:G144">IF(F132="","",1)</f>
        <v>1</v>
      </c>
      <c r="H132" s="87">
        <v>1</v>
      </c>
      <c r="I132" s="324" t="s">
        <v>315</v>
      </c>
      <c r="J132" s="4" t="str">
        <f>VLOOKUP(K132,Tri!$A$1:$B$12,2,FALSE)</f>
        <v>IV</v>
      </c>
      <c r="K132" s="4">
        <f aca="true" t="shared" si="8" ref="K132:K144">MONTH(F132)</f>
        <v>10</v>
      </c>
    </row>
    <row r="133" spans="1:11" ht="48" customHeight="1">
      <c r="A133" s="7" t="s">
        <v>632</v>
      </c>
      <c r="B133" s="7" t="s">
        <v>227</v>
      </c>
      <c r="C133" s="7" t="s">
        <v>985</v>
      </c>
      <c r="D133" s="165" t="s">
        <v>242</v>
      </c>
      <c r="E133" s="72" t="s">
        <v>649</v>
      </c>
      <c r="F133" s="18">
        <v>40512</v>
      </c>
      <c r="G133" s="147">
        <f t="shared" si="7"/>
        <v>1</v>
      </c>
      <c r="H133" s="87">
        <v>1</v>
      </c>
      <c r="I133" s="324" t="s">
        <v>303</v>
      </c>
      <c r="J133" s="4" t="str">
        <f>VLOOKUP(K133,Tri!$A$1:$B$12,2,FALSE)</f>
        <v>IV</v>
      </c>
      <c r="K133" s="4">
        <f t="shared" si="8"/>
        <v>11</v>
      </c>
    </row>
    <row r="134" spans="1:11" ht="48" customHeight="1">
      <c r="A134" s="7" t="s">
        <v>632</v>
      </c>
      <c r="B134" s="7" t="s">
        <v>227</v>
      </c>
      <c r="C134" s="7" t="s">
        <v>985</v>
      </c>
      <c r="D134" s="166" t="s">
        <v>650</v>
      </c>
      <c r="E134" s="90" t="s">
        <v>651</v>
      </c>
      <c r="F134" s="91">
        <v>40237</v>
      </c>
      <c r="G134" s="147">
        <f t="shared" si="7"/>
        <v>1</v>
      </c>
      <c r="H134" s="87">
        <v>1</v>
      </c>
      <c r="I134" s="88" t="s">
        <v>398</v>
      </c>
      <c r="J134" s="4" t="str">
        <f>VLOOKUP(K134,Tri!$A$1:$B$12,2,FALSE)</f>
        <v>I</v>
      </c>
      <c r="K134" s="4">
        <f t="shared" si="8"/>
        <v>2</v>
      </c>
    </row>
    <row r="135" spans="1:11" ht="48" customHeight="1">
      <c r="A135" s="7" t="s">
        <v>632</v>
      </c>
      <c r="B135" s="7" t="s">
        <v>227</v>
      </c>
      <c r="C135" s="7" t="s">
        <v>985</v>
      </c>
      <c r="D135" s="166" t="s">
        <v>650</v>
      </c>
      <c r="E135" s="90" t="s">
        <v>652</v>
      </c>
      <c r="F135" s="91">
        <v>40359</v>
      </c>
      <c r="G135" s="147">
        <f t="shared" si="7"/>
        <v>1</v>
      </c>
      <c r="H135" s="87">
        <v>1</v>
      </c>
      <c r="I135" s="88" t="s">
        <v>398</v>
      </c>
      <c r="J135" s="4" t="str">
        <f>VLOOKUP(K135,Tri!$A$1:$B$12,2,FALSE)</f>
        <v>II</v>
      </c>
      <c r="K135" s="4">
        <f t="shared" si="8"/>
        <v>6</v>
      </c>
    </row>
    <row r="136" spans="1:11" ht="48" customHeight="1">
      <c r="A136" s="7" t="s">
        <v>632</v>
      </c>
      <c r="B136" s="7" t="s">
        <v>227</v>
      </c>
      <c r="C136" s="7" t="s">
        <v>985</v>
      </c>
      <c r="D136" s="166" t="s">
        <v>650</v>
      </c>
      <c r="E136" s="90" t="s">
        <v>653</v>
      </c>
      <c r="F136" s="91">
        <v>40359</v>
      </c>
      <c r="G136" s="147">
        <f t="shared" si="7"/>
        <v>1</v>
      </c>
      <c r="H136" s="87">
        <v>1</v>
      </c>
      <c r="I136" s="88" t="s">
        <v>398</v>
      </c>
      <c r="J136" s="4" t="str">
        <f>VLOOKUP(K136,Tri!$A$1:$B$12,2,FALSE)</f>
        <v>II</v>
      </c>
      <c r="K136" s="4">
        <f t="shared" si="8"/>
        <v>6</v>
      </c>
    </row>
    <row r="137" spans="1:11" ht="48" customHeight="1">
      <c r="A137" s="7" t="s">
        <v>632</v>
      </c>
      <c r="B137" s="7" t="s">
        <v>227</v>
      </c>
      <c r="C137" s="7" t="s">
        <v>985</v>
      </c>
      <c r="D137" s="166" t="s">
        <v>650</v>
      </c>
      <c r="E137" s="90" t="s">
        <v>654</v>
      </c>
      <c r="F137" s="91">
        <v>40359</v>
      </c>
      <c r="G137" s="147">
        <f t="shared" si="7"/>
        <v>1</v>
      </c>
      <c r="H137" s="87">
        <v>1</v>
      </c>
      <c r="I137" s="88" t="s">
        <v>398</v>
      </c>
      <c r="J137" s="4" t="str">
        <f>VLOOKUP(K137,Tri!$A$1:$B$12,2,FALSE)</f>
        <v>II</v>
      </c>
      <c r="K137" s="4">
        <f t="shared" si="8"/>
        <v>6</v>
      </c>
    </row>
    <row r="138" spans="1:11" ht="48" customHeight="1">
      <c r="A138" s="7" t="s">
        <v>632</v>
      </c>
      <c r="B138" s="7" t="s">
        <v>227</v>
      </c>
      <c r="C138" s="7" t="s">
        <v>985</v>
      </c>
      <c r="D138" s="166" t="s">
        <v>650</v>
      </c>
      <c r="E138" s="90" t="s">
        <v>655</v>
      </c>
      <c r="F138" s="91">
        <v>40359</v>
      </c>
      <c r="G138" s="147">
        <f t="shared" si="7"/>
        <v>1</v>
      </c>
      <c r="H138" s="87">
        <v>1</v>
      </c>
      <c r="I138" s="88" t="s">
        <v>631</v>
      </c>
      <c r="J138" s="4" t="str">
        <f>VLOOKUP(K138,Tri!$A$1:$B$12,2,FALSE)</f>
        <v>II</v>
      </c>
      <c r="K138" s="4">
        <f t="shared" si="8"/>
        <v>6</v>
      </c>
    </row>
    <row r="139" spans="1:11" ht="48" customHeight="1">
      <c r="A139" s="7" t="s">
        <v>632</v>
      </c>
      <c r="B139" s="7" t="s">
        <v>227</v>
      </c>
      <c r="C139" s="7" t="s">
        <v>985</v>
      </c>
      <c r="D139" s="166" t="s">
        <v>650</v>
      </c>
      <c r="E139" s="90" t="s">
        <v>625</v>
      </c>
      <c r="F139" s="91">
        <v>40359</v>
      </c>
      <c r="G139" s="147">
        <f t="shared" si="7"/>
        <v>1</v>
      </c>
      <c r="H139" s="87">
        <v>1</v>
      </c>
      <c r="I139" s="64"/>
      <c r="J139" s="4" t="str">
        <f>VLOOKUP(K139,Tri!$A$1:$B$12,2,FALSE)</f>
        <v>II</v>
      </c>
      <c r="K139" s="4">
        <f t="shared" si="8"/>
        <v>6</v>
      </c>
    </row>
    <row r="140" spans="1:11" ht="48" customHeight="1">
      <c r="A140" s="7" t="s">
        <v>632</v>
      </c>
      <c r="B140" s="7" t="s">
        <v>227</v>
      </c>
      <c r="C140" s="7" t="s">
        <v>985</v>
      </c>
      <c r="D140" s="166" t="s">
        <v>650</v>
      </c>
      <c r="E140" s="90" t="s">
        <v>626</v>
      </c>
      <c r="F140" s="18">
        <v>40237</v>
      </c>
      <c r="G140" s="147">
        <f t="shared" si="7"/>
        <v>1</v>
      </c>
      <c r="H140" s="55">
        <v>1</v>
      </c>
      <c r="I140" s="64"/>
      <c r="J140" s="4" t="str">
        <f>VLOOKUP(K140,Tri!$A$1:$B$12,2,FALSE)</f>
        <v>I</v>
      </c>
      <c r="K140" s="4">
        <f t="shared" si="8"/>
        <v>2</v>
      </c>
    </row>
    <row r="141" spans="1:11" ht="48" customHeight="1">
      <c r="A141" s="7" t="s">
        <v>632</v>
      </c>
      <c r="B141" s="7" t="s">
        <v>227</v>
      </c>
      <c r="C141" s="7" t="s">
        <v>985</v>
      </c>
      <c r="D141" s="166" t="s">
        <v>650</v>
      </c>
      <c r="E141" s="90" t="s">
        <v>627</v>
      </c>
      <c r="F141" s="18">
        <v>40268</v>
      </c>
      <c r="G141" s="147">
        <f t="shared" si="7"/>
        <v>1</v>
      </c>
      <c r="H141" s="55">
        <v>1</v>
      </c>
      <c r="I141" s="64"/>
      <c r="J141" s="4" t="str">
        <f>VLOOKUP(K141,Tri!$A$1:$B$12,2,FALSE)</f>
        <v>I</v>
      </c>
      <c r="K141" s="4">
        <f t="shared" si="8"/>
        <v>3</v>
      </c>
    </row>
    <row r="142" spans="1:11" ht="48" customHeight="1">
      <c r="A142" s="7" t="s">
        <v>632</v>
      </c>
      <c r="B142" s="7" t="s">
        <v>227</v>
      </c>
      <c r="C142" s="7" t="s">
        <v>985</v>
      </c>
      <c r="D142" s="166" t="s">
        <v>650</v>
      </c>
      <c r="E142" s="90" t="s">
        <v>628</v>
      </c>
      <c r="F142" s="18">
        <v>40298</v>
      </c>
      <c r="G142" s="147">
        <f t="shared" si="7"/>
        <v>1</v>
      </c>
      <c r="H142" s="55">
        <v>1</v>
      </c>
      <c r="I142" s="64"/>
      <c r="J142" s="4" t="str">
        <f>VLOOKUP(K142,Tri!$A$1:$B$12,2,FALSE)</f>
        <v>II</v>
      </c>
      <c r="K142" s="4">
        <f t="shared" si="8"/>
        <v>4</v>
      </c>
    </row>
    <row r="143" spans="1:11" ht="48" customHeight="1">
      <c r="A143" s="7" t="s">
        <v>632</v>
      </c>
      <c r="B143" s="7" t="s">
        <v>227</v>
      </c>
      <c r="C143" s="7" t="s">
        <v>985</v>
      </c>
      <c r="D143" s="166" t="s">
        <v>650</v>
      </c>
      <c r="E143" s="90" t="s">
        <v>629</v>
      </c>
      <c r="F143" s="18">
        <v>40329</v>
      </c>
      <c r="G143" s="147">
        <f t="shared" si="7"/>
        <v>1</v>
      </c>
      <c r="H143" s="55">
        <v>1</v>
      </c>
      <c r="I143" s="64"/>
      <c r="J143" s="4" t="str">
        <f>VLOOKUP(K143,Tri!$A$1:$B$12,2,FALSE)</f>
        <v>II</v>
      </c>
      <c r="K143" s="4">
        <f t="shared" si="8"/>
        <v>5</v>
      </c>
    </row>
    <row r="144" spans="1:11" ht="48" customHeight="1">
      <c r="A144" s="7" t="s">
        <v>632</v>
      </c>
      <c r="B144" s="7" t="s">
        <v>227</v>
      </c>
      <c r="C144" s="7" t="s">
        <v>985</v>
      </c>
      <c r="D144" s="166" t="s">
        <v>650</v>
      </c>
      <c r="E144" s="90" t="s">
        <v>630</v>
      </c>
      <c r="F144" s="18">
        <v>40359</v>
      </c>
      <c r="G144" s="147">
        <f t="shared" si="7"/>
        <v>1</v>
      </c>
      <c r="H144" s="55">
        <v>1</v>
      </c>
      <c r="I144" s="64"/>
      <c r="J144" s="4" t="str">
        <f>VLOOKUP(K144,Tri!$A$1:$B$12,2,FALSE)</f>
        <v>II</v>
      </c>
      <c r="K144" s="4">
        <f t="shared" si="8"/>
        <v>6</v>
      </c>
    </row>
    <row r="145" ht="12.75">
      <c r="G145" s="355">
        <f>SUM(G4:G144)</f>
        <v>141</v>
      </c>
    </row>
  </sheetData>
  <sheetProtection/>
  <mergeCells count="5">
    <mergeCell ref="AN2:AZ2"/>
    <mergeCell ref="F2:H2"/>
    <mergeCell ref="A2:E2"/>
    <mergeCell ref="N2:Z2"/>
    <mergeCell ref="AA2:AM2"/>
  </mergeCells>
  <dataValidations count="3">
    <dataValidation type="date" operator="lessThanOrEqual" allowBlank="1" showInputMessage="1" showErrorMessage="1" errorTitle="NO PERMITIDO" error="El tiempo planeado supera los 30 dias permitidos.&#10;Debe desagrugar aún más la tarea" sqref="F8:G8 F12:F13 F23:F25 F35:G35 F51:G51 F58:G58 F68:G68 F74:G74 F4:G4 F84:G84 G5:G7 G9:G34 G36:G50 G52:G57 G59:G67 G69:G73 G75:G83 G85:G144 F134:F139">
      <formula1>E8+30</formula1>
    </dataValidation>
    <dataValidation type="date" allowBlank="1" showInputMessage="1" showErrorMessage="1" errorTitle="ERROR" error="FECHA NO VALIDA.  DIGITE DIA / MES / AÑO&#10;&#10;EJEMPLO 13/05/10&#10;&#10;Rango entre:  01/01/10 y 31/01/11" sqref="F9:F10 F15:F21 F27:F33 F53:F55 F60 F72 F82 F49 F5:F7">
      <formula1>40179</formula1>
      <formula2>40574</formula2>
    </dataValidation>
    <dataValidation allowBlank="1" showInputMessage="1" showErrorMessage="1" sqref="C4:C144"/>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2:BA46"/>
  <sheetViews>
    <sheetView zoomScalePageLayoutView="0" workbookViewId="0" topLeftCell="A35">
      <selection activeCell="E45" sqref="E45"/>
    </sheetView>
  </sheetViews>
  <sheetFormatPr defaultColWidth="11.421875" defaultRowHeight="12.75"/>
  <cols>
    <col min="1" max="1" width="13.28125" style="94" bestFit="1" customWidth="1"/>
    <col min="2" max="2" width="28.8515625" style="100" customWidth="1"/>
    <col min="3" max="3" width="6.7109375" style="100" bestFit="1" customWidth="1"/>
    <col min="4" max="4" width="30.8515625" style="101" customWidth="1"/>
    <col min="5" max="5" width="28.28125" style="100" customWidth="1"/>
    <col min="6" max="6" width="23.00390625" style="94" customWidth="1"/>
    <col min="7" max="7" width="10.28125" style="94" bestFit="1" customWidth="1"/>
    <col min="8" max="8" width="14.7109375" style="94" bestFit="1" customWidth="1"/>
    <col min="9" max="9" width="20.8515625" style="94" customWidth="1"/>
    <col min="10" max="11" width="11.421875" style="94" customWidth="1"/>
    <col min="12" max="12" width="11.421875" style="149" customWidth="1"/>
    <col min="13" max="13" width="35.7109375" style="149" customWidth="1"/>
    <col min="14" max="14" width="7.7109375" style="149" bestFit="1" customWidth="1"/>
    <col min="15" max="52" width="4.7109375" style="149" customWidth="1"/>
    <col min="53" max="16384" width="11.421875" style="149" customWidth="1"/>
  </cols>
  <sheetData>
    <row r="2" spans="1:52" ht="15">
      <c r="A2" s="493" t="s">
        <v>134</v>
      </c>
      <c r="B2" s="493"/>
      <c r="C2" s="493"/>
      <c r="D2" s="493"/>
      <c r="E2" s="493"/>
      <c r="F2" s="493" t="s">
        <v>1236</v>
      </c>
      <c r="G2" s="493"/>
      <c r="H2" s="493"/>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s="150" customFormat="1" ht="45">
      <c r="A3" s="84" t="s">
        <v>427</v>
      </c>
      <c r="B3" s="84" t="s">
        <v>0</v>
      </c>
      <c r="C3" s="84" t="s">
        <v>1</v>
      </c>
      <c r="D3" s="84" t="s">
        <v>2</v>
      </c>
      <c r="E3" s="84" t="s">
        <v>3</v>
      </c>
      <c r="F3" s="84" t="s">
        <v>1259</v>
      </c>
      <c r="G3" s="84" t="s">
        <v>1207</v>
      </c>
      <c r="H3" s="84" t="s">
        <v>656</v>
      </c>
      <c r="I3" s="84" t="s">
        <v>426</v>
      </c>
      <c r="J3" s="133" t="s">
        <v>1200</v>
      </c>
      <c r="K3" s="148"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76.5" customHeight="1">
      <c r="A4" s="128" t="s">
        <v>632</v>
      </c>
      <c r="B4" s="95" t="s">
        <v>4</v>
      </c>
      <c r="C4" s="96" t="s">
        <v>420</v>
      </c>
      <c r="D4" s="97" t="s">
        <v>1761</v>
      </c>
      <c r="E4" s="89" t="s">
        <v>1762</v>
      </c>
      <c r="F4" s="47">
        <v>40267</v>
      </c>
      <c r="G4" s="147">
        <v>1</v>
      </c>
      <c r="H4" s="291">
        <v>1</v>
      </c>
      <c r="I4" s="98"/>
      <c r="J4" s="4" t="str">
        <f>VLOOKUP(K4,Tri!$A$1:$B$12,2,FALSE)</f>
        <v>I</v>
      </c>
      <c r="K4" s="4">
        <f aca="true" t="shared" si="0" ref="K4:K26">MONTH(F4)</f>
        <v>3</v>
      </c>
      <c r="M4" s="95" t="s">
        <v>4</v>
      </c>
      <c r="N4" s="41">
        <f aca="true" t="shared" si="1" ref="N4:Y5">_xlfn.SUMIFS($G$4:$G$513,$B$4:$B$513,$M4,$K$4:$K$513,N$3)</f>
        <v>0</v>
      </c>
      <c r="O4" s="41">
        <f t="shared" si="1"/>
        <v>0</v>
      </c>
      <c r="P4" s="41">
        <f t="shared" si="1"/>
        <v>4</v>
      </c>
      <c r="Q4" s="41">
        <f t="shared" si="1"/>
        <v>0</v>
      </c>
      <c r="R4" s="41">
        <f t="shared" si="1"/>
        <v>0</v>
      </c>
      <c r="S4" s="41">
        <f t="shared" si="1"/>
        <v>4</v>
      </c>
      <c r="T4" s="41">
        <f t="shared" si="1"/>
        <v>0</v>
      </c>
      <c r="U4" s="41">
        <f t="shared" si="1"/>
        <v>0</v>
      </c>
      <c r="V4" s="41">
        <f t="shared" si="1"/>
        <v>4</v>
      </c>
      <c r="W4" s="41">
        <f t="shared" si="1"/>
        <v>0</v>
      </c>
      <c r="X4" s="41">
        <f t="shared" si="1"/>
        <v>0</v>
      </c>
      <c r="Y4" s="41">
        <f t="shared" si="1"/>
        <v>8</v>
      </c>
      <c r="Z4" s="168">
        <f>SUM(N4:Y4)</f>
        <v>20</v>
      </c>
      <c r="AA4" s="41">
        <f aca="true" t="shared" si="2" ref="AA4:AL5">_xlfn.SUMIFS($H$4:$H$513,$B$4:$B$513,$M4,$K$4:$K$513,AA$3)</f>
        <v>0</v>
      </c>
      <c r="AB4" s="41">
        <f t="shared" si="2"/>
        <v>0</v>
      </c>
      <c r="AC4" s="41">
        <f t="shared" si="2"/>
        <v>4</v>
      </c>
      <c r="AD4" s="41">
        <f t="shared" si="2"/>
        <v>0</v>
      </c>
      <c r="AE4" s="41">
        <f t="shared" si="2"/>
        <v>0</v>
      </c>
      <c r="AF4" s="41">
        <f t="shared" si="2"/>
        <v>4</v>
      </c>
      <c r="AG4" s="41">
        <f t="shared" si="2"/>
        <v>0</v>
      </c>
      <c r="AH4" s="41">
        <f t="shared" si="2"/>
        <v>0</v>
      </c>
      <c r="AI4" s="41">
        <f t="shared" si="2"/>
        <v>4</v>
      </c>
      <c r="AJ4" s="41">
        <f t="shared" si="2"/>
        <v>0</v>
      </c>
      <c r="AK4" s="41">
        <f t="shared" si="2"/>
        <v>0</v>
      </c>
      <c r="AL4" s="41">
        <f t="shared" si="2"/>
        <v>8</v>
      </c>
      <c r="AM4" s="168">
        <f>SUM(AA4:AL4)</f>
        <v>20</v>
      </c>
      <c r="AN4" s="113">
        <f>IF(N4="","",IF(N4=0,"",(AA4/N4)))</f>
      </c>
      <c r="AO4" s="113">
        <f aca="true" t="shared" si="3" ref="AO4:AY5">IF(O4="","",IF(O4=0,"",(AB4/O4)))</f>
      </c>
      <c r="AP4" s="113">
        <f t="shared" si="3"/>
        <v>1</v>
      </c>
      <c r="AQ4" s="113">
        <f t="shared" si="3"/>
      </c>
      <c r="AR4" s="113">
        <f t="shared" si="3"/>
      </c>
      <c r="AS4" s="113">
        <f t="shared" si="3"/>
        <v>1</v>
      </c>
      <c r="AT4" s="113">
        <f t="shared" si="3"/>
      </c>
      <c r="AU4" s="113">
        <f t="shared" si="3"/>
      </c>
      <c r="AV4" s="113">
        <f t="shared" si="3"/>
        <v>1</v>
      </c>
      <c r="AW4" s="113">
        <f t="shared" si="3"/>
      </c>
      <c r="AX4" s="113">
        <f t="shared" si="3"/>
      </c>
      <c r="AY4" s="113">
        <f t="shared" si="3"/>
        <v>1</v>
      </c>
      <c r="AZ4" s="169">
        <f>IF(ISERROR(AVERAGE(AN4:AY4)),"",AVERAGE(AN4:AY4))</f>
        <v>1</v>
      </c>
    </row>
    <row r="5" spans="1:53" ht="85.5" customHeight="1">
      <c r="A5" s="128" t="s">
        <v>632</v>
      </c>
      <c r="B5" s="95" t="s">
        <v>4</v>
      </c>
      <c r="C5" s="96" t="s">
        <v>420</v>
      </c>
      <c r="D5" s="97" t="s">
        <v>1761</v>
      </c>
      <c r="E5" s="89" t="s">
        <v>1762</v>
      </c>
      <c r="F5" s="47">
        <v>40359</v>
      </c>
      <c r="G5" s="147">
        <v>1</v>
      </c>
      <c r="H5" s="291">
        <v>1</v>
      </c>
      <c r="I5" s="98"/>
      <c r="J5" s="4" t="str">
        <f>VLOOKUP(K5,Tri!$A$1:$B$12,2,FALSE)</f>
        <v>II</v>
      </c>
      <c r="K5" s="4">
        <f t="shared" si="0"/>
        <v>6</v>
      </c>
      <c r="M5" s="95" t="s">
        <v>1763</v>
      </c>
      <c r="N5" s="41">
        <f t="shared" si="1"/>
        <v>3</v>
      </c>
      <c r="O5" s="41">
        <f t="shared" si="1"/>
        <v>1</v>
      </c>
      <c r="P5" s="41">
        <f t="shared" si="1"/>
        <v>3</v>
      </c>
      <c r="Q5" s="41">
        <f t="shared" si="1"/>
        <v>1</v>
      </c>
      <c r="R5" s="41">
        <f t="shared" si="1"/>
        <v>1</v>
      </c>
      <c r="S5" s="41">
        <f t="shared" si="1"/>
        <v>2</v>
      </c>
      <c r="T5" s="41">
        <f t="shared" si="1"/>
        <v>1</v>
      </c>
      <c r="U5" s="41">
        <f t="shared" si="1"/>
        <v>1</v>
      </c>
      <c r="V5" s="41">
        <f t="shared" si="1"/>
        <v>3</v>
      </c>
      <c r="W5" s="41">
        <f t="shared" si="1"/>
        <v>1</v>
      </c>
      <c r="X5" s="41">
        <f t="shared" si="1"/>
        <v>1</v>
      </c>
      <c r="Y5" s="41">
        <f t="shared" si="1"/>
        <v>4</v>
      </c>
      <c r="Z5" s="168">
        <f>SUM(N5:Y5)</f>
        <v>22</v>
      </c>
      <c r="AA5" s="41">
        <f t="shared" si="2"/>
        <v>3</v>
      </c>
      <c r="AB5" s="41">
        <f t="shared" si="2"/>
        <v>1</v>
      </c>
      <c r="AC5" s="41">
        <f t="shared" si="2"/>
        <v>3</v>
      </c>
      <c r="AD5" s="41">
        <f t="shared" si="2"/>
        <v>1</v>
      </c>
      <c r="AE5" s="41">
        <f t="shared" si="2"/>
        <v>1</v>
      </c>
      <c r="AF5" s="41">
        <f t="shared" si="2"/>
        <v>2</v>
      </c>
      <c r="AG5" s="41">
        <f t="shared" si="2"/>
        <v>1</v>
      </c>
      <c r="AH5" s="41">
        <f t="shared" si="2"/>
        <v>1</v>
      </c>
      <c r="AI5" s="41">
        <f t="shared" si="2"/>
        <v>3</v>
      </c>
      <c r="AJ5" s="41">
        <f t="shared" si="2"/>
        <v>1</v>
      </c>
      <c r="AK5" s="41">
        <f t="shared" si="2"/>
        <v>1</v>
      </c>
      <c r="AL5" s="41">
        <f t="shared" si="2"/>
        <v>4</v>
      </c>
      <c r="AM5" s="168">
        <f>SUM(AA5:AL5)</f>
        <v>22</v>
      </c>
      <c r="AN5" s="113">
        <f>IF(N5="","",IF(N5=0,"",(AA5/N5)))</f>
        <v>1</v>
      </c>
      <c r="AO5" s="113">
        <f t="shared" si="3"/>
        <v>1</v>
      </c>
      <c r="AP5" s="113">
        <f t="shared" si="3"/>
        <v>1</v>
      </c>
      <c r="AQ5" s="113">
        <f t="shared" si="3"/>
        <v>1</v>
      </c>
      <c r="AR5" s="113">
        <f t="shared" si="3"/>
        <v>1</v>
      </c>
      <c r="AS5" s="113">
        <f t="shared" si="3"/>
        <v>1</v>
      </c>
      <c r="AT5" s="113">
        <f t="shared" si="3"/>
        <v>1</v>
      </c>
      <c r="AU5" s="113">
        <f t="shared" si="3"/>
        <v>1</v>
      </c>
      <c r="AV5" s="113">
        <f t="shared" si="3"/>
        <v>1</v>
      </c>
      <c r="AW5" s="113">
        <f t="shared" si="3"/>
        <v>1</v>
      </c>
      <c r="AX5" s="113">
        <f t="shared" si="3"/>
        <v>1</v>
      </c>
      <c r="AY5" s="113">
        <f t="shared" si="3"/>
        <v>1</v>
      </c>
      <c r="AZ5" s="169">
        <f>IF(ISERROR(AVERAGE(AN5:AY5)),"",AVERAGE(AN5:AY5))</f>
        <v>1</v>
      </c>
      <c r="BA5" s="154"/>
    </row>
    <row r="6" spans="1:53" ht="66.75" customHeight="1">
      <c r="A6" s="128" t="s">
        <v>632</v>
      </c>
      <c r="B6" s="95" t="s">
        <v>4</v>
      </c>
      <c r="C6" s="96" t="s">
        <v>420</v>
      </c>
      <c r="D6" s="97" t="s">
        <v>1761</v>
      </c>
      <c r="E6" s="89" t="s">
        <v>1762</v>
      </c>
      <c r="F6" s="47">
        <v>40451</v>
      </c>
      <c r="G6" s="147">
        <v>1</v>
      </c>
      <c r="H6" s="291">
        <v>1</v>
      </c>
      <c r="I6" s="98"/>
      <c r="J6" s="4" t="str">
        <f>VLOOKUP(K6,Tri!$A$1:$B$12,2,FALSE)</f>
        <v>III</v>
      </c>
      <c r="K6" s="4">
        <f t="shared" si="0"/>
        <v>9</v>
      </c>
      <c r="M6" s="289"/>
      <c r="N6" s="33"/>
      <c r="O6" s="33"/>
      <c r="P6" s="33"/>
      <c r="Q6" s="33"/>
      <c r="R6" s="33"/>
      <c r="S6" s="33"/>
      <c r="T6" s="33"/>
      <c r="U6" s="33"/>
      <c r="V6" s="33"/>
      <c r="W6" s="33"/>
      <c r="X6" s="33"/>
      <c r="Y6" s="33"/>
      <c r="Z6" s="33">
        <f>SUM(Z4:Z5)</f>
        <v>42</v>
      </c>
      <c r="AA6" s="33"/>
      <c r="AB6" s="33"/>
      <c r="AC6" s="33"/>
      <c r="AD6" s="33"/>
      <c r="AE6" s="33"/>
      <c r="AF6" s="33"/>
      <c r="AG6" s="33"/>
      <c r="AH6" s="33"/>
      <c r="AI6" s="33"/>
      <c r="AJ6" s="33"/>
      <c r="AK6" s="33"/>
      <c r="AL6" s="33"/>
      <c r="AM6" s="33"/>
      <c r="AN6" s="272"/>
      <c r="AO6" s="290"/>
      <c r="AP6" s="272"/>
      <c r="AQ6" s="272"/>
      <c r="AR6" s="272"/>
      <c r="AS6" s="272"/>
      <c r="AT6" s="272"/>
      <c r="AU6" s="272"/>
      <c r="AV6" s="272"/>
      <c r="AW6" s="272"/>
      <c r="AX6" s="272"/>
      <c r="AY6" s="272"/>
      <c r="AZ6" s="272"/>
      <c r="BA6" s="154"/>
    </row>
    <row r="7" spans="1:53" ht="54" customHeight="1">
      <c r="A7" s="128" t="s">
        <v>632</v>
      </c>
      <c r="B7" s="95" t="s">
        <v>4</v>
      </c>
      <c r="C7" s="96" t="s">
        <v>420</v>
      </c>
      <c r="D7" s="97" t="s">
        <v>1761</v>
      </c>
      <c r="E7" s="89" t="s">
        <v>1764</v>
      </c>
      <c r="F7" s="47">
        <v>40542</v>
      </c>
      <c r="G7" s="147">
        <v>1</v>
      </c>
      <c r="H7" s="291">
        <v>1</v>
      </c>
      <c r="I7" s="98"/>
      <c r="J7" s="4" t="str">
        <f>VLOOKUP(K7,Tri!$A$1:$B$12,2,FALSE)</f>
        <v>IV</v>
      </c>
      <c r="K7" s="4">
        <f t="shared" si="0"/>
        <v>12</v>
      </c>
      <c r="M7" s="289"/>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272"/>
      <c r="AO7" s="290"/>
      <c r="AP7" s="272"/>
      <c r="AQ7" s="272"/>
      <c r="AR7" s="272"/>
      <c r="AS7" s="272"/>
      <c r="AT7" s="272"/>
      <c r="AU7" s="272"/>
      <c r="AV7" s="272"/>
      <c r="AW7" s="272"/>
      <c r="AX7" s="272"/>
      <c r="AY7" s="272"/>
      <c r="AZ7" s="272"/>
      <c r="BA7" s="154"/>
    </row>
    <row r="8" spans="1:53" ht="54" customHeight="1">
      <c r="A8" s="128" t="s">
        <v>632</v>
      </c>
      <c r="B8" s="95" t="s">
        <v>4</v>
      </c>
      <c r="C8" s="96" t="s">
        <v>420</v>
      </c>
      <c r="D8" s="97" t="s">
        <v>1765</v>
      </c>
      <c r="E8" s="89" t="s">
        <v>1147</v>
      </c>
      <c r="F8" s="47">
        <v>40267</v>
      </c>
      <c r="G8" s="147">
        <v>1</v>
      </c>
      <c r="H8" s="291">
        <v>1</v>
      </c>
      <c r="I8" s="98"/>
      <c r="J8" s="4" t="str">
        <f>VLOOKUP(K8,Tri!$A$1:$B$12,2,FALSE)</f>
        <v>I</v>
      </c>
      <c r="K8" s="4">
        <f t="shared" si="0"/>
        <v>3</v>
      </c>
      <c r="M8" s="289"/>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272"/>
      <c r="AO8" s="290"/>
      <c r="AP8" s="272"/>
      <c r="AQ8" s="272"/>
      <c r="AR8" s="272"/>
      <c r="AS8" s="272"/>
      <c r="AT8" s="272"/>
      <c r="AU8" s="272"/>
      <c r="AV8" s="272"/>
      <c r="AW8" s="272"/>
      <c r="AX8" s="272"/>
      <c r="AY8" s="272"/>
      <c r="AZ8" s="272"/>
      <c r="BA8" s="154"/>
    </row>
    <row r="9" spans="1:53" ht="54" customHeight="1">
      <c r="A9" s="128" t="s">
        <v>632</v>
      </c>
      <c r="B9" s="95" t="s">
        <v>4</v>
      </c>
      <c r="C9" s="96" t="s">
        <v>420</v>
      </c>
      <c r="D9" s="97" t="s">
        <v>1765</v>
      </c>
      <c r="E9" s="89" t="s">
        <v>1147</v>
      </c>
      <c r="F9" s="47">
        <v>40359</v>
      </c>
      <c r="G9" s="147">
        <v>1</v>
      </c>
      <c r="H9" s="291">
        <v>1</v>
      </c>
      <c r="I9" s="98"/>
      <c r="J9" s="4" t="str">
        <f>VLOOKUP(K9,Tri!$A$1:$B$12,2,FALSE)</f>
        <v>II</v>
      </c>
      <c r="K9" s="4">
        <f t="shared" si="0"/>
        <v>6</v>
      </c>
      <c r="M9" s="289"/>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272"/>
      <c r="AO9" s="290"/>
      <c r="AP9" s="272"/>
      <c r="AQ9" s="272"/>
      <c r="AR9" s="272"/>
      <c r="AS9" s="272"/>
      <c r="AT9" s="272"/>
      <c r="AU9" s="272"/>
      <c r="AV9" s="272"/>
      <c r="AW9" s="272"/>
      <c r="AX9" s="272"/>
      <c r="AY9" s="272"/>
      <c r="AZ9" s="272"/>
      <c r="BA9" s="154"/>
    </row>
    <row r="10" spans="1:53" ht="54" customHeight="1">
      <c r="A10" s="128" t="s">
        <v>632</v>
      </c>
      <c r="B10" s="95" t="s">
        <v>4</v>
      </c>
      <c r="C10" s="96" t="s">
        <v>420</v>
      </c>
      <c r="D10" s="97" t="s">
        <v>1765</v>
      </c>
      <c r="E10" s="89" t="s">
        <v>1147</v>
      </c>
      <c r="F10" s="47">
        <v>40451</v>
      </c>
      <c r="G10" s="147">
        <v>1</v>
      </c>
      <c r="H10" s="291">
        <v>1</v>
      </c>
      <c r="I10" s="98"/>
      <c r="J10" s="4" t="str">
        <f>VLOOKUP(K10,Tri!$A$1:$B$12,2,FALSE)</f>
        <v>III</v>
      </c>
      <c r="K10" s="4">
        <f t="shared" si="0"/>
        <v>9</v>
      </c>
      <c r="M10" s="289"/>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272"/>
      <c r="AO10" s="290"/>
      <c r="AP10" s="272"/>
      <c r="AQ10" s="272"/>
      <c r="AR10" s="272"/>
      <c r="AS10" s="272"/>
      <c r="AT10" s="272"/>
      <c r="AU10" s="272"/>
      <c r="AV10" s="272"/>
      <c r="AW10" s="272"/>
      <c r="AX10" s="272"/>
      <c r="AY10" s="272"/>
      <c r="AZ10" s="272"/>
      <c r="BA10" s="154"/>
    </row>
    <row r="11" spans="1:53" ht="54" customHeight="1">
      <c r="A11" s="128" t="s">
        <v>632</v>
      </c>
      <c r="B11" s="95" t="s">
        <v>4</v>
      </c>
      <c r="C11" s="96" t="s">
        <v>420</v>
      </c>
      <c r="D11" s="97" t="s">
        <v>1765</v>
      </c>
      <c r="E11" s="89" t="s">
        <v>1147</v>
      </c>
      <c r="F11" s="47">
        <v>40542</v>
      </c>
      <c r="G11" s="147">
        <v>1</v>
      </c>
      <c r="H11" s="291">
        <v>1</v>
      </c>
      <c r="I11" s="98"/>
      <c r="J11" s="4" t="str">
        <f>VLOOKUP(K11,Tri!$A$1:$B$12,2,FALSE)</f>
        <v>IV</v>
      </c>
      <c r="K11" s="4">
        <f t="shared" si="0"/>
        <v>12</v>
      </c>
      <c r="M11" s="289"/>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272"/>
      <c r="AO11" s="290"/>
      <c r="AP11" s="272"/>
      <c r="AQ11" s="272"/>
      <c r="AR11" s="272"/>
      <c r="AS11" s="272"/>
      <c r="AT11" s="272"/>
      <c r="AU11" s="272"/>
      <c r="AV11" s="272"/>
      <c r="AW11" s="272"/>
      <c r="AX11" s="272"/>
      <c r="AY11" s="272"/>
      <c r="AZ11" s="272"/>
      <c r="BA11" s="154"/>
    </row>
    <row r="12" spans="1:53" ht="54" customHeight="1">
      <c r="A12" s="128" t="s">
        <v>632</v>
      </c>
      <c r="B12" s="95" t="s">
        <v>4</v>
      </c>
      <c r="C12" s="96" t="s">
        <v>612</v>
      </c>
      <c r="D12" s="97" t="s">
        <v>5</v>
      </c>
      <c r="E12" s="89" t="s">
        <v>1766</v>
      </c>
      <c r="F12" s="98">
        <v>40542</v>
      </c>
      <c r="G12" s="147">
        <f>IF(F12="","",1)</f>
        <v>1</v>
      </c>
      <c r="H12" s="291">
        <v>1</v>
      </c>
      <c r="I12" s="98"/>
      <c r="J12" s="4" t="str">
        <f>VLOOKUP(K12,Tri!$A$1:$B$12,2,FALSE)</f>
        <v>IV</v>
      </c>
      <c r="K12" s="4">
        <f t="shared" si="0"/>
        <v>12</v>
      </c>
      <c r="AP12" s="154"/>
      <c r="AQ12" s="154"/>
      <c r="AR12" s="154"/>
      <c r="AS12" s="154"/>
      <c r="AT12" s="154"/>
      <c r="AU12" s="154"/>
      <c r="AV12" s="154"/>
      <c r="AW12" s="154"/>
      <c r="AX12" s="154"/>
      <c r="AY12" s="154"/>
      <c r="AZ12" s="154"/>
      <c r="BA12" s="154"/>
    </row>
    <row r="13" spans="1:11" ht="54" customHeight="1">
      <c r="A13" s="128" t="s">
        <v>632</v>
      </c>
      <c r="B13" s="95" t="s">
        <v>4</v>
      </c>
      <c r="C13" s="96" t="s">
        <v>422</v>
      </c>
      <c r="D13" s="97" t="s">
        <v>1767</v>
      </c>
      <c r="E13" s="89" t="s">
        <v>1768</v>
      </c>
      <c r="F13" s="98">
        <v>40542</v>
      </c>
      <c r="G13" s="147">
        <f>IF(F13="","",1)</f>
        <v>1</v>
      </c>
      <c r="H13" s="291">
        <v>1</v>
      </c>
      <c r="I13" s="98"/>
      <c r="J13" s="4" t="str">
        <f>VLOOKUP(K13,Tri!$A$1:$B$12,2,FALSE)</f>
        <v>IV</v>
      </c>
      <c r="K13" s="4">
        <f t="shared" si="0"/>
        <v>12</v>
      </c>
    </row>
    <row r="14" spans="1:11" ht="54" customHeight="1">
      <c r="A14" s="128" t="s">
        <v>632</v>
      </c>
      <c r="B14" s="95" t="s">
        <v>4</v>
      </c>
      <c r="C14" s="96" t="s">
        <v>6</v>
      </c>
      <c r="D14" s="97" t="s">
        <v>7</v>
      </c>
      <c r="E14" s="89" t="s">
        <v>8</v>
      </c>
      <c r="F14" s="98">
        <v>40542</v>
      </c>
      <c r="G14" s="147">
        <f>IF(F14="","",1)</f>
        <v>1</v>
      </c>
      <c r="H14" s="291">
        <v>1</v>
      </c>
      <c r="I14" s="98"/>
      <c r="J14" s="4" t="str">
        <f>VLOOKUP(K14,Tri!$A$1:$B$12,2,FALSE)</f>
        <v>IV</v>
      </c>
      <c r="K14" s="4">
        <f t="shared" si="0"/>
        <v>12</v>
      </c>
    </row>
    <row r="15" spans="1:11" ht="54" customHeight="1">
      <c r="A15" s="128" t="s">
        <v>632</v>
      </c>
      <c r="B15" s="95" t="s">
        <v>4</v>
      </c>
      <c r="C15" s="96" t="s">
        <v>422</v>
      </c>
      <c r="D15" s="99" t="s">
        <v>9</v>
      </c>
      <c r="E15" s="89" t="s">
        <v>1769</v>
      </c>
      <c r="F15" s="98">
        <v>40542</v>
      </c>
      <c r="G15" s="147">
        <v>1</v>
      </c>
      <c r="H15" s="291">
        <v>1</v>
      </c>
      <c r="I15" s="98"/>
      <c r="J15" s="4" t="str">
        <f>VLOOKUP(K15,Tri!$A$1:$B$12,2,FALSE)</f>
        <v>IV</v>
      </c>
      <c r="K15" s="4">
        <f t="shared" si="0"/>
        <v>12</v>
      </c>
    </row>
    <row r="16" spans="1:11" ht="54" customHeight="1">
      <c r="A16" s="128" t="s">
        <v>632</v>
      </c>
      <c r="B16" s="95" t="s">
        <v>4</v>
      </c>
      <c r="C16" s="96" t="s">
        <v>10</v>
      </c>
      <c r="D16" s="99" t="s">
        <v>11</v>
      </c>
      <c r="E16" s="89" t="s">
        <v>12</v>
      </c>
      <c r="F16" s="47">
        <v>40267</v>
      </c>
      <c r="G16" s="147">
        <v>1</v>
      </c>
      <c r="H16" s="291">
        <v>1</v>
      </c>
      <c r="I16" s="98"/>
      <c r="J16" s="4" t="str">
        <f>VLOOKUP(K16,Tri!$A$1:$B$12,2,FALSE)</f>
        <v>I</v>
      </c>
      <c r="K16" s="4">
        <f t="shared" si="0"/>
        <v>3</v>
      </c>
    </row>
    <row r="17" spans="1:11" ht="54" customHeight="1">
      <c r="A17" s="128" t="s">
        <v>632</v>
      </c>
      <c r="B17" s="95" t="s">
        <v>4</v>
      </c>
      <c r="C17" s="96" t="s">
        <v>10</v>
      </c>
      <c r="D17" s="99" t="s">
        <v>11</v>
      </c>
      <c r="E17" s="89" t="s">
        <v>12</v>
      </c>
      <c r="F17" s="47">
        <v>40359</v>
      </c>
      <c r="G17" s="147">
        <v>1</v>
      </c>
      <c r="H17" s="291">
        <v>1</v>
      </c>
      <c r="I17" s="98"/>
      <c r="J17" s="4" t="str">
        <f>VLOOKUP(K17,Tri!$A$1:$B$12,2,FALSE)</f>
        <v>II</v>
      </c>
      <c r="K17" s="4">
        <f t="shared" si="0"/>
        <v>6</v>
      </c>
    </row>
    <row r="18" spans="1:11" ht="54" customHeight="1">
      <c r="A18" s="128" t="s">
        <v>632</v>
      </c>
      <c r="B18" s="95" t="s">
        <v>4</v>
      </c>
      <c r="C18" s="96" t="s">
        <v>10</v>
      </c>
      <c r="D18" s="99" t="s">
        <v>11</v>
      </c>
      <c r="E18" s="89" t="s">
        <v>12</v>
      </c>
      <c r="F18" s="47">
        <v>40451</v>
      </c>
      <c r="G18" s="147">
        <v>1</v>
      </c>
      <c r="H18" s="291">
        <v>1</v>
      </c>
      <c r="I18" s="98"/>
      <c r="J18" s="4" t="str">
        <f>VLOOKUP(K18,Tri!$A$1:$B$12,2,FALSE)</f>
        <v>III</v>
      </c>
      <c r="K18" s="4">
        <f t="shared" si="0"/>
        <v>9</v>
      </c>
    </row>
    <row r="19" spans="1:11" ht="54" customHeight="1">
      <c r="A19" s="128" t="s">
        <v>632</v>
      </c>
      <c r="B19" s="95" t="s">
        <v>4</v>
      </c>
      <c r="C19" s="96" t="s">
        <v>10</v>
      </c>
      <c r="D19" s="99" t="s">
        <v>11</v>
      </c>
      <c r="E19" s="89" t="s">
        <v>12</v>
      </c>
      <c r="F19" s="47">
        <v>40542</v>
      </c>
      <c r="G19" s="147">
        <v>1</v>
      </c>
      <c r="H19" s="291">
        <v>1</v>
      </c>
      <c r="I19" s="98"/>
      <c r="J19" s="4" t="str">
        <f>VLOOKUP(K19,Tri!$A$1:$B$12,2,FALSE)</f>
        <v>IV</v>
      </c>
      <c r="K19" s="4">
        <f t="shared" si="0"/>
        <v>12</v>
      </c>
    </row>
    <row r="20" spans="1:11" ht="54" customHeight="1">
      <c r="A20" s="128" t="s">
        <v>632</v>
      </c>
      <c r="B20" s="95" t="s">
        <v>4</v>
      </c>
      <c r="C20" s="96" t="s">
        <v>13</v>
      </c>
      <c r="D20" s="99" t="s">
        <v>14</v>
      </c>
      <c r="E20" s="89" t="s">
        <v>1770</v>
      </c>
      <c r="F20" s="47">
        <v>40267</v>
      </c>
      <c r="G20" s="147">
        <f>IF(F20="","",1)</f>
        <v>1</v>
      </c>
      <c r="H20" s="291">
        <v>1</v>
      </c>
      <c r="I20" s="98"/>
      <c r="J20" s="4" t="str">
        <f>VLOOKUP(K20,Tri!$A$1:$B$12,2,FALSE)</f>
        <v>I</v>
      </c>
      <c r="K20" s="4">
        <f t="shared" si="0"/>
        <v>3</v>
      </c>
    </row>
    <row r="21" spans="1:11" ht="54" customHeight="1">
      <c r="A21" s="128" t="s">
        <v>632</v>
      </c>
      <c r="B21" s="95" t="s">
        <v>4</v>
      </c>
      <c r="C21" s="96" t="s">
        <v>13</v>
      </c>
      <c r="D21" s="99" t="s">
        <v>14</v>
      </c>
      <c r="E21" s="89" t="s">
        <v>1770</v>
      </c>
      <c r="F21" s="47">
        <v>40359</v>
      </c>
      <c r="G21" s="147">
        <v>1</v>
      </c>
      <c r="H21" s="291">
        <v>1</v>
      </c>
      <c r="I21" s="98"/>
      <c r="J21" s="4" t="str">
        <f>VLOOKUP(K21,Tri!$A$1:$B$12,2,FALSE)</f>
        <v>II</v>
      </c>
      <c r="K21" s="4">
        <f t="shared" si="0"/>
        <v>6</v>
      </c>
    </row>
    <row r="22" spans="1:11" ht="54" customHeight="1">
      <c r="A22" s="128" t="s">
        <v>632</v>
      </c>
      <c r="B22" s="95" t="s">
        <v>4</v>
      </c>
      <c r="C22" s="96" t="s">
        <v>13</v>
      </c>
      <c r="D22" s="99" t="s">
        <v>14</v>
      </c>
      <c r="E22" s="89" t="s">
        <v>1770</v>
      </c>
      <c r="F22" s="47">
        <v>40451</v>
      </c>
      <c r="G22" s="147">
        <v>1</v>
      </c>
      <c r="H22" s="291">
        <v>1</v>
      </c>
      <c r="I22" s="98"/>
      <c r="J22" s="4" t="str">
        <f>VLOOKUP(K22,Tri!$A$1:$B$12,2,FALSE)</f>
        <v>III</v>
      </c>
      <c r="K22" s="4">
        <f t="shared" si="0"/>
        <v>9</v>
      </c>
    </row>
    <row r="23" spans="1:11" ht="54" customHeight="1">
      <c r="A23" s="128" t="s">
        <v>632</v>
      </c>
      <c r="B23" s="95" t="s">
        <v>4</v>
      </c>
      <c r="C23" s="96" t="s">
        <v>13</v>
      </c>
      <c r="D23" s="99" t="s">
        <v>14</v>
      </c>
      <c r="E23" s="89" t="s">
        <v>1770</v>
      </c>
      <c r="F23" s="47">
        <v>40542</v>
      </c>
      <c r="G23" s="147">
        <v>1</v>
      </c>
      <c r="H23" s="291">
        <v>1</v>
      </c>
      <c r="I23" s="98"/>
      <c r="J23" s="4" t="str">
        <f>VLOOKUP(K23,Tri!$A$1:$B$12,2,FALSE)</f>
        <v>IV</v>
      </c>
      <c r="K23" s="4">
        <f t="shared" si="0"/>
        <v>12</v>
      </c>
    </row>
    <row r="24" spans="1:11" ht="54" customHeight="1">
      <c r="A24" s="128" t="s">
        <v>632</v>
      </c>
      <c r="B24" s="95" t="s">
        <v>1763</v>
      </c>
      <c r="C24" s="96" t="s">
        <v>420</v>
      </c>
      <c r="D24" s="99" t="s">
        <v>15</v>
      </c>
      <c r="E24" s="89" t="s">
        <v>16</v>
      </c>
      <c r="F24" s="98">
        <v>40193</v>
      </c>
      <c r="G24" s="147">
        <f>IF(F24="","",1)</f>
        <v>1</v>
      </c>
      <c r="H24" s="291">
        <v>1</v>
      </c>
      <c r="I24" s="98"/>
      <c r="J24" s="4" t="str">
        <f>VLOOKUP(K24,Tri!$A$1:$B$12,2,FALSE)</f>
        <v>I</v>
      </c>
      <c r="K24" s="4">
        <f t="shared" si="0"/>
        <v>1</v>
      </c>
    </row>
    <row r="25" spans="1:11" ht="54" customHeight="1">
      <c r="A25" s="128" t="s">
        <v>632</v>
      </c>
      <c r="B25" s="95" t="s">
        <v>1763</v>
      </c>
      <c r="C25" s="96" t="s">
        <v>420</v>
      </c>
      <c r="D25" s="99" t="s">
        <v>17</v>
      </c>
      <c r="E25" s="89" t="s">
        <v>18</v>
      </c>
      <c r="F25" s="98">
        <v>40207</v>
      </c>
      <c r="G25" s="147">
        <f>IF(F25="","",1)</f>
        <v>1</v>
      </c>
      <c r="H25" s="291">
        <v>1</v>
      </c>
      <c r="I25" s="98"/>
      <c r="J25" s="4" t="str">
        <f>VLOOKUP(K25,Tri!$A$1:$B$12,2,FALSE)</f>
        <v>I</v>
      </c>
      <c r="K25" s="4">
        <f t="shared" si="0"/>
        <v>1</v>
      </c>
    </row>
    <row r="26" spans="1:11" ht="54" customHeight="1">
      <c r="A26" s="128" t="s">
        <v>632</v>
      </c>
      <c r="B26" s="95" t="s">
        <v>1763</v>
      </c>
      <c r="C26" s="96" t="s">
        <v>420</v>
      </c>
      <c r="D26" s="99" t="s">
        <v>1771</v>
      </c>
      <c r="E26" s="89" t="s">
        <v>19</v>
      </c>
      <c r="F26" s="98">
        <v>40178</v>
      </c>
      <c r="G26" s="147">
        <f>IF(F26="","",1)</f>
        <v>1</v>
      </c>
      <c r="H26" s="291">
        <v>1</v>
      </c>
      <c r="I26" s="98"/>
      <c r="J26" s="4" t="str">
        <f>VLOOKUP(K26,Tri!$A$1:$B$12,2,FALSE)</f>
        <v>IV</v>
      </c>
      <c r="K26" s="4">
        <f t="shared" si="0"/>
        <v>12</v>
      </c>
    </row>
    <row r="27" spans="1:11" ht="54" customHeight="1">
      <c r="A27" s="128" t="s">
        <v>632</v>
      </c>
      <c r="B27" s="95" t="s">
        <v>1763</v>
      </c>
      <c r="C27" s="96" t="s">
        <v>422</v>
      </c>
      <c r="D27" s="99" t="s">
        <v>1772</v>
      </c>
      <c r="E27" s="89" t="s">
        <v>20</v>
      </c>
      <c r="F27" s="47">
        <v>40267</v>
      </c>
      <c r="G27" s="147">
        <v>1</v>
      </c>
      <c r="H27" s="291">
        <v>1</v>
      </c>
      <c r="I27" s="98"/>
      <c r="J27" s="4" t="str">
        <f>VLOOKUP(K27,Tri!$A$1:$B$12,2,FALSE)</f>
        <v>I</v>
      </c>
      <c r="K27" s="4">
        <f aca="true" t="shared" si="4" ref="K27:K45">MONTH(F27)</f>
        <v>3</v>
      </c>
    </row>
    <row r="28" spans="1:11" ht="54" customHeight="1">
      <c r="A28" s="128" t="s">
        <v>632</v>
      </c>
      <c r="B28" s="95" t="s">
        <v>1763</v>
      </c>
      <c r="C28" s="96" t="s">
        <v>422</v>
      </c>
      <c r="D28" s="99" t="s">
        <v>1772</v>
      </c>
      <c r="E28" s="89" t="s">
        <v>20</v>
      </c>
      <c r="F28" s="47">
        <v>40359</v>
      </c>
      <c r="G28" s="147">
        <v>1</v>
      </c>
      <c r="H28" s="291">
        <v>1</v>
      </c>
      <c r="I28" s="98"/>
      <c r="J28" s="4" t="str">
        <f>VLOOKUP(K28,Tri!$A$1:$B$12,2,FALSE)</f>
        <v>II</v>
      </c>
      <c r="K28" s="4">
        <f t="shared" si="4"/>
        <v>6</v>
      </c>
    </row>
    <row r="29" spans="1:11" ht="54" customHeight="1">
      <c r="A29" s="128" t="s">
        <v>632</v>
      </c>
      <c r="B29" s="95" t="s">
        <v>1763</v>
      </c>
      <c r="C29" s="96" t="s">
        <v>422</v>
      </c>
      <c r="D29" s="99" t="s">
        <v>1772</v>
      </c>
      <c r="E29" s="89" t="s">
        <v>20</v>
      </c>
      <c r="F29" s="47">
        <v>40451</v>
      </c>
      <c r="G29" s="147">
        <v>1</v>
      </c>
      <c r="H29" s="291">
        <v>1</v>
      </c>
      <c r="I29" s="98"/>
      <c r="J29" s="4" t="str">
        <f>VLOOKUP(K29,Tri!$A$1:$B$12,2,FALSE)</f>
        <v>III</v>
      </c>
      <c r="K29" s="4">
        <f t="shared" si="4"/>
        <v>9</v>
      </c>
    </row>
    <row r="30" spans="1:11" ht="54" customHeight="1">
      <c r="A30" s="128" t="s">
        <v>632</v>
      </c>
      <c r="B30" s="95" t="s">
        <v>1763</v>
      </c>
      <c r="C30" s="96" t="s">
        <v>422</v>
      </c>
      <c r="D30" s="99" t="s">
        <v>1772</v>
      </c>
      <c r="E30" s="89" t="s">
        <v>20</v>
      </c>
      <c r="F30" s="47">
        <v>40542</v>
      </c>
      <c r="G30" s="147">
        <v>1</v>
      </c>
      <c r="H30" s="291">
        <v>1</v>
      </c>
      <c r="I30" s="98"/>
      <c r="J30" s="4" t="str">
        <f>VLOOKUP(K30,Tri!$A$1:$B$12,2,FALSE)</f>
        <v>IV</v>
      </c>
      <c r="K30" s="4">
        <f t="shared" si="4"/>
        <v>12</v>
      </c>
    </row>
    <row r="31" spans="1:11" ht="54" customHeight="1">
      <c r="A31" s="128" t="s">
        <v>632</v>
      </c>
      <c r="B31" s="95" t="s">
        <v>1763</v>
      </c>
      <c r="C31" s="96" t="s">
        <v>421</v>
      </c>
      <c r="D31" s="99" t="s">
        <v>21</v>
      </c>
      <c r="E31" s="89" t="s">
        <v>22</v>
      </c>
      <c r="F31" s="98">
        <v>40209</v>
      </c>
      <c r="G31" s="147">
        <f>IF(F31="","",1)</f>
        <v>1</v>
      </c>
      <c r="H31" s="291">
        <v>1</v>
      </c>
      <c r="I31" s="98"/>
      <c r="J31" s="4" t="str">
        <f>VLOOKUP(K31,Tri!$A$1:$B$12,2,FALSE)</f>
        <v>I</v>
      </c>
      <c r="K31" s="4">
        <f t="shared" si="4"/>
        <v>1</v>
      </c>
    </row>
    <row r="32" spans="1:11" ht="54" customHeight="1">
      <c r="A32" s="128" t="s">
        <v>632</v>
      </c>
      <c r="B32" s="95" t="s">
        <v>1763</v>
      </c>
      <c r="C32" s="96" t="s">
        <v>421</v>
      </c>
      <c r="D32" s="99" t="s">
        <v>21</v>
      </c>
      <c r="E32" s="89" t="s">
        <v>22</v>
      </c>
      <c r="F32" s="98">
        <v>40237</v>
      </c>
      <c r="G32" s="147">
        <v>1</v>
      </c>
      <c r="H32" s="291">
        <v>1</v>
      </c>
      <c r="I32" s="98"/>
      <c r="J32" s="4" t="str">
        <f>VLOOKUP(K32,Tri!$A$1:$B$12,2,FALSE)</f>
        <v>I</v>
      </c>
      <c r="K32" s="4">
        <f t="shared" si="4"/>
        <v>2</v>
      </c>
    </row>
    <row r="33" spans="1:11" ht="54" customHeight="1">
      <c r="A33" s="128" t="s">
        <v>632</v>
      </c>
      <c r="B33" s="95" t="s">
        <v>1763</v>
      </c>
      <c r="C33" s="96" t="s">
        <v>421</v>
      </c>
      <c r="D33" s="99" t="s">
        <v>21</v>
      </c>
      <c r="E33" s="89" t="s">
        <v>22</v>
      </c>
      <c r="F33" s="98">
        <v>40267</v>
      </c>
      <c r="G33" s="147">
        <v>1</v>
      </c>
      <c r="H33" s="291">
        <v>1</v>
      </c>
      <c r="I33" s="98"/>
      <c r="J33" s="4" t="str">
        <f>VLOOKUP(K33,Tri!$A$1:$B$12,2,FALSE)</f>
        <v>I</v>
      </c>
      <c r="K33" s="4">
        <f t="shared" si="4"/>
        <v>3</v>
      </c>
    </row>
    <row r="34" spans="1:11" ht="54" customHeight="1">
      <c r="A34" s="128" t="s">
        <v>632</v>
      </c>
      <c r="B34" s="95" t="s">
        <v>1763</v>
      </c>
      <c r="C34" s="96" t="s">
        <v>421</v>
      </c>
      <c r="D34" s="99" t="s">
        <v>21</v>
      </c>
      <c r="E34" s="89" t="s">
        <v>22</v>
      </c>
      <c r="F34" s="98">
        <v>40298</v>
      </c>
      <c r="G34" s="147">
        <v>1</v>
      </c>
      <c r="H34" s="291">
        <v>1</v>
      </c>
      <c r="I34" s="98"/>
      <c r="J34" s="4" t="str">
        <f>VLOOKUP(K34,Tri!$A$1:$B$12,2,FALSE)</f>
        <v>II</v>
      </c>
      <c r="K34" s="4">
        <f t="shared" si="4"/>
        <v>4</v>
      </c>
    </row>
    <row r="35" spans="1:11" ht="54" customHeight="1">
      <c r="A35" s="128" t="s">
        <v>632</v>
      </c>
      <c r="B35" s="95" t="s">
        <v>1763</v>
      </c>
      <c r="C35" s="96" t="s">
        <v>421</v>
      </c>
      <c r="D35" s="99" t="s">
        <v>21</v>
      </c>
      <c r="E35" s="89" t="s">
        <v>22</v>
      </c>
      <c r="F35" s="98">
        <v>40328</v>
      </c>
      <c r="G35" s="147">
        <v>1</v>
      </c>
      <c r="H35" s="291">
        <v>1</v>
      </c>
      <c r="I35" s="98"/>
      <c r="J35" s="4" t="str">
        <f>VLOOKUP(K35,Tri!$A$1:$B$12,2,FALSE)</f>
        <v>II</v>
      </c>
      <c r="K35" s="4">
        <f t="shared" si="4"/>
        <v>5</v>
      </c>
    </row>
    <row r="36" spans="1:11" ht="54" customHeight="1">
      <c r="A36" s="128" t="s">
        <v>632</v>
      </c>
      <c r="B36" s="95" t="s">
        <v>1763</v>
      </c>
      <c r="C36" s="96" t="s">
        <v>421</v>
      </c>
      <c r="D36" s="99" t="s">
        <v>21</v>
      </c>
      <c r="E36" s="89" t="s">
        <v>22</v>
      </c>
      <c r="F36" s="98">
        <v>40389</v>
      </c>
      <c r="G36" s="147">
        <v>1</v>
      </c>
      <c r="H36" s="291">
        <v>1</v>
      </c>
      <c r="I36" s="98"/>
      <c r="J36" s="4" t="str">
        <f>VLOOKUP(K36,Tri!$A$1:$B$12,2,FALSE)</f>
        <v>III</v>
      </c>
      <c r="K36" s="4">
        <f t="shared" si="4"/>
        <v>7</v>
      </c>
    </row>
    <row r="37" spans="1:11" ht="54" customHeight="1">
      <c r="A37" s="128" t="s">
        <v>632</v>
      </c>
      <c r="B37" s="95" t="s">
        <v>1763</v>
      </c>
      <c r="C37" s="96" t="s">
        <v>421</v>
      </c>
      <c r="D37" s="99" t="s">
        <v>21</v>
      </c>
      <c r="E37" s="89" t="s">
        <v>22</v>
      </c>
      <c r="F37" s="98">
        <v>40420</v>
      </c>
      <c r="G37" s="147">
        <v>1</v>
      </c>
      <c r="H37" s="291">
        <v>1</v>
      </c>
      <c r="I37" s="98"/>
      <c r="J37" s="4" t="str">
        <f>VLOOKUP(K37,Tri!$A$1:$B$12,2,FALSE)</f>
        <v>III</v>
      </c>
      <c r="K37" s="4">
        <f t="shared" si="4"/>
        <v>8</v>
      </c>
    </row>
    <row r="38" spans="1:11" ht="54" customHeight="1">
      <c r="A38" s="128" t="s">
        <v>632</v>
      </c>
      <c r="B38" s="95" t="s">
        <v>1763</v>
      </c>
      <c r="C38" s="96" t="s">
        <v>421</v>
      </c>
      <c r="D38" s="99" t="s">
        <v>21</v>
      </c>
      <c r="E38" s="89" t="s">
        <v>22</v>
      </c>
      <c r="F38" s="98">
        <v>40451</v>
      </c>
      <c r="G38" s="147">
        <v>1</v>
      </c>
      <c r="H38" s="291">
        <v>1</v>
      </c>
      <c r="I38" s="98"/>
      <c r="J38" s="4" t="str">
        <f>VLOOKUP(K38,Tri!$A$1:$B$12,2,FALSE)</f>
        <v>III</v>
      </c>
      <c r="K38" s="4">
        <f t="shared" si="4"/>
        <v>9</v>
      </c>
    </row>
    <row r="39" spans="1:11" ht="54" customHeight="1">
      <c r="A39" s="128" t="s">
        <v>632</v>
      </c>
      <c r="B39" s="402" t="s">
        <v>1763</v>
      </c>
      <c r="C39" s="403" t="s">
        <v>421</v>
      </c>
      <c r="D39" s="404" t="s">
        <v>21</v>
      </c>
      <c r="E39" s="405" t="s">
        <v>22</v>
      </c>
      <c r="F39" s="406">
        <v>40481</v>
      </c>
      <c r="G39" s="135">
        <v>1</v>
      </c>
      <c r="H39" s="407">
        <v>1</v>
      </c>
      <c r="I39" s="406"/>
      <c r="J39" s="59" t="str">
        <f>VLOOKUP(K39,Tri!$A$1:$B$12,2,FALSE)</f>
        <v>IV</v>
      </c>
      <c r="K39" s="359">
        <f t="shared" si="4"/>
        <v>10</v>
      </c>
    </row>
    <row r="40" spans="1:11" ht="54" customHeight="1">
      <c r="A40" s="128" t="s">
        <v>632</v>
      </c>
      <c r="B40" s="402" t="s">
        <v>1763</v>
      </c>
      <c r="C40" s="403" t="s">
        <v>421</v>
      </c>
      <c r="D40" s="404" t="s">
        <v>21</v>
      </c>
      <c r="E40" s="405" t="s">
        <v>22</v>
      </c>
      <c r="F40" s="406">
        <v>40512</v>
      </c>
      <c r="G40" s="135">
        <v>1</v>
      </c>
      <c r="H40" s="407">
        <v>1</v>
      </c>
      <c r="I40" s="406"/>
      <c r="J40" s="59" t="str">
        <f>VLOOKUP(K40,Tri!$A$1:$B$12,2,FALSE)</f>
        <v>IV</v>
      </c>
      <c r="K40" s="4">
        <f t="shared" si="4"/>
        <v>11</v>
      </c>
    </row>
    <row r="41" spans="1:11" ht="54" customHeight="1">
      <c r="A41" s="128" t="s">
        <v>632</v>
      </c>
      <c r="B41" s="95" t="s">
        <v>1763</v>
      </c>
      <c r="C41" s="96" t="s">
        <v>421</v>
      </c>
      <c r="D41" s="99" t="s">
        <v>21</v>
      </c>
      <c r="E41" s="89" t="s">
        <v>22</v>
      </c>
      <c r="F41" s="98">
        <v>40542</v>
      </c>
      <c r="G41" s="147">
        <v>1</v>
      </c>
      <c r="H41" s="291">
        <v>1</v>
      </c>
      <c r="I41" s="98"/>
      <c r="J41" s="4" t="str">
        <f>VLOOKUP(K41,Tri!$A$1:$B$12,2,FALSE)</f>
        <v>IV</v>
      </c>
      <c r="K41" s="4">
        <f t="shared" si="4"/>
        <v>12</v>
      </c>
    </row>
    <row r="42" spans="1:11" ht="38.25">
      <c r="A42" s="128" t="s">
        <v>632</v>
      </c>
      <c r="B42" s="95" t="s">
        <v>1763</v>
      </c>
      <c r="C42" s="96" t="s">
        <v>420</v>
      </c>
      <c r="D42" s="99" t="s">
        <v>1773</v>
      </c>
      <c r="E42" s="89" t="s">
        <v>211</v>
      </c>
      <c r="F42" s="47">
        <v>40267</v>
      </c>
      <c r="G42" s="291">
        <v>1</v>
      </c>
      <c r="H42" s="291">
        <v>1</v>
      </c>
      <c r="I42" s="291"/>
      <c r="J42" s="4" t="str">
        <f>VLOOKUP(K42,Tri!$A$1:$B$12,2,FALSE)</f>
        <v>I</v>
      </c>
      <c r="K42" s="4">
        <f t="shared" si="4"/>
        <v>3</v>
      </c>
    </row>
    <row r="43" spans="1:11" ht="38.25">
      <c r="A43" s="128" t="s">
        <v>632</v>
      </c>
      <c r="B43" s="95" t="s">
        <v>1763</v>
      </c>
      <c r="C43" s="96" t="s">
        <v>420</v>
      </c>
      <c r="D43" s="99" t="s">
        <v>1773</v>
      </c>
      <c r="E43" s="89" t="s">
        <v>1774</v>
      </c>
      <c r="F43" s="47">
        <v>40359</v>
      </c>
      <c r="G43" s="291">
        <v>1</v>
      </c>
      <c r="H43" s="291">
        <v>1</v>
      </c>
      <c r="I43" s="291"/>
      <c r="J43" s="4" t="str">
        <f>VLOOKUP(K43,Tri!$A$1:$B$12,2,FALSE)</f>
        <v>II</v>
      </c>
      <c r="K43" s="4">
        <f t="shared" si="4"/>
        <v>6</v>
      </c>
    </row>
    <row r="44" spans="1:11" ht="38.25">
      <c r="A44" s="128" t="s">
        <v>632</v>
      </c>
      <c r="B44" s="95" t="s">
        <v>1763</v>
      </c>
      <c r="C44" s="96" t="s">
        <v>420</v>
      </c>
      <c r="D44" s="99" t="s">
        <v>1773</v>
      </c>
      <c r="E44" s="89" t="s">
        <v>1774</v>
      </c>
      <c r="F44" s="47">
        <v>40451</v>
      </c>
      <c r="G44" s="291">
        <v>1</v>
      </c>
      <c r="H44" s="291">
        <v>1</v>
      </c>
      <c r="I44" s="291"/>
      <c r="J44" s="4" t="str">
        <f>VLOOKUP(K44,Tri!$A$1:$B$12,2,FALSE)</f>
        <v>III</v>
      </c>
      <c r="K44" s="4">
        <f t="shared" si="4"/>
        <v>9</v>
      </c>
    </row>
    <row r="45" spans="1:11" ht="38.25">
      <c r="A45" s="128" t="s">
        <v>632</v>
      </c>
      <c r="B45" s="95" t="s">
        <v>1763</v>
      </c>
      <c r="C45" s="96" t="s">
        <v>420</v>
      </c>
      <c r="D45" s="99" t="s">
        <v>1773</v>
      </c>
      <c r="E45" s="89" t="s">
        <v>1774</v>
      </c>
      <c r="F45" s="47">
        <v>40542</v>
      </c>
      <c r="G45" s="291">
        <v>1</v>
      </c>
      <c r="H45" s="291">
        <v>1</v>
      </c>
      <c r="I45" s="291"/>
      <c r="J45" s="4" t="str">
        <f>VLOOKUP(K45,Tri!$A$1:$B$12,2,FALSE)</f>
        <v>IV</v>
      </c>
      <c r="K45" s="4">
        <f t="shared" si="4"/>
        <v>12</v>
      </c>
    </row>
    <row r="46" ht="12.75">
      <c r="G46" s="356">
        <f>SUM(G4:G45)</f>
        <v>42</v>
      </c>
    </row>
  </sheetData>
  <sheetProtection/>
  <mergeCells count="5">
    <mergeCell ref="N2:Z2"/>
    <mergeCell ref="AA2:AM2"/>
    <mergeCell ref="AN2:AZ2"/>
    <mergeCell ref="A2:E2"/>
    <mergeCell ref="F2:H2"/>
  </mergeCells>
  <dataValidations count="4">
    <dataValidation type="date" operator="lessThanOrEqual" allowBlank="1" showInputMessage="1" showErrorMessage="1" errorTitle="NO PERMITIDO" error="El tiempo planeado supera los 30 dias permitidos.&#10;Debe desagrugar aún más la tarea" sqref="F16:F23 F4:F11 G4:G41 F25:F30 F42:F45">
      <formula1>E16+30</formula1>
    </dataValidation>
    <dataValidation type="date" operator="lessThanOrEqual" allowBlank="1" showInputMessage="1" showErrorMessage="1" errorTitle="NO PERMITIDO" error="El tiempo planeado supera los 30 dias permitidos.&#10;Debe desagrugar aún más la tarea" sqref="I24">
      <formula1>F24+30</formula1>
    </dataValidation>
    <dataValidation type="whole" operator="greaterThanOrEqual" allowBlank="1" showInputMessage="1" showErrorMessage="1" sqref="D47:D65536 D15">
      <formula1>1</formula1>
    </dataValidation>
    <dataValidation allowBlank="1" showInputMessage="1" showErrorMessage="1" sqref="C4:C13 C15:C45"/>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2:AS70"/>
  <sheetViews>
    <sheetView zoomScalePageLayoutView="0" workbookViewId="0" topLeftCell="N1">
      <selection activeCell="F99" sqref="F99"/>
    </sheetView>
  </sheetViews>
  <sheetFormatPr defaultColWidth="11.421875" defaultRowHeight="12.75"/>
  <cols>
    <col min="1" max="1" width="15.8515625" style="94" customWidth="1"/>
    <col min="2" max="2" width="28.8515625" style="100" customWidth="1"/>
    <col min="3" max="3" width="6.7109375" style="100" bestFit="1" customWidth="1"/>
    <col min="4" max="4" width="30.8515625" style="101" customWidth="1"/>
    <col min="5" max="5" width="28.28125" style="100" customWidth="1"/>
    <col min="6" max="6" width="23.00390625" style="302" customWidth="1"/>
    <col min="7" max="7" width="10.28125" style="308" bestFit="1" customWidth="1"/>
    <col min="8" max="8" width="14.57421875" style="94" customWidth="1"/>
    <col min="9" max="9" width="23.00390625" style="94" customWidth="1"/>
    <col min="10" max="10" width="13.7109375" style="94" bestFit="1" customWidth="1"/>
    <col min="11" max="11" width="7.7109375" style="94" bestFit="1" customWidth="1"/>
    <col min="12" max="12" width="11.421875" style="154" customWidth="1"/>
    <col min="13" max="13" width="34.140625" style="154" customWidth="1"/>
    <col min="14" max="45" width="5.28125" style="154" customWidth="1"/>
    <col min="46" max="16384" width="11.421875" style="154" customWidth="1"/>
  </cols>
  <sheetData>
    <row r="2" spans="1:45" ht="15">
      <c r="A2" s="493" t="s">
        <v>134</v>
      </c>
      <c r="B2" s="493"/>
      <c r="C2" s="493"/>
      <c r="D2" s="493"/>
      <c r="E2" s="493"/>
      <c r="F2" s="493" t="s">
        <v>1236</v>
      </c>
      <c r="G2" s="493"/>
      <c r="H2" s="493"/>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row>
    <row r="3" spans="1:45" s="155" customFormat="1" ht="71.25" customHeight="1">
      <c r="A3" s="84" t="s">
        <v>427</v>
      </c>
      <c r="B3" s="84" t="s">
        <v>0</v>
      </c>
      <c r="C3" s="84" t="s">
        <v>1</v>
      </c>
      <c r="D3" s="84" t="s">
        <v>2</v>
      </c>
      <c r="E3" s="84" t="s">
        <v>3</v>
      </c>
      <c r="F3" s="84" t="s">
        <v>1259</v>
      </c>
      <c r="G3" s="309" t="s">
        <v>1207</v>
      </c>
      <c r="H3" s="84" t="s">
        <v>656</v>
      </c>
      <c r="I3" s="84"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t="s">
        <v>1195</v>
      </c>
      <c r="AO3" s="139" t="s">
        <v>1196</v>
      </c>
      <c r="AP3" s="139" t="s">
        <v>1197</v>
      </c>
      <c r="AQ3" s="139" t="s">
        <v>1198</v>
      </c>
      <c r="AR3" s="139"/>
      <c r="AS3" s="139" t="s">
        <v>1202</v>
      </c>
    </row>
    <row r="4" spans="1:45" ht="59.25" customHeight="1">
      <c r="A4" s="128" t="s">
        <v>632</v>
      </c>
      <c r="B4" s="89" t="s">
        <v>23</v>
      </c>
      <c r="C4" s="89" t="s">
        <v>420</v>
      </c>
      <c r="D4" s="89" t="s">
        <v>24</v>
      </c>
      <c r="E4" s="89" t="s">
        <v>25</v>
      </c>
      <c r="F4" s="98">
        <v>40267</v>
      </c>
      <c r="G4" s="310">
        <f>IF(F4="","",1)</f>
        <v>1</v>
      </c>
      <c r="H4" s="147">
        <v>1</v>
      </c>
      <c r="I4" s="98"/>
      <c r="J4" s="4" t="str">
        <f>VLOOKUP(K4,Tri!$A$1:$B$12,2,FALSE)</f>
        <v>I</v>
      </c>
      <c r="K4" s="4">
        <f>MONTH(F4)</f>
        <v>3</v>
      </c>
      <c r="M4" s="89" t="s">
        <v>23</v>
      </c>
      <c r="N4" s="41">
        <f aca="true" t="shared" si="0" ref="N4:Y4">_xlfn.SUMIFS($G$4:$G$502,$B$4:$B$502,$M4,$K$4:$K$502,N$3)</f>
        <v>8</v>
      </c>
      <c r="O4" s="41">
        <f t="shared" si="0"/>
        <v>11</v>
      </c>
      <c r="P4" s="41">
        <f t="shared" si="0"/>
        <v>26</v>
      </c>
      <c r="Q4" s="41">
        <f t="shared" si="0"/>
        <v>9</v>
      </c>
      <c r="R4" s="41">
        <f t="shared" si="0"/>
        <v>8</v>
      </c>
      <c r="S4" s="41">
        <f t="shared" si="0"/>
        <v>10</v>
      </c>
      <c r="T4" s="41">
        <f t="shared" si="0"/>
        <v>11</v>
      </c>
      <c r="U4" s="41">
        <f t="shared" si="0"/>
        <v>8</v>
      </c>
      <c r="V4" s="41">
        <f t="shared" si="0"/>
        <v>8</v>
      </c>
      <c r="W4" s="41">
        <f t="shared" si="0"/>
        <v>9</v>
      </c>
      <c r="X4" s="41">
        <f t="shared" si="0"/>
        <v>8</v>
      </c>
      <c r="Y4" s="41">
        <f t="shared" si="0"/>
        <v>12</v>
      </c>
      <c r="Z4" s="168">
        <f>SUM(N4:Y4)</f>
        <v>128</v>
      </c>
      <c r="AA4" s="41">
        <f aca="true" t="shared" si="1" ref="AA4:AL4">_xlfn.SUMIFS($H$4:$H$502,$B$4:$B$502,$M4,$K$4:$K$502,AA$3)</f>
        <v>8</v>
      </c>
      <c r="AB4" s="41">
        <f t="shared" si="1"/>
        <v>11</v>
      </c>
      <c r="AC4" s="41">
        <f t="shared" si="1"/>
        <v>26</v>
      </c>
      <c r="AD4" s="41">
        <f t="shared" si="1"/>
        <v>9</v>
      </c>
      <c r="AE4" s="41">
        <f t="shared" si="1"/>
        <v>8</v>
      </c>
      <c r="AF4" s="41">
        <f t="shared" si="1"/>
        <v>10</v>
      </c>
      <c r="AG4" s="41">
        <f t="shared" si="1"/>
        <v>11</v>
      </c>
      <c r="AH4" s="41">
        <f t="shared" si="1"/>
        <v>8</v>
      </c>
      <c r="AI4" s="41">
        <f t="shared" si="1"/>
        <v>8</v>
      </c>
      <c r="AJ4" s="41">
        <f t="shared" si="1"/>
        <v>9</v>
      </c>
      <c r="AK4" s="41">
        <f t="shared" si="1"/>
        <v>8</v>
      </c>
      <c r="AL4" s="41">
        <f t="shared" si="1"/>
        <v>12</v>
      </c>
      <c r="AM4" s="168">
        <f>SUM(AA4:AL4)</f>
        <v>128</v>
      </c>
      <c r="AN4" s="113">
        <f>IF(N4="","",IF(N4=0,"",(AA4/N4)))</f>
        <v>1</v>
      </c>
      <c r="AO4" s="113">
        <f>IF(O4="","",IF(O4=0,"",(AB4/O4)))</f>
        <v>1</v>
      </c>
      <c r="AP4" s="113">
        <f>IF(P4="","",IF(P4=0,"",(AC4/P4)))</f>
        <v>1</v>
      </c>
      <c r="AQ4" s="113">
        <f>IF(Q4="","",IF(Q4=0,"",(AD4/Q4)))</f>
        <v>1</v>
      </c>
      <c r="AR4" s="113">
        <f>IF(R4="","",IF(R4=0,"",(AE4/R4)))</f>
        <v>1</v>
      </c>
      <c r="AS4" s="169">
        <f>IF(ISERROR(AVERAGE(AN4:AR4)),"",AVERAGE(AN4:AR4))</f>
        <v>1</v>
      </c>
    </row>
    <row r="5" spans="1:11" ht="69.75" customHeight="1">
      <c r="A5" s="128" t="s">
        <v>632</v>
      </c>
      <c r="B5" s="89" t="s">
        <v>23</v>
      </c>
      <c r="C5" s="89" t="s">
        <v>612</v>
      </c>
      <c r="D5" s="89" t="s">
        <v>1775</v>
      </c>
      <c r="E5" s="89" t="s">
        <v>1776</v>
      </c>
      <c r="F5" s="98">
        <v>40267</v>
      </c>
      <c r="G5" s="310">
        <v>1</v>
      </c>
      <c r="H5" s="147">
        <v>1</v>
      </c>
      <c r="I5" s="98"/>
      <c r="J5" s="4" t="str">
        <f>VLOOKUP(K5,Tri!$A$1:$B$12,2,FALSE)</f>
        <v>I</v>
      </c>
      <c r="K5" s="4">
        <f aca="true" t="shared" si="2" ref="K5:K57">MONTH(F5)</f>
        <v>3</v>
      </c>
    </row>
    <row r="6" spans="1:11" ht="32.25" customHeight="1">
      <c r="A6" s="128" t="s">
        <v>632</v>
      </c>
      <c r="B6" s="89" t="s">
        <v>23</v>
      </c>
      <c r="C6" s="89" t="s">
        <v>421</v>
      </c>
      <c r="D6" s="89" t="s">
        <v>1787</v>
      </c>
      <c r="E6" s="89" t="s">
        <v>26</v>
      </c>
      <c r="F6" s="98">
        <v>40298</v>
      </c>
      <c r="G6" s="310">
        <f>IF(F6="","",1)</f>
        <v>1</v>
      </c>
      <c r="H6" s="147">
        <v>1</v>
      </c>
      <c r="I6" s="98"/>
      <c r="J6" s="4" t="str">
        <f>VLOOKUP(K6,Tri!$A$1:$B$12,2,FALSE)</f>
        <v>II</v>
      </c>
      <c r="K6" s="4">
        <f t="shared" si="2"/>
        <v>4</v>
      </c>
    </row>
    <row r="7" spans="1:11" ht="32.25" customHeight="1">
      <c r="A7" s="128" t="s">
        <v>632</v>
      </c>
      <c r="B7" s="89" t="s">
        <v>23</v>
      </c>
      <c r="C7" s="89" t="s">
        <v>422</v>
      </c>
      <c r="D7" s="89" t="s">
        <v>1777</v>
      </c>
      <c r="E7" s="89" t="s">
        <v>27</v>
      </c>
      <c r="F7" s="98">
        <v>40268</v>
      </c>
      <c r="G7" s="310">
        <f>IF(F7="","",1)</f>
        <v>1</v>
      </c>
      <c r="H7" s="147">
        <v>1</v>
      </c>
      <c r="I7" s="98"/>
      <c r="J7" s="4" t="str">
        <f>VLOOKUP(K7,Tri!$A$1:$B$12,2,FALSE)</f>
        <v>I</v>
      </c>
      <c r="K7" s="4">
        <f t="shared" si="2"/>
        <v>3</v>
      </c>
    </row>
    <row r="8" spans="1:11" ht="41.25" customHeight="1">
      <c r="A8" s="128" t="s">
        <v>632</v>
      </c>
      <c r="B8" s="89" t="s">
        <v>23</v>
      </c>
      <c r="C8" s="89" t="s">
        <v>422</v>
      </c>
      <c r="D8" s="89" t="s">
        <v>1778</v>
      </c>
      <c r="E8" s="89" t="s">
        <v>28</v>
      </c>
      <c r="F8" s="300">
        <v>40543</v>
      </c>
      <c r="G8" s="310">
        <v>3</v>
      </c>
      <c r="H8" s="147">
        <v>3</v>
      </c>
      <c r="I8" s="98"/>
      <c r="J8" s="4" t="str">
        <f>VLOOKUP(K8,Tri!$A$1:$B$12,2,FALSE)</f>
        <v>IV</v>
      </c>
      <c r="K8" s="4">
        <f t="shared" si="2"/>
        <v>12</v>
      </c>
    </row>
    <row r="9" spans="1:11" ht="32.25" customHeight="1">
      <c r="A9" s="128" t="s">
        <v>632</v>
      </c>
      <c r="B9" s="89" t="s">
        <v>23</v>
      </c>
      <c r="C9" s="89" t="s">
        <v>603</v>
      </c>
      <c r="D9" s="89" t="s">
        <v>1779</v>
      </c>
      <c r="E9" s="89" t="s">
        <v>29</v>
      </c>
      <c r="F9" s="300">
        <v>40180</v>
      </c>
      <c r="G9" s="310">
        <f>IF(F9="","",1)</f>
        <v>1</v>
      </c>
      <c r="H9" s="147">
        <v>1</v>
      </c>
      <c r="I9" s="98"/>
      <c r="J9" s="4" t="str">
        <f>VLOOKUP(K9,Tri!$A$1:$B$12,2,FALSE)</f>
        <v>I</v>
      </c>
      <c r="K9" s="4">
        <f t="shared" si="2"/>
        <v>1</v>
      </c>
    </row>
    <row r="10" spans="1:11" ht="32.25" customHeight="1">
      <c r="A10" s="128" t="s">
        <v>632</v>
      </c>
      <c r="B10" s="89" t="s">
        <v>23</v>
      </c>
      <c r="C10" s="89" t="s">
        <v>10</v>
      </c>
      <c r="D10" s="173" t="s">
        <v>1780</v>
      </c>
      <c r="E10" s="89" t="s">
        <v>1788</v>
      </c>
      <c r="F10" s="301">
        <v>40267</v>
      </c>
      <c r="G10" s="310">
        <f>IF(F10="","",1)</f>
        <v>1</v>
      </c>
      <c r="H10" s="147">
        <v>1</v>
      </c>
      <c r="I10" s="98"/>
      <c r="J10" s="4" t="str">
        <f>VLOOKUP(K10,Tri!$A$1:$B$12,2,FALSE)</f>
        <v>I</v>
      </c>
      <c r="K10" s="4">
        <f t="shared" si="2"/>
        <v>3</v>
      </c>
    </row>
    <row r="11" spans="1:11" ht="32.25" customHeight="1">
      <c r="A11" s="128" t="s">
        <v>632</v>
      </c>
      <c r="B11" s="89" t="s">
        <v>23</v>
      </c>
      <c r="C11" s="89" t="s">
        <v>577</v>
      </c>
      <c r="D11" s="89" t="s">
        <v>30</v>
      </c>
      <c r="E11" s="89" t="s">
        <v>1789</v>
      </c>
      <c r="F11" s="8">
        <v>40179</v>
      </c>
      <c r="G11" s="310">
        <f>IF(F11="","",1)</f>
        <v>1</v>
      </c>
      <c r="H11" s="147">
        <v>1</v>
      </c>
      <c r="I11" s="98"/>
      <c r="J11" s="4" t="str">
        <f>VLOOKUP(K11,Tri!$A$1:$B$12,2,FALSE)</f>
        <v>I</v>
      </c>
      <c r="K11" s="4">
        <f t="shared" si="2"/>
        <v>1</v>
      </c>
    </row>
    <row r="12" spans="1:11" ht="32.25" customHeight="1">
      <c r="A12" s="128" t="s">
        <v>632</v>
      </c>
      <c r="B12" s="89" t="s">
        <v>23</v>
      </c>
      <c r="C12" s="89" t="s">
        <v>577</v>
      </c>
      <c r="D12" s="89" t="s">
        <v>30</v>
      </c>
      <c r="E12" s="89" t="s">
        <v>1789</v>
      </c>
      <c r="F12" s="8">
        <v>40210</v>
      </c>
      <c r="G12" s="310">
        <v>1</v>
      </c>
      <c r="H12" s="147">
        <v>1</v>
      </c>
      <c r="I12" s="98"/>
      <c r="J12" s="4" t="str">
        <f>VLOOKUP(K12,Tri!$A$1:$B$12,2,FALSE)</f>
        <v>I</v>
      </c>
      <c r="K12" s="4">
        <f t="shared" si="2"/>
        <v>2</v>
      </c>
    </row>
    <row r="13" spans="1:11" ht="32.25" customHeight="1">
      <c r="A13" s="128" t="s">
        <v>632</v>
      </c>
      <c r="B13" s="89" t="s">
        <v>23</v>
      </c>
      <c r="C13" s="89" t="s">
        <v>577</v>
      </c>
      <c r="D13" s="89" t="s">
        <v>30</v>
      </c>
      <c r="E13" s="89" t="s">
        <v>1789</v>
      </c>
      <c r="F13" s="8">
        <v>40238</v>
      </c>
      <c r="G13" s="310">
        <v>1</v>
      </c>
      <c r="H13" s="147">
        <v>1</v>
      </c>
      <c r="I13" s="98"/>
      <c r="J13" s="4" t="str">
        <f>VLOOKUP(K13,Tri!$A$1:$B$12,2,FALSE)</f>
        <v>I</v>
      </c>
      <c r="K13" s="4">
        <f t="shared" si="2"/>
        <v>3</v>
      </c>
    </row>
    <row r="14" spans="1:11" ht="32.25" customHeight="1">
      <c r="A14" s="128" t="s">
        <v>632</v>
      </c>
      <c r="B14" s="89" t="s">
        <v>23</v>
      </c>
      <c r="C14" s="89" t="s">
        <v>577</v>
      </c>
      <c r="D14" s="89" t="s">
        <v>30</v>
      </c>
      <c r="E14" s="89" t="s">
        <v>1789</v>
      </c>
      <c r="F14" s="8">
        <v>40269</v>
      </c>
      <c r="G14" s="310">
        <v>1</v>
      </c>
      <c r="H14" s="147">
        <v>1</v>
      </c>
      <c r="I14" s="98"/>
      <c r="J14" s="4" t="str">
        <f>VLOOKUP(K14,Tri!$A$1:$B$12,2,FALSE)</f>
        <v>II</v>
      </c>
      <c r="K14" s="4">
        <f t="shared" si="2"/>
        <v>4</v>
      </c>
    </row>
    <row r="15" spans="1:11" ht="32.25" customHeight="1">
      <c r="A15" s="128" t="s">
        <v>632</v>
      </c>
      <c r="B15" s="89" t="s">
        <v>23</v>
      </c>
      <c r="C15" s="89" t="s">
        <v>577</v>
      </c>
      <c r="D15" s="89" t="s">
        <v>30</v>
      </c>
      <c r="E15" s="89" t="s">
        <v>1789</v>
      </c>
      <c r="F15" s="8">
        <v>40299</v>
      </c>
      <c r="G15" s="310">
        <v>1</v>
      </c>
      <c r="H15" s="147">
        <v>1</v>
      </c>
      <c r="I15" s="98"/>
      <c r="J15" s="4" t="str">
        <f>VLOOKUP(K15,Tri!$A$1:$B$12,2,FALSE)</f>
        <v>II</v>
      </c>
      <c r="K15" s="4">
        <f t="shared" si="2"/>
        <v>5</v>
      </c>
    </row>
    <row r="16" spans="1:11" ht="32.25" customHeight="1">
      <c r="A16" s="128" t="s">
        <v>632</v>
      </c>
      <c r="B16" s="89" t="s">
        <v>23</v>
      </c>
      <c r="C16" s="89" t="s">
        <v>577</v>
      </c>
      <c r="D16" s="89" t="s">
        <v>30</v>
      </c>
      <c r="E16" s="89" t="s">
        <v>1789</v>
      </c>
      <c r="F16" s="8">
        <v>40330</v>
      </c>
      <c r="G16" s="310">
        <v>1</v>
      </c>
      <c r="H16" s="147">
        <v>1</v>
      </c>
      <c r="I16" s="98"/>
      <c r="J16" s="4" t="str">
        <f>VLOOKUP(K16,Tri!$A$1:$B$12,2,FALSE)</f>
        <v>II</v>
      </c>
      <c r="K16" s="4">
        <f t="shared" si="2"/>
        <v>6</v>
      </c>
    </row>
    <row r="17" spans="1:11" ht="32.25" customHeight="1">
      <c r="A17" s="128" t="s">
        <v>632</v>
      </c>
      <c r="B17" s="89" t="s">
        <v>23</v>
      </c>
      <c r="C17" s="89" t="s">
        <v>577</v>
      </c>
      <c r="D17" s="89" t="s">
        <v>30</v>
      </c>
      <c r="E17" s="89" t="s">
        <v>1789</v>
      </c>
      <c r="F17" s="8">
        <v>40360</v>
      </c>
      <c r="G17" s="310">
        <v>1</v>
      </c>
      <c r="H17" s="147">
        <v>1</v>
      </c>
      <c r="I17" s="98"/>
      <c r="J17" s="4" t="str">
        <f>VLOOKUP(K17,Tri!$A$1:$B$12,2,FALSE)</f>
        <v>III</v>
      </c>
      <c r="K17" s="4">
        <f t="shared" si="2"/>
        <v>7</v>
      </c>
    </row>
    <row r="18" spans="1:11" ht="32.25" customHeight="1">
      <c r="A18" s="128" t="s">
        <v>632</v>
      </c>
      <c r="B18" s="89" t="s">
        <v>23</v>
      </c>
      <c r="C18" s="89" t="s">
        <v>577</v>
      </c>
      <c r="D18" s="89" t="s">
        <v>30</v>
      </c>
      <c r="E18" s="89" t="s">
        <v>1789</v>
      </c>
      <c r="F18" s="8">
        <v>40391</v>
      </c>
      <c r="G18" s="310">
        <v>1</v>
      </c>
      <c r="H18" s="147">
        <v>1</v>
      </c>
      <c r="I18" s="98"/>
      <c r="J18" s="4" t="str">
        <f>VLOOKUP(K18,Tri!$A$1:$B$12,2,FALSE)</f>
        <v>III</v>
      </c>
      <c r="K18" s="4">
        <f t="shared" si="2"/>
        <v>8</v>
      </c>
    </row>
    <row r="19" spans="1:11" ht="68.25" customHeight="1">
      <c r="A19" s="128" t="s">
        <v>632</v>
      </c>
      <c r="B19" s="89" t="s">
        <v>23</v>
      </c>
      <c r="C19" s="89" t="s">
        <v>577</v>
      </c>
      <c r="D19" s="89" t="s">
        <v>30</v>
      </c>
      <c r="E19" s="89" t="s">
        <v>1789</v>
      </c>
      <c r="F19" s="8">
        <v>40422</v>
      </c>
      <c r="G19" s="310">
        <v>1</v>
      </c>
      <c r="H19" s="147">
        <v>1</v>
      </c>
      <c r="I19" s="98"/>
      <c r="J19" s="4" t="str">
        <f>VLOOKUP(K19,Tri!$A$1:$B$12,2,FALSE)</f>
        <v>III</v>
      </c>
      <c r="K19" s="4">
        <f t="shared" si="2"/>
        <v>9</v>
      </c>
    </row>
    <row r="20" spans="1:11" ht="38.25">
      <c r="A20" s="128" t="s">
        <v>632</v>
      </c>
      <c r="B20" s="89" t="s">
        <v>23</v>
      </c>
      <c r="C20" s="89" t="s">
        <v>577</v>
      </c>
      <c r="D20" s="89" t="s">
        <v>30</v>
      </c>
      <c r="E20" s="89" t="s">
        <v>1789</v>
      </c>
      <c r="F20" s="8">
        <v>40452</v>
      </c>
      <c r="G20" s="310">
        <v>1</v>
      </c>
      <c r="H20" s="147">
        <v>1</v>
      </c>
      <c r="I20" s="98"/>
      <c r="J20" s="4" t="str">
        <f>VLOOKUP(K20,Tri!$A$1:$B$12,2,FALSE)</f>
        <v>IV</v>
      </c>
      <c r="K20" s="4">
        <f t="shared" si="2"/>
        <v>10</v>
      </c>
    </row>
    <row r="21" spans="1:11" ht="32.25" customHeight="1">
      <c r="A21" s="128" t="s">
        <v>632</v>
      </c>
      <c r="B21" s="89" t="s">
        <v>23</v>
      </c>
      <c r="C21" s="89" t="s">
        <v>577</v>
      </c>
      <c r="D21" s="89" t="s">
        <v>30</v>
      </c>
      <c r="E21" s="89" t="s">
        <v>1789</v>
      </c>
      <c r="F21" s="8">
        <v>40483</v>
      </c>
      <c r="G21" s="310">
        <v>1</v>
      </c>
      <c r="H21" s="147">
        <v>1</v>
      </c>
      <c r="I21" s="98"/>
      <c r="J21" s="4" t="str">
        <f>VLOOKUP(K21,Tri!$A$1:$B$12,2,FALSE)</f>
        <v>IV</v>
      </c>
      <c r="K21" s="4">
        <f t="shared" si="2"/>
        <v>11</v>
      </c>
    </row>
    <row r="22" spans="1:11" ht="45" customHeight="1">
      <c r="A22" s="128" t="s">
        <v>632</v>
      </c>
      <c r="B22" s="89" t="s">
        <v>23</v>
      </c>
      <c r="C22" s="89" t="s">
        <v>577</v>
      </c>
      <c r="D22" s="89" t="s">
        <v>30</v>
      </c>
      <c r="E22" s="89" t="s">
        <v>1789</v>
      </c>
      <c r="F22" s="8">
        <v>40513</v>
      </c>
      <c r="G22" s="310">
        <v>1</v>
      </c>
      <c r="H22" s="147">
        <v>1</v>
      </c>
      <c r="I22" s="98"/>
      <c r="J22" s="4" t="str">
        <f>VLOOKUP(K22,Tri!$A$1:$B$12,2,FALSE)</f>
        <v>IV</v>
      </c>
      <c r="K22" s="4">
        <f t="shared" si="2"/>
        <v>12</v>
      </c>
    </row>
    <row r="23" spans="1:11" ht="45" customHeight="1">
      <c r="A23" s="128" t="s">
        <v>632</v>
      </c>
      <c r="B23" s="89" t="s">
        <v>23</v>
      </c>
      <c r="C23" s="89" t="s">
        <v>13</v>
      </c>
      <c r="D23" s="89" t="s">
        <v>1790</v>
      </c>
      <c r="E23" s="89" t="s">
        <v>1791</v>
      </c>
      <c r="F23" s="300">
        <v>40208</v>
      </c>
      <c r="G23" s="310">
        <v>1</v>
      </c>
      <c r="H23" s="147">
        <v>1</v>
      </c>
      <c r="I23" s="98"/>
      <c r="J23" s="4" t="str">
        <f>VLOOKUP(K23,Tri!$A$1:$B$12,2,FALSE)</f>
        <v>I</v>
      </c>
      <c r="K23" s="4">
        <f t="shared" si="2"/>
        <v>1</v>
      </c>
    </row>
    <row r="24" spans="1:11" ht="45" customHeight="1">
      <c r="A24" s="128" t="s">
        <v>632</v>
      </c>
      <c r="B24" s="89" t="s">
        <v>23</v>
      </c>
      <c r="C24" s="89" t="s">
        <v>13</v>
      </c>
      <c r="D24" s="89" t="s">
        <v>1790</v>
      </c>
      <c r="E24" s="89" t="s">
        <v>1791</v>
      </c>
      <c r="F24" s="300">
        <v>40237</v>
      </c>
      <c r="G24" s="310">
        <v>1</v>
      </c>
      <c r="H24" s="147">
        <v>1</v>
      </c>
      <c r="I24" s="98"/>
      <c r="J24" s="4" t="str">
        <f>VLOOKUP(K24,Tri!$A$1:$B$12,2,FALSE)</f>
        <v>I</v>
      </c>
      <c r="K24" s="4">
        <f t="shared" si="2"/>
        <v>2</v>
      </c>
    </row>
    <row r="25" spans="1:11" ht="45" customHeight="1">
      <c r="A25" s="128" t="s">
        <v>632</v>
      </c>
      <c r="B25" s="89" t="s">
        <v>23</v>
      </c>
      <c r="C25" s="89" t="s">
        <v>13</v>
      </c>
      <c r="D25" s="89" t="s">
        <v>1790</v>
      </c>
      <c r="E25" s="89" t="s">
        <v>1791</v>
      </c>
      <c r="F25" s="300">
        <v>40267</v>
      </c>
      <c r="G25" s="310">
        <v>1</v>
      </c>
      <c r="H25" s="147">
        <v>1</v>
      </c>
      <c r="I25" s="98"/>
      <c r="J25" s="4" t="str">
        <f>VLOOKUP(K25,Tri!$A$1:$B$12,2,FALSE)</f>
        <v>I</v>
      </c>
      <c r="K25" s="4">
        <f t="shared" si="2"/>
        <v>3</v>
      </c>
    </row>
    <row r="26" spans="1:11" ht="45" customHeight="1">
      <c r="A26" s="128" t="s">
        <v>632</v>
      </c>
      <c r="B26" s="89" t="s">
        <v>23</v>
      </c>
      <c r="C26" s="89" t="s">
        <v>13</v>
      </c>
      <c r="D26" s="89" t="s">
        <v>1790</v>
      </c>
      <c r="E26" s="89" t="s">
        <v>1791</v>
      </c>
      <c r="F26" s="300">
        <v>40298</v>
      </c>
      <c r="G26" s="310">
        <v>1</v>
      </c>
      <c r="H26" s="147">
        <v>1</v>
      </c>
      <c r="I26" s="98"/>
      <c r="J26" s="4" t="str">
        <f>VLOOKUP(K26,Tri!$A$1:$B$12,2,FALSE)</f>
        <v>II</v>
      </c>
      <c r="K26" s="4">
        <f t="shared" si="2"/>
        <v>4</v>
      </c>
    </row>
    <row r="27" spans="1:11" ht="45" customHeight="1">
      <c r="A27" s="128" t="s">
        <v>632</v>
      </c>
      <c r="B27" s="89" t="s">
        <v>23</v>
      </c>
      <c r="C27" s="89" t="s">
        <v>13</v>
      </c>
      <c r="D27" s="89" t="s">
        <v>1790</v>
      </c>
      <c r="E27" s="89" t="s">
        <v>1791</v>
      </c>
      <c r="F27" s="300">
        <v>40328</v>
      </c>
      <c r="G27" s="310">
        <v>1</v>
      </c>
      <c r="H27" s="147">
        <v>1</v>
      </c>
      <c r="I27" s="98"/>
      <c r="J27" s="4" t="str">
        <f>VLOOKUP(K27,Tri!$A$1:$B$12,2,FALSE)</f>
        <v>II</v>
      </c>
      <c r="K27" s="4">
        <f t="shared" si="2"/>
        <v>5</v>
      </c>
    </row>
    <row r="28" spans="1:11" ht="45" customHeight="1">
      <c r="A28" s="128" t="s">
        <v>632</v>
      </c>
      <c r="B28" s="89" t="s">
        <v>23</v>
      </c>
      <c r="C28" s="89" t="s">
        <v>13</v>
      </c>
      <c r="D28" s="89" t="s">
        <v>1790</v>
      </c>
      <c r="E28" s="89" t="s">
        <v>1791</v>
      </c>
      <c r="F28" s="300">
        <v>40359</v>
      </c>
      <c r="G28" s="310">
        <v>1</v>
      </c>
      <c r="H28" s="147">
        <v>1</v>
      </c>
      <c r="I28" s="98"/>
      <c r="J28" s="4" t="str">
        <f>VLOOKUP(K28,Tri!$A$1:$B$12,2,FALSE)</f>
        <v>II</v>
      </c>
      <c r="K28" s="4">
        <f t="shared" si="2"/>
        <v>6</v>
      </c>
    </row>
    <row r="29" spans="1:11" ht="45" customHeight="1">
      <c r="A29" s="128" t="s">
        <v>632</v>
      </c>
      <c r="B29" s="89" t="s">
        <v>23</v>
      </c>
      <c r="C29" s="89" t="s">
        <v>13</v>
      </c>
      <c r="D29" s="89" t="s">
        <v>1790</v>
      </c>
      <c r="E29" s="89" t="s">
        <v>1791</v>
      </c>
      <c r="F29" s="300">
        <v>40389</v>
      </c>
      <c r="G29" s="310">
        <v>1</v>
      </c>
      <c r="H29" s="147">
        <v>1</v>
      </c>
      <c r="I29" s="98"/>
      <c r="J29" s="4" t="str">
        <f>VLOOKUP(K29,Tri!$A$1:$B$12,2,FALSE)</f>
        <v>III</v>
      </c>
      <c r="K29" s="4">
        <f t="shared" si="2"/>
        <v>7</v>
      </c>
    </row>
    <row r="30" spans="1:11" ht="45" customHeight="1">
      <c r="A30" s="128" t="s">
        <v>632</v>
      </c>
      <c r="B30" s="89" t="s">
        <v>23</v>
      </c>
      <c r="C30" s="89" t="s">
        <v>13</v>
      </c>
      <c r="D30" s="89" t="s">
        <v>1790</v>
      </c>
      <c r="E30" s="89" t="s">
        <v>1791</v>
      </c>
      <c r="F30" s="300">
        <v>40420</v>
      </c>
      <c r="G30" s="310">
        <v>1</v>
      </c>
      <c r="H30" s="147">
        <v>1</v>
      </c>
      <c r="I30" s="98"/>
      <c r="J30" s="4" t="str">
        <f>VLOOKUP(K30,Tri!$A$1:$B$12,2,FALSE)</f>
        <v>III</v>
      </c>
      <c r="K30" s="4">
        <f t="shared" si="2"/>
        <v>8</v>
      </c>
    </row>
    <row r="31" spans="1:11" ht="45" customHeight="1">
      <c r="A31" s="128" t="s">
        <v>632</v>
      </c>
      <c r="B31" s="89" t="s">
        <v>23</v>
      </c>
      <c r="C31" s="89" t="s">
        <v>13</v>
      </c>
      <c r="D31" s="89" t="s">
        <v>1790</v>
      </c>
      <c r="E31" s="89" t="s">
        <v>1791</v>
      </c>
      <c r="F31" s="300">
        <v>40451</v>
      </c>
      <c r="G31" s="310">
        <v>1</v>
      </c>
      <c r="H31" s="147">
        <v>1</v>
      </c>
      <c r="I31" s="98"/>
      <c r="J31" s="4" t="str">
        <f>VLOOKUP(K31,Tri!$A$1:$B$12,2,FALSE)</f>
        <v>III</v>
      </c>
      <c r="K31" s="4">
        <f t="shared" si="2"/>
        <v>9</v>
      </c>
    </row>
    <row r="32" spans="1:11" ht="45" customHeight="1">
      <c r="A32" s="128" t="s">
        <v>632</v>
      </c>
      <c r="B32" s="89" t="s">
        <v>23</v>
      </c>
      <c r="C32" s="89" t="s">
        <v>13</v>
      </c>
      <c r="D32" s="89" t="s">
        <v>1790</v>
      </c>
      <c r="E32" s="89" t="s">
        <v>1791</v>
      </c>
      <c r="F32" s="300">
        <v>40481</v>
      </c>
      <c r="G32" s="310">
        <v>1</v>
      </c>
      <c r="H32" s="147">
        <v>1</v>
      </c>
      <c r="I32" s="98"/>
      <c r="J32" s="4" t="str">
        <f>VLOOKUP(K32,Tri!$A$1:$B$12,2,FALSE)</f>
        <v>IV</v>
      </c>
      <c r="K32" s="4">
        <f t="shared" si="2"/>
        <v>10</v>
      </c>
    </row>
    <row r="33" spans="1:11" ht="45" customHeight="1">
      <c r="A33" s="128" t="s">
        <v>632</v>
      </c>
      <c r="B33" s="89" t="s">
        <v>23</v>
      </c>
      <c r="C33" s="89" t="s">
        <v>13</v>
      </c>
      <c r="D33" s="89" t="s">
        <v>1790</v>
      </c>
      <c r="E33" s="89" t="s">
        <v>1791</v>
      </c>
      <c r="F33" s="300">
        <v>40512</v>
      </c>
      <c r="G33" s="310">
        <v>1</v>
      </c>
      <c r="H33" s="147">
        <v>1</v>
      </c>
      <c r="I33" s="98"/>
      <c r="J33" s="4" t="str">
        <f>VLOOKUP(K33,Tri!$A$1:$B$12,2,FALSE)</f>
        <v>IV</v>
      </c>
      <c r="K33" s="4">
        <f t="shared" si="2"/>
        <v>11</v>
      </c>
    </row>
    <row r="34" spans="1:11" ht="45" customHeight="1">
      <c r="A34" s="128" t="s">
        <v>632</v>
      </c>
      <c r="B34" s="89" t="s">
        <v>23</v>
      </c>
      <c r="C34" s="89" t="s">
        <v>13</v>
      </c>
      <c r="D34" s="89" t="s">
        <v>1790</v>
      </c>
      <c r="E34" s="89" t="s">
        <v>1791</v>
      </c>
      <c r="F34" s="300">
        <v>40542</v>
      </c>
      <c r="G34" s="310">
        <v>1</v>
      </c>
      <c r="H34" s="147">
        <v>1</v>
      </c>
      <c r="I34" s="98"/>
      <c r="J34" s="4" t="str">
        <f>VLOOKUP(K34,Tri!$A$1:$B$12,2,FALSE)</f>
        <v>IV</v>
      </c>
      <c r="K34" s="4">
        <f t="shared" si="2"/>
        <v>12</v>
      </c>
    </row>
    <row r="35" spans="1:11" ht="45" customHeight="1">
      <c r="A35" s="128" t="s">
        <v>632</v>
      </c>
      <c r="B35" s="89" t="s">
        <v>23</v>
      </c>
      <c r="C35" s="89" t="s">
        <v>31</v>
      </c>
      <c r="D35" s="89" t="s">
        <v>1781</v>
      </c>
      <c r="E35" s="89" t="s">
        <v>214</v>
      </c>
      <c r="F35" s="300">
        <v>40481</v>
      </c>
      <c r="G35" s="310">
        <f>IF(F35="","",1)</f>
        <v>1</v>
      </c>
      <c r="H35" s="147">
        <v>1</v>
      </c>
      <c r="I35" s="98"/>
      <c r="J35" s="4" t="str">
        <f>VLOOKUP(K35,Tri!$A$1:$B$12,2,FALSE)</f>
        <v>IV</v>
      </c>
      <c r="K35" s="4">
        <f t="shared" si="2"/>
        <v>10</v>
      </c>
    </row>
    <row r="36" spans="1:11" ht="45" customHeight="1">
      <c r="A36" s="128" t="s">
        <v>632</v>
      </c>
      <c r="B36" s="89" t="s">
        <v>23</v>
      </c>
      <c r="C36" s="223" t="s">
        <v>31</v>
      </c>
      <c r="D36" s="89" t="s">
        <v>1781</v>
      </c>
      <c r="E36" s="89" t="s">
        <v>212</v>
      </c>
      <c r="F36" s="300">
        <v>40267</v>
      </c>
      <c r="G36" s="310">
        <v>1</v>
      </c>
      <c r="H36" s="147">
        <v>1</v>
      </c>
      <c r="I36" s="98"/>
      <c r="J36" s="4" t="str">
        <f>VLOOKUP(K36,Tri!$A$1:$B$12,2,FALSE)</f>
        <v>I</v>
      </c>
      <c r="K36" s="4">
        <f t="shared" si="2"/>
        <v>3</v>
      </c>
    </row>
    <row r="37" spans="1:11" ht="45" customHeight="1">
      <c r="A37" s="128" t="s">
        <v>632</v>
      </c>
      <c r="B37" s="89" t="s">
        <v>23</v>
      </c>
      <c r="C37" s="223" t="s">
        <v>31</v>
      </c>
      <c r="D37" s="89" t="s">
        <v>1781</v>
      </c>
      <c r="E37" s="89" t="s">
        <v>213</v>
      </c>
      <c r="F37" s="300">
        <v>40237</v>
      </c>
      <c r="G37" s="310">
        <v>1</v>
      </c>
      <c r="H37" s="147">
        <v>1</v>
      </c>
      <c r="I37" s="98"/>
      <c r="J37" s="4" t="str">
        <f>VLOOKUP(K37,Tri!$A$1:$B$12,2,FALSE)</f>
        <v>I</v>
      </c>
      <c r="K37" s="4">
        <f>MONTH(F37)</f>
        <v>2</v>
      </c>
    </row>
    <row r="38" spans="1:11" ht="45" customHeight="1">
      <c r="A38" s="128" t="s">
        <v>632</v>
      </c>
      <c r="B38" s="89" t="s">
        <v>23</v>
      </c>
      <c r="C38" s="89" t="s">
        <v>1080</v>
      </c>
      <c r="D38" s="89" t="s">
        <v>682</v>
      </c>
      <c r="E38" s="89" t="s">
        <v>215</v>
      </c>
      <c r="F38" s="300">
        <v>40237</v>
      </c>
      <c r="G38" s="310">
        <f>IF(F38="","",1)</f>
        <v>1</v>
      </c>
      <c r="H38" s="147">
        <v>1</v>
      </c>
      <c r="I38" s="98"/>
      <c r="J38" s="4" t="str">
        <f>VLOOKUP(K38,Tri!$A$1:$B$12,2,FALSE)</f>
        <v>I</v>
      </c>
      <c r="K38" s="4">
        <f t="shared" si="2"/>
        <v>2</v>
      </c>
    </row>
    <row r="39" spans="1:11" ht="45" customHeight="1">
      <c r="A39" s="128" t="s">
        <v>632</v>
      </c>
      <c r="B39" s="89" t="s">
        <v>23</v>
      </c>
      <c r="C39" s="89" t="s">
        <v>1080</v>
      </c>
      <c r="D39" s="89" t="s">
        <v>682</v>
      </c>
      <c r="E39" s="89" t="s">
        <v>216</v>
      </c>
      <c r="F39" s="300">
        <v>40359</v>
      </c>
      <c r="G39" s="310">
        <v>1</v>
      </c>
      <c r="H39" s="147">
        <v>1</v>
      </c>
      <c r="I39" s="98"/>
      <c r="J39" s="4" t="str">
        <f>VLOOKUP(K39,Tri!$A$1:$B$12,2,FALSE)</f>
        <v>II</v>
      </c>
      <c r="K39" s="4">
        <f t="shared" si="2"/>
        <v>6</v>
      </c>
    </row>
    <row r="40" spans="1:11" ht="45" customHeight="1">
      <c r="A40" s="128" t="s">
        <v>632</v>
      </c>
      <c r="B40" s="89" t="s">
        <v>23</v>
      </c>
      <c r="C40" s="89" t="s">
        <v>1080</v>
      </c>
      <c r="D40" s="89" t="s">
        <v>682</v>
      </c>
      <c r="E40" s="89" t="s">
        <v>217</v>
      </c>
      <c r="F40" s="300">
        <v>40359</v>
      </c>
      <c r="G40" s="310">
        <v>1</v>
      </c>
      <c r="H40" s="147">
        <v>1</v>
      </c>
      <c r="I40" s="98"/>
      <c r="J40" s="4" t="str">
        <f>VLOOKUP(K40,Tri!$A$1:$B$12,2,FALSE)</f>
        <v>II</v>
      </c>
      <c r="K40" s="4">
        <f t="shared" si="2"/>
        <v>6</v>
      </c>
    </row>
    <row r="41" spans="1:11" ht="45" customHeight="1">
      <c r="A41" s="128" t="s">
        <v>632</v>
      </c>
      <c r="B41" s="89" t="s">
        <v>23</v>
      </c>
      <c r="C41" s="89" t="s">
        <v>1080</v>
      </c>
      <c r="D41" s="89" t="s">
        <v>682</v>
      </c>
      <c r="E41" s="89" t="s">
        <v>218</v>
      </c>
      <c r="F41" s="300">
        <v>40371</v>
      </c>
      <c r="G41" s="310">
        <v>1</v>
      </c>
      <c r="H41" s="147">
        <v>1</v>
      </c>
      <c r="I41" s="98"/>
      <c r="J41" s="4" t="str">
        <f>VLOOKUP(K41,Tri!$A$1:$B$12,2,FALSE)</f>
        <v>III</v>
      </c>
      <c r="K41" s="4">
        <f t="shared" si="2"/>
        <v>7</v>
      </c>
    </row>
    <row r="42" spans="1:11" ht="45" customHeight="1">
      <c r="A42" s="128" t="s">
        <v>632</v>
      </c>
      <c r="B42" s="89" t="s">
        <v>23</v>
      </c>
      <c r="C42" s="89" t="s">
        <v>32</v>
      </c>
      <c r="D42" s="89" t="s">
        <v>1782</v>
      </c>
      <c r="E42" s="89" t="s">
        <v>1783</v>
      </c>
      <c r="F42" s="8">
        <v>40237</v>
      </c>
      <c r="G42" s="310">
        <f>IF(F42="","",1)</f>
        <v>1</v>
      </c>
      <c r="H42" s="147">
        <v>1</v>
      </c>
      <c r="I42" s="98"/>
      <c r="J42" s="4" t="str">
        <f>VLOOKUP(K42,Tri!$A$1:$B$12,2,FALSE)</f>
        <v>I</v>
      </c>
      <c r="K42" s="4">
        <f t="shared" si="2"/>
        <v>2</v>
      </c>
    </row>
    <row r="43" spans="1:11" ht="45" customHeight="1">
      <c r="A43" s="128" t="s">
        <v>632</v>
      </c>
      <c r="B43" s="89" t="s">
        <v>23</v>
      </c>
      <c r="C43" s="89" t="s">
        <v>32</v>
      </c>
      <c r="D43" s="89" t="s">
        <v>1782</v>
      </c>
      <c r="E43" s="89" t="s">
        <v>683</v>
      </c>
      <c r="F43" s="8">
        <v>40389</v>
      </c>
      <c r="G43" s="310">
        <v>1</v>
      </c>
      <c r="H43" s="147">
        <v>1</v>
      </c>
      <c r="I43" s="98"/>
      <c r="J43" s="4" t="str">
        <f>VLOOKUP(K43,Tri!$A$1:$B$12,2,FALSE)</f>
        <v>III</v>
      </c>
      <c r="K43" s="4">
        <f t="shared" si="2"/>
        <v>7</v>
      </c>
    </row>
    <row r="44" spans="1:11" ht="45" customHeight="1">
      <c r="A44" s="128" t="s">
        <v>632</v>
      </c>
      <c r="B44" s="89" t="s">
        <v>23</v>
      </c>
      <c r="C44" s="89" t="s">
        <v>985</v>
      </c>
      <c r="D44" s="89" t="s">
        <v>33</v>
      </c>
      <c r="E44" s="89" t="s">
        <v>684</v>
      </c>
      <c r="F44" s="185">
        <v>40267</v>
      </c>
      <c r="G44" s="310">
        <v>13</v>
      </c>
      <c r="H44" s="147">
        <v>13</v>
      </c>
      <c r="I44" s="98"/>
      <c r="J44" s="4" t="str">
        <f>VLOOKUP(K44,Tri!$A$1:$B$12,2,FALSE)</f>
        <v>I</v>
      </c>
      <c r="K44" s="4">
        <f t="shared" si="2"/>
        <v>3</v>
      </c>
    </row>
    <row r="45" spans="1:11" ht="45" customHeight="1">
      <c r="A45" s="128" t="s">
        <v>632</v>
      </c>
      <c r="B45" s="89" t="s">
        <v>23</v>
      </c>
      <c r="C45" s="89" t="s">
        <v>402</v>
      </c>
      <c r="D45" s="89" t="s">
        <v>1784</v>
      </c>
      <c r="E45" s="89" t="s">
        <v>34</v>
      </c>
      <c r="F45" s="185">
        <v>40237</v>
      </c>
      <c r="G45" s="310">
        <v>1</v>
      </c>
      <c r="H45" s="147">
        <v>1</v>
      </c>
      <c r="I45" s="98"/>
      <c r="J45" s="4" t="str">
        <f>VLOOKUP(K45,Tri!$A$1:$B$12,2,FALSE)</f>
        <v>I</v>
      </c>
      <c r="K45" s="4">
        <f t="shared" si="2"/>
        <v>2</v>
      </c>
    </row>
    <row r="46" spans="1:11" ht="59.25" customHeight="1">
      <c r="A46" s="128" t="s">
        <v>632</v>
      </c>
      <c r="B46" s="89" t="s">
        <v>23</v>
      </c>
      <c r="C46" s="89" t="s">
        <v>402</v>
      </c>
      <c r="D46" s="89" t="s">
        <v>1784</v>
      </c>
      <c r="E46" s="89" t="s">
        <v>34</v>
      </c>
      <c r="F46" s="185">
        <v>40267</v>
      </c>
      <c r="G46" s="310">
        <v>1</v>
      </c>
      <c r="H46" s="147">
        <v>1</v>
      </c>
      <c r="I46" s="98"/>
      <c r="J46" s="4" t="str">
        <f>VLOOKUP(K46,Tri!$A$1:$B$12,2,FALSE)</f>
        <v>I</v>
      </c>
      <c r="K46" s="4">
        <f t="shared" si="2"/>
        <v>3</v>
      </c>
    </row>
    <row r="47" spans="1:11" ht="59.25" customHeight="1">
      <c r="A47" s="128" t="s">
        <v>632</v>
      </c>
      <c r="B47" s="89" t="s">
        <v>23</v>
      </c>
      <c r="C47" s="89" t="s">
        <v>402</v>
      </c>
      <c r="D47" s="89" t="s">
        <v>1784</v>
      </c>
      <c r="E47" s="89" t="s">
        <v>34</v>
      </c>
      <c r="F47" s="185">
        <v>40298</v>
      </c>
      <c r="G47" s="310">
        <v>1</v>
      </c>
      <c r="H47" s="147">
        <v>1</v>
      </c>
      <c r="I47" s="98"/>
      <c r="J47" s="4" t="str">
        <f>VLOOKUP(K47,Tri!$A$1:$B$12,2,FALSE)</f>
        <v>II</v>
      </c>
      <c r="K47" s="4">
        <f t="shared" si="2"/>
        <v>4</v>
      </c>
    </row>
    <row r="48" spans="1:11" ht="59.25" customHeight="1">
      <c r="A48" s="128" t="s">
        <v>632</v>
      </c>
      <c r="B48" s="89" t="s">
        <v>23</v>
      </c>
      <c r="C48" s="89" t="s">
        <v>402</v>
      </c>
      <c r="D48" s="89" t="s">
        <v>1784</v>
      </c>
      <c r="E48" s="89" t="s">
        <v>34</v>
      </c>
      <c r="F48" s="185">
        <v>40328</v>
      </c>
      <c r="G48" s="310">
        <v>1</v>
      </c>
      <c r="H48" s="147">
        <v>1</v>
      </c>
      <c r="I48" s="98"/>
      <c r="J48" s="4" t="str">
        <f>VLOOKUP(K48,Tri!$A$1:$B$12,2,FALSE)</f>
        <v>II</v>
      </c>
      <c r="K48" s="4">
        <f t="shared" si="2"/>
        <v>5</v>
      </c>
    </row>
    <row r="49" spans="1:11" ht="52.5" customHeight="1">
      <c r="A49" s="128" t="s">
        <v>632</v>
      </c>
      <c r="B49" s="89" t="s">
        <v>23</v>
      </c>
      <c r="C49" s="89" t="s">
        <v>402</v>
      </c>
      <c r="D49" s="89" t="s">
        <v>1784</v>
      </c>
      <c r="E49" s="89" t="s">
        <v>34</v>
      </c>
      <c r="F49" s="185">
        <v>40359</v>
      </c>
      <c r="G49" s="310">
        <v>1</v>
      </c>
      <c r="H49" s="147">
        <v>1</v>
      </c>
      <c r="I49" s="98"/>
      <c r="J49" s="4" t="str">
        <f>VLOOKUP(K49,Tri!$A$1:$B$12,2,FALSE)</f>
        <v>II</v>
      </c>
      <c r="K49" s="4">
        <f t="shared" si="2"/>
        <v>6</v>
      </c>
    </row>
    <row r="50" spans="1:11" ht="52.5" customHeight="1">
      <c r="A50" s="128" t="s">
        <v>632</v>
      </c>
      <c r="B50" s="89" t="s">
        <v>23</v>
      </c>
      <c r="C50" s="89" t="s">
        <v>402</v>
      </c>
      <c r="D50" s="89" t="s">
        <v>1784</v>
      </c>
      <c r="E50" s="89" t="s">
        <v>34</v>
      </c>
      <c r="F50" s="185">
        <v>40389</v>
      </c>
      <c r="G50" s="310">
        <v>1</v>
      </c>
      <c r="H50" s="147">
        <v>1</v>
      </c>
      <c r="I50" s="98"/>
      <c r="J50" s="4" t="str">
        <f>VLOOKUP(K50,Tri!$A$1:$B$12,2,FALSE)</f>
        <v>III</v>
      </c>
      <c r="K50" s="4">
        <f t="shared" si="2"/>
        <v>7</v>
      </c>
    </row>
    <row r="51" spans="1:11" ht="52.5" customHeight="1">
      <c r="A51" s="128" t="s">
        <v>632</v>
      </c>
      <c r="B51" s="89" t="s">
        <v>23</v>
      </c>
      <c r="C51" s="89" t="s">
        <v>402</v>
      </c>
      <c r="D51" s="89" t="s">
        <v>1784</v>
      </c>
      <c r="E51" s="89" t="s">
        <v>34</v>
      </c>
      <c r="F51" s="185">
        <v>40420</v>
      </c>
      <c r="G51" s="310">
        <v>1</v>
      </c>
      <c r="H51" s="147">
        <v>1</v>
      </c>
      <c r="I51" s="98"/>
      <c r="J51" s="4" t="str">
        <f>VLOOKUP(K51,Tri!$A$1:$B$12,2,FALSE)</f>
        <v>III</v>
      </c>
      <c r="K51" s="4">
        <f t="shared" si="2"/>
        <v>8</v>
      </c>
    </row>
    <row r="52" spans="1:11" ht="52.5" customHeight="1">
      <c r="A52" s="128" t="s">
        <v>632</v>
      </c>
      <c r="B52" s="89" t="s">
        <v>23</v>
      </c>
      <c r="C52" s="89" t="s">
        <v>402</v>
      </c>
      <c r="D52" s="89" t="s">
        <v>1784</v>
      </c>
      <c r="E52" s="89" t="s">
        <v>34</v>
      </c>
      <c r="F52" s="185">
        <v>40451</v>
      </c>
      <c r="G52" s="310">
        <v>1</v>
      </c>
      <c r="H52" s="147">
        <v>1</v>
      </c>
      <c r="I52" s="98"/>
      <c r="J52" s="4" t="str">
        <f>VLOOKUP(K52,Tri!$A$1:$B$12,2,FALSE)</f>
        <v>III</v>
      </c>
      <c r="K52" s="4">
        <f t="shared" si="2"/>
        <v>9</v>
      </c>
    </row>
    <row r="53" spans="1:11" ht="48" customHeight="1">
      <c r="A53" s="128" t="s">
        <v>632</v>
      </c>
      <c r="B53" s="89" t="s">
        <v>23</v>
      </c>
      <c r="C53" s="89" t="s">
        <v>402</v>
      </c>
      <c r="D53" s="89" t="s">
        <v>1784</v>
      </c>
      <c r="E53" s="89" t="s">
        <v>34</v>
      </c>
      <c r="F53" s="185">
        <v>40481</v>
      </c>
      <c r="G53" s="310">
        <v>1</v>
      </c>
      <c r="H53" s="147">
        <v>1</v>
      </c>
      <c r="I53" s="98"/>
      <c r="J53" s="4" t="str">
        <f>VLOOKUP(K53,Tri!$A$1:$B$12,2,FALSE)</f>
        <v>IV</v>
      </c>
      <c r="K53" s="4">
        <f t="shared" si="2"/>
        <v>10</v>
      </c>
    </row>
    <row r="54" spans="1:11" ht="48" customHeight="1">
      <c r="A54" s="128" t="s">
        <v>632</v>
      </c>
      <c r="B54" s="89" t="s">
        <v>23</v>
      </c>
      <c r="C54" s="89" t="s">
        <v>402</v>
      </c>
      <c r="D54" s="89" t="s">
        <v>1784</v>
      </c>
      <c r="E54" s="89" t="s">
        <v>34</v>
      </c>
      <c r="F54" s="185">
        <v>40512</v>
      </c>
      <c r="G54" s="310">
        <v>1</v>
      </c>
      <c r="H54" s="147">
        <v>1</v>
      </c>
      <c r="I54" s="98"/>
      <c r="J54" s="4" t="str">
        <f>VLOOKUP(K54,Tri!$A$1:$B$12,2,FALSE)</f>
        <v>IV</v>
      </c>
      <c r="K54" s="4">
        <f t="shared" si="2"/>
        <v>11</v>
      </c>
    </row>
    <row r="55" spans="1:11" ht="32.25" customHeight="1">
      <c r="A55" s="128" t="s">
        <v>632</v>
      </c>
      <c r="B55" s="89" t="s">
        <v>23</v>
      </c>
      <c r="C55" s="89" t="s">
        <v>402</v>
      </c>
      <c r="D55" s="89" t="s">
        <v>1784</v>
      </c>
      <c r="E55" s="89" t="s">
        <v>34</v>
      </c>
      <c r="F55" s="185">
        <v>40542</v>
      </c>
      <c r="G55" s="310">
        <v>1</v>
      </c>
      <c r="H55" s="147">
        <v>1</v>
      </c>
      <c r="I55" s="98"/>
      <c r="J55" s="4" t="str">
        <f>VLOOKUP(K55,Tri!$A$1:$B$12,2,FALSE)</f>
        <v>IV</v>
      </c>
      <c r="K55" s="4">
        <f t="shared" si="2"/>
        <v>12</v>
      </c>
    </row>
    <row r="56" spans="1:11" ht="32.25" customHeight="1" thickBot="1">
      <c r="A56" s="128" t="s">
        <v>632</v>
      </c>
      <c r="B56" s="89" t="s">
        <v>23</v>
      </c>
      <c r="C56" s="89" t="s">
        <v>685</v>
      </c>
      <c r="D56" s="89" t="s">
        <v>35</v>
      </c>
      <c r="E56" s="89" t="s">
        <v>36</v>
      </c>
      <c r="F56" s="304">
        <v>40390</v>
      </c>
      <c r="G56" s="310">
        <f>IF(F56="","",1)</f>
        <v>1</v>
      </c>
      <c r="H56" s="147">
        <v>1</v>
      </c>
      <c r="I56" s="98"/>
      <c r="J56" s="4" t="str">
        <f>VLOOKUP(K56,Tri!$A$1:$B$12,2,FALSE)</f>
        <v>III</v>
      </c>
      <c r="K56" s="4">
        <f t="shared" si="2"/>
        <v>7</v>
      </c>
    </row>
    <row r="57" spans="1:11" ht="32.25" customHeight="1">
      <c r="A57" s="128" t="s">
        <v>632</v>
      </c>
      <c r="B57" s="89" t="s">
        <v>23</v>
      </c>
      <c r="C57" s="89" t="s">
        <v>406</v>
      </c>
      <c r="D57" s="89" t="s">
        <v>1785</v>
      </c>
      <c r="E57" s="89" t="s">
        <v>37</v>
      </c>
      <c r="F57" s="303">
        <v>40527</v>
      </c>
      <c r="G57" s="310">
        <f>IF(F57="","",1)</f>
        <v>1</v>
      </c>
      <c r="H57" s="147">
        <v>1</v>
      </c>
      <c r="I57" s="98"/>
      <c r="J57" s="4" t="str">
        <f>VLOOKUP(K57,Tri!$A$1:$B$12,2,FALSE)</f>
        <v>IV</v>
      </c>
      <c r="K57" s="4">
        <f t="shared" si="2"/>
        <v>12</v>
      </c>
    </row>
    <row r="58" spans="1:11" ht="32.25" customHeight="1">
      <c r="A58" s="128" t="s">
        <v>632</v>
      </c>
      <c r="B58" s="89" t="s">
        <v>23</v>
      </c>
      <c r="C58" s="89" t="s">
        <v>407</v>
      </c>
      <c r="D58" s="307" t="s">
        <v>1786</v>
      </c>
      <c r="E58" s="89" t="s">
        <v>686</v>
      </c>
      <c r="F58" s="300">
        <v>40179</v>
      </c>
      <c r="G58" s="310">
        <v>5</v>
      </c>
      <c r="H58" s="408">
        <v>5</v>
      </c>
      <c r="I58" s="98"/>
      <c r="J58" s="4" t="str">
        <f>VLOOKUP(K58,Tri!$A$1:$B$12,2,FALSE)</f>
        <v>I</v>
      </c>
      <c r="K58" s="4">
        <f aca="true" t="shared" si="3" ref="K58:K69">MONTH(F58)</f>
        <v>1</v>
      </c>
    </row>
    <row r="59" spans="1:11" ht="32.25" customHeight="1">
      <c r="A59" s="128" t="s">
        <v>632</v>
      </c>
      <c r="B59" s="89" t="s">
        <v>23</v>
      </c>
      <c r="C59" s="89" t="s">
        <v>407</v>
      </c>
      <c r="D59" s="307" t="s">
        <v>1786</v>
      </c>
      <c r="E59" s="89" t="s">
        <v>686</v>
      </c>
      <c r="F59" s="300">
        <v>40210</v>
      </c>
      <c r="G59" s="310">
        <v>5</v>
      </c>
      <c r="H59" s="408">
        <v>5</v>
      </c>
      <c r="I59" s="98"/>
      <c r="J59" s="4" t="str">
        <f>VLOOKUP(K59,Tri!$A$1:$B$12,2,FALSE)</f>
        <v>I</v>
      </c>
      <c r="K59" s="4">
        <f t="shared" si="3"/>
        <v>2</v>
      </c>
    </row>
    <row r="60" spans="1:11" ht="32.25" customHeight="1">
      <c r="A60" s="128" t="s">
        <v>632</v>
      </c>
      <c r="B60" s="89" t="s">
        <v>23</v>
      </c>
      <c r="C60" s="89" t="s">
        <v>407</v>
      </c>
      <c r="D60" s="307" t="s">
        <v>1786</v>
      </c>
      <c r="E60" s="305" t="s">
        <v>686</v>
      </c>
      <c r="F60" s="8">
        <v>40238</v>
      </c>
      <c r="G60" s="310">
        <v>5</v>
      </c>
      <c r="H60" s="306">
        <v>5</v>
      </c>
      <c r="I60" s="8"/>
      <c r="J60" s="4" t="str">
        <f>VLOOKUP(K60,Tri!$A$1:$B$12,2,FALSE)</f>
        <v>I</v>
      </c>
      <c r="K60" s="4">
        <f t="shared" si="3"/>
        <v>3</v>
      </c>
    </row>
    <row r="61" spans="1:11" ht="32.25" customHeight="1">
      <c r="A61" s="128" t="s">
        <v>632</v>
      </c>
      <c r="B61" s="89" t="s">
        <v>23</v>
      </c>
      <c r="C61" s="89" t="s">
        <v>407</v>
      </c>
      <c r="D61" s="307" t="s">
        <v>1786</v>
      </c>
      <c r="E61" s="305" t="s">
        <v>686</v>
      </c>
      <c r="F61" s="8">
        <v>40269</v>
      </c>
      <c r="G61" s="310">
        <v>5</v>
      </c>
      <c r="H61" s="306">
        <v>5</v>
      </c>
      <c r="I61" s="8"/>
      <c r="J61" s="4" t="str">
        <f>VLOOKUP(K61,Tri!$A$1:$B$12,2,FALSE)</f>
        <v>II</v>
      </c>
      <c r="K61" s="4">
        <f t="shared" si="3"/>
        <v>4</v>
      </c>
    </row>
    <row r="62" spans="1:11" ht="32.25" customHeight="1">
      <c r="A62" s="128" t="s">
        <v>632</v>
      </c>
      <c r="B62" s="89" t="s">
        <v>23</v>
      </c>
      <c r="C62" s="89" t="s">
        <v>407</v>
      </c>
      <c r="D62" s="307" t="s">
        <v>1786</v>
      </c>
      <c r="E62" s="305" t="s">
        <v>686</v>
      </c>
      <c r="F62" s="8">
        <v>40299</v>
      </c>
      <c r="G62" s="310">
        <v>5</v>
      </c>
      <c r="H62" s="306">
        <v>5</v>
      </c>
      <c r="I62" s="8"/>
      <c r="J62" s="4" t="str">
        <f>VLOOKUP(K62,Tri!$A$1:$B$12,2,FALSE)</f>
        <v>II</v>
      </c>
      <c r="K62" s="4">
        <f t="shared" si="3"/>
        <v>5</v>
      </c>
    </row>
    <row r="63" spans="1:11" ht="32.25" customHeight="1">
      <c r="A63" s="128" t="s">
        <v>632</v>
      </c>
      <c r="B63" s="89" t="s">
        <v>23</v>
      </c>
      <c r="C63" s="89" t="s">
        <v>407</v>
      </c>
      <c r="D63" s="307" t="s">
        <v>1786</v>
      </c>
      <c r="E63" s="305" t="s">
        <v>686</v>
      </c>
      <c r="F63" s="8">
        <v>40330</v>
      </c>
      <c r="G63" s="310">
        <v>5</v>
      </c>
      <c r="H63" s="306">
        <v>5</v>
      </c>
      <c r="I63" s="8"/>
      <c r="J63" s="4" t="str">
        <f>VLOOKUP(K63,Tri!$A$1:$B$12,2,FALSE)</f>
        <v>II</v>
      </c>
      <c r="K63" s="4">
        <f t="shared" si="3"/>
        <v>6</v>
      </c>
    </row>
    <row r="64" spans="1:11" ht="32.25" customHeight="1">
      <c r="A64" s="128" t="s">
        <v>632</v>
      </c>
      <c r="B64" s="89" t="s">
        <v>23</v>
      </c>
      <c r="C64" s="89" t="s">
        <v>407</v>
      </c>
      <c r="D64" s="197" t="s">
        <v>1786</v>
      </c>
      <c r="E64" s="305" t="s">
        <v>686</v>
      </c>
      <c r="F64" s="8">
        <v>40360</v>
      </c>
      <c r="G64" s="310">
        <v>5</v>
      </c>
      <c r="H64" s="306">
        <v>5</v>
      </c>
      <c r="I64" s="8"/>
      <c r="J64" s="4" t="str">
        <f>VLOOKUP(K64,Tri!$A$1:$B$12,2,FALSE)</f>
        <v>III</v>
      </c>
      <c r="K64" s="4">
        <f t="shared" si="3"/>
        <v>7</v>
      </c>
    </row>
    <row r="65" spans="1:11" ht="32.25" customHeight="1">
      <c r="A65" s="128" t="s">
        <v>632</v>
      </c>
      <c r="B65" s="89" t="s">
        <v>23</v>
      </c>
      <c r="C65" s="89" t="s">
        <v>407</v>
      </c>
      <c r="D65" s="197" t="s">
        <v>1786</v>
      </c>
      <c r="E65" s="305" t="s">
        <v>686</v>
      </c>
      <c r="F65" s="8">
        <v>40391</v>
      </c>
      <c r="G65" s="310">
        <v>5</v>
      </c>
      <c r="H65" s="306">
        <v>5</v>
      </c>
      <c r="I65" s="8"/>
      <c r="J65" s="4" t="str">
        <f>VLOOKUP(K65,Tri!$A$1:$B$12,2,FALSE)</f>
        <v>III</v>
      </c>
      <c r="K65" s="4">
        <f t="shared" si="3"/>
        <v>8</v>
      </c>
    </row>
    <row r="66" spans="1:11" ht="32.25" customHeight="1">
      <c r="A66" s="128" t="s">
        <v>632</v>
      </c>
      <c r="B66" s="89" t="s">
        <v>23</v>
      </c>
      <c r="C66" s="89" t="s">
        <v>407</v>
      </c>
      <c r="D66" s="197" t="s">
        <v>1786</v>
      </c>
      <c r="E66" s="305" t="s">
        <v>686</v>
      </c>
      <c r="F66" s="8">
        <v>40422</v>
      </c>
      <c r="G66" s="310">
        <v>5</v>
      </c>
      <c r="H66" s="306">
        <v>5</v>
      </c>
      <c r="I66" s="8"/>
      <c r="J66" s="4" t="str">
        <f>VLOOKUP(K66,Tri!$A$1:$B$12,2,FALSE)</f>
        <v>III</v>
      </c>
      <c r="K66" s="4">
        <f t="shared" si="3"/>
        <v>9</v>
      </c>
    </row>
    <row r="67" spans="1:11" ht="32.25" customHeight="1">
      <c r="A67" s="128" t="s">
        <v>632</v>
      </c>
      <c r="B67" s="89" t="s">
        <v>23</v>
      </c>
      <c r="C67" s="89" t="s">
        <v>407</v>
      </c>
      <c r="D67" s="197" t="s">
        <v>1786</v>
      </c>
      <c r="E67" s="305" t="s">
        <v>686</v>
      </c>
      <c r="F67" s="8">
        <v>40452</v>
      </c>
      <c r="G67" s="310">
        <v>5</v>
      </c>
      <c r="H67" s="306">
        <v>5</v>
      </c>
      <c r="I67" s="8"/>
      <c r="J67" s="4" t="str">
        <f>VLOOKUP(K67,Tri!$A$1:$B$12,2,FALSE)</f>
        <v>IV</v>
      </c>
      <c r="K67" s="4">
        <f t="shared" si="3"/>
        <v>10</v>
      </c>
    </row>
    <row r="68" spans="1:11" ht="33.75">
      <c r="A68" s="128" t="s">
        <v>632</v>
      </c>
      <c r="B68" s="89" t="s">
        <v>23</v>
      </c>
      <c r="C68" s="89" t="s">
        <v>407</v>
      </c>
      <c r="D68" s="197" t="s">
        <v>1786</v>
      </c>
      <c r="E68" s="305" t="s">
        <v>686</v>
      </c>
      <c r="F68" s="8">
        <v>40483</v>
      </c>
      <c r="G68" s="310">
        <v>5</v>
      </c>
      <c r="H68" s="306">
        <v>5</v>
      </c>
      <c r="I68" s="8"/>
      <c r="J68" s="4" t="str">
        <f>VLOOKUP(K68,Tri!$A$1:$B$12,2,FALSE)</f>
        <v>IV</v>
      </c>
      <c r="K68" s="4">
        <f t="shared" si="3"/>
        <v>11</v>
      </c>
    </row>
    <row r="69" spans="1:11" ht="32.25" customHeight="1">
      <c r="A69" s="128" t="s">
        <v>632</v>
      </c>
      <c r="B69" s="89" t="s">
        <v>23</v>
      </c>
      <c r="C69" s="89" t="s">
        <v>407</v>
      </c>
      <c r="D69" s="197" t="s">
        <v>1786</v>
      </c>
      <c r="E69" s="305" t="s">
        <v>686</v>
      </c>
      <c r="F69" s="8">
        <v>40513</v>
      </c>
      <c r="G69" s="310">
        <v>5</v>
      </c>
      <c r="H69" s="306">
        <v>5</v>
      </c>
      <c r="I69" s="8"/>
      <c r="J69" s="4" t="str">
        <f>VLOOKUP(K69,Tri!$A$1:$B$12,2,FALSE)</f>
        <v>IV</v>
      </c>
      <c r="K69" s="4">
        <f t="shared" si="3"/>
        <v>12</v>
      </c>
    </row>
    <row r="70" ht="32.25" customHeight="1">
      <c r="G70" s="357">
        <f>SUM(G4:G69)</f>
        <v>128</v>
      </c>
    </row>
  </sheetData>
  <sheetProtection/>
  <mergeCells count="5">
    <mergeCell ref="N2:Z2"/>
    <mergeCell ref="AA2:AM2"/>
    <mergeCell ref="AN2:AS2"/>
    <mergeCell ref="A2:E2"/>
    <mergeCell ref="F2:H2"/>
  </mergeCells>
  <dataValidations count="6">
    <dataValidation type="date" operator="lessThanOrEqual" allowBlank="1" showInputMessage="1" showErrorMessage="1" errorTitle="NO PERMITIDO" error="El tiempo planeado supera los 30 dias permitidos.&#10;Debe desagrugar aún más la tarea" sqref="F23:F34 F41:F57 F38 F36 G38:G59 G4:G36 H4:H59 F4:F8">
      <formula1>E23+30</formula1>
    </dataValidation>
    <dataValidation type="date" operator="lessThanOrEqual" allowBlank="1" showInputMessage="1" showErrorMessage="1" errorTitle="NO PERMITIDO" error="El tiempo planeado supera los 30 dias permitidos.&#10;Debe desagrugar aún más la tarea" sqref="I4:I7 I44:I55 I35:I37">
      <formula1>F4+30</formula1>
    </dataValidation>
    <dataValidation type="whole" operator="greaterThanOrEqual" allowBlank="1" showInputMessage="1" showErrorMessage="1" sqref="D70:D65536">
      <formula1>1</formula1>
    </dataValidation>
    <dataValidation type="date" allowBlank="1" showInputMessage="1" showErrorMessage="1" errorTitle="ERROR" error="FECHA NO VALIDA.  DIGITE DIA / MES / AÑO&#10;&#10;EJEMPLO 13/05/10&#10;&#10;Rango entre:  01/01/10 y 31/01/11" sqref="F58:F69 F11:F22 F35 F9">
      <formula1>40179</formula1>
      <formula2>40574</formula2>
    </dataValidation>
    <dataValidation operator="lessThanOrEqual" allowBlank="1" showInputMessage="1" showErrorMessage="1" errorTitle="NO PERMITIDO" error="El tiempo planeado supera los 30 dias permitidos.&#10;Debe desagrugar aún más la tarea" sqref="F39:F40 F10 F37:G37"/>
    <dataValidation allowBlank="1" showInputMessage="1" showErrorMessage="1" sqref="C4:C69"/>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2:AZ14"/>
  <sheetViews>
    <sheetView zoomScalePageLayoutView="0" workbookViewId="0" topLeftCell="B7">
      <selection activeCell="H8" sqref="H8"/>
    </sheetView>
  </sheetViews>
  <sheetFormatPr defaultColWidth="11.421875" defaultRowHeight="12.75"/>
  <cols>
    <col min="1" max="1" width="14.28125" style="94" customWidth="1"/>
    <col min="2" max="2" width="28.8515625" style="100" customWidth="1"/>
    <col min="3" max="3" width="6.7109375" style="100" bestFit="1" customWidth="1"/>
    <col min="4" max="4" width="30.8515625" style="101" customWidth="1"/>
    <col min="5" max="5" width="28.28125" style="100" customWidth="1"/>
    <col min="6" max="6" width="23.00390625" style="94" customWidth="1"/>
    <col min="7" max="7" width="10.28125" style="94" bestFit="1" customWidth="1"/>
    <col min="8" max="8" width="14.7109375" style="94" bestFit="1" customWidth="1"/>
    <col min="9" max="9" width="23.00390625" style="94" customWidth="1"/>
    <col min="10" max="10" width="13.7109375" style="94" bestFit="1" customWidth="1"/>
    <col min="11" max="11" width="5.28125" style="94" bestFit="1" customWidth="1"/>
    <col min="12" max="12" width="11.421875" style="154" customWidth="1"/>
    <col min="13" max="13" width="33.28125" style="154" customWidth="1"/>
    <col min="14" max="52" width="5.28125" style="154" customWidth="1"/>
    <col min="53" max="16384" width="11.421875" style="154" customWidth="1"/>
  </cols>
  <sheetData>
    <row r="2" spans="1:52" ht="15">
      <c r="A2" s="493" t="s">
        <v>134</v>
      </c>
      <c r="B2" s="493"/>
      <c r="C2" s="493"/>
      <c r="D2" s="493"/>
      <c r="E2" s="493"/>
      <c r="F2" s="493" t="s">
        <v>1236</v>
      </c>
      <c r="G2" s="493"/>
      <c r="H2" s="493"/>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s="155" customFormat="1" ht="71.25" customHeight="1">
      <c r="A3" s="84" t="s">
        <v>427</v>
      </c>
      <c r="B3" s="84" t="s">
        <v>0</v>
      </c>
      <c r="C3" s="84" t="s">
        <v>1</v>
      </c>
      <c r="D3" s="84" t="s">
        <v>2</v>
      </c>
      <c r="E3" s="84" t="s">
        <v>3</v>
      </c>
      <c r="F3" s="84" t="s">
        <v>1259</v>
      </c>
      <c r="G3" s="84" t="s">
        <v>1207</v>
      </c>
      <c r="H3" s="84" t="s">
        <v>656</v>
      </c>
      <c r="I3" s="84"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51" customHeight="1">
      <c r="A4" s="7" t="s">
        <v>632</v>
      </c>
      <c r="B4" s="89" t="s">
        <v>23</v>
      </c>
      <c r="C4" s="89" t="s">
        <v>420</v>
      </c>
      <c r="D4" s="89" t="s">
        <v>1792</v>
      </c>
      <c r="E4" s="89" t="s">
        <v>1793</v>
      </c>
      <c r="F4" s="74">
        <v>40237</v>
      </c>
      <c r="G4" s="135">
        <f>IF(F4="","",1)</f>
        <v>1</v>
      </c>
      <c r="H4" s="147">
        <v>1</v>
      </c>
      <c r="I4" s="74"/>
      <c r="J4" s="4" t="str">
        <f>VLOOKUP(K4,Tri!$A$1:$B$12,2,FALSE)</f>
        <v>I</v>
      </c>
      <c r="K4" s="4">
        <f>MONTH(F4)</f>
        <v>2</v>
      </c>
      <c r="M4" s="89" t="s">
        <v>23</v>
      </c>
      <c r="N4" s="41">
        <f aca="true" t="shared" si="0" ref="N4:Y4">_xlfn.SUMIFS($G$4:$G$491,$B$4:$B$491,$M4,$K$4:$K$491,N$3)</f>
        <v>1</v>
      </c>
      <c r="O4" s="41">
        <f t="shared" si="0"/>
        <v>1</v>
      </c>
      <c r="P4" s="41">
        <f t="shared" si="0"/>
        <v>2</v>
      </c>
      <c r="Q4" s="41">
        <f t="shared" si="0"/>
        <v>1</v>
      </c>
      <c r="R4" s="41">
        <f t="shared" si="0"/>
        <v>0</v>
      </c>
      <c r="S4" s="41">
        <f t="shared" si="0"/>
        <v>0</v>
      </c>
      <c r="T4" s="41">
        <f t="shared" si="0"/>
        <v>1</v>
      </c>
      <c r="U4" s="41">
        <f t="shared" si="0"/>
        <v>0</v>
      </c>
      <c r="V4" s="41">
        <f t="shared" si="0"/>
        <v>2</v>
      </c>
      <c r="W4" s="41">
        <f t="shared" si="0"/>
        <v>0</v>
      </c>
      <c r="X4" s="41">
        <f t="shared" si="0"/>
        <v>2</v>
      </c>
      <c r="Y4" s="41">
        <f t="shared" si="0"/>
        <v>0</v>
      </c>
      <c r="Z4" s="168">
        <f>SUM(N4:Y4)</f>
        <v>10</v>
      </c>
      <c r="AA4" s="41">
        <f aca="true" t="shared" si="1" ref="AA4:AL4">_xlfn.SUMIFS($H$4:$H$491,$B$4:$B$491,$M4,$K$4:$K$491,AA$3)</f>
        <v>1</v>
      </c>
      <c r="AB4" s="41">
        <f t="shared" si="1"/>
        <v>1</v>
      </c>
      <c r="AC4" s="41">
        <f t="shared" si="1"/>
        <v>2</v>
      </c>
      <c r="AD4" s="41">
        <f t="shared" si="1"/>
        <v>1</v>
      </c>
      <c r="AE4" s="41">
        <f t="shared" si="1"/>
        <v>0</v>
      </c>
      <c r="AF4" s="41">
        <f t="shared" si="1"/>
        <v>0</v>
      </c>
      <c r="AG4" s="41">
        <f t="shared" si="1"/>
        <v>1</v>
      </c>
      <c r="AH4" s="41">
        <f t="shared" si="1"/>
        <v>0</v>
      </c>
      <c r="AI4" s="41">
        <f t="shared" si="1"/>
        <v>2</v>
      </c>
      <c r="AJ4" s="41">
        <f t="shared" si="1"/>
        <v>0</v>
      </c>
      <c r="AK4" s="41">
        <f t="shared" si="1"/>
        <v>1</v>
      </c>
      <c r="AL4" s="41">
        <f t="shared" si="1"/>
        <v>0</v>
      </c>
      <c r="AM4" s="168">
        <f>SUM(AA4:AL4)</f>
        <v>9</v>
      </c>
      <c r="AN4" s="113">
        <f>IF(N4="","",IF(N4=0,"",(AA4/N4)))</f>
        <v>1</v>
      </c>
      <c r="AO4" s="113">
        <f aca="true" t="shared" si="2" ref="AO4:AY4">IF(O4="","",IF(O4=0,"",(AB4/O4)))</f>
        <v>1</v>
      </c>
      <c r="AP4" s="113">
        <f t="shared" si="2"/>
        <v>1</v>
      </c>
      <c r="AQ4" s="113">
        <f t="shared" si="2"/>
        <v>1</v>
      </c>
      <c r="AR4" s="113">
        <f t="shared" si="2"/>
      </c>
      <c r="AS4" s="113">
        <f t="shared" si="2"/>
      </c>
      <c r="AT4" s="113">
        <f t="shared" si="2"/>
        <v>1</v>
      </c>
      <c r="AU4" s="113">
        <f t="shared" si="2"/>
      </c>
      <c r="AV4" s="113">
        <f t="shared" si="2"/>
        <v>1</v>
      </c>
      <c r="AW4" s="113">
        <f t="shared" si="2"/>
      </c>
      <c r="AX4" s="113">
        <f t="shared" si="2"/>
        <v>0.5</v>
      </c>
      <c r="AY4" s="113">
        <f t="shared" si="2"/>
      </c>
      <c r="AZ4" s="169">
        <f>IF(ISERROR(AVERAGE(AN4:AY4)),"",AVERAGE(AN4:AY4))</f>
        <v>0.9285714285714286</v>
      </c>
    </row>
    <row r="5" spans="1:11" ht="51" customHeight="1">
      <c r="A5" s="7" t="s">
        <v>632</v>
      </c>
      <c r="B5" s="89" t="s">
        <v>23</v>
      </c>
      <c r="C5" s="89" t="s">
        <v>616</v>
      </c>
      <c r="D5" s="89" t="s">
        <v>727</v>
      </c>
      <c r="E5" s="89" t="s">
        <v>1794</v>
      </c>
      <c r="F5" s="292">
        <v>40267</v>
      </c>
      <c r="G5" s="135">
        <f aca="true" t="shared" si="3" ref="G5:G13">IF(F5="","",1)</f>
        <v>1</v>
      </c>
      <c r="H5" s="147">
        <v>1</v>
      </c>
      <c r="I5" s="98"/>
      <c r="J5" s="4" t="str">
        <f>VLOOKUP(K5,Tri!$A$1:$B$12,2,FALSE)</f>
        <v>I</v>
      </c>
      <c r="K5" s="4">
        <f aca="true" t="shared" si="4" ref="K5:K11">MONTH(F5)</f>
        <v>3</v>
      </c>
    </row>
    <row r="6" spans="1:11" ht="51" customHeight="1">
      <c r="A6" s="7" t="s">
        <v>632</v>
      </c>
      <c r="B6" s="89" t="s">
        <v>23</v>
      </c>
      <c r="C6" s="89" t="s">
        <v>616</v>
      </c>
      <c r="D6" s="89" t="s">
        <v>727</v>
      </c>
      <c r="E6" s="89" t="s">
        <v>1794</v>
      </c>
      <c r="F6" s="292">
        <v>40388</v>
      </c>
      <c r="G6" s="135">
        <f t="shared" si="3"/>
        <v>1</v>
      </c>
      <c r="H6" s="147">
        <v>1</v>
      </c>
      <c r="I6" s="98" t="s">
        <v>331</v>
      </c>
      <c r="J6" s="4" t="str">
        <f>VLOOKUP(K6,Tri!$A$1:$B$12,2,FALSE)</f>
        <v>III</v>
      </c>
      <c r="K6" s="4">
        <f>MONTH(F6)</f>
        <v>7</v>
      </c>
    </row>
    <row r="7" spans="1:11" ht="51" customHeight="1">
      <c r="A7" s="7" t="s">
        <v>632</v>
      </c>
      <c r="B7" s="89" t="s">
        <v>23</v>
      </c>
      <c r="C7" s="89" t="s">
        <v>10</v>
      </c>
      <c r="D7" s="89" t="s">
        <v>38</v>
      </c>
      <c r="E7" s="89" t="s">
        <v>722</v>
      </c>
      <c r="F7" s="74">
        <v>40268</v>
      </c>
      <c r="G7" s="135">
        <f t="shared" si="3"/>
        <v>1</v>
      </c>
      <c r="H7" s="147">
        <v>1</v>
      </c>
      <c r="I7" s="74"/>
      <c r="J7" s="4" t="str">
        <f>VLOOKUP(K7,Tri!$A$1:$B$12,2,FALSE)</f>
        <v>I</v>
      </c>
      <c r="K7" s="4">
        <f t="shared" si="4"/>
        <v>3</v>
      </c>
    </row>
    <row r="8" spans="1:11" ht="51" customHeight="1">
      <c r="A8" s="7" t="s">
        <v>632</v>
      </c>
      <c r="B8" s="89" t="s">
        <v>23</v>
      </c>
      <c r="C8" s="89" t="s">
        <v>406</v>
      </c>
      <c r="D8" s="89" t="s">
        <v>1795</v>
      </c>
      <c r="E8" s="89" t="s">
        <v>1796</v>
      </c>
      <c r="F8" s="311">
        <v>40147</v>
      </c>
      <c r="G8" s="135">
        <f t="shared" si="3"/>
        <v>1</v>
      </c>
      <c r="H8" s="147"/>
      <c r="I8" s="74" t="s">
        <v>1799</v>
      </c>
      <c r="J8" s="4" t="str">
        <f>VLOOKUP(K8,Tri!$A$1:$B$12,2,FALSE)</f>
        <v>IV</v>
      </c>
      <c r="K8" s="4">
        <f t="shared" si="4"/>
        <v>11</v>
      </c>
    </row>
    <row r="9" spans="1:11" ht="51" customHeight="1">
      <c r="A9" s="7" t="s">
        <v>632</v>
      </c>
      <c r="B9" s="89" t="s">
        <v>23</v>
      </c>
      <c r="C9" s="89" t="s">
        <v>420</v>
      </c>
      <c r="D9" s="89" t="s">
        <v>723</v>
      </c>
      <c r="E9" s="89" t="s">
        <v>1797</v>
      </c>
      <c r="F9" s="74">
        <v>40209</v>
      </c>
      <c r="G9" s="135">
        <f t="shared" si="3"/>
        <v>1</v>
      </c>
      <c r="H9" s="147">
        <v>1</v>
      </c>
      <c r="I9" s="74"/>
      <c r="J9" s="4" t="str">
        <f>VLOOKUP(K9,Tri!$A$1:$B$12,2,FALSE)</f>
        <v>I</v>
      </c>
      <c r="K9" s="4">
        <f t="shared" si="4"/>
        <v>1</v>
      </c>
    </row>
    <row r="10" spans="1:11" ht="68.25" customHeight="1">
      <c r="A10" s="7" t="s">
        <v>632</v>
      </c>
      <c r="B10" s="89" t="s">
        <v>23</v>
      </c>
      <c r="C10" s="89" t="s">
        <v>40</v>
      </c>
      <c r="D10" s="89" t="s">
        <v>41</v>
      </c>
      <c r="E10" s="89" t="s">
        <v>721</v>
      </c>
      <c r="F10" s="74">
        <v>40298</v>
      </c>
      <c r="G10" s="135">
        <f t="shared" si="3"/>
        <v>1</v>
      </c>
      <c r="H10" s="147">
        <v>1</v>
      </c>
      <c r="I10" s="74"/>
      <c r="J10" s="4" t="str">
        <f>VLOOKUP(K10,Tri!$A$1:$B$12,2,FALSE)</f>
        <v>II</v>
      </c>
      <c r="K10" s="4">
        <f t="shared" si="4"/>
        <v>4</v>
      </c>
    </row>
    <row r="11" spans="1:11" ht="51" customHeight="1">
      <c r="A11" s="7" t="s">
        <v>632</v>
      </c>
      <c r="B11" s="89" t="s">
        <v>23</v>
      </c>
      <c r="C11" s="89" t="s">
        <v>406</v>
      </c>
      <c r="D11" s="89" t="s">
        <v>42</v>
      </c>
      <c r="E11" s="89" t="s">
        <v>725</v>
      </c>
      <c r="F11" s="219">
        <v>40436</v>
      </c>
      <c r="G11" s="135">
        <f t="shared" si="3"/>
        <v>1</v>
      </c>
      <c r="H11" s="147">
        <v>1</v>
      </c>
      <c r="I11" s="98" t="s">
        <v>332</v>
      </c>
      <c r="J11" s="4" t="str">
        <f>VLOOKUP(K11,Tri!$A$1:$B$12,2,FALSE)</f>
        <v>III</v>
      </c>
      <c r="K11" s="4">
        <f t="shared" si="4"/>
        <v>9</v>
      </c>
    </row>
    <row r="12" spans="1:11" ht="51" customHeight="1">
      <c r="A12" s="7" t="s">
        <v>632</v>
      </c>
      <c r="B12" s="89" t="s">
        <v>23</v>
      </c>
      <c r="C12" s="89" t="s">
        <v>407</v>
      </c>
      <c r="D12" s="89" t="s">
        <v>39</v>
      </c>
      <c r="E12" s="89" t="s">
        <v>724</v>
      </c>
      <c r="F12" s="74">
        <v>40512</v>
      </c>
      <c r="G12" s="135">
        <f t="shared" si="3"/>
        <v>1</v>
      </c>
      <c r="H12" s="147">
        <v>1</v>
      </c>
      <c r="I12" s="98"/>
      <c r="J12" s="4" t="str">
        <f>VLOOKUP(K12,Tri!$A$1:$B$12,2,FALSE)</f>
        <v>IV</v>
      </c>
      <c r="K12" s="4">
        <f>MONTH(F12)</f>
        <v>11</v>
      </c>
    </row>
    <row r="13" spans="1:11" ht="51" customHeight="1">
      <c r="A13" s="7" t="s">
        <v>632</v>
      </c>
      <c r="B13" s="89" t="s">
        <v>23</v>
      </c>
      <c r="C13" s="89" t="s">
        <v>416</v>
      </c>
      <c r="D13" s="89" t="s">
        <v>1798</v>
      </c>
      <c r="E13" s="89" t="s">
        <v>726</v>
      </c>
      <c r="F13" s="311">
        <v>40451</v>
      </c>
      <c r="G13" s="135">
        <f t="shared" si="3"/>
        <v>1</v>
      </c>
      <c r="H13" s="147">
        <v>1</v>
      </c>
      <c r="I13" s="98"/>
      <c r="J13" s="4" t="str">
        <f>VLOOKUP(K13,Tri!$A$1:$B$12,2,FALSE)</f>
        <v>III</v>
      </c>
      <c r="K13" s="4">
        <f>MONTH(F13)</f>
        <v>9</v>
      </c>
    </row>
    <row r="14" ht="51" customHeight="1">
      <c r="G14" s="356">
        <f>SUM(G4:G13)</f>
        <v>10</v>
      </c>
    </row>
    <row r="15" ht="51" customHeight="1"/>
    <row r="16" ht="51" customHeight="1"/>
    <row r="17" ht="51" customHeight="1"/>
    <row r="18" ht="51" customHeight="1"/>
    <row r="19" ht="51" customHeight="1"/>
    <row r="20" ht="51" customHeight="1"/>
  </sheetData>
  <sheetProtection/>
  <mergeCells count="5">
    <mergeCell ref="N2:Z2"/>
    <mergeCell ref="AA2:AM2"/>
    <mergeCell ref="AN2:AZ2"/>
    <mergeCell ref="A2:E2"/>
    <mergeCell ref="F2:H2"/>
  </mergeCells>
  <dataValidations count="7">
    <dataValidation type="date" operator="lessThanOrEqual" allowBlank="1" showInputMessage="1" showErrorMessage="1" errorTitle="NO PERMITIDO" error="El tiempo planeado supera los 30 dias permitidos.&#10;Debe desagrugar aún más la tarea" sqref="I4 I7 I9:I10">
      <formula1>F4+30</formula1>
    </dataValidation>
    <dataValidation type="date" operator="lessThanOrEqual" allowBlank="1" showInputMessage="1" showErrorMessage="1" errorTitle="NO PERMITIDO" error="El tiempo planeado supera los 30 dias permitidos.&#10;Debe desagrugar aún más la tarea" sqref="G4:H4 G5:G10 F11:G13">
      <formula1>F4+30</formula1>
    </dataValidation>
    <dataValidation type="whole" operator="greaterThanOrEqual" allowBlank="1" showInputMessage="1" showErrorMessage="1" sqref="D14:D65536">
      <formula1>1</formula1>
    </dataValidation>
    <dataValidation operator="equal" allowBlank="1" errorTitle="ERROR" error="NO MODIFIQUE CONTENIDO EN ESTA CELDA&#10;UTILICE LAS FILAS A PARTIR DE TAREA BASICA" sqref="E9 E4"/>
    <dataValidation type="date" operator="lessThanOrEqual" allowBlank="1" showInputMessage="1" showErrorMessage="1" errorTitle="NO PERMITIDO" error="El tiempo planeado supera los 30 dias permitidos.&#10;Debe desagrugar aún más la tarea" sqref="H7:H11">
      <formula1>F7+30</formula1>
    </dataValidation>
    <dataValidation allowBlank="1" showInputMessage="1" showErrorMessage="1" sqref="C4:C13"/>
    <dataValidation type="date" operator="greaterThanOrEqual" allowBlank="1" showInputMessage="1" showErrorMessage="1" sqref="F4:F10 F14:F65536">
      <formula1>1</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92D050"/>
  </sheetPr>
  <dimension ref="A2:AZ91"/>
  <sheetViews>
    <sheetView zoomScalePageLayoutView="0" workbookViewId="0" topLeftCell="A78">
      <selection activeCell="E83" sqref="E83"/>
    </sheetView>
  </sheetViews>
  <sheetFormatPr defaultColWidth="11.421875" defaultRowHeight="12.75"/>
  <cols>
    <col min="1" max="1" width="13.28125" style="94" customWidth="1"/>
    <col min="2" max="2" width="28.8515625" style="100" customWidth="1"/>
    <col min="3" max="3" width="6.7109375" style="100" bestFit="1" customWidth="1"/>
    <col min="4" max="4" width="30.8515625" style="101" customWidth="1"/>
    <col min="5" max="5" width="28.28125" style="100" customWidth="1"/>
    <col min="6" max="6" width="16.28125" style="94" bestFit="1" customWidth="1"/>
    <col min="7" max="7" width="10.28125" style="94" bestFit="1" customWidth="1"/>
    <col min="8" max="8" width="15.57421875" style="294" customWidth="1"/>
    <col min="9" max="9" width="23.00390625" style="94" customWidth="1"/>
    <col min="10" max="12" width="11.421875" style="154" customWidth="1"/>
    <col min="13" max="13" width="29.00390625" style="154" customWidth="1"/>
    <col min="14" max="14" width="4.00390625" style="154" customWidth="1"/>
    <col min="15" max="15" width="4.421875" style="154" customWidth="1"/>
    <col min="16" max="16" width="5.421875" style="154" customWidth="1"/>
    <col min="17" max="52" width="5.00390625" style="154" customWidth="1"/>
    <col min="53" max="16384" width="11.421875" style="154" customWidth="1"/>
  </cols>
  <sheetData>
    <row r="2" spans="1:52" ht="15">
      <c r="A2" s="493" t="s">
        <v>134</v>
      </c>
      <c r="B2" s="493"/>
      <c r="C2" s="493"/>
      <c r="D2" s="493"/>
      <c r="E2" s="493"/>
      <c r="F2" s="493" t="s">
        <v>1236</v>
      </c>
      <c r="G2" s="493"/>
      <c r="H2" s="493"/>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s="155" customFormat="1" ht="45">
      <c r="A3" s="84" t="s">
        <v>427</v>
      </c>
      <c r="B3" s="84" t="s">
        <v>0</v>
      </c>
      <c r="C3" s="84" t="s">
        <v>1</v>
      </c>
      <c r="D3" s="84" t="s">
        <v>2</v>
      </c>
      <c r="E3" s="84" t="s">
        <v>3</v>
      </c>
      <c r="F3" s="84" t="s">
        <v>1259</v>
      </c>
      <c r="G3" s="84" t="s">
        <v>1207</v>
      </c>
      <c r="H3" s="293" t="s">
        <v>656</v>
      </c>
      <c r="I3" s="84"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37.5" customHeight="1">
      <c r="A4" s="7" t="s">
        <v>632</v>
      </c>
      <c r="B4" s="107" t="s">
        <v>1800</v>
      </c>
      <c r="C4" s="102" t="s">
        <v>6</v>
      </c>
      <c r="D4" s="103" t="s">
        <v>43</v>
      </c>
      <c r="E4" s="104" t="s">
        <v>1801</v>
      </c>
      <c r="F4" s="292">
        <v>40268</v>
      </c>
      <c r="G4" s="135">
        <v>3</v>
      </c>
      <c r="H4" s="295">
        <v>3</v>
      </c>
      <c r="I4" s="105"/>
      <c r="J4" s="4" t="str">
        <f>VLOOKUP(K4,Tri!$A$1:$B$12,2,FALSE)</f>
        <v>I</v>
      </c>
      <c r="K4" s="4">
        <f>MONTH(F4)</f>
        <v>3</v>
      </c>
      <c r="M4" s="107" t="s">
        <v>1800</v>
      </c>
      <c r="N4" s="41">
        <f aca="true" t="shared" si="0" ref="N4:Y4">_xlfn.SUMIFS($G$4:$G$491,$B$4:$B$491,$M4,$K$4:$K$491,N$3)</f>
        <v>0</v>
      </c>
      <c r="O4" s="41">
        <f t="shared" si="0"/>
        <v>0</v>
      </c>
      <c r="P4" s="41">
        <f t="shared" si="0"/>
        <v>9</v>
      </c>
      <c r="Q4" s="41">
        <f t="shared" si="0"/>
        <v>0</v>
      </c>
      <c r="R4" s="41">
        <f t="shared" si="0"/>
        <v>0</v>
      </c>
      <c r="S4" s="41">
        <f t="shared" si="0"/>
        <v>9</v>
      </c>
      <c r="T4" s="41">
        <f t="shared" si="0"/>
        <v>0</v>
      </c>
      <c r="U4" s="41">
        <f t="shared" si="0"/>
        <v>0</v>
      </c>
      <c r="V4" s="41">
        <f t="shared" si="0"/>
        <v>9</v>
      </c>
      <c r="W4" s="41">
        <f t="shared" si="0"/>
        <v>0</v>
      </c>
      <c r="X4" s="41">
        <f t="shared" si="0"/>
        <v>0</v>
      </c>
      <c r="Y4" s="41">
        <f t="shared" si="0"/>
        <v>9</v>
      </c>
      <c r="Z4" s="168">
        <f aca="true" t="shared" si="1" ref="Z4:Z10">SUM(N4:Y4)</f>
        <v>36</v>
      </c>
      <c r="AA4" s="41">
        <f aca="true" t="shared" si="2" ref="AA4:AL10">_xlfn.SUMIFS($H$4:$H$557,$B$4:$B$557,$M4,$K$4:$K$557,AA$3)</f>
        <v>0</v>
      </c>
      <c r="AB4" s="41">
        <f t="shared" si="2"/>
        <v>0</v>
      </c>
      <c r="AC4" s="41">
        <f t="shared" si="2"/>
        <v>9</v>
      </c>
      <c r="AD4" s="41">
        <f t="shared" si="2"/>
        <v>0</v>
      </c>
      <c r="AE4" s="41">
        <f t="shared" si="2"/>
        <v>0</v>
      </c>
      <c r="AF4" s="41">
        <f t="shared" si="2"/>
        <v>9</v>
      </c>
      <c r="AG4" s="41">
        <f t="shared" si="2"/>
        <v>0</v>
      </c>
      <c r="AH4" s="41">
        <f t="shared" si="2"/>
        <v>0</v>
      </c>
      <c r="AI4" s="41">
        <f t="shared" si="2"/>
        <v>9</v>
      </c>
      <c r="AJ4" s="41">
        <f t="shared" si="2"/>
        <v>0</v>
      </c>
      <c r="AK4" s="41">
        <f t="shared" si="2"/>
        <v>0</v>
      </c>
      <c r="AL4" s="41">
        <f t="shared" si="2"/>
        <v>9</v>
      </c>
      <c r="AM4" s="168">
        <f>SUM(AA4:AD4)</f>
        <v>9</v>
      </c>
      <c r="AN4" s="113">
        <f>IF(N4="","",IF(N4=0,"",(AA4/N4)))</f>
      </c>
      <c r="AO4" s="113">
        <f aca="true" t="shared" si="3" ref="AO4:AY10">IF(O4="","",IF(O4=0,"",(AB4/O4)))</f>
      </c>
      <c r="AP4" s="113">
        <f t="shared" si="3"/>
        <v>1</v>
      </c>
      <c r="AQ4" s="113">
        <f t="shared" si="3"/>
      </c>
      <c r="AR4" s="113">
        <f t="shared" si="3"/>
      </c>
      <c r="AS4" s="113">
        <f t="shared" si="3"/>
        <v>1</v>
      </c>
      <c r="AT4" s="113">
        <f t="shared" si="3"/>
      </c>
      <c r="AU4" s="113">
        <f t="shared" si="3"/>
      </c>
      <c r="AV4" s="113">
        <f t="shared" si="3"/>
        <v>1</v>
      </c>
      <c r="AW4" s="113">
        <f t="shared" si="3"/>
      </c>
      <c r="AX4" s="113">
        <f t="shared" si="3"/>
      </c>
      <c r="AY4" s="113">
        <f t="shared" si="3"/>
        <v>1</v>
      </c>
      <c r="AZ4" s="169">
        <f>IF(ISERROR(AVERAGE(AN4:AY4)),"",AVERAGE(AN4:AY4))</f>
        <v>1</v>
      </c>
    </row>
    <row r="5" spans="1:52" ht="37.5" customHeight="1">
      <c r="A5" s="7" t="s">
        <v>632</v>
      </c>
      <c r="B5" s="107" t="s">
        <v>1800</v>
      </c>
      <c r="C5" s="102" t="s">
        <v>6</v>
      </c>
      <c r="D5" s="103" t="s">
        <v>43</v>
      </c>
      <c r="E5" s="104" t="s">
        <v>1801</v>
      </c>
      <c r="F5" s="292">
        <v>40359</v>
      </c>
      <c r="G5" s="135">
        <v>3</v>
      </c>
      <c r="H5" s="295">
        <v>3</v>
      </c>
      <c r="I5" s="105"/>
      <c r="J5" s="4" t="str">
        <f>VLOOKUP(K5,Tri!$A$1:$B$12,2,FALSE)</f>
        <v>II</v>
      </c>
      <c r="K5" s="4">
        <f aca="true" t="shared" si="4" ref="K5:K68">MONTH(F5)</f>
        <v>6</v>
      </c>
      <c r="M5" s="107" t="s">
        <v>1802</v>
      </c>
      <c r="N5" s="41">
        <f aca="true" t="shared" si="5" ref="N5:Y10">_xlfn.SUMIFS($G$4:$G$557,$B$4:$B$557,$M5,$K$4:$K$557,N$3)</f>
        <v>0</v>
      </c>
      <c r="O5" s="41">
        <f t="shared" si="5"/>
        <v>1</v>
      </c>
      <c r="P5" s="41">
        <f t="shared" si="5"/>
        <v>21</v>
      </c>
      <c r="Q5" s="41">
        <f t="shared" si="5"/>
        <v>0</v>
      </c>
      <c r="R5" s="41">
        <f t="shared" si="5"/>
        <v>0</v>
      </c>
      <c r="S5" s="41">
        <f t="shared" si="5"/>
        <v>22</v>
      </c>
      <c r="T5" s="41">
        <f t="shared" si="5"/>
        <v>0</v>
      </c>
      <c r="U5" s="41">
        <f t="shared" si="5"/>
        <v>0</v>
      </c>
      <c r="V5" s="41">
        <f t="shared" si="5"/>
        <v>21</v>
      </c>
      <c r="W5" s="41">
        <f t="shared" si="5"/>
        <v>0</v>
      </c>
      <c r="X5" s="41">
        <f t="shared" si="5"/>
        <v>1</v>
      </c>
      <c r="Y5" s="41">
        <f t="shared" si="5"/>
        <v>22</v>
      </c>
      <c r="Z5" s="168">
        <f t="shared" si="1"/>
        <v>88</v>
      </c>
      <c r="AA5" s="41">
        <f t="shared" si="2"/>
        <v>0</v>
      </c>
      <c r="AB5" s="41">
        <f t="shared" si="2"/>
        <v>1</v>
      </c>
      <c r="AC5" s="41">
        <f t="shared" si="2"/>
        <v>21</v>
      </c>
      <c r="AD5" s="41">
        <f t="shared" si="2"/>
        <v>0</v>
      </c>
      <c r="AE5" s="41">
        <f t="shared" si="2"/>
        <v>0</v>
      </c>
      <c r="AF5" s="41">
        <f t="shared" si="2"/>
        <v>22</v>
      </c>
      <c r="AG5" s="41">
        <f t="shared" si="2"/>
        <v>0</v>
      </c>
      <c r="AH5" s="41">
        <f t="shared" si="2"/>
        <v>0</v>
      </c>
      <c r="AI5" s="41">
        <f t="shared" si="2"/>
        <v>21</v>
      </c>
      <c r="AJ5" s="41">
        <f t="shared" si="2"/>
        <v>0</v>
      </c>
      <c r="AK5" s="41">
        <f t="shared" si="2"/>
        <v>1</v>
      </c>
      <c r="AL5" s="41">
        <f t="shared" si="2"/>
        <v>22</v>
      </c>
      <c r="AM5" s="168">
        <f aca="true" t="shared" si="6" ref="AM5:AM10">SUM(AA5:AL5)</f>
        <v>88</v>
      </c>
      <c r="AN5" s="113">
        <f aca="true" t="shared" si="7" ref="AN5:AN10">IF(N5="","",IF(N5=0,"",(AA5/N5)))</f>
      </c>
      <c r="AO5" s="113">
        <f t="shared" si="3"/>
        <v>1</v>
      </c>
      <c r="AP5" s="113">
        <f t="shared" si="3"/>
        <v>1</v>
      </c>
      <c r="AQ5" s="113">
        <f t="shared" si="3"/>
      </c>
      <c r="AR5" s="113">
        <f t="shared" si="3"/>
      </c>
      <c r="AS5" s="113">
        <f t="shared" si="3"/>
        <v>1</v>
      </c>
      <c r="AT5" s="113">
        <f t="shared" si="3"/>
      </c>
      <c r="AU5" s="113">
        <f t="shared" si="3"/>
      </c>
      <c r="AV5" s="113">
        <f t="shared" si="3"/>
        <v>1</v>
      </c>
      <c r="AW5" s="113">
        <f t="shared" si="3"/>
      </c>
      <c r="AX5" s="113">
        <f t="shared" si="3"/>
        <v>1</v>
      </c>
      <c r="AY5" s="113">
        <f t="shared" si="3"/>
        <v>1</v>
      </c>
      <c r="AZ5" s="169">
        <f aca="true" t="shared" si="8" ref="AZ5:AZ10">IF(ISERROR(AVERAGE(AN5:AY5)),"",AVERAGE(AN5:AY5))</f>
        <v>1</v>
      </c>
    </row>
    <row r="6" spans="1:52" ht="37.5" customHeight="1">
      <c r="A6" s="7" t="s">
        <v>632</v>
      </c>
      <c r="B6" s="107" t="s">
        <v>1800</v>
      </c>
      <c r="C6" s="102" t="s">
        <v>6</v>
      </c>
      <c r="D6" s="103" t="s">
        <v>43</v>
      </c>
      <c r="E6" s="104" t="s">
        <v>1801</v>
      </c>
      <c r="F6" s="292">
        <v>40451</v>
      </c>
      <c r="G6" s="135">
        <v>3</v>
      </c>
      <c r="H6" s="295">
        <v>3</v>
      </c>
      <c r="I6" s="105"/>
      <c r="J6" s="4" t="str">
        <f>VLOOKUP(K6,Tri!$A$1:$B$12,2,FALSE)</f>
        <v>III</v>
      </c>
      <c r="K6" s="4">
        <f t="shared" si="4"/>
        <v>9</v>
      </c>
      <c r="M6" s="107" t="s">
        <v>1803</v>
      </c>
      <c r="N6" s="41">
        <f t="shared" si="5"/>
        <v>2</v>
      </c>
      <c r="O6" s="41">
        <f t="shared" si="5"/>
        <v>0</v>
      </c>
      <c r="P6" s="41">
        <f t="shared" si="5"/>
        <v>6</v>
      </c>
      <c r="Q6" s="41">
        <f t="shared" si="5"/>
        <v>0</v>
      </c>
      <c r="R6" s="41">
        <f t="shared" si="5"/>
        <v>0</v>
      </c>
      <c r="S6" s="41">
        <f t="shared" si="5"/>
        <v>6</v>
      </c>
      <c r="T6" s="41">
        <f t="shared" si="5"/>
        <v>0</v>
      </c>
      <c r="U6" s="41">
        <f t="shared" si="5"/>
        <v>0</v>
      </c>
      <c r="V6" s="41">
        <f t="shared" si="5"/>
        <v>6</v>
      </c>
      <c r="W6" s="41">
        <f t="shared" si="5"/>
        <v>0</v>
      </c>
      <c r="X6" s="41">
        <f t="shared" si="5"/>
        <v>0</v>
      </c>
      <c r="Y6" s="41">
        <f t="shared" si="5"/>
        <v>6</v>
      </c>
      <c r="Z6" s="168">
        <f t="shared" si="1"/>
        <v>26</v>
      </c>
      <c r="AA6" s="41">
        <f t="shared" si="2"/>
        <v>2</v>
      </c>
      <c r="AB6" s="41">
        <f t="shared" si="2"/>
        <v>0</v>
      </c>
      <c r="AC6" s="41">
        <f t="shared" si="2"/>
        <v>6</v>
      </c>
      <c r="AD6" s="41">
        <f t="shared" si="2"/>
        <v>0</v>
      </c>
      <c r="AE6" s="41">
        <f t="shared" si="2"/>
        <v>0</v>
      </c>
      <c r="AF6" s="41">
        <f t="shared" si="2"/>
        <v>6</v>
      </c>
      <c r="AG6" s="41">
        <f t="shared" si="2"/>
        <v>0</v>
      </c>
      <c r="AH6" s="41">
        <f t="shared" si="2"/>
        <v>0</v>
      </c>
      <c r="AI6" s="41">
        <f t="shared" si="2"/>
        <v>6</v>
      </c>
      <c r="AJ6" s="41">
        <f t="shared" si="2"/>
        <v>0</v>
      </c>
      <c r="AK6" s="41">
        <f t="shared" si="2"/>
        <v>0</v>
      </c>
      <c r="AL6" s="41">
        <f t="shared" si="2"/>
        <v>6</v>
      </c>
      <c r="AM6" s="168">
        <f t="shared" si="6"/>
        <v>26</v>
      </c>
      <c r="AN6" s="113">
        <f t="shared" si="7"/>
        <v>1</v>
      </c>
      <c r="AO6" s="113">
        <f t="shared" si="3"/>
      </c>
      <c r="AP6" s="113">
        <f t="shared" si="3"/>
        <v>1</v>
      </c>
      <c r="AQ6" s="113">
        <f t="shared" si="3"/>
      </c>
      <c r="AR6" s="113">
        <f t="shared" si="3"/>
      </c>
      <c r="AS6" s="113">
        <f t="shared" si="3"/>
        <v>1</v>
      </c>
      <c r="AT6" s="113">
        <f t="shared" si="3"/>
      </c>
      <c r="AU6" s="113">
        <f t="shared" si="3"/>
      </c>
      <c r="AV6" s="113">
        <f t="shared" si="3"/>
        <v>1</v>
      </c>
      <c r="AW6" s="113">
        <f t="shared" si="3"/>
      </c>
      <c r="AX6" s="113">
        <f t="shared" si="3"/>
      </c>
      <c r="AY6" s="113">
        <f t="shared" si="3"/>
        <v>1</v>
      </c>
      <c r="AZ6" s="169">
        <f t="shared" si="8"/>
        <v>1</v>
      </c>
    </row>
    <row r="7" spans="1:52" ht="37.5" customHeight="1">
      <c r="A7" s="7" t="s">
        <v>632</v>
      </c>
      <c r="B7" s="107" t="s">
        <v>1800</v>
      </c>
      <c r="C7" s="102" t="s">
        <v>6</v>
      </c>
      <c r="D7" s="103" t="s">
        <v>43</v>
      </c>
      <c r="E7" s="104" t="s">
        <v>1801</v>
      </c>
      <c r="F7" s="292">
        <v>40543</v>
      </c>
      <c r="G7" s="135">
        <v>3</v>
      </c>
      <c r="H7" s="295">
        <v>3</v>
      </c>
      <c r="I7" s="105"/>
      <c r="J7" s="4" t="str">
        <f>VLOOKUP(K7,Tri!$A$1:$B$12,2,FALSE)</f>
        <v>IV</v>
      </c>
      <c r="K7" s="4">
        <f t="shared" si="4"/>
        <v>12</v>
      </c>
      <c r="M7" s="107" t="s">
        <v>1804</v>
      </c>
      <c r="N7" s="41">
        <f t="shared" si="5"/>
        <v>0</v>
      </c>
      <c r="O7" s="41">
        <f t="shared" si="5"/>
        <v>0</v>
      </c>
      <c r="P7" s="41">
        <f t="shared" si="5"/>
        <v>12</v>
      </c>
      <c r="Q7" s="41">
        <f t="shared" si="5"/>
        <v>0</v>
      </c>
      <c r="R7" s="41">
        <f t="shared" si="5"/>
        <v>0</v>
      </c>
      <c r="S7" s="41">
        <f t="shared" si="5"/>
        <v>12</v>
      </c>
      <c r="T7" s="41">
        <f t="shared" si="5"/>
        <v>0</v>
      </c>
      <c r="U7" s="41">
        <f t="shared" si="5"/>
        <v>0</v>
      </c>
      <c r="V7" s="41">
        <f t="shared" si="5"/>
        <v>12</v>
      </c>
      <c r="W7" s="41">
        <f t="shared" si="5"/>
        <v>0</v>
      </c>
      <c r="X7" s="41">
        <f t="shared" si="5"/>
        <v>0</v>
      </c>
      <c r="Y7" s="41">
        <f t="shared" si="5"/>
        <v>12</v>
      </c>
      <c r="Z7" s="168">
        <f t="shared" si="1"/>
        <v>48</v>
      </c>
      <c r="AA7" s="41">
        <f t="shared" si="2"/>
        <v>0</v>
      </c>
      <c r="AB7" s="41">
        <f t="shared" si="2"/>
        <v>0</v>
      </c>
      <c r="AC7" s="41">
        <f t="shared" si="2"/>
        <v>12</v>
      </c>
      <c r="AD7" s="41">
        <f t="shared" si="2"/>
        <v>0</v>
      </c>
      <c r="AE7" s="41">
        <f t="shared" si="2"/>
        <v>0</v>
      </c>
      <c r="AF7" s="41">
        <f t="shared" si="2"/>
        <v>12</v>
      </c>
      <c r="AG7" s="41">
        <f t="shared" si="2"/>
        <v>0</v>
      </c>
      <c r="AH7" s="41">
        <f t="shared" si="2"/>
        <v>0</v>
      </c>
      <c r="AI7" s="41">
        <f t="shared" si="2"/>
        <v>12</v>
      </c>
      <c r="AJ7" s="41">
        <f t="shared" si="2"/>
        <v>0</v>
      </c>
      <c r="AK7" s="41">
        <f t="shared" si="2"/>
        <v>0</v>
      </c>
      <c r="AL7" s="41">
        <f t="shared" si="2"/>
        <v>12</v>
      </c>
      <c r="AM7" s="168">
        <f t="shared" si="6"/>
        <v>48</v>
      </c>
      <c r="AN7" s="113">
        <f t="shared" si="7"/>
      </c>
      <c r="AO7" s="113">
        <f t="shared" si="3"/>
      </c>
      <c r="AP7" s="113">
        <f t="shared" si="3"/>
        <v>1</v>
      </c>
      <c r="AQ7" s="113">
        <f t="shared" si="3"/>
      </c>
      <c r="AR7" s="113">
        <f t="shared" si="3"/>
      </c>
      <c r="AS7" s="113">
        <f t="shared" si="3"/>
        <v>1</v>
      </c>
      <c r="AT7" s="113">
        <f t="shared" si="3"/>
      </c>
      <c r="AU7" s="113">
        <f t="shared" si="3"/>
      </c>
      <c r="AV7" s="113">
        <f t="shared" si="3"/>
        <v>1</v>
      </c>
      <c r="AW7" s="113">
        <f t="shared" si="3"/>
      </c>
      <c r="AX7" s="113">
        <f t="shared" si="3"/>
      </c>
      <c r="AY7" s="113">
        <f t="shared" si="3"/>
        <v>1</v>
      </c>
      <c r="AZ7" s="169">
        <f t="shared" si="8"/>
        <v>1</v>
      </c>
    </row>
    <row r="8" spans="1:52" ht="37.5" customHeight="1">
      <c r="A8" s="7" t="s">
        <v>632</v>
      </c>
      <c r="B8" s="107" t="s">
        <v>1800</v>
      </c>
      <c r="C8" s="102" t="s">
        <v>406</v>
      </c>
      <c r="D8" s="103" t="s">
        <v>44</v>
      </c>
      <c r="E8" s="104" t="s">
        <v>45</v>
      </c>
      <c r="F8" s="292">
        <v>40268</v>
      </c>
      <c r="G8" s="135">
        <v>3</v>
      </c>
      <c r="H8" s="295">
        <v>3</v>
      </c>
      <c r="I8" s="105"/>
      <c r="J8" s="4" t="str">
        <f>VLOOKUP(K8,Tri!$A$1:$B$12,2,FALSE)</f>
        <v>I</v>
      </c>
      <c r="K8" s="4">
        <f t="shared" si="4"/>
        <v>3</v>
      </c>
      <c r="M8" s="107" t="s">
        <v>1805</v>
      </c>
      <c r="N8" s="41">
        <f t="shared" si="5"/>
        <v>0</v>
      </c>
      <c r="O8" s="41">
        <f t="shared" si="5"/>
        <v>0</v>
      </c>
      <c r="P8" s="41">
        <f t="shared" si="5"/>
        <v>3</v>
      </c>
      <c r="Q8" s="41">
        <f t="shared" si="5"/>
        <v>0</v>
      </c>
      <c r="R8" s="41">
        <f t="shared" si="5"/>
        <v>0</v>
      </c>
      <c r="S8" s="41">
        <f t="shared" si="5"/>
        <v>5</v>
      </c>
      <c r="T8" s="41">
        <f t="shared" si="5"/>
        <v>0</v>
      </c>
      <c r="U8" s="41">
        <f t="shared" si="5"/>
        <v>0</v>
      </c>
      <c r="V8" s="41">
        <f t="shared" si="5"/>
        <v>3</v>
      </c>
      <c r="W8" s="41">
        <f t="shared" si="5"/>
        <v>0</v>
      </c>
      <c r="X8" s="41">
        <f t="shared" si="5"/>
        <v>0</v>
      </c>
      <c r="Y8" s="41">
        <f t="shared" si="5"/>
        <v>4</v>
      </c>
      <c r="Z8" s="168">
        <f t="shared" si="1"/>
        <v>15</v>
      </c>
      <c r="AA8" s="41">
        <f t="shared" si="2"/>
        <v>0</v>
      </c>
      <c r="AB8" s="41">
        <f t="shared" si="2"/>
        <v>0</v>
      </c>
      <c r="AC8" s="41">
        <f t="shared" si="2"/>
        <v>3</v>
      </c>
      <c r="AD8" s="41">
        <f t="shared" si="2"/>
        <v>0</v>
      </c>
      <c r="AE8" s="41">
        <f t="shared" si="2"/>
        <v>0</v>
      </c>
      <c r="AF8" s="41">
        <f t="shared" si="2"/>
        <v>5</v>
      </c>
      <c r="AG8" s="41">
        <f t="shared" si="2"/>
        <v>0</v>
      </c>
      <c r="AH8" s="41">
        <f t="shared" si="2"/>
        <v>0</v>
      </c>
      <c r="AI8" s="41">
        <f t="shared" si="2"/>
        <v>3</v>
      </c>
      <c r="AJ8" s="41">
        <f t="shared" si="2"/>
        <v>0</v>
      </c>
      <c r="AK8" s="41">
        <f t="shared" si="2"/>
        <v>0</v>
      </c>
      <c r="AL8" s="41">
        <f t="shared" si="2"/>
        <v>4</v>
      </c>
      <c r="AM8" s="168">
        <f t="shared" si="6"/>
        <v>15</v>
      </c>
      <c r="AN8" s="113">
        <f t="shared" si="7"/>
      </c>
      <c r="AO8" s="113">
        <f t="shared" si="3"/>
      </c>
      <c r="AP8" s="113">
        <f t="shared" si="3"/>
        <v>1</v>
      </c>
      <c r="AQ8" s="113">
        <f t="shared" si="3"/>
      </c>
      <c r="AR8" s="113">
        <f t="shared" si="3"/>
      </c>
      <c r="AS8" s="113">
        <f t="shared" si="3"/>
        <v>1</v>
      </c>
      <c r="AT8" s="113">
        <f t="shared" si="3"/>
      </c>
      <c r="AU8" s="113">
        <f t="shared" si="3"/>
      </c>
      <c r="AV8" s="113">
        <f t="shared" si="3"/>
        <v>1</v>
      </c>
      <c r="AW8" s="113">
        <f t="shared" si="3"/>
      </c>
      <c r="AX8" s="113">
        <f t="shared" si="3"/>
      </c>
      <c r="AY8" s="113">
        <f t="shared" si="3"/>
        <v>1</v>
      </c>
      <c r="AZ8" s="169">
        <f t="shared" si="8"/>
        <v>1</v>
      </c>
    </row>
    <row r="9" spans="1:52" ht="37.5" customHeight="1">
      <c r="A9" s="7" t="s">
        <v>632</v>
      </c>
      <c r="B9" s="107" t="s">
        <v>1800</v>
      </c>
      <c r="C9" s="102" t="s">
        <v>406</v>
      </c>
      <c r="D9" s="103" t="s">
        <v>44</v>
      </c>
      <c r="E9" s="104" t="s">
        <v>45</v>
      </c>
      <c r="F9" s="292">
        <v>40359</v>
      </c>
      <c r="G9" s="135">
        <v>3</v>
      </c>
      <c r="H9" s="295">
        <v>3</v>
      </c>
      <c r="I9" s="105"/>
      <c r="J9" s="4" t="str">
        <f>VLOOKUP(K9,Tri!$A$1:$B$12,2,FALSE)</f>
        <v>II</v>
      </c>
      <c r="K9" s="4">
        <f t="shared" si="4"/>
        <v>6</v>
      </c>
      <c r="M9" s="107" t="s">
        <v>1806</v>
      </c>
      <c r="N9" s="41">
        <f t="shared" si="5"/>
        <v>0</v>
      </c>
      <c r="O9" s="41">
        <f t="shared" si="5"/>
        <v>0</v>
      </c>
      <c r="P9" s="41">
        <f t="shared" si="5"/>
        <v>3</v>
      </c>
      <c r="Q9" s="41">
        <f t="shared" si="5"/>
        <v>0</v>
      </c>
      <c r="R9" s="41">
        <f t="shared" si="5"/>
        <v>0</v>
      </c>
      <c r="S9" s="41">
        <f t="shared" si="5"/>
        <v>3</v>
      </c>
      <c r="T9" s="41">
        <f t="shared" si="5"/>
        <v>0</v>
      </c>
      <c r="U9" s="41">
        <f t="shared" si="5"/>
        <v>0</v>
      </c>
      <c r="V9" s="41">
        <f t="shared" si="5"/>
        <v>3</v>
      </c>
      <c r="W9" s="41">
        <f t="shared" si="5"/>
        <v>0</v>
      </c>
      <c r="X9" s="41">
        <f t="shared" si="5"/>
        <v>0</v>
      </c>
      <c r="Y9" s="41">
        <f t="shared" si="5"/>
        <v>3</v>
      </c>
      <c r="Z9" s="168">
        <f t="shared" si="1"/>
        <v>12</v>
      </c>
      <c r="AA9" s="41">
        <f t="shared" si="2"/>
        <v>0</v>
      </c>
      <c r="AB9" s="41">
        <f t="shared" si="2"/>
        <v>0</v>
      </c>
      <c r="AC9" s="41">
        <f t="shared" si="2"/>
        <v>3</v>
      </c>
      <c r="AD9" s="41">
        <f t="shared" si="2"/>
        <v>0</v>
      </c>
      <c r="AE9" s="41">
        <f t="shared" si="2"/>
        <v>0</v>
      </c>
      <c r="AF9" s="41">
        <f t="shared" si="2"/>
        <v>3</v>
      </c>
      <c r="AG9" s="41">
        <f t="shared" si="2"/>
        <v>0</v>
      </c>
      <c r="AH9" s="41">
        <f t="shared" si="2"/>
        <v>0</v>
      </c>
      <c r="AI9" s="41">
        <f t="shared" si="2"/>
        <v>3</v>
      </c>
      <c r="AJ9" s="41">
        <f t="shared" si="2"/>
        <v>0</v>
      </c>
      <c r="AK9" s="41">
        <f t="shared" si="2"/>
        <v>0</v>
      </c>
      <c r="AL9" s="41">
        <f t="shared" si="2"/>
        <v>3</v>
      </c>
      <c r="AM9" s="168">
        <f t="shared" si="6"/>
        <v>12</v>
      </c>
      <c r="AN9" s="113">
        <f t="shared" si="7"/>
      </c>
      <c r="AO9" s="113">
        <f t="shared" si="3"/>
      </c>
      <c r="AP9" s="113">
        <f t="shared" si="3"/>
        <v>1</v>
      </c>
      <c r="AQ9" s="113">
        <f t="shared" si="3"/>
      </c>
      <c r="AR9" s="113">
        <f t="shared" si="3"/>
      </c>
      <c r="AS9" s="113">
        <f t="shared" si="3"/>
        <v>1</v>
      </c>
      <c r="AT9" s="113">
        <f t="shared" si="3"/>
      </c>
      <c r="AU9" s="113">
        <f t="shared" si="3"/>
      </c>
      <c r="AV9" s="113">
        <f t="shared" si="3"/>
        <v>1</v>
      </c>
      <c r="AW9" s="113">
        <f t="shared" si="3"/>
      </c>
      <c r="AX9" s="113">
        <f t="shared" si="3"/>
      </c>
      <c r="AY9" s="113">
        <f t="shared" si="3"/>
        <v>1</v>
      </c>
      <c r="AZ9" s="169">
        <f t="shared" si="8"/>
        <v>1</v>
      </c>
    </row>
    <row r="10" spans="1:52" ht="37.5" customHeight="1">
      <c r="A10" s="7" t="s">
        <v>632</v>
      </c>
      <c r="B10" s="107" t="s">
        <v>1800</v>
      </c>
      <c r="C10" s="102" t="s">
        <v>406</v>
      </c>
      <c r="D10" s="103" t="s">
        <v>44</v>
      </c>
      <c r="E10" s="104" t="s">
        <v>45</v>
      </c>
      <c r="F10" s="292">
        <v>40451</v>
      </c>
      <c r="G10" s="135">
        <v>3</v>
      </c>
      <c r="H10" s="295">
        <v>3</v>
      </c>
      <c r="I10" s="105"/>
      <c r="J10" s="4" t="str">
        <f>VLOOKUP(K10,Tri!$A$1:$B$12,2,FALSE)</f>
        <v>III</v>
      </c>
      <c r="K10" s="4">
        <f>MONTH(F10)</f>
        <v>9</v>
      </c>
      <c r="M10" s="107" t="s">
        <v>1807</v>
      </c>
      <c r="N10" s="41">
        <f t="shared" si="5"/>
        <v>0</v>
      </c>
      <c r="O10" s="41">
        <f t="shared" si="5"/>
        <v>0</v>
      </c>
      <c r="P10" s="41">
        <f t="shared" si="5"/>
        <v>3</v>
      </c>
      <c r="Q10" s="41">
        <f t="shared" si="5"/>
        <v>0</v>
      </c>
      <c r="R10" s="41">
        <f t="shared" si="5"/>
        <v>0</v>
      </c>
      <c r="S10" s="41">
        <f t="shared" si="5"/>
        <v>3</v>
      </c>
      <c r="T10" s="41">
        <f t="shared" si="5"/>
        <v>0</v>
      </c>
      <c r="U10" s="41">
        <f t="shared" si="5"/>
        <v>0</v>
      </c>
      <c r="V10" s="41">
        <f t="shared" si="5"/>
        <v>3</v>
      </c>
      <c r="W10" s="41">
        <f t="shared" si="5"/>
        <v>0</v>
      </c>
      <c r="X10" s="41">
        <f t="shared" si="5"/>
        <v>0</v>
      </c>
      <c r="Y10" s="41">
        <f t="shared" si="5"/>
        <v>3</v>
      </c>
      <c r="Z10" s="168">
        <f t="shared" si="1"/>
        <v>12</v>
      </c>
      <c r="AA10" s="41">
        <f t="shared" si="2"/>
        <v>0</v>
      </c>
      <c r="AB10" s="41">
        <f t="shared" si="2"/>
        <v>0</v>
      </c>
      <c r="AC10" s="41">
        <f t="shared" si="2"/>
        <v>3</v>
      </c>
      <c r="AD10" s="41">
        <f t="shared" si="2"/>
        <v>0</v>
      </c>
      <c r="AE10" s="41">
        <f t="shared" si="2"/>
        <v>0</v>
      </c>
      <c r="AF10" s="41">
        <f t="shared" si="2"/>
        <v>3</v>
      </c>
      <c r="AG10" s="41">
        <f t="shared" si="2"/>
        <v>0</v>
      </c>
      <c r="AH10" s="41">
        <f t="shared" si="2"/>
        <v>0</v>
      </c>
      <c r="AI10" s="41">
        <f t="shared" si="2"/>
        <v>3</v>
      </c>
      <c r="AJ10" s="41">
        <f t="shared" si="2"/>
        <v>0</v>
      </c>
      <c r="AK10" s="41">
        <f t="shared" si="2"/>
        <v>0</v>
      </c>
      <c r="AL10" s="41">
        <f t="shared" si="2"/>
        <v>3</v>
      </c>
      <c r="AM10" s="168">
        <f t="shared" si="6"/>
        <v>12</v>
      </c>
      <c r="AN10" s="113">
        <f t="shared" si="7"/>
      </c>
      <c r="AO10" s="113">
        <f t="shared" si="3"/>
      </c>
      <c r="AP10" s="113">
        <f t="shared" si="3"/>
        <v>1</v>
      </c>
      <c r="AQ10" s="113">
        <f t="shared" si="3"/>
      </c>
      <c r="AR10" s="113">
        <f t="shared" si="3"/>
      </c>
      <c r="AS10" s="113">
        <f t="shared" si="3"/>
        <v>1</v>
      </c>
      <c r="AT10" s="113">
        <f t="shared" si="3"/>
      </c>
      <c r="AU10" s="113">
        <f t="shared" si="3"/>
      </c>
      <c r="AV10" s="113">
        <f t="shared" si="3"/>
        <v>1</v>
      </c>
      <c r="AW10" s="113">
        <f t="shared" si="3"/>
      </c>
      <c r="AX10" s="113">
        <f t="shared" si="3"/>
      </c>
      <c r="AY10" s="113">
        <f t="shared" si="3"/>
        <v>1</v>
      </c>
      <c r="AZ10" s="169">
        <f t="shared" si="8"/>
        <v>1</v>
      </c>
    </row>
    <row r="11" spans="1:52" ht="37.5" customHeight="1">
      <c r="A11" s="7" t="s">
        <v>632</v>
      </c>
      <c r="B11" s="107" t="s">
        <v>1800</v>
      </c>
      <c r="C11" s="102" t="s">
        <v>406</v>
      </c>
      <c r="D11" s="103" t="s">
        <v>44</v>
      </c>
      <c r="E11" s="104" t="s">
        <v>45</v>
      </c>
      <c r="F11" s="292">
        <v>40543</v>
      </c>
      <c r="G11" s="135">
        <v>3</v>
      </c>
      <c r="H11" s="295">
        <v>3</v>
      </c>
      <c r="I11" s="105"/>
      <c r="J11" s="4" t="str">
        <f>VLOOKUP(K11,Tri!$A$1:$B$12,2,FALSE)</f>
        <v>IV</v>
      </c>
      <c r="K11" s="4">
        <f>MONTH(F11)</f>
        <v>12</v>
      </c>
      <c r="M11" s="298"/>
      <c r="N11" s="33"/>
      <c r="O11" s="33"/>
      <c r="P11" s="33"/>
      <c r="Q11" s="33"/>
      <c r="R11" s="33"/>
      <c r="S11" s="33"/>
      <c r="T11" s="33"/>
      <c r="U11" s="33"/>
      <c r="V11" s="33"/>
      <c r="W11" s="33"/>
      <c r="X11" s="33"/>
      <c r="Y11" s="33"/>
      <c r="Z11" s="33">
        <f>SUM(Z4:Z10)</f>
        <v>237</v>
      </c>
      <c r="AA11" s="33"/>
      <c r="AB11" s="33"/>
      <c r="AC11" s="33"/>
      <c r="AD11" s="33"/>
      <c r="AE11" s="33"/>
      <c r="AF11" s="33"/>
      <c r="AG11" s="33"/>
      <c r="AH11" s="33"/>
      <c r="AI11" s="33"/>
      <c r="AJ11" s="33"/>
      <c r="AK11" s="33"/>
      <c r="AL11" s="33"/>
      <c r="AM11" s="33"/>
      <c r="AN11" s="272"/>
      <c r="AO11" s="272"/>
      <c r="AP11" s="272"/>
      <c r="AQ11" s="272"/>
      <c r="AR11" s="272"/>
      <c r="AS11" s="272"/>
      <c r="AT11" s="272"/>
      <c r="AU11" s="272"/>
      <c r="AV11" s="272"/>
      <c r="AW11" s="272"/>
      <c r="AX11" s="272"/>
      <c r="AY11" s="272"/>
      <c r="AZ11" s="272"/>
    </row>
    <row r="12" spans="1:52" ht="37.5" customHeight="1">
      <c r="A12" s="7" t="s">
        <v>632</v>
      </c>
      <c r="B12" s="107" t="s">
        <v>1800</v>
      </c>
      <c r="C12" s="102" t="s">
        <v>406</v>
      </c>
      <c r="D12" s="103" t="s">
        <v>46</v>
      </c>
      <c r="E12" s="156" t="s">
        <v>47</v>
      </c>
      <c r="F12" s="292">
        <v>40268</v>
      </c>
      <c r="G12" s="135">
        <v>3</v>
      </c>
      <c r="H12" s="295">
        <v>3</v>
      </c>
      <c r="I12" s="105"/>
      <c r="J12" s="4" t="str">
        <f>VLOOKUP(K12,Tri!$A$1:$B$12,2,FALSE)</f>
        <v>I</v>
      </c>
      <c r="K12" s="4">
        <f t="shared" si="4"/>
        <v>3</v>
      </c>
      <c r="M12" s="298"/>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272"/>
      <c r="AO12" s="272"/>
      <c r="AP12" s="272"/>
      <c r="AQ12" s="272"/>
      <c r="AR12" s="272"/>
      <c r="AS12" s="272"/>
      <c r="AT12" s="272"/>
      <c r="AU12" s="272"/>
      <c r="AV12" s="272"/>
      <c r="AW12" s="272"/>
      <c r="AX12" s="272"/>
      <c r="AY12" s="272"/>
      <c r="AZ12" s="272"/>
    </row>
    <row r="13" spans="1:52" ht="37.5" customHeight="1">
      <c r="A13" s="7" t="s">
        <v>632</v>
      </c>
      <c r="B13" s="107" t="s">
        <v>1800</v>
      </c>
      <c r="C13" s="102" t="s">
        <v>406</v>
      </c>
      <c r="D13" s="103" t="s">
        <v>46</v>
      </c>
      <c r="E13" s="156" t="s">
        <v>47</v>
      </c>
      <c r="F13" s="292">
        <v>40359</v>
      </c>
      <c r="G13" s="135">
        <v>3</v>
      </c>
      <c r="H13" s="295">
        <v>3</v>
      </c>
      <c r="I13" s="105"/>
      <c r="J13" s="4" t="str">
        <f>VLOOKUP(K13,Tri!$A$1:$B$12,2,FALSE)</f>
        <v>II</v>
      </c>
      <c r="K13" s="4">
        <f t="shared" si="4"/>
        <v>6</v>
      </c>
      <c r="M13" s="298"/>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272"/>
      <c r="AO13" s="272"/>
      <c r="AP13" s="272"/>
      <c r="AQ13" s="272"/>
      <c r="AR13" s="272"/>
      <c r="AS13" s="272"/>
      <c r="AT13" s="272"/>
      <c r="AU13" s="272"/>
      <c r="AV13" s="272"/>
      <c r="AW13" s="272"/>
      <c r="AX13" s="272"/>
      <c r="AY13" s="272"/>
      <c r="AZ13" s="272"/>
    </row>
    <row r="14" spans="1:52" ht="37.5" customHeight="1">
      <c r="A14" s="7" t="s">
        <v>632</v>
      </c>
      <c r="B14" s="107" t="s">
        <v>1800</v>
      </c>
      <c r="C14" s="102" t="s">
        <v>406</v>
      </c>
      <c r="D14" s="103" t="s">
        <v>46</v>
      </c>
      <c r="E14" s="156" t="s">
        <v>47</v>
      </c>
      <c r="F14" s="292">
        <v>40451</v>
      </c>
      <c r="G14" s="135">
        <v>3</v>
      </c>
      <c r="H14" s="296">
        <v>3</v>
      </c>
      <c r="I14" s="105"/>
      <c r="J14" s="4" t="str">
        <f>VLOOKUP(K14,Tri!$A$1:$B$12,2,FALSE)</f>
        <v>III</v>
      </c>
      <c r="K14" s="4">
        <f t="shared" si="4"/>
        <v>9</v>
      </c>
      <c r="M14" s="288"/>
      <c r="AZ14" s="272"/>
    </row>
    <row r="15" spans="1:52" ht="37.5" customHeight="1">
      <c r="A15" s="7" t="s">
        <v>632</v>
      </c>
      <c r="B15" s="107" t="s">
        <v>1800</v>
      </c>
      <c r="C15" s="102" t="s">
        <v>406</v>
      </c>
      <c r="D15" s="103" t="s">
        <v>46</v>
      </c>
      <c r="E15" s="156" t="s">
        <v>47</v>
      </c>
      <c r="F15" s="292">
        <v>40543</v>
      </c>
      <c r="G15" s="135">
        <v>3</v>
      </c>
      <c r="H15" s="296">
        <v>3</v>
      </c>
      <c r="I15" s="105"/>
      <c r="J15" s="4" t="str">
        <f>VLOOKUP(K15,Tri!$A$1:$B$12,2,FALSE)</f>
        <v>IV</v>
      </c>
      <c r="K15" s="4">
        <f t="shared" si="4"/>
        <v>12</v>
      </c>
      <c r="M15" s="288"/>
      <c r="AZ15" s="272"/>
    </row>
    <row r="16" spans="1:52" ht="37.5" customHeight="1">
      <c r="A16" s="7" t="s">
        <v>632</v>
      </c>
      <c r="B16" s="107" t="s">
        <v>1802</v>
      </c>
      <c r="C16" s="102" t="s">
        <v>612</v>
      </c>
      <c r="D16" s="106" t="s">
        <v>48</v>
      </c>
      <c r="E16" s="108" t="s">
        <v>1808</v>
      </c>
      <c r="F16" s="74">
        <v>40224</v>
      </c>
      <c r="G16" s="135">
        <f>IF(F16="","",1)</f>
        <v>1</v>
      </c>
      <c r="H16" s="296">
        <v>1</v>
      </c>
      <c r="I16" s="74"/>
      <c r="J16" s="4" t="str">
        <f>VLOOKUP(K16,Tri!$A$1:$B$12,2,FALSE)</f>
        <v>I</v>
      </c>
      <c r="K16" s="4">
        <f t="shared" si="4"/>
        <v>2</v>
      </c>
      <c r="M16" s="288"/>
      <c r="AZ16" s="272"/>
    </row>
    <row r="17" spans="1:52" ht="37.5" customHeight="1">
      <c r="A17" s="7" t="s">
        <v>632</v>
      </c>
      <c r="B17" s="107" t="s">
        <v>1802</v>
      </c>
      <c r="C17" s="102" t="s">
        <v>40</v>
      </c>
      <c r="D17" s="106" t="s">
        <v>49</v>
      </c>
      <c r="E17" s="108" t="s">
        <v>50</v>
      </c>
      <c r="F17" s="292">
        <v>40268</v>
      </c>
      <c r="G17" s="135">
        <f>IF(F17="","",1)</f>
        <v>1</v>
      </c>
      <c r="H17" s="296">
        <v>1</v>
      </c>
      <c r="I17" s="105"/>
      <c r="J17" s="4" t="str">
        <f>VLOOKUP(K17,Tri!$A$1:$B$12,2,FALSE)</f>
        <v>I</v>
      </c>
      <c r="K17" s="4">
        <f t="shared" si="4"/>
        <v>3</v>
      </c>
      <c r="M17" s="288"/>
      <c r="AZ17" s="272"/>
    </row>
    <row r="18" spans="1:52" ht="37.5" customHeight="1">
      <c r="A18" s="7" t="s">
        <v>632</v>
      </c>
      <c r="B18" s="107" t="s">
        <v>1802</v>
      </c>
      <c r="C18" s="102" t="s">
        <v>40</v>
      </c>
      <c r="D18" s="106" t="s">
        <v>49</v>
      </c>
      <c r="E18" s="108" t="s">
        <v>50</v>
      </c>
      <c r="F18" s="292">
        <v>40359</v>
      </c>
      <c r="G18" s="135">
        <v>1</v>
      </c>
      <c r="H18" s="296">
        <v>1</v>
      </c>
      <c r="I18" s="105"/>
      <c r="J18" s="4" t="str">
        <f>VLOOKUP(K18,Tri!$A$1:$B$12,2,FALSE)</f>
        <v>II</v>
      </c>
      <c r="K18" s="4">
        <f t="shared" si="4"/>
        <v>6</v>
      </c>
      <c r="M18" s="288"/>
      <c r="AZ18" s="272"/>
    </row>
    <row r="19" spans="1:13" ht="37.5" customHeight="1">
      <c r="A19" s="7" t="s">
        <v>632</v>
      </c>
      <c r="B19" s="107" t="s">
        <v>1802</v>
      </c>
      <c r="C19" s="102" t="s">
        <v>40</v>
      </c>
      <c r="D19" s="106" t="s">
        <v>49</v>
      </c>
      <c r="E19" s="108" t="s">
        <v>50</v>
      </c>
      <c r="F19" s="292">
        <v>40451</v>
      </c>
      <c r="G19" s="135">
        <v>1</v>
      </c>
      <c r="H19" s="296">
        <v>1</v>
      </c>
      <c r="I19" s="105"/>
      <c r="J19" s="4" t="str">
        <f>VLOOKUP(K19,Tri!$A$1:$B$12,2,FALSE)</f>
        <v>III</v>
      </c>
      <c r="K19" s="4">
        <f t="shared" si="4"/>
        <v>9</v>
      </c>
      <c r="M19" s="288"/>
    </row>
    <row r="20" spans="1:13" ht="37.5" customHeight="1">
      <c r="A20" s="7" t="s">
        <v>632</v>
      </c>
      <c r="B20" s="107" t="s">
        <v>1802</v>
      </c>
      <c r="C20" s="102" t="s">
        <v>40</v>
      </c>
      <c r="D20" s="106" t="s">
        <v>49</v>
      </c>
      <c r="E20" s="108" t="s">
        <v>50</v>
      </c>
      <c r="F20" s="292">
        <v>40543</v>
      </c>
      <c r="G20" s="135">
        <v>1</v>
      </c>
      <c r="H20" s="296">
        <v>1</v>
      </c>
      <c r="I20" s="105"/>
      <c r="J20" s="4" t="str">
        <f>VLOOKUP(K20,Tri!$A$1:$B$12,2,FALSE)</f>
        <v>IV</v>
      </c>
      <c r="K20" s="4">
        <f t="shared" si="4"/>
        <v>12</v>
      </c>
      <c r="M20" s="288"/>
    </row>
    <row r="21" spans="1:13" ht="37.5" customHeight="1">
      <c r="A21" s="7" t="s">
        <v>632</v>
      </c>
      <c r="B21" s="107" t="s">
        <v>1802</v>
      </c>
      <c r="C21" s="102" t="s">
        <v>40</v>
      </c>
      <c r="D21" s="106" t="s">
        <v>51</v>
      </c>
      <c r="E21" s="108" t="s">
        <v>52</v>
      </c>
      <c r="F21" s="292">
        <v>40268</v>
      </c>
      <c r="G21" s="135">
        <v>6</v>
      </c>
      <c r="H21" s="296">
        <v>6</v>
      </c>
      <c r="I21" s="105"/>
      <c r="J21" s="4" t="str">
        <f>VLOOKUP(K21,Tri!$A$1:$B$12,2,FALSE)</f>
        <v>I</v>
      </c>
      <c r="K21" s="4">
        <f t="shared" si="4"/>
        <v>3</v>
      </c>
      <c r="M21" s="288"/>
    </row>
    <row r="22" spans="1:13" ht="37.5" customHeight="1">
      <c r="A22" s="7" t="s">
        <v>632</v>
      </c>
      <c r="B22" s="107" t="s">
        <v>1802</v>
      </c>
      <c r="C22" s="102" t="s">
        <v>40</v>
      </c>
      <c r="D22" s="106" t="s">
        <v>51</v>
      </c>
      <c r="E22" s="108" t="s">
        <v>52</v>
      </c>
      <c r="F22" s="292">
        <v>40359</v>
      </c>
      <c r="G22" s="135">
        <v>7</v>
      </c>
      <c r="H22" s="296">
        <v>7</v>
      </c>
      <c r="I22" s="105"/>
      <c r="J22" s="4" t="str">
        <f>VLOOKUP(K22,Tri!$A$1:$B$12,2,FALSE)</f>
        <v>II</v>
      </c>
      <c r="K22" s="4">
        <f t="shared" si="4"/>
        <v>6</v>
      </c>
      <c r="M22"/>
    </row>
    <row r="23" spans="1:13" ht="37.5" customHeight="1">
      <c r="A23" s="7" t="s">
        <v>632</v>
      </c>
      <c r="B23" s="107" t="s">
        <v>1802</v>
      </c>
      <c r="C23" s="102" t="s">
        <v>40</v>
      </c>
      <c r="D23" s="106" t="s">
        <v>51</v>
      </c>
      <c r="E23" s="108" t="s">
        <v>52</v>
      </c>
      <c r="F23" s="292">
        <v>40451</v>
      </c>
      <c r="G23" s="135">
        <v>6</v>
      </c>
      <c r="H23" s="296">
        <v>6</v>
      </c>
      <c r="I23" s="105"/>
      <c r="J23" s="4" t="str">
        <f>VLOOKUP(K23,Tri!$A$1:$B$12,2,FALSE)</f>
        <v>III</v>
      </c>
      <c r="K23" s="4">
        <f t="shared" si="4"/>
        <v>9</v>
      </c>
      <c r="M23"/>
    </row>
    <row r="24" spans="1:13" ht="37.5" customHeight="1">
      <c r="A24" s="7" t="s">
        <v>632</v>
      </c>
      <c r="B24" s="107" t="s">
        <v>1802</v>
      </c>
      <c r="C24" s="102" t="s">
        <v>40</v>
      </c>
      <c r="D24" s="106" t="s">
        <v>51</v>
      </c>
      <c r="E24" s="108" t="s">
        <v>52</v>
      </c>
      <c r="F24" s="292">
        <v>40543</v>
      </c>
      <c r="G24" s="135">
        <v>7</v>
      </c>
      <c r="H24" s="296">
        <v>7</v>
      </c>
      <c r="I24" s="105"/>
      <c r="J24" s="4" t="str">
        <f>VLOOKUP(K24,Tri!$A$1:$B$12,2,FALSE)</f>
        <v>IV</v>
      </c>
      <c r="K24" s="4">
        <f t="shared" si="4"/>
        <v>12</v>
      </c>
      <c r="M24"/>
    </row>
    <row r="25" spans="1:13" ht="37.5" customHeight="1">
      <c r="A25" s="7" t="s">
        <v>632</v>
      </c>
      <c r="B25" s="107" t="s">
        <v>1802</v>
      </c>
      <c r="C25" s="102" t="s">
        <v>40</v>
      </c>
      <c r="D25" s="106" t="s">
        <v>53</v>
      </c>
      <c r="E25" s="411" t="s">
        <v>54</v>
      </c>
      <c r="F25" s="292">
        <v>40268</v>
      </c>
      <c r="G25" s="135">
        <v>3</v>
      </c>
      <c r="H25" s="296">
        <v>3</v>
      </c>
      <c r="I25" s="105"/>
      <c r="J25" s="4" t="str">
        <f>VLOOKUP(K25,Tri!$A$1:$B$12,2,FALSE)</f>
        <v>I</v>
      </c>
      <c r="K25" s="4">
        <f t="shared" si="4"/>
        <v>3</v>
      </c>
      <c r="M25"/>
    </row>
    <row r="26" spans="1:13" ht="37.5" customHeight="1">
      <c r="A26" s="7" t="s">
        <v>632</v>
      </c>
      <c r="B26" s="107" t="s">
        <v>1802</v>
      </c>
      <c r="C26" s="102" t="s">
        <v>40</v>
      </c>
      <c r="D26" s="106" t="s">
        <v>53</v>
      </c>
      <c r="E26" s="411" t="s">
        <v>54</v>
      </c>
      <c r="F26" s="292">
        <v>40359</v>
      </c>
      <c r="G26" s="135">
        <v>3</v>
      </c>
      <c r="H26" s="296">
        <v>3</v>
      </c>
      <c r="I26" s="105"/>
      <c r="J26" s="4" t="str">
        <f>VLOOKUP(K26,Tri!$A$1:$B$12,2,FALSE)</f>
        <v>II</v>
      </c>
      <c r="K26" s="4">
        <f t="shared" si="4"/>
        <v>6</v>
      </c>
      <c r="M26"/>
    </row>
    <row r="27" spans="1:13" ht="37.5" customHeight="1">
      <c r="A27" s="7" t="s">
        <v>632</v>
      </c>
      <c r="B27" s="107" t="s">
        <v>1802</v>
      </c>
      <c r="C27" s="102" t="s">
        <v>40</v>
      </c>
      <c r="D27" s="106" t="s">
        <v>53</v>
      </c>
      <c r="E27" s="411" t="s">
        <v>54</v>
      </c>
      <c r="F27" s="292">
        <v>40451</v>
      </c>
      <c r="G27" s="135">
        <v>3</v>
      </c>
      <c r="H27" s="296">
        <v>3</v>
      </c>
      <c r="I27" s="105"/>
      <c r="J27" s="4" t="str">
        <f>VLOOKUP(K27,Tri!$A$1:$B$12,2,FALSE)</f>
        <v>III</v>
      </c>
      <c r="K27" s="4">
        <f t="shared" si="4"/>
        <v>9</v>
      </c>
      <c r="M27"/>
    </row>
    <row r="28" spans="1:13" ht="37.5" customHeight="1">
      <c r="A28" s="7" t="s">
        <v>632</v>
      </c>
      <c r="B28" s="107" t="s">
        <v>1802</v>
      </c>
      <c r="C28" s="102" t="s">
        <v>40</v>
      </c>
      <c r="D28" s="106" t="s">
        <v>53</v>
      </c>
      <c r="E28" s="411" t="s">
        <v>54</v>
      </c>
      <c r="F28" s="292">
        <v>40543</v>
      </c>
      <c r="G28" s="135">
        <v>3</v>
      </c>
      <c r="H28" s="296">
        <v>3</v>
      </c>
      <c r="I28" s="105"/>
      <c r="J28" s="4" t="str">
        <f>VLOOKUP(K28,Tri!$A$1:$B$12,2,FALSE)</f>
        <v>IV</v>
      </c>
      <c r="K28" s="4">
        <f t="shared" si="4"/>
        <v>12</v>
      </c>
      <c r="M28"/>
    </row>
    <row r="29" spans="1:13" ht="37.5" customHeight="1">
      <c r="A29" s="7" t="s">
        <v>632</v>
      </c>
      <c r="B29" s="107" t="s">
        <v>1802</v>
      </c>
      <c r="C29" s="102" t="s">
        <v>40</v>
      </c>
      <c r="D29" s="106" t="s">
        <v>55</v>
      </c>
      <c r="E29" s="411" t="s">
        <v>56</v>
      </c>
      <c r="F29" s="292">
        <v>40268</v>
      </c>
      <c r="G29" s="135">
        <v>3</v>
      </c>
      <c r="H29" s="296">
        <v>3</v>
      </c>
      <c r="I29" s="105"/>
      <c r="J29" s="4" t="str">
        <f>VLOOKUP(K29,Tri!$A$1:$B$12,2,FALSE)</f>
        <v>I</v>
      </c>
      <c r="K29" s="4">
        <f t="shared" si="4"/>
        <v>3</v>
      </c>
      <c r="M29"/>
    </row>
    <row r="30" spans="1:13" ht="37.5" customHeight="1">
      <c r="A30" s="7" t="s">
        <v>632</v>
      </c>
      <c r="B30" s="107" t="s">
        <v>1802</v>
      </c>
      <c r="C30" s="102" t="s">
        <v>40</v>
      </c>
      <c r="D30" s="106" t="s">
        <v>55</v>
      </c>
      <c r="E30" s="411" t="s">
        <v>56</v>
      </c>
      <c r="F30" s="292">
        <v>40359</v>
      </c>
      <c r="G30" s="135">
        <v>3</v>
      </c>
      <c r="H30" s="296">
        <v>3</v>
      </c>
      <c r="I30" s="105"/>
      <c r="J30" s="4" t="str">
        <f>VLOOKUP(K30,Tri!$A$1:$B$12,2,FALSE)</f>
        <v>II</v>
      </c>
      <c r="K30" s="4">
        <f t="shared" si="4"/>
        <v>6</v>
      </c>
      <c r="M30"/>
    </row>
    <row r="31" spans="1:13" ht="37.5" customHeight="1">
      <c r="A31" s="7" t="s">
        <v>632</v>
      </c>
      <c r="B31" s="107" t="s">
        <v>1802</v>
      </c>
      <c r="C31" s="102" t="s">
        <v>40</v>
      </c>
      <c r="D31" s="106" t="s">
        <v>55</v>
      </c>
      <c r="E31" s="411" t="s">
        <v>56</v>
      </c>
      <c r="F31" s="292">
        <v>40451</v>
      </c>
      <c r="G31" s="135">
        <v>3</v>
      </c>
      <c r="H31" s="296">
        <v>3</v>
      </c>
      <c r="I31" s="105"/>
      <c r="J31" s="4" t="str">
        <f>VLOOKUP(K31,Tri!$A$1:$B$12,2,FALSE)</f>
        <v>III</v>
      </c>
      <c r="K31" s="4">
        <f t="shared" si="4"/>
        <v>9</v>
      </c>
      <c r="M31"/>
    </row>
    <row r="32" spans="1:13" ht="37.5" customHeight="1">
      <c r="A32" s="7" t="s">
        <v>632</v>
      </c>
      <c r="B32" s="107" t="s">
        <v>1802</v>
      </c>
      <c r="C32" s="102" t="s">
        <v>40</v>
      </c>
      <c r="D32" s="106" t="s">
        <v>55</v>
      </c>
      <c r="E32" s="411" t="s">
        <v>56</v>
      </c>
      <c r="F32" s="292">
        <v>40543</v>
      </c>
      <c r="G32" s="135">
        <v>3</v>
      </c>
      <c r="H32" s="296">
        <v>3</v>
      </c>
      <c r="I32" s="105"/>
      <c r="J32" s="4" t="str">
        <f>VLOOKUP(K32,Tri!$A$1:$B$12,2,FALSE)</f>
        <v>IV</v>
      </c>
      <c r="K32" s="4">
        <f t="shared" si="4"/>
        <v>12</v>
      </c>
      <c r="M32"/>
    </row>
    <row r="33" spans="1:13" ht="37.5" customHeight="1">
      <c r="A33" s="7" t="s">
        <v>632</v>
      </c>
      <c r="B33" s="107" t="s">
        <v>1802</v>
      </c>
      <c r="C33" s="102" t="s">
        <v>40</v>
      </c>
      <c r="D33" s="106" t="s">
        <v>57</v>
      </c>
      <c r="E33" s="411" t="s">
        <v>58</v>
      </c>
      <c r="F33" s="292">
        <v>40268</v>
      </c>
      <c r="G33" s="135">
        <v>3</v>
      </c>
      <c r="H33" s="296">
        <v>3</v>
      </c>
      <c r="I33" s="105"/>
      <c r="J33" s="4" t="str">
        <f>VLOOKUP(K33,Tri!$A$1:$B$12,2,FALSE)</f>
        <v>I</v>
      </c>
      <c r="K33" s="4">
        <f t="shared" si="4"/>
        <v>3</v>
      </c>
      <c r="M33"/>
    </row>
    <row r="34" spans="1:13" ht="37.5" customHeight="1">
      <c r="A34" s="7" t="s">
        <v>632</v>
      </c>
      <c r="B34" s="107" t="s">
        <v>1802</v>
      </c>
      <c r="C34" s="102" t="s">
        <v>40</v>
      </c>
      <c r="D34" s="106" t="s">
        <v>57</v>
      </c>
      <c r="E34" s="411" t="s">
        <v>58</v>
      </c>
      <c r="F34" s="292">
        <v>40359</v>
      </c>
      <c r="G34" s="135">
        <v>3</v>
      </c>
      <c r="H34" s="296">
        <v>3</v>
      </c>
      <c r="I34" s="105"/>
      <c r="J34" s="4" t="str">
        <f>VLOOKUP(K34,Tri!$A$1:$B$12,2,FALSE)</f>
        <v>II</v>
      </c>
      <c r="K34" s="4">
        <f t="shared" si="4"/>
        <v>6</v>
      </c>
      <c r="M34"/>
    </row>
    <row r="35" spans="1:13" ht="37.5" customHeight="1">
      <c r="A35" s="7" t="s">
        <v>632</v>
      </c>
      <c r="B35" s="107" t="s">
        <v>1802</v>
      </c>
      <c r="C35" s="102" t="s">
        <v>40</v>
      </c>
      <c r="D35" s="106" t="s">
        <v>57</v>
      </c>
      <c r="E35" s="411" t="s">
        <v>58</v>
      </c>
      <c r="F35" s="292">
        <v>40451</v>
      </c>
      <c r="G35" s="135">
        <v>3</v>
      </c>
      <c r="H35" s="296">
        <v>3</v>
      </c>
      <c r="I35" s="105"/>
      <c r="J35" s="4" t="str">
        <f>VLOOKUP(K35,Tri!$A$1:$B$12,2,FALSE)</f>
        <v>III</v>
      </c>
      <c r="K35" s="4">
        <f t="shared" si="4"/>
        <v>9</v>
      </c>
      <c r="M35"/>
    </row>
    <row r="36" spans="1:13" ht="37.5" customHeight="1">
      <c r="A36" s="7" t="s">
        <v>632</v>
      </c>
      <c r="B36" s="107" t="s">
        <v>1802</v>
      </c>
      <c r="C36" s="102" t="s">
        <v>40</v>
      </c>
      <c r="D36" s="106" t="s">
        <v>57</v>
      </c>
      <c r="E36" s="411" t="s">
        <v>58</v>
      </c>
      <c r="F36" s="292">
        <v>40543</v>
      </c>
      <c r="G36" s="135">
        <v>3</v>
      </c>
      <c r="H36" s="296">
        <v>3</v>
      </c>
      <c r="I36" s="105"/>
      <c r="J36" s="4" t="str">
        <f>VLOOKUP(K36,Tri!$A$1:$B$12,2,FALSE)</f>
        <v>IV</v>
      </c>
      <c r="K36" s="4">
        <f t="shared" si="4"/>
        <v>12</v>
      </c>
      <c r="M36"/>
    </row>
    <row r="37" spans="1:13" ht="37.5" customHeight="1">
      <c r="A37" s="7" t="s">
        <v>632</v>
      </c>
      <c r="B37" s="107" t="s">
        <v>1802</v>
      </c>
      <c r="C37" s="102" t="s">
        <v>40</v>
      </c>
      <c r="D37" s="106" t="s">
        <v>59</v>
      </c>
      <c r="E37" s="108" t="s">
        <v>60</v>
      </c>
      <c r="F37" s="292">
        <v>40268</v>
      </c>
      <c r="G37" s="135">
        <v>3</v>
      </c>
      <c r="H37" s="296">
        <v>3</v>
      </c>
      <c r="I37" s="105"/>
      <c r="J37" s="4" t="str">
        <f>VLOOKUP(K37,Tri!$A$1:$B$12,2,FALSE)</f>
        <v>I</v>
      </c>
      <c r="K37" s="4">
        <f t="shared" si="4"/>
        <v>3</v>
      </c>
      <c r="M37"/>
    </row>
    <row r="38" spans="1:13" ht="37.5" customHeight="1">
      <c r="A38" s="7" t="s">
        <v>632</v>
      </c>
      <c r="B38" s="107" t="s">
        <v>1802</v>
      </c>
      <c r="C38" s="102" t="s">
        <v>40</v>
      </c>
      <c r="D38" s="106" t="s">
        <v>59</v>
      </c>
      <c r="E38" s="108" t="s">
        <v>60</v>
      </c>
      <c r="F38" s="292">
        <v>40359</v>
      </c>
      <c r="G38" s="135">
        <v>3</v>
      </c>
      <c r="H38" s="296">
        <v>3</v>
      </c>
      <c r="I38" s="105"/>
      <c r="J38" s="4" t="str">
        <f>VLOOKUP(K38,Tri!$A$1:$B$12,2,FALSE)</f>
        <v>II</v>
      </c>
      <c r="K38" s="4">
        <f t="shared" si="4"/>
        <v>6</v>
      </c>
      <c r="M38"/>
    </row>
    <row r="39" spans="1:13" ht="37.5" customHeight="1">
      <c r="A39" s="7" t="s">
        <v>632</v>
      </c>
      <c r="B39" s="107" t="s">
        <v>1802</v>
      </c>
      <c r="C39" s="102" t="s">
        <v>40</v>
      </c>
      <c r="D39" s="106" t="s">
        <v>59</v>
      </c>
      <c r="E39" s="108" t="s">
        <v>60</v>
      </c>
      <c r="F39" s="292">
        <v>40451</v>
      </c>
      <c r="G39" s="135">
        <v>3</v>
      </c>
      <c r="H39" s="296">
        <v>3</v>
      </c>
      <c r="I39" s="105"/>
      <c r="J39" s="4" t="str">
        <f>VLOOKUP(K39,Tri!$A$1:$B$12,2,FALSE)</f>
        <v>III</v>
      </c>
      <c r="K39" s="4">
        <f t="shared" si="4"/>
        <v>9</v>
      </c>
      <c r="M39"/>
    </row>
    <row r="40" spans="1:13" ht="37.5" customHeight="1">
      <c r="A40" s="7" t="s">
        <v>632</v>
      </c>
      <c r="B40" s="107" t="s">
        <v>1802</v>
      </c>
      <c r="C40" s="102" t="s">
        <v>40</v>
      </c>
      <c r="D40" s="106" t="s">
        <v>59</v>
      </c>
      <c r="E40" s="108" t="s">
        <v>60</v>
      </c>
      <c r="F40" s="292">
        <v>40543</v>
      </c>
      <c r="G40" s="135">
        <v>3</v>
      </c>
      <c r="H40" s="296">
        <v>3</v>
      </c>
      <c r="I40" s="105"/>
      <c r="J40" s="4" t="str">
        <f>VLOOKUP(K40,Tri!$A$1:$B$12,2,FALSE)</f>
        <v>IV</v>
      </c>
      <c r="K40" s="4">
        <f t="shared" si="4"/>
        <v>12</v>
      </c>
      <c r="M40"/>
    </row>
    <row r="41" spans="1:13" ht="37.5" customHeight="1">
      <c r="A41" s="7" t="s">
        <v>632</v>
      </c>
      <c r="B41" s="107" t="s">
        <v>1802</v>
      </c>
      <c r="C41" s="102" t="s">
        <v>40</v>
      </c>
      <c r="D41" s="106" t="s">
        <v>61</v>
      </c>
      <c r="E41" s="108" t="s">
        <v>62</v>
      </c>
      <c r="F41" s="292">
        <v>40268</v>
      </c>
      <c r="G41" s="135">
        <f>IF(F41="","",1)</f>
        <v>1</v>
      </c>
      <c r="H41" s="296">
        <v>1</v>
      </c>
      <c r="I41" s="105"/>
      <c r="J41" s="4" t="str">
        <f>VLOOKUP(K41,Tri!$A$1:$B$12,2,FALSE)</f>
        <v>I</v>
      </c>
      <c r="K41" s="4">
        <f t="shared" si="4"/>
        <v>3</v>
      </c>
      <c r="M41"/>
    </row>
    <row r="42" spans="1:13" ht="37.5" customHeight="1">
      <c r="A42" s="7" t="s">
        <v>632</v>
      </c>
      <c r="B42" s="107" t="s">
        <v>1802</v>
      </c>
      <c r="C42" s="102" t="s">
        <v>40</v>
      </c>
      <c r="D42" s="106" t="s">
        <v>61</v>
      </c>
      <c r="E42" s="108" t="s">
        <v>62</v>
      </c>
      <c r="F42" s="292">
        <v>40359</v>
      </c>
      <c r="G42" s="135">
        <v>1</v>
      </c>
      <c r="H42" s="296">
        <v>1</v>
      </c>
      <c r="I42" s="105"/>
      <c r="J42" s="4" t="str">
        <f>VLOOKUP(K42,Tri!$A$1:$B$12,2,FALSE)</f>
        <v>II</v>
      </c>
      <c r="K42" s="4">
        <f t="shared" si="4"/>
        <v>6</v>
      </c>
      <c r="M42"/>
    </row>
    <row r="43" spans="1:13" ht="37.5" customHeight="1">
      <c r="A43" s="7" t="s">
        <v>632</v>
      </c>
      <c r="B43" s="107" t="s">
        <v>1802</v>
      </c>
      <c r="C43" s="102" t="s">
        <v>40</v>
      </c>
      <c r="D43" s="106" t="s">
        <v>61</v>
      </c>
      <c r="E43" s="108" t="s">
        <v>62</v>
      </c>
      <c r="F43" s="292">
        <v>40451</v>
      </c>
      <c r="G43" s="135">
        <v>1</v>
      </c>
      <c r="H43" s="296">
        <v>1</v>
      </c>
      <c r="I43" s="105"/>
      <c r="J43" s="4" t="str">
        <f>VLOOKUP(K43,Tri!$A$1:$B$12,2,FALSE)</f>
        <v>III</v>
      </c>
      <c r="K43" s="4">
        <f t="shared" si="4"/>
        <v>9</v>
      </c>
      <c r="M43"/>
    </row>
    <row r="44" spans="1:13" ht="37.5" customHeight="1">
      <c r="A44" s="7" t="s">
        <v>632</v>
      </c>
      <c r="B44" s="107" t="s">
        <v>1802</v>
      </c>
      <c r="C44" s="102" t="s">
        <v>40</v>
      </c>
      <c r="D44" s="106" t="s">
        <v>61</v>
      </c>
      <c r="E44" s="108" t="s">
        <v>62</v>
      </c>
      <c r="F44" s="292">
        <v>40543</v>
      </c>
      <c r="G44" s="135">
        <v>1</v>
      </c>
      <c r="H44" s="296">
        <v>1</v>
      </c>
      <c r="I44" s="105"/>
      <c r="J44" s="4" t="str">
        <f>VLOOKUP(K44,Tri!$A$1:$B$12,2,FALSE)</f>
        <v>IV</v>
      </c>
      <c r="K44" s="4">
        <f t="shared" si="4"/>
        <v>12</v>
      </c>
      <c r="M44"/>
    </row>
    <row r="45" spans="1:13" ht="37.5" customHeight="1">
      <c r="A45" s="7" t="s">
        <v>632</v>
      </c>
      <c r="B45" s="107" t="s">
        <v>1802</v>
      </c>
      <c r="C45" s="102" t="s">
        <v>40</v>
      </c>
      <c r="D45" s="106" t="s">
        <v>1809</v>
      </c>
      <c r="E45" s="299" t="s">
        <v>63</v>
      </c>
      <c r="F45" s="74">
        <v>40512</v>
      </c>
      <c r="G45" s="135">
        <f>IF(F45="","",1)</f>
        <v>1</v>
      </c>
      <c r="H45" s="296">
        <v>1</v>
      </c>
      <c r="I45" s="105"/>
      <c r="J45" s="4" t="str">
        <f>VLOOKUP(K45,Tri!$A$1:$B$12,2,FALSE)</f>
        <v>IV</v>
      </c>
      <c r="K45" s="4">
        <f t="shared" si="4"/>
        <v>11</v>
      </c>
      <c r="M45"/>
    </row>
    <row r="46" spans="1:13" ht="37.5" customHeight="1">
      <c r="A46" s="7" t="s">
        <v>632</v>
      </c>
      <c r="B46" s="107" t="s">
        <v>1802</v>
      </c>
      <c r="C46" s="102" t="s">
        <v>40</v>
      </c>
      <c r="D46" s="106" t="s">
        <v>1810</v>
      </c>
      <c r="E46" s="411" t="s">
        <v>1007</v>
      </c>
      <c r="F46" s="292">
        <v>40268</v>
      </c>
      <c r="G46" s="135">
        <f>IF(F46="","",1)</f>
        <v>1</v>
      </c>
      <c r="H46" s="296">
        <v>1</v>
      </c>
      <c r="I46" s="105"/>
      <c r="J46" s="4" t="str">
        <f>VLOOKUP(K46,Tri!$A$1:$B$12,2,FALSE)</f>
        <v>I</v>
      </c>
      <c r="K46" s="4">
        <f t="shared" si="4"/>
        <v>3</v>
      </c>
      <c r="M46"/>
    </row>
    <row r="47" spans="1:13" ht="37.5" customHeight="1">
      <c r="A47" s="7" t="s">
        <v>632</v>
      </c>
      <c r="B47" s="107" t="s">
        <v>1802</v>
      </c>
      <c r="C47" s="102" t="s">
        <v>40</v>
      </c>
      <c r="D47" s="106" t="s">
        <v>1810</v>
      </c>
      <c r="E47" s="411" t="s">
        <v>1007</v>
      </c>
      <c r="F47" s="292">
        <v>40359</v>
      </c>
      <c r="G47" s="135">
        <v>1</v>
      </c>
      <c r="H47" s="296">
        <v>1</v>
      </c>
      <c r="I47" s="105"/>
      <c r="J47" s="4" t="str">
        <f>VLOOKUP(K47,Tri!$A$1:$B$12,2,FALSE)</f>
        <v>II</v>
      </c>
      <c r="K47" s="4">
        <f t="shared" si="4"/>
        <v>6</v>
      </c>
      <c r="M47"/>
    </row>
    <row r="48" spans="1:13" ht="37.5" customHeight="1">
      <c r="A48" s="7" t="s">
        <v>632</v>
      </c>
      <c r="B48" s="107" t="s">
        <v>1802</v>
      </c>
      <c r="C48" s="102" t="s">
        <v>40</v>
      </c>
      <c r="D48" s="106" t="s">
        <v>1810</v>
      </c>
      <c r="E48" s="411" t="s">
        <v>1007</v>
      </c>
      <c r="F48" s="292">
        <v>40451</v>
      </c>
      <c r="G48" s="135">
        <v>1</v>
      </c>
      <c r="H48" s="296">
        <v>1</v>
      </c>
      <c r="I48" s="105"/>
      <c r="J48" s="4" t="str">
        <f>VLOOKUP(K48,Tri!$A$1:$B$12,2,FALSE)</f>
        <v>III</v>
      </c>
      <c r="K48" s="4">
        <f t="shared" si="4"/>
        <v>9</v>
      </c>
      <c r="M48"/>
    </row>
    <row r="49" spans="1:13" ht="37.5" customHeight="1">
      <c r="A49" s="7" t="s">
        <v>632</v>
      </c>
      <c r="B49" s="107" t="s">
        <v>1802</v>
      </c>
      <c r="C49" s="102" t="s">
        <v>40</v>
      </c>
      <c r="D49" s="106" t="s">
        <v>1810</v>
      </c>
      <c r="E49" s="411" t="s">
        <v>1007</v>
      </c>
      <c r="F49" s="292">
        <v>40543</v>
      </c>
      <c r="G49" s="135">
        <v>1</v>
      </c>
      <c r="H49" s="296">
        <v>1</v>
      </c>
      <c r="I49" s="105"/>
      <c r="J49" s="4" t="str">
        <f>VLOOKUP(K49,Tri!$A$1:$B$12,2,FALSE)</f>
        <v>IV</v>
      </c>
      <c r="K49" s="4">
        <f t="shared" si="4"/>
        <v>12</v>
      </c>
      <c r="M49"/>
    </row>
    <row r="50" spans="1:13" ht="37.5" customHeight="1">
      <c r="A50" s="7" t="s">
        <v>632</v>
      </c>
      <c r="B50" s="107" t="s">
        <v>1803</v>
      </c>
      <c r="C50" s="102" t="s">
        <v>985</v>
      </c>
      <c r="D50" s="29" t="s">
        <v>64</v>
      </c>
      <c r="E50" s="108" t="s">
        <v>65</v>
      </c>
      <c r="F50" s="74">
        <v>40186</v>
      </c>
      <c r="G50" s="135">
        <f>IF(F50="","",1)</f>
        <v>1</v>
      </c>
      <c r="H50" s="296">
        <v>1</v>
      </c>
      <c r="I50" s="74"/>
      <c r="J50" s="4" t="str">
        <f>VLOOKUP(K50,Tri!$A$1:$B$12,2,FALSE)</f>
        <v>I</v>
      </c>
      <c r="K50" s="4">
        <f t="shared" si="4"/>
        <v>1</v>
      </c>
      <c r="M50"/>
    </row>
    <row r="51" spans="1:13" ht="37.5" customHeight="1">
      <c r="A51" s="7" t="s">
        <v>632</v>
      </c>
      <c r="B51" s="107" t="s">
        <v>1803</v>
      </c>
      <c r="C51" s="102" t="s">
        <v>985</v>
      </c>
      <c r="D51" s="29" t="s">
        <v>66</v>
      </c>
      <c r="E51" s="108" t="s">
        <v>67</v>
      </c>
      <c r="F51" s="74">
        <v>40209</v>
      </c>
      <c r="G51" s="135">
        <f>IF(F51="","",1)</f>
        <v>1</v>
      </c>
      <c r="H51" s="296">
        <v>1</v>
      </c>
      <c r="I51" s="74"/>
      <c r="J51" s="4" t="str">
        <f>VLOOKUP(K51,Tri!$A$1:$B$12,2,FALSE)</f>
        <v>I</v>
      </c>
      <c r="K51" s="4">
        <f t="shared" si="4"/>
        <v>1</v>
      </c>
      <c r="M51"/>
    </row>
    <row r="52" spans="1:13" ht="37.5" customHeight="1">
      <c r="A52" s="7" t="s">
        <v>632</v>
      </c>
      <c r="B52" s="107" t="s">
        <v>1803</v>
      </c>
      <c r="C52" s="109" t="s">
        <v>985</v>
      </c>
      <c r="D52" s="29" t="s">
        <v>452</v>
      </c>
      <c r="E52" s="108" t="s">
        <v>1811</v>
      </c>
      <c r="F52" s="292">
        <v>40268</v>
      </c>
      <c r="G52" s="135">
        <v>3</v>
      </c>
      <c r="H52" s="296">
        <v>3</v>
      </c>
      <c r="I52" s="105"/>
      <c r="J52" s="4" t="str">
        <f>VLOOKUP(K52,Tri!$A$1:$B$12,2,FALSE)</f>
        <v>I</v>
      </c>
      <c r="K52" s="4">
        <f t="shared" si="4"/>
        <v>3</v>
      </c>
      <c r="M52"/>
    </row>
    <row r="53" spans="1:13" ht="37.5" customHeight="1">
      <c r="A53" s="7" t="s">
        <v>632</v>
      </c>
      <c r="B53" s="107" t="s">
        <v>1803</v>
      </c>
      <c r="C53" s="109" t="s">
        <v>985</v>
      </c>
      <c r="D53" s="29" t="s">
        <v>452</v>
      </c>
      <c r="E53" s="108" t="s">
        <v>1811</v>
      </c>
      <c r="F53" s="292">
        <v>40359</v>
      </c>
      <c r="G53" s="135">
        <v>3</v>
      </c>
      <c r="H53" s="296">
        <v>3</v>
      </c>
      <c r="I53" s="105"/>
      <c r="J53" s="4" t="str">
        <f>VLOOKUP(K53,Tri!$A$1:$B$12,2,FALSE)</f>
        <v>II</v>
      </c>
      <c r="K53" s="4">
        <f t="shared" si="4"/>
        <v>6</v>
      </c>
      <c r="M53"/>
    </row>
    <row r="54" spans="1:13" ht="37.5" customHeight="1">
      <c r="A54" s="7" t="s">
        <v>632</v>
      </c>
      <c r="B54" s="107" t="s">
        <v>1803</v>
      </c>
      <c r="C54" s="109" t="s">
        <v>985</v>
      </c>
      <c r="D54" s="29" t="s">
        <v>452</v>
      </c>
      <c r="E54" s="108" t="s">
        <v>1811</v>
      </c>
      <c r="F54" s="292">
        <v>40451</v>
      </c>
      <c r="G54" s="135">
        <v>3</v>
      </c>
      <c r="H54" s="296">
        <v>3</v>
      </c>
      <c r="I54" s="105"/>
      <c r="J54" s="4" t="str">
        <f>VLOOKUP(K54,Tri!$A$1:$B$12,2,FALSE)</f>
        <v>III</v>
      </c>
      <c r="K54" s="4">
        <f t="shared" si="4"/>
        <v>9</v>
      </c>
      <c r="M54"/>
    </row>
    <row r="55" spans="1:13" ht="37.5" customHeight="1">
      <c r="A55" s="7" t="s">
        <v>632</v>
      </c>
      <c r="B55" s="107" t="s">
        <v>1803</v>
      </c>
      <c r="C55" s="109" t="s">
        <v>985</v>
      </c>
      <c r="D55" s="29" t="s">
        <v>452</v>
      </c>
      <c r="E55" s="108" t="s">
        <v>1811</v>
      </c>
      <c r="F55" s="292">
        <v>40543</v>
      </c>
      <c r="G55" s="135">
        <v>3</v>
      </c>
      <c r="H55" s="296">
        <v>3</v>
      </c>
      <c r="I55" s="105"/>
      <c r="J55" s="4" t="str">
        <f>VLOOKUP(K55,Tri!$A$1:$B$12,2,FALSE)</f>
        <v>IV</v>
      </c>
      <c r="K55" s="4">
        <f t="shared" si="4"/>
        <v>12</v>
      </c>
      <c r="M55"/>
    </row>
    <row r="56" spans="1:13" ht="37.5" customHeight="1">
      <c r="A56" s="7" t="s">
        <v>632</v>
      </c>
      <c r="B56" s="107" t="s">
        <v>1803</v>
      </c>
      <c r="C56" s="102" t="s">
        <v>616</v>
      </c>
      <c r="D56" s="29" t="s">
        <v>1812</v>
      </c>
      <c r="E56" s="108" t="s">
        <v>453</v>
      </c>
      <c r="F56" s="292">
        <v>40268</v>
      </c>
      <c r="G56" s="135">
        <v>3</v>
      </c>
      <c r="H56" s="296">
        <v>3</v>
      </c>
      <c r="I56" s="105"/>
      <c r="J56" s="4" t="str">
        <f>VLOOKUP(K56,Tri!$A$1:$B$12,2,FALSE)</f>
        <v>I</v>
      </c>
      <c r="K56" s="4">
        <f t="shared" si="4"/>
        <v>3</v>
      </c>
      <c r="M56"/>
    </row>
    <row r="57" spans="1:13" ht="37.5" customHeight="1">
      <c r="A57" s="7" t="s">
        <v>632</v>
      </c>
      <c r="B57" s="107" t="s">
        <v>1803</v>
      </c>
      <c r="C57" s="102" t="s">
        <v>616</v>
      </c>
      <c r="D57" s="29" t="s">
        <v>1812</v>
      </c>
      <c r="E57" s="108" t="s">
        <v>453</v>
      </c>
      <c r="F57" s="292">
        <v>40359</v>
      </c>
      <c r="G57" s="135">
        <v>3</v>
      </c>
      <c r="H57" s="296">
        <v>3</v>
      </c>
      <c r="I57" s="105"/>
      <c r="J57" s="4" t="str">
        <f>VLOOKUP(K57,Tri!$A$1:$B$12,2,FALSE)</f>
        <v>II</v>
      </c>
      <c r="K57" s="4">
        <f t="shared" si="4"/>
        <v>6</v>
      </c>
      <c r="M57"/>
    </row>
    <row r="58" spans="1:13" ht="37.5" customHeight="1">
      <c r="A58" s="7" t="s">
        <v>632</v>
      </c>
      <c r="B58" s="107" t="s">
        <v>1803</v>
      </c>
      <c r="C58" s="102" t="s">
        <v>616</v>
      </c>
      <c r="D58" s="29" t="s">
        <v>1812</v>
      </c>
      <c r="E58" s="108" t="s">
        <v>453</v>
      </c>
      <c r="F58" s="292">
        <v>40451</v>
      </c>
      <c r="G58" s="135">
        <v>3</v>
      </c>
      <c r="H58" s="296">
        <v>3</v>
      </c>
      <c r="I58" s="105"/>
      <c r="J58" s="4" t="str">
        <f>VLOOKUP(K58,Tri!$A$1:$B$12,2,FALSE)</f>
        <v>III</v>
      </c>
      <c r="K58" s="4">
        <f t="shared" si="4"/>
        <v>9</v>
      </c>
      <c r="M58"/>
    </row>
    <row r="59" spans="1:13" ht="37.5" customHeight="1">
      <c r="A59" s="7" t="s">
        <v>632</v>
      </c>
      <c r="B59" s="107" t="s">
        <v>1803</v>
      </c>
      <c r="C59" s="102" t="s">
        <v>616</v>
      </c>
      <c r="D59" s="29" t="s">
        <v>1812</v>
      </c>
      <c r="E59" s="108" t="s">
        <v>453</v>
      </c>
      <c r="F59" s="292">
        <v>40543</v>
      </c>
      <c r="G59" s="135">
        <v>3</v>
      </c>
      <c r="H59" s="296">
        <v>3</v>
      </c>
      <c r="I59" s="105"/>
      <c r="J59" s="4" t="str">
        <f>VLOOKUP(K59,Tri!$A$1:$B$12,2,FALSE)</f>
        <v>IV</v>
      </c>
      <c r="K59" s="4">
        <f t="shared" si="4"/>
        <v>12</v>
      </c>
      <c r="M59"/>
    </row>
    <row r="60" spans="1:13" ht="37.5" customHeight="1">
      <c r="A60" s="7" t="s">
        <v>632</v>
      </c>
      <c r="B60" s="107" t="s">
        <v>1804</v>
      </c>
      <c r="C60" s="102" t="s">
        <v>404</v>
      </c>
      <c r="D60" s="29" t="s">
        <v>454</v>
      </c>
      <c r="E60" s="108" t="s">
        <v>455</v>
      </c>
      <c r="F60" s="292">
        <v>40268</v>
      </c>
      <c r="G60" s="135">
        <v>3</v>
      </c>
      <c r="H60" s="296">
        <v>3</v>
      </c>
      <c r="I60" s="105"/>
      <c r="J60" s="4" t="str">
        <f>VLOOKUP(K60,Tri!$A$1:$B$12,2,FALSE)</f>
        <v>I</v>
      </c>
      <c r="K60" s="4">
        <f t="shared" si="4"/>
        <v>3</v>
      </c>
      <c r="M60"/>
    </row>
    <row r="61" spans="1:13" ht="37.5" customHeight="1">
      <c r="A61" s="7" t="s">
        <v>632</v>
      </c>
      <c r="B61" s="107" t="s">
        <v>1804</v>
      </c>
      <c r="C61" s="102" t="s">
        <v>404</v>
      </c>
      <c r="D61" s="29" t="s">
        <v>454</v>
      </c>
      <c r="E61" s="108" t="s">
        <v>455</v>
      </c>
      <c r="F61" s="292">
        <v>40359</v>
      </c>
      <c r="G61" s="135">
        <v>3</v>
      </c>
      <c r="H61" s="296">
        <v>3</v>
      </c>
      <c r="I61" s="105"/>
      <c r="J61" s="4" t="str">
        <f>VLOOKUP(K61,Tri!$A$1:$B$12,2,FALSE)</f>
        <v>II</v>
      </c>
      <c r="K61" s="4">
        <f t="shared" si="4"/>
        <v>6</v>
      </c>
      <c r="M61"/>
    </row>
    <row r="62" spans="1:13" ht="37.5" customHeight="1">
      <c r="A62" s="7" t="s">
        <v>632</v>
      </c>
      <c r="B62" s="107" t="s">
        <v>1804</v>
      </c>
      <c r="C62" s="102" t="s">
        <v>404</v>
      </c>
      <c r="D62" s="29" t="s">
        <v>454</v>
      </c>
      <c r="E62" s="108" t="s">
        <v>455</v>
      </c>
      <c r="F62" s="292">
        <v>40451</v>
      </c>
      <c r="G62" s="135">
        <v>3</v>
      </c>
      <c r="H62" s="296">
        <v>3</v>
      </c>
      <c r="I62" s="105"/>
      <c r="J62" s="4" t="str">
        <f>VLOOKUP(K62,Tri!$A$1:$B$12,2,FALSE)</f>
        <v>III</v>
      </c>
      <c r="K62" s="4">
        <f t="shared" si="4"/>
        <v>9</v>
      </c>
      <c r="M62"/>
    </row>
    <row r="63" spans="1:13" ht="37.5" customHeight="1">
      <c r="A63" s="7" t="s">
        <v>632</v>
      </c>
      <c r="B63" s="107" t="s">
        <v>1804</v>
      </c>
      <c r="C63" s="102" t="s">
        <v>404</v>
      </c>
      <c r="D63" s="29" t="s">
        <v>454</v>
      </c>
      <c r="E63" s="108" t="s">
        <v>455</v>
      </c>
      <c r="F63" s="292">
        <v>40543</v>
      </c>
      <c r="G63" s="135">
        <v>3</v>
      </c>
      <c r="H63" s="296">
        <v>3</v>
      </c>
      <c r="I63" s="105"/>
      <c r="J63" s="4" t="str">
        <f>VLOOKUP(K63,Tri!$A$1:$B$12,2,FALSE)</f>
        <v>IV</v>
      </c>
      <c r="K63" s="4">
        <f t="shared" si="4"/>
        <v>12</v>
      </c>
      <c r="M63"/>
    </row>
    <row r="64" spans="1:13" ht="37.5" customHeight="1">
      <c r="A64" s="7" t="s">
        <v>632</v>
      </c>
      <c r="B64" s="107" t="s">
        <v>1804</v>
      </c>
      <c r="C64" s="102" t="s">
        <v>404</v>
      </c>
      <c r="D64" s="29" t="s">
        <v>456</v>
      </c>
      <c r="E64" s="108" t="s">
        <v>457</v>
      </c>
      <c r="F64" s="292">
        <v>40268</v>
      </c>
      <c r="G64" s="135">
        <v>3</v>
      </c>
      <c r="H64" s="296">
        <v>3</v>
      </c>
      <c r="I64" s="105"/>
      <c r="J64" s="4" t="str">
        <f>VLOOKUP(K64,Tri!$A$1:$B$12,2,FALSE)</f>
        <v>I</v>
      </c>
      <c r="K64" s="4">
        <f t="shared" si="4"/>
        <v>3</v>
      </c>
      <c r="M64"/>
    </row>
    <row r="65" spans="1:13" ht="37.5" customHeight="1">
      <c r="A65" s="7" t="s">
        <v>632</v>
      </c>
      <c r="B65" s="107" t="s">
        <v>1804</v>
      </c>
      <c r="C65" s="102" t="s">
        <v>404</v>
      </c>
      <c r="D65" s="29" t="s">
        <v>456</v>
      </c>
      <c r="E65" s="108" t="s">
        <v>457</v>
      </c>
      <c r="F65" s="292">
        <v>40359</v>
      </c>
      <c r="G65" s="135">
        <v>3</v>
      </c>
      <c r="H65" s="296">
        <v>3</v>
      </c>
      <c r="I65" s="105"/>
      <c r="J65" s="4" t="str">
        <f>VLOOKUP(K65,Tri!$A$1:$B$12,2,FALSE)</f>
        <v>II</v>
      </c>
      <c r="K65" s="4">
        <f t="shared" si="4"/>
        <v>6</v>
      </c>
      <c r="M65"/>
    </row>
    <row r="66" spans="1:13" ht="37.5" customHeight="1">
      <c r="A66" s="7" t="s">
        <v>632</v>
      </c>
      <c r="B66" s="107" t="s">
        <v>1804</v>
      </c>
      <c r="C66" s="102" t="s">
        <v>404</v>
      </c>
      <c r="D66" s="29" t="s">
        <v>456</v>
      </c>
      <c r="E66" s="108" t="s">
        <v>457</v>
      </c>
      <c r="F66" s="292">
        <v>40451</v>
      </c>
      <c r="G66" s="135">
        <v>3</v>
      </c>
      <c r="H66" s="296">
        <v>3</v>
      </c>
      <c r="I66" s="105"/>
      <c r="J66" s="4" t="str">
        <f>VLOOKUP(K66,Tri!$A$1:$B$12,2,FALSE)</f>
        <v>III</v>
      </c>
      <c r="K66" s="4">
        <f t="shared" si="4"/>
        <v>9</v>
      </c>
      <c r="M66"/>
    </row>
    <row r="67" spans="1:13" ht="37.5" customHeight="1">
      <c r="A67" s="7" t="s">
        <v>632</v>
      </c>
      <c r="B67" s="107" t="s">
        <v>1804</v>
      </c>
      <c r="C67" s="102" t="s">
        <v>404</v>
      </c>
      <c r="D67" s="29" t="s">
        <v>456</v>
      </c>
      <c r="E67" s="108" t="s">
        <v>457</v>
      </c>
      <c r="F67" s="292">
        <v>40543</v>
      </c>
      <c r="G67" s="135">
        <v>3</v>
      </c>
      <c r="H67" s="296">
        <v>3</v>
      </c>
      <c r="I67" s="105"/>
      <c r="J67" s="4" t="str">
        <f>VLOOKUP(K67,Tri!$A$1:$B$12,2,FALSE)</f>
        <v>IV</v>
      </c>
      <c r="K67" s="4">
        <f t="shared" si="4"/>
        <v>12</v>
      </c>
      <c r="M67"/>
    </row>
    <row r="68" spans="1:13" ht="37.5" customHeight="1">
      <c r="A68" s="7" t="s">
        <v>632</v>
      </c>
      <c r="B68" s="107" t="s">
        <v>1804</v>
      </c>
      <c r="C68" s="102" t="s">
        <v>404</v>
      </c>
      <c r="D68" s="29" t="s">
        <v>458</v>
      </c>
      <c r="E68" s="108" t="s">
        <v>459</v>
      </c>
      <c r="F68" s="292">
        <v>40268</v>
      </c>
      <c r="G68" s="135">
        <v>3</v>
      </c>
      <c r="H68" s="296">
        <v>3</v>
      </c>
      <c r="I68" s="105"/>
      <c r="J68" s="4" t="str">
        <f>VLOOKUP(K68,Tri!$A$1:$B$12,2,FALSE)</f>
        <v>I</v>
      </c>
      <c r="K68" s="4">
        <f t="shared" si="4"/>
        <v>3</v>
      </c>
      <c r="M68"/>
    </row>
    <row r="69" spans="1:13" ht="37.5" customHeight="1">
      <c r="A69" s="7" t="s">
        <v>632</v>
      </c>
      <c r="B69" s="107" t="s">
        <v>1804</v>
      </c>
      <c r="C69" s="102" t="s">
        <v>404</v>
      </c>
      <c r="D69" s="29" t="s">
        <v>458</v>
      </c>
      <c r="E69" s="108" t="s">
        <v>459</v>
      </c>
      <c r="F69" s="292">
        <v>40359</v>
      </c>
      <c r="G69" s="135">
        <v>3</v>
      </c>
      <c r="H69" s="296">
        <v>3</v>
      </c>
      <c r="I69" s="105"/>
      <c r="J69" s="4" t="str">
        <f>VLOOKUP(K69,Tri!$A$1:$B$12,2,FALSE)</f>
        <v>II</v>
      </c>
      <c r="K69" s="4">
        <f aca="true" t="shared" si="9" ref="K69:K90">MONTH(F69)</f>
        <v>6</v>
      </c>
      <c r="M69"/>
    </row>
    <row r="70" spans="1:13" ht="37.5" customHeight="1">
      <c r="A70" s="7" t="s">
        <v>632</v>
      </c>
      <c r="B70" s="107" t="s">
        <v>1804</v>
      </c>
      <c r="C70" s="102" t="s">
        <v>404</v>
      </c>
      <c r="D70" s="29" t="s">
        <v>458</v>
      </c>
      <c r="E70" s="108" t="s">
        <v>459</v>
      </c>
      <c r="F70" s="292">
        <v>40451</v>
      </c>
      <c r="G70" s="135">
        <v>3</v>
      </c>
      <c r="H70" s="296">
        <v>3</v>
      </c>
      <c r="I70" s="105"/>
      <c r="J70" s="4" t="str">
        <f>VLOOKUP(K70,Tri!$A$1:$B$12,2,FALSE)</f>
        <v>III</v>
      </c>
      <c r="K70" s="4">
        <f t="shared" si="9"/>
        <v>9</v>
      </c>
      <c r="M70"/>
    </row>
    <row r="71" spans="1:13" ht="37.5" customHeight="1">
      <c r="A71" s="7" t="s">
        <v>632</v>
      </c>
      <c r="B71" s="107" t="s">
        <v>1804</v>
      </c>
      <c r="C71" s="102" t="s">
        <v>404</v>
      </c>
      <c r="D71" s="29" t="s">
        <v>458</v>
      </c>
      <c r="E71" s="108" t="s">
        <v>459</v>
      </c>
      <c r="F71" s="292">
        <v>40543</v>
      </c>
      <c r="G71" s="135">
        <v>3</v>
      </c>
      <c r="H71" s="296">
        <v>3</v>
      </c>
      <c r="I71" s="105"/>
      <c r="J71" s="4" t="str">
        <f>VLOOKUP(K71,Tri!$A$1:$B$12,2,FALSE)</f>
        <v>IV</v>
      </c>
      <c r="K71" s="4">
        <f t="shared" si="9"/>
        <v>12</v>
      </c>
      <c r="M71"/>
    </row>
    <row r="72" spans="1:13" ht="37.5" customHeight="1">
      <c r="A72" s="7" t="s">
        <v>632</v>
      </c>
      <c r="B72" s="107" t="s">
        <v>1804</v>
      </c>
      <c r="C72" s="102" t="s">
        <v>404</v>
      </c>
      <c r="D72" s="29" t="s">
        <v>460</v>
      </c>
      <c r="E72" s="108" t="s">
        <v>461</v>
      </c>
      <c r="F72" s="292">
        <v>40268</v>
      </c>
      <c r="G72" s="135">
        <v>3</v>
      </c>
      <c r="H72" s="296">
        <v>3</v>
      </c>
      <c r="I72" s="105"/>
      <c r="J72" s="4" t="str">
        <f>VLOOKUP(K72,Tri!$A$1:$B$12,2,FALSE)</f>
        <v>I</v>
      </c>
      <c r="K72" s="4">
        <f t="shared" si="9"/>
        <v>3</v>
      </c>
      <c r="M72"/>
    </row>
    <row r="73" spans="1:13" ht="37.5" customHeight="1">
      <c r="A73" s="7" t="s">
        <v>632</v>
      </c>
      <c r="B73" s="107" t="s">
        <v>1804</v>
      </c>
      <c r="C73" s="102" t="s">
        <v>404</v>
      </c>
      <c r="D73" s="29" t="s">
        <v>460</v>
      </c>
      <c r="E73" s="108" t="s">
        <v>461</v>
      </c>
      <c r="F73" s="292">
        <v>40359</v>
      </c>
      <c r="G73" s="135">
        <v>3</v>
      </c>
      <c r="H73" s="296">
        <v>3</v>
      </c>
      <c r="I73" s="105"/>
      <c r="J73" s="4" t="str">
        <f>VLOOKUP(K73,Tri!$A$1:$B$12,2,FALSE)</f>
        <v>II</v>
      </c>
      <c r="K73" s="4">
        <f t="shared" si="9"/>
        <v>6</v>
      </c>
      <c r="M73"/>
    </row>
    <row r="74" spans="1:13" ht="37.5" customHeight="1">
      <c r="A74" s="7" t="s">
        <v>632</v>
      </c>
      <c r="B74" s="107" t="s">
        <v>1804</v>
      </c>
      <c r="C74" s="102" t="s">
        <v>404</v>
      </c>
      <c r="D74" s="29" t="s">
        <v>460</v>
      </c>
      <c r="E74" s="108" t="s">
        <v>461</v>
      </c>
      <c r="F74" s="292">
        <v>40451</v>
      </c>
      <c r="G74" s="135">
        <v>3</v>
      </c>
      <c r="H74" s="296">
        <v>3</v>
      </c>
      <c r="I74" s="105"/>
      <c r="J74" s="4" t="str">
        <f>VLOOKUP(K74,Tri!$A$1:$B$12,2,FALSE)</f>
        <v>III</v>
      </c>
      <c r="K74" s="4">
        <f t="shared" si="9"/>
        <v>9</v>
      </c>
      <c r="M74"/>
    </row>
    <row r="75" spans="1:13" ht="37.5" customHeight="1">
      <c r="A75" s="7" t="s">
        <v>632</v>
      </c>
      <c r="B75" s="107" t="s">
        <v>1804</v>
      </c>
      <c r="C75" s="102" t="s">
        <v>404</v>
      </c>
      <c r="D75" s="29" t="s">
        <v>460</v>
      </c>
      <c r="E75" s="108" t="s">
        <v>461</v>
      </c>
      <c r="F75" s="292">
        <v>40543</v>
      </c>
      <c r="G75" s="135">
        <v>3</v>
      </c>
      <c r="H75" s="296">
        <v>3</v>
      </c>
      <c r="I75" s="105"/>
      <c r="J75" s="4" t="str">
        <f>VLOOKUP(K75,Tri!$A$1:$B$12,2,FALSE)</f>
        <v>IV</v>
      </c>
      <c r="K75" s="4">
        <f t="shared" si="9"/>
        <v>12</v>
      </c>
      <c r="M75"/>
    </row>
    <row r="76" spans="1:13" ht="102" customHeight="1">
      <c r="A76" s="7" t="s">
        <v>632</v>
      </c>
      <c r="B76" s="107" t="s">
        <v>1805</v>
      </c>
      <c r="C76" s="102" t="s">
        <v>402</v>
      </c>
      <c r="D76" s="157" t="s">
        <v>1813</v>
      </c>
      <c r="E76" s="108" t="s">
        <v>1814</v>
      </c>
      <c r="F76" s="292">
        <v>40359</v>
      </c>
      <c r="G76" s="135">
        <v>1</v>
      </c>
      <c r="H76" s="296">
        <v>1</v>
      </c>
      <c r="I76" s="105"/>
      <c r="J76" s="4" t="str">
        <f>VLOOKUP(K76,Tri!$A$1:$B$12,2,FALSE)</f>
        <v>II</v>
      </c>
      <c r="K76" s="4">
        <f t="shared" si="9"/>
        <v>6</v>
      </c>
      <c r="M76"/>
    </row>
    <row r="77" spans="1:13" ht="81" customHeight="1">
      <c r="A77" s="7" t="s">
        <v>632</v>
      </c>
      <c r="B77" s="107" t="s">
        <v>1805</v>
      </c>
      <c r="C77" s="102" t="s">
        <v>402</v>
      </c>
      <c r="D77" s="157" t="s">
        <v>1815</v>
      </c>
      <c r="E77" s="108" t="s">
        <v>1182</v>
      </c>
      <c r="F77" s="292">
        <v>40359</v>
      </c>
      <c r="G77" s="135">
        <v>1</v>
      </c>
      <c r="H77" s="296">
        <v>1</v>
      </c>
      <c r="I77" s="105"/>
      <c r="J77" s="4" t="str">
        <f>VLOOKUP(K77,Tri!$A$1:$B$12,2,FALSE)</f>
        <v>II</v>
      </c>
      <c r="K77" s="4">
        <f t="shared" si="9"/>
        <v>6</v>
      </c>
      <c r="M77"/>
    </row>
    <row r="78" spans="1:11" ht="54.75" customHeight="1">
      <c r="A78" s="7" t="s">
        <v>632</v>
      </c>
      <c r="B78" s="107" t="s">
        <v>1805</v>
      </c>
      <c r="C78" s="102" t="s">
        <v>402</v>
      </c>
      <c r="D78" s="157" t="s">
        <v>1183</v>
      </c>
      <c r="E78" s="108" t="s">
        <v>1184</v>
      </c>
      <c r="F78" s="292">
        <v>40543</v>
      </c>
      <c r="G78" s="135">
        <v>1</v>
      </c>
      <c r="H78" s="296">
        <v>1</v>
      </c>
      <c r="I78" s="105"/>
      <c r="J78" s="4" t="str">
        <f>VLOOKUP(K78,Tri!$A$1:$B$12,2,FALSE)</f>
        <v>IV</v>
      </c>
      <c r="K78" s="4">
        <f t="shared" si="9"/>
        <v>12</v>
      </c>
    </row>
    <row r="79" spans="1:11" ht="57.75" customHeight="1">
      <c r="A79" s="7" t="s">
        <v>632</v>
      </c>
      <c r="B79" s="107" t="s">
        <v>1805</v>
      </c>
      <c r="C79" s="102" t="s">
        <v>402</v>
      </c>
      <c r="D79" s="158" t="s">
        <v>1185</v>
      </c>
      <c r="E79" s="108" t="s">
        <v>1186</v>
      </c>
      <c r="F79" s="292">
        <v>40268</v>
      </c>
      <c r="G79" s="135">
        <v>3</v>
      </c>
      <c r="H79" s="296">
        <v>3</v>
      </c>
      <c r="I79" s="105"/>
      <c r="J79" s="4" t="str">
        <f>VLOOKUP(K79,Tri!$A$1:$B$12,2,FALSE)</f>
        <v>I</v>
      </c>
      <c r="K79" s="4">
        <f t="shared" si="9"/>
        <v>3</v>
      </c>
    </row>
    <row r="80" spans="1:11" ht="57.75" customHeight="1">
      <c r="A80" s="7" t="s">
        <v>632</v>
      </c>
      <c r="B80" s="107" t="s">
        <v>1805</v>
      </c>
      <c r="C80" s="102" t="s">
        <v>402</v>
      </c>
      <c r="D80" s="158" t="s">
        <v>1185</v>
      </c>
      <c r="E80" s="108" t="s">
        <v>1186</v>
      </c>
      <c r="F80" s="292">
        <v>40359</v>
      </c>
      <c r="G80" s="135">
        <v>3</v>
      </c>
      <c r="H80" s="296">
        <v>3</v>
      </c>
      <c r="I80" s="105"/>
      <c r="J80" s="4" t="str">
        <f>VLOOKUP(K80,Tri!$A$1:$B$12,2,FALSE)</f>
        <v>II</v>
      </c>
      <c r="K80" s="4">
        <f t="shared" si="9"/>
        <v>6</v>
      </c>
    </row>
    <row r="81" spans="1:11" ht="57.75" customHeight="1">
      <c r="A81" s="7" t="s">
        <v>632</v>
      </c>
      <c r="B81" s="107" t="s">
        <v>1805</v>
      </c>
      <c r="C81" s="102" t="s">
        <v>402</v>
      </c>
      <c r="D81" s="158" t="s">
        <v>1185</v>
      </c>
      <c r="E81" s="108" t="s">
        <v>1186</v>
      </c>
      <c r="F81" s="292">
        <v>40451</v>
      </c>
      <c r="G81" s="135">
        <v>3</v>
      </c>
      <c r="H81" s="296">
        <v>3</v>
      </c>
      <c r="I81" s="105"/>
      <c r="J81" s="4" t="str">
        <f>VLOOKUP(K81,Tri!$A$1:$B$12,2,FALSE)</f>
        <v>III</v>
      </c>
      <c r="K81" s="4">
        <f t="shared" si="9"/>
        <v>9</v>
      </c>
    </row>
    <row r="82" spans="1:11" ht="57.75" customHeight="1">
      <c r="A82" s="7" t="s">
        <v>632</v>
      </c>
      <c r="B82" s="107" t="s">
        <v>1805</v>
      </c>
      <c r="C82" s="102" t="s">
        <v>402</v>
      </c>
      <c r="D82" s="158" t="s">
        <v>1185</v>
      </c>
      <c r="E82" s="108" t="s">
        <v>1186</v>
      </c>
      <c r="F82" s="292">
        <v>40543</v>
      </c>
      <c r="G82" s="135">
        <v>3</v>
      </c>
      <c r="H82" s="296">
        <v>3</v>
      </c>
      <c r="I82" s="105"/>
      <c r="J82" s="4" t="str">
        <f>VLOOKUP(K82,Tri!$A$1:$B$12,2,FALSE)</f>
        <v>IV</v>
      </c>
      <c r="K82" s="4">
        <f t="shared" si="9"/>
        <v>12</v>
      </c>
    </row>
    <row r="83" spans="1:11" ht="37.5" customHeight="1">
      <c r="A83" s="7" t="s">
        <v>632</v>
      </c>
      <c r="B83" s="107" t="s">
        <v>1806</v>
      </c>
      <c r="C83" s="102" t="s">
        <v>10</v>
      </c>
      <c r="D83" s="159" t="s">
        <v>1187</v>
      </c>
      <c r="E83" s="108" t="s">
        <v>1188</v>
      </c>
      <c r="F83" s="292">
        <v>40268</v>
      </c>
      <c r="G83" s="135">
        <v>3</v>
      </c>
      <c r="H83" s="296">
        <v>3</v>
      </c>
      <c r="I83" s="105"/>
      <c r="J83" s="4" t="str">
        <f>VLOOKUP(K83,Tri!$A$1:$B$12,2,FALSE)</f>
        <v>I</v>
      </c>
      <c r="K83" s="4">
        <f t="shared" si="9"/>
        <v>3</v>
      </c>
    </row>
    <row r="84" spans="1:11" ht="37.5" customHeight="1">
      <c r="A84" s="7" t="s">
        <v>632</v>
      </c>
      <c r="B84" s="107" t="s">
        <v>1806</v>
      </c>
      <c r="C84" s="102" t="s">
        <v>10</v>
      </c>
      <c r="D84" s="159" t="s">
        <v>1187</v>
      </c>
      <c r="E84" s="108" t="s">
        <v>1188</v>
      </c>
      <c r="F84" s="292">
        <v>40359</v>
      </c>
      <c r="G84" s="135">
        <v>3</v>
      </c>
      <c r="H84" s="296">
        <v>3</v>
      </c>
      <c r="I84" s="105"/>
      <c r="J84" s="4" t="str">
        <f>VLOOKUP(K84,Tri!$A$1:$B$12,2,FALSE)</f>
        <v>II</v>
      </c>
      <c r="K84" s="4">
        <f t="shared" si="9"/>
        <v>6</v>
      </c>
    </row>
    <row r="85" spans="1:11" ht="37.5" customHeight="1">
      <c r="A85" s="7" t="s">
        <v>632</v>
      </c>
      <c r="B85" s="107" t="s">
        <v>1806</v>
      </c>
      <c r="C85" s="102" t="s">
        <v>10</v>
      </c>
      <c r="D85" s="159" t="s">
        <v>1187</v>
      </c>
      <c r="E85" s="108" t="s">
        <v>1188</v>
      </c>
      <c r="F85" s="292">
        <v>40451</v>
      </c>
      <c r="G85" s="135">
        <v>3</v>
      </c>
      <c r="H85" s="296">
        <v>3</v>
      </c>
      <c r="I85" s="105"/>
      <c r="J85" s="4" t="str">
        <f>VLOOKUP(K85,Tri!$A$1:$B$12,2,FALSE)</f>
        <v>III</v>
      </c>
      <c r="K85" s="4">
        <f t="shared" si="9"/>
        <v>9</v>
      </c>
    </row>
    <row r="86" spans="1:11" ht="37.5" customHeight="1">
      <c r="A86" s="7" t="s">
        <v>632</v>
      </c>
      <c r="B86" s="107" t="s">
        <v>1806</v>
      </c>
      <c r="C86" s="102" t="s">
        <v>10</v>
      </c>
      <c r="D86" s="159" t="s">
        <v>1187</v>
      </c>
      <c r="E86" s="108" t="s">
        <v>1188</v>
      </c>
      <c r="F86" s="292">
        <v>40543</v>
      </c>
      <c r="G86" s="135">
        <v>3</v>
      </c>
      <c r="H86" s="296">
        <v>3</v>
      </c>
      <c r="I86" s="105"/>
      <c r="J86" s="4" t="str">
        <f>VLOOKUP(K86,Tri!$A$1:$B$12,2,FALSE)</f>
        <v>IV</v>
      </c>
      <c r="K86" s="4">
        <f t="shared" si="9"/>
        <v>12</v>
      </c>
    </row>
    <row r="87" spans="1:11" ht="37.5" customHeight="1">
      <c r="A87" s="7" t="s">
        <v>632</v>
      </c>
      <c r="B87" s="107" t="s">
        <v>1807</v>
      </c>
      <c r="C87" s="102" t="s">
        <v>609</v>
      </c>
      <c r="D87" s="29" t="s">
        <v>1189</v>
      </c>
      <c r="E87" s="411" t="s">
        <v>1008</v>
      </c>
      <c r="F87" s="292">
        <v>40268</v>
      </c>
      <c r="G87" s="135">
        <v>3</v>
      </c>
      <c r="H87" s="296">
        <v>3</v>
      </c>
      <c r="I87" s="105"/>
      <c r="J87" s="4" t="str">
        <f>VLOOKUP(K87,Tri!$A$1:$B$12,2,FALSE)</f>
        <v>I</v>
      </c>
      <c r="K87" s="4">
        <f t="shared" si="9"/>
        <v>3</v>
      </c>
    </row>
    <row r="88" spans="1:11" ht="30">
      <c r="A88" s="7" t="s">
        <v>632</v>
      </c>
      <c r="B88" s="107" t="s">
        <v>1807</v>
      </c>
      <c r="C88" s="102" t="s">
        <v>609</v>
      </c>
      <c r="D88" s="29" t="s">
        <v>1189</v>
      </c>
      <c r="E88" s="411" t="s">
        <v>1008</v>
      </c>
      <c r="F88" s="292">
        <v>40359</v>
      </c>
      <c r="G88" s="291">
        <v>3</v>
      </c>
      <c r="H88" s="297">
        <v>3</v>
      </c>
      <c r="I88" s="291"/>
      <c r="J88" s="4" t="str">
        <f>VLOOKUP(K88,Tri!$A$1:$B$12,2,FALSE)</f>
        <v>II</v>
      </c>
      <c r="K88" s="4">
        <f t="shared" si="9"/>
        <v>6</v>
      </c>
    </row>
    <row r="89" spans="1:11" ht="30">
      <c r="A89" s="7" t="s">
        <v>632</v>
      </c>
      <c r="B89" s="107" t="s">
        <v>1807</v>
      </c>
      <c r="C89" s="102" t="s">
        <v>609</v>
      </c>
      <c r="D89" s="29" t="s">
        <v>1189</v>
      </c>
      <c r="E89" s="411" t="s">
        <v>1008</v>
      </c>
      <c r="F89" s="292">
        <v>40451</v>
      </c>
      <c r="G89" s="291">
        <v>3</v>
      </c>
      <c r="H89" s="297">
        <v>3</v>
      </c>
      <c r="I89" s="291"/>
      <c r="J89" s="4" t="str">
        <f>VLOOKUP(K89,Tri!$A$1:$B$12,2,FALSE)</f>
        <v>III</v>
      </c>
      <c r="K89" s="4">
        <f t="shared" si="9"/>
        <v>9</v>
      </c>
    </row>
    <row r="90" spans="1:11" ht="30">
      <c r="A90" s="7" t="s">
        <v>632</v>
      </c>
      <c r="B90" s="107" t="s">
        <v>1807</v>
      </c>
      <c r="C90" s="102" t="s">
        <v>609</v>
      </c>
      <c r="D90" s="29" t="s">
        <v>1189</v>
      </c>
      <c r="E90" s="411" t="s">
        <v>1008</v>
      </c>
      <c r="F90" s="292">
        <v>40543</v>
      </c>
      <c r="G90" s="291">
        <v>3</v>
      </c>
      <c r="H90" s="297">
        <v>3</v>
      </c>
      <c r="I90" s="291"/>
      <c r="J90" s="4" t="str">
        <f>VLOOKUP(K90,Tri!$A$1:$B$12,2,FALSE)</f>
        <v>IV</v>
      </c>
      <c r="K90" s="4">
        <f t="shared" si="9"/>
        <v>12</v>
      </c>
    </row>
    <row r="91" ht="12.75">
      <c r="G91" s="356">
        <f>SUM(G4:G90)</f>
        <v>237</v>
      </c>
    </row>
  </sheetData>
  <sheetProtection/>
  <mergeCells count="5">
    <mergeCell ref="N2:Z2"/>
    <mergeCell ref="AA2:AM2"/>
    <mergeCell ref="AN2:AZ2"/>
    <mergeCell ref="A2:E2"/>
    <mergeCell ref="F2:H2"/>
  </mergeCells>
  <dataValidations count="5">
    <dataValidation type="date" operator="lessThanOrEqual" allowBlank="1" showInputMessage="1" showErrorMessage="1" errorTitle="NO PERMITIDO" error="El tiempo planeado supera los 30 dias permitidos.&#10;Debe desagrugar aún más la tarea" sqref="I50:I51 I45 I16">
      <formula1>F50+30</formula1>
    </dataValidation>
    <dataValidation type="date" operator="lessThanOrEqual" allowBlank="1" showInputMessage="1" showErrorMessage="1" errorTitle="NO PERMITIDO" error="El tiempo planeado supera los 30 dias permitidos.&#10;Debe desagrugar aún más la tarea" sqref="G4:H7 H8:H13 F4:F90 G8:G87">
      <formula1>F4+30</formula1>
    </dataValidation>
    <dataValidation type="whole" operator="greaterThanOrEqual" allowBlank="1" showInputMessage="1" showErrorMessage="1" sqref="D91:D65536">
      <formula1>1</formula1>
    </dataValidation>
    <dataValidation type="date" operator="lessThanOrEqual" allowBlank="1" showInputMessage="1" showErrorMessage="1" errorTitle="NO PERMITIDO" error="El tiempo planeado supera los 30 dias permitidos.&#10;Debe desagrugar aún más la tarea" sqref="H14:H87">
      <formula1>F14+30</formula1>
    </dataValidation>
    <dataValidation allowBlank="1" showInputMessage="1" showErrorMessage="1" sqref="C4:C90"/>
  </dataValidation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92D050"/>
  </sheetPr>
  <dimension ref="A1:AZ51"/>
  <sheetViews>
    <sheetView zoomScalePageLayoutView="0" workbookViewId="0" topLeftCell="A41">
      <selection activeCell="D51" sqref="D51"/>
    </sheetView>
  </sheetViews>
  <sheetFormatPr defaultColWidth="11.421875" defaultRowHeight="12.75"/>
  <cols>
    <col min="1" max="1" width="13.28125" style="94" bestFit="1" customWidth="1"/>
    <col min="2" max="2" width="28.8515625" style="100" customWidth="1"/>
    <col min="3" max="3" width="6.7109375" style="100" bestFit="1" customWidth="1"/>
    <col min="4" max="4" width="30.8515625" style="101" customWidth="1"/>
    <col min="5" max="5" width="28.28125" style="100" customWidth="1"/>
    <col min="6" max="6" width="16.28125" style="94" bestFit="1" customWidth="1"/>
    <col min="7" max="7" width="10.28125" style="94" bestFit="1" customWidth="1"/>
    <col min="8" max="8" width="14.7109375" style="94" bestFit="1" customWidth="1"/>
    <col min="9" max="9" width="23.00390625" style="94" customWidth="1"/>
    <col min="10" max="10" width="13.7109375" style="94" bestFit="1" customWidth="1"/>
    <col min="11" max="11" width="5.28125" style="94" bestFit="1" customWidth="1"/>
    <col min="12" max="12" width="11.421875" style="154" customWidth="1"/>
    <col min="13" max="13" width="44.140625" style="154" customWidth="1"/>
    <col min="14" max="52" width="6.00390625" style="154" customWidth="1"/>
    <col min="53" max="53" width="2.8515625" style="154" customWidth="1"/>
    <col min="54" max="16384" width="11.421875" style="154" customWidth="1"/>
  </cols>
  <sheetData>
    <row r="1" spans="2:5" ht="20.25">
      <c r="B1" s="494"/>
      <c r="C1" s="494"/>
      <c r="D1" s="494"/>
      <c r="E1" s="494"/>
    </row>
    <row r="2" spans="1:52" ht="15">
      <c r="A2" s="493" t="s">
        <v>134</v>
      </c>
      <c r="B2" s="493"/>
      <c r="C2" s="493"/>
      <c r="D2" s="493"/>
      <c r="E2" s="493"/>
      <c r="F2" s="493" t="s">
        <v>1236</v>
      </c>
      <c r="G2" s="493"/>
      <c r="H2" s="493"/>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s="155" customFormat="1" ht="45">
      <c r="A3" s="84" t="s">
        <v>427</v>
      </c>
      <c r="B3" s="84" t="s">
        <v>0</v>
      </c>
      <c r="C3" s="84" t="s">
        <v>1</v>
      </c>
      <c r="D3" s="84" t="s">
        <v>2</v>
      </c>
      <c r="E3" s="84" t="s">
        <v>3</v>
      </c>
      <c r="F3" s="84" t="s">
        <v>1259</v>
      </c>
      <c r="G3" s="84" t="s">
        <v>1207</v>
      </c>
      <c r="H3" s="84" t="s">
        <v>656</v>
      </c>
      <c r="I3" s="84"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36.75" customHeight="1">
      <c r="A4" s="128" t="s">
        <v>632</v>
      </c>
      <c r="B4" s="107" t="s">
        <v>1816</v>
      </c>
      <c r="C4" s="313" t="s">
        <v>985</v>
      </c>
      <c r="D4" s="108" t="s">
        <v>1817</v>
      </c>
      <c r="E4" s="108" t="s">
        <v>1190</v>
      </c>
      <c r="F4" s="312">
        <v>40209</v>
      </c>
      <c r="G4" s="135">
        <f>IF(F4="","",1)</f>
        <v>1</v>
      </c>
      <c r="H4" s="147">
        <v>1</v>
      </c>
      <c r="I4" s="110"/>
      <c r="J4" s="4" t="str">
        <f>VLOOKUP(K4,Tri!$A$1:$B$12,2,FALSE)</f>
        <v>I</v>
      </c>
      <c r="K4" s="4">
        <f>MONTH(F4)</f>
        <v>1</v>
      </c>
      <c r="M4" s="107" t="s">
        <v>1816</v>
      </c>
      <c r="N4" s="41">
        <f aca="true" t="shared" si="0" ref="N4:Y4">_xlfn.SUMIFS($G$4:$G$543,$B$4:$B$543,$M4,$K$4:$K$543,N$3)</f>
        <v>4</v>
      </c>
      <c r="O4" s="41">
        <f t="shared" si="0"/>
        <v>4</v>
      </c>
      <c r="P4" s="41">
        <f t="shared" si="0"/>
        <v>4</v>
      </c>
      <c r="Q4" s="41">
        <f t="shared" si="0"/>
        <v>4</v>
      </c>
      <c r="R4" s="41">
        <f t="shared" si="0"/>
        <v>4</v>
      </c>
      <c r="S4" s="41">
        <f t="shared" si="0"/>
        <v>4</v>
      </c>
      <c r="T4" s="41">
        <f t="shared" si="0"/>
        <v>4</v>
      </c>
      <c r="U4" s="41">
        <f t="shared" si="0"/>
        <v>4</v>
      </c>
      <c r="V4" s="41">
        <f t="shared" si="0"/>
        <v>4</v>
      </c>
      <c r="W4" s="41">
        <f t="shared" si="0"/>
        <v>4</v>
      </c>
      <c r="X4" s="41">
        <f t="shared" si="0"/>
        <v>4</v>
      </c>
      <c r="Y4" s="41">
        <f t="shared" si="0"/>
        <v>4</v>
      </c>
      <c r="Z4" s="168">
        <f>SUM(N4:Y4)</f>
        <v>48</v>
      </c>
      <c r="AA4" s="41">
        <f aca="true" t="shared" si="1" ref="AA4:AL4">_xlfn.SUMIFS($H$4:$H$543,$B$4:$B$543,$M4,$K$4:$K$543,AA$3)</f>
        <v>4</v>
      </c>
      <c r="AB4" s="41">
        <f t="shared" si="1"/>
        <v>4</v>
      </c>
      <c r="AC4" s="41">
        <f t="shared" si="1"/>
        <v>4</v>
      </c>
      <c r="AD4" s="41">
        <f t="shared" si="1"/>
        <v>4</v>
      </c>
      <c r="AE4" s="41">
        <f t="shared" si="1"/>
        <v>4</v>
      </c>
      <c r="AF4" s="41">
        <f t="shared" si="1"/>
        <v>4</v>
      </c>
      <c r="AG4" s="41">
        <f t="shared" si="1"/>
        <v>4</v>
      </c>
      <c r="AH4" s="41">
        <f t="shared" si="1"/>
        <v>4</v>
      </c>
      <c r="AI4" s="41">
        <f t="shared" si="1"/>
        <v>4</v>
      </c>
      <c r="AJ4" s="41">
        <f t="shared" si="1"/>
        <v>4</v>
      </c>
      <c r="AK4" s="41">
        <f t="shared" si="1"/>
        <v>4</v>
      </c>
      <c r="AL4" s="41">
        <f t="shared" si="1"/>
        <v>4</v>
      </c>
      <c r="AM4" s="168">
        <f>SUM(AA4:AL4)</f>
        <v>48</v>
      </c>
      <c r="AN4" s="113">
        <f>IF(N4="","",IF(N4=0,"",(AA4/N4)))</f>
        <v>1</v>
      </c>
      <c r="AO4" s="113">
        <f aca="true" t="shared" si="2" ref="AO4:AY4">IF(O4="","",IF(O4=0,"",(AB4/O4)))</f>
        <v>1</v>
      </c>
      <c r="AP4" s="113">
        <f t="shared" si="2"/>
        <v>1</v>
      </c>
      <c r="AQ4" s="113">
        <f t="shared" si="2"/>
        <v>1</v>
      </c>
      <c r="AR4" s="113">
        <f t="shared" si="2"/>
        <v>1</v>
      </c>
      <c r="AS4" s="113">
        <f t="shared" si="2"/>
        <v>1</v>
      </c>
      <c r="AT4" s="113">
        <f t="shared" si="2"/>
        <v>1</v>
      </c>
      <c r="AU4" s="113">
        <f t="shared" si="2"/>
        <v>1</v>
      </c>
      <c r="AV4" s="113">
        <f t="shared" si="2"/>
        <v>1</v>
      </c>
      <c r="AW4" s="113">
        <f t="shared" si="2"/>
        <v>1</v>
      </c>
      <c r="AX4" s="113">
        <f t="shared" si="2"/>
        <v>1</v>
      </c>
      <c r="AY4" s="113">
        <f t="shared" si="2"/>
        <v>1</v>
      </c>
      <c r="AZ4" s="169">
        <f>IF(ISERROR(AVERAGE(AN4:AY4)),"",AVERAGE(AN4:AY4))</f>
        <v>1</v>
      </c>
    </row>
    <row r="5" spans="1:52" ht="36.75" customHeight="1">
      <c r="A5" s="128" t="s">
        <v>632</v>
      </c>
      <c r="B5" s="107" t="s">
        <v>1816</v>
      </c>
      <c r="C5" s="313" t="s">
        <v>985</v>
      </c>
      <c r="D5" s="108" t="s">
        <v>1817</v>
      </c>
      <c r="E5" s="108" t="s">
        <v>1190</v>
      </c>
      <c r="F5" s="312">
        <v>40237</v>
      </c>
      <c r="G5" s="135">
        <v>1</v>
      </c>
      <c r="H5" s="147">
        <v>1</v>
      </c>
      <c r="I5" s="110"/>
      <c r="J5" s="4" t="str">
        <f>VLOOKUP(K5,Tri!$A$1:$B$12,2,FALSE)</f>
        <v>I</v>
      </c>
      <c r="K5" s="4">
        <f aca="true" t="shared" si="3" ref="K5:K51">MONTH(F5)</f>
        <v>2</v>
      </c>
      <c r="M5" s="298"/>
      <c r="N5" s="11"/>
      <c r="O5" s="11"/>
      <c r="P5" s="11"/>
      <c r="Q5" s="11"/>
      <c r="R5" s="11"/>
      <c r="S5" s="11"/>
      <c r="T5" s="11"/>
      <c r="U5" s="11"/>
      <c r="V5" s="11"/>
      <c r="W5" s="11"/>
      <c r="X5" s="11"/>
      <c r="Y5" s="11"/>
      <c r="Z5" s="33"/>
      <c r="AA5" s="11"/>
      <c r="AB5" s="11"/>
      <c r="AC5" s="11"/>
      <c r="AD5" s="11"/>
      <c r="AE5" s="11"/>
      <c r="AF5" s="11"/>
      <c r="AG5" s="11"/>
      <c r="AH5" s="11"/>
      <c r="AI5" s="11"/>
      <c r="AJ5" s="11"/>
      <c r="AK5" s="11"/>
      <c r="AL5" s="11"/>
      <c r="AM5" s="33"/>
      <c r="AN5" s="272"/>
      <c r="AO5" s="272"/>
      <c r="AP5" s="272"/>
      <c r="AQ5" s="272"/>
      <c r="AR5" s="272"/>
      <c r="AS5" s="272"/>
      <c r="AT5" s="272"/>
      <c r="AU5" s="272"/>
      <c r="AV5" s="272"/>
      <c r="AW5" s="272"/>
      <c r="AX5" s="272"/>
      <c r="AY5" s="272"/>
      <c r="AZ5" s="272"/>
    </row>
    <row r="6" spans="1:52" ht="36.75" customHeight="1">
      <c r="A6" s="128" t="s">
        <v>632</v>
      </c>
      <c r="B6" s="107" t="s">
        <v>1816</v>
      </c>
      <c r="C6" s="313" t="s">
        <v>985</v>
      </c>
      <c r="D6" s="108" t="s">
        <v>1817</v>
      </c>
      <c r="E6" s="108" t="s">
        <v>1190</v>
      </c>
      <c r="F6" s="312">
        <v>40268</v>
      </c>
      <c r="G6" s="135">
        <v>1</v>
      </c>
      <c r="H6" s="147">
        <v>1</v>
      </c>
      <c r="I6" s="110"/>
      <c r="J6" s="4" t="str">
        <f>VLOOKUP(K6,Tri!$A$1:$B$12,2,FALSE)</f>
        <v>I</v>
      </c>
      <c r="K6" s="4">
        <f t="shared" si="3"/>
        <v>3</v>
      </c>
      <c r="M6" s="298"/>
      <c r="N6" s="11"/>
      <c r="O6" s="11"/>
      <c r="P6" s="11"/>
      <c r="Q6" s="11"/>
      <c r="R6" s="11"/>
      <c r="S6" s="11"/>
      <c r="T6" s="11"/>
      <c r="U6" s="11"/>
      <c r="V6" s="11"/>
      <c r="W6" s="11"/>
      <c r="X6" s="11"/>
      <c r="Y6" s="11"/>
      <c r="Z6" s="33"/>
      <c r="AA6" s="11"/>
      <c r="AB6" s="11"/>
      <c r="AC6" s="11"/>
      <c r="AD6" s="11"/>
      <c r="AE6" s="11"/>
      <c r="AF6" s="11"/>
      <c r="AG6" s="11"/>
      <c r="AH6" s="11"/>
      <c r="AI6" s="11"/>
      <c r="AJ6" s="11"/>
      <c r="AK6" s="11"/>
      <c r="AL6" s="11"/>
      <c r="AM6" s="33"/>
      <c r="AN6" s="272"/>
      <c r="AO6" s="272"/>
      <c r="AP6" s="272"/>
      <c r="AQ6" s="272"/>
      <c r="AR6" s="272"/>
      <c r="AS6" s="272"/>
      <c r="AT6" s="272"/>
      <c r="AU6" s="272"/>
      <c r="AV6" s="272"/>
      <c r="AW6" s="272"/>
      <c r="AX6" s="272"/>
      <c r="AY6" s="272"/>
      <c r="AZ6" s="272"/>
    </row>
    <row r="7" spans="1:52" ht="36.75" customHeight="1">
      <c r="A7" s="128" t="s">
        <v>632</v>
      </c>
      <c r="B7" s="107" t="s">
        <v>1816</v>
      </c>
      <c r="C7" s="313" t="s">
        <v>985</v>
      </c>
      <c r="D7" s="108" t="s">
        <v>1817</v>
      </c>
      <c r="E7" s="108" t="s">
        <v>1190</v>
      </c>
      <c r="F7" s="312">
        <v>40298</v>
      </c>
      <c r="G7" s="135">
        <v>1</v>
      </c>
      <c r="H7" s="147">
        <v>1</v>
      </c>
      <c r="I7" s="110"/>
      <c r="J7" s="4" t="str">
        <f>VLOOKUP(K7,Tri!$A$1:$B$12,2,FALSE)</f>
        <v>II</v>
      </c>
      <c r="K7" s="4">
        <f t="shared" si="3"/>
        <v>4</v>
      </c>
      <c r="M7" s="298"/>
      <c r="N7" s="11"/>
      <c r="O7" s="11"/>
      <c r="P7" s="11"/>
      <c r="Q7" s="11"/>
      <c r="R7" s="11"/>
      <c r="S7" s="11"/>
      <c r="T7" s="11"/>
      <c r="U7" s="11"/>
      <c r="V7" s="11"/>
      <c r="W7" s="11"/>
      <c r="X7" s="11"/>
      <c r="Y7" s="11"/>
      <c r="Z7" s="33"/>
      <c r="AA7" s="11"/>
      <c r="AB7" s="11"/>
      <c r="AC7" s="11"/>
      <c r="AD7" s="11"/>
      <c r="AE7" s="11"/>
      <c r="AF7" s="11"/>
      <c r="AG7" s="11"/>
      <c r="AH7" s="11"/>
      <c r="AI7" s="11"/>
      <c r="AJ7" s="11"/>
      <c r="AK7" s="11"/>
      <c r="AL7" s="11"/>
      <c r="AM7" s="33"/>
      <c r="AN7" s="272"/>
      <c r="AO7" s="272"/>
      <c r="AP7" s="272"/>
      <c r="AQ7" s="272"/>
      <c r="AR7" s="272"/>
      <c r="AS7" s="272"/>
      <c r="AT7" s="272"/>
      <c r="AU7" s="272"/>
      <c r="AV7" s="272"/>
      <c r="AW7" s="272"/>
      <c r="AX7" s="272"/>
      <c r="AY7" s="272"/>
      <c r="AZ7" s="272"/>
    </row>
    <row r="8" spans="1:52" ht="36.75" customHeight="1">
      <c r="A8" s="128" t="s">
        <v>632</v>
      </c>
      <c r="B8" s="107" t="s">
        <v>1816</v>
      </c>
      <c r="C8" s="313" t="s">
        <v>985</v>
      </c>
      <c r="D8" s="108" t="s">
        <v>1817</v>
      </c>
      <c r="E8" s="108" t="s">
        <v>1190</v>
      </c>
      <c r="F8" s="312">
        <v>40329</v>
      </c>
      <c r="G8" s="135">
        <v>1</v>
      </c>
      <c r="H8" s="147">
        <v>1</v>
      </c>
      <c r="I8" s="110"/>
      <c r="J8" s="4" t="str">
        <f>VLOOKUP(K8,Tri!$A$1:$B$12,2,FALSE)</f>
        <v>II</v>
      </c>
      <c r="K8" s="4">
        <f t="shared" si="3"/>
        <v>5</v>
      </c>
      <c r="M8" s="298"/>
      <c r="N8" s="11"/>
      <c r="O8" s="11"/>
      <c r="P8" s="11"/>
      <c r="Q8" s="11"/>
      <c r="R8" s="11"/>
      <c r="S8" s="11"/>
      <c r="T8" s="11"/>
      <c r="U8" s="11"/>
      <c r="V8" s="11"/>
      <c r="W8" s="11"/>
      <c r="X8" s="11"/>
      <c r="Y8" s="11"/>
      <c r="Z8" s="33"/>
      <c r="AA8" s="11"/>
      <c r="AB8" s="11"/>
      <c r="AC8" s="11"/>
      <c r="AD8" s="11"/>
      <c r="AE8" s="11"/>
      <c r="AF8" s="11"/>
      <c r="AG8" s="11"/>
      <c r="AH8" s="11"/>
      <c r="AI8" s="11"/>
      <c r="AJ8" s="11"/>
      <c r="AK8" s="11"/>
      <c r="AL8" s="11"/>
      <c r="AM8" s="33"/>
      <c r="AN8" s="272"/>
      <c r="AO8" s="272"/>
      <c r="AP8" s="272"/>
      <c r="AQ8" s="272"/>
      <c r="AR8" s="272"/>
      <c r="AS8" s="272"/>
      <c r="AT8" s="272"/>
      <c r="AU8" s="272"/>
      <c r="AV8" s="272"/>
      <c r="AW8" s="272"/>
      <c r="AX8" s="272"/>
      <c r="AY8" s="272"/>
      <c r="AZ8" s="272"/>
    </row>
    <row r="9" spans="1:52" ht="36.75" customHeight="1">
      <c r="A9" s="128" t="s">
        <v>632</v>
      </c>
      <c r="B9" s="107" t="s">
        <v>1816</v>
      </c>
      <c r="C9" s="313" t="s">
        <v>985</v>
      </c>
      <c r="D9" s="108" t="s">
        <v>1817</v>
      </c>
      <c r="E9" s="108" t="s">
        <v>1190</v>
      </c>
      <c r="F9" s="312">
        <v>40359</v>
      </c>
      <c r="G9" s="135">
        <v>1</v>
      </c>
      <c r="H9" s="147">
        <v>1</v>
      </c>
      <c r="I9" s="110"/>
      <c r="J9" s="4" t="str">
        <f>VLOOKUP(K9,Tri!$A$1:$B$12,2,FALSE)</f>
        <v>II</v>
      </c>
      <c r="K9" s="4">
        <f t="shared" si="3"/>
        <v>6</v>
      </c>
      <c r="M9" s="298"/>
      <c r="N9" s="11"/>
      <c r="O9" s="11"/>
      <c r="P9" s="11"/>
      <c r="Q9" s="11"/>
      <c r="R9" s="11"/>
      <c r="S9" s="11"/>
      <c r="T9" s="11"/>
      <c r="U9" s="11"/>
      <c r="V9" s="11"/>
      <c r="W9" s="11"/>
      <c r="X9" s="11"/>
      <c r="Y9" s="11"/>
      <c r="Z9" s="33"/>
      <c r="AA9" s="11"/>
      <c r="AB9" s="11"/>
      <c r="AC9" s="11"/>
      <c r="AD9" s="11"/>
      <c r="AE9" s="11"/>
      <c r="AF9" s="11"/>
      <c r="AG9" s="11"/>
      <c r="AH9" s="11"/>
      <c r="AI9" s="11"/>
      <c r="AJ9" s="11"/>
      <c r="AK9" s="11"/>
      <c r="AL9" s="11"/>
      <c r="AM9" s="33"/>
      <c r="AN9" s="272"/>
      <c r="AO9" s="272"/>
      <c r="AP9" s="272"/>
      <c r="AQ9" s="272"/>
      <c r="AR9" s="272"/>
      <c r="AS9" s="272"/>
      <c r="AT9" s="272"/>
      <c r="AU9" s="272"/>
      <c r="AV9" s="272"/>
      <c r="AW9" s="272"/>
      <c r="AX9" s="272"/>
      <c r="AY9" s="272"/>
      <c r="AZ9" s="272"/>
    </row>
    <row r="10" spans="1:52" ht="36.75" customHeight="1">
      <c r="A10" s="128" t="s">
        <v>632</v>
      </c>
      <c r="B10" s="107" t="s">
        <v>1816</v>
      </c>
      <c r="C10" s="313" t="s">
        <v>985</v>
      </c>
      <c r="D10" s="108" t="s">
        <v>1817</v>
      </c>
      <c r="E10" s="108" t="s">
        <v>1190</v>
      </c>
      <c r="F10" s="312">
        <v>40390</v>
      </c>
      <c r="G10" s="135">
        <v>1</v>
      </c>
      <c r="H10" s="147">
        <v>1</v>
      </c>
      <c r="I10" s="110"/>
      <c r="J10" s="4" t="str">
        <f>VLOOKUP(K10,Tri!$A$1:$B$12,2,FALSE)</f>
        <v>III</v>
      </c>
      <c r="K10" s="4">
        <f t="shared" si="3"/>
        <v>7</v>
      </c>
      <c r="M10" s="298"/>
      <c r="N10" s="11"/>
      <c r="O10" s="11"/>
      <c r="P10" s="11"/>
      <c r="Q10" s="11"/>
      <c r="R10" s="11"/>
      <c r="S10" s="11"/>
      <c r="T10" s="11"/>
      <c r="U10" s="11"/>
      <c r="V10" s="11"/>
      <c r="W10" s="11"/>
      <c r="X10" s="11"/>
      <c r="Y10" s="11"/>
      <c r="Z10" s="33"/>
      <c r="AA10" s="11"/>
      <c r="AB10" s="11"/>
      <c r="AC10" s="11"/>
      <c r="AD10" s="11"/>
      <c r="AE10" s="11"/>
      <c r="AF10" s="11"/>
      <c r="AG10" s="11"/>
      <c r="AH10" s="11"/>
      <c r="AI10" s="11"/>
      <c r="AJ10" s="11"/>
      <c r="AK10" s="11"/>
      <c r="AL10" s="11"/>
      <c r="AM10" s="33"/>
      <c r="AN10" s="272"/>
      <c r="AO10" s="272"/>
      <c r="AP10" s="272"/>
      <c r="AQ10" s="272"/>
      <c r="AR10" s="272"/>
      <c r="AS10" s="272"/>
      <c r="AT10" s="272"/>
      <c r="AU10" s="272"/>
      <c r="AV10" s="272"/>
      <c r="AW10" s="272"/>
      <c r="AX10" s="272"/>
      <c r="AY10" s="272"/>
      <c r="AZ10" s="272"/>
    </row>
    <row r="11" spans="1:52" ht="36.75" customHeight="1">
      <c r="A11" s="128" t="s">
        <v>632</v>
      </c>
      <c r="B11" s="107" t="s">
        <v>1816</v>
      </c>
      <c r="C11" s="313" t="s">
        <v>985</v>
      </c>
      <c r="D11" s="108" t="s">
        <v>1817</v>
      </c>
      <c r="E11" s="108" t="s">
        <v>1190</v>
      </c>
      <c r="F11" s="312">
        <v>40421</v>
      </c>
      <c r="G11" s="135">
        <v>1</v>
      </c>
      <c r="H11" s="147">
        <v>1</v>
      </c>
      <c r="I11" s="110"/>
      <c r="J11" s="4" t="str">
        <f>VLOOKUP(K11,Tri!$A$1:$B$12,2,FALSE)</f>
        <v>III</v>
      </c>
      <c r="K11" s="4">
        <f t="shared" si="3"/>
        <v>8</v>
      </c>
      <c r="M11" s="298"/>
      <c r="N11" s="11"/>
      <c r="O11" s="11"/>
      <c r="P11" s="11"/>
      <c r="Q11" s="11"/>
      <c r="R11" s="11"/>
      <c r="S11" s="11"/>
      <c r="T11" s="11"/>
      <c r="U11" s="11"/>
      <c r="V11" s="11"/>
      <c r="W11" s="11"/>
      <c r="X11" s="11"/>
      <c r="Y11" s="11"/>
      <c r="Z11" s="33"/>
      <c r="AA11" s="11"/>
      <c r="AB11" s="11"/>
      <c r="AC11" s="11"/>
      <c r="AD11" s="11"/>
      <c r="AE11" s="11"/>
      <c r="AF11" s="11"/>
      <c r="AG11" s="11"/>
      <c r="AH11" s="11"/>
      <c r="AI11" s="11"/>
      <c r="AJ11" s="11"/>
      <c r="AK11" s="11"/>
      <c r="AL11" s="11"/>
      <c r="AM11" s="33"/>
      <c r="AN11" s="272"/>
      <c r="AO11" s="272"/>
      <c r="AP11" s="272"/>
      <c r="AQ11" s="272"/>
      <c r="AR11" s="272"/>
      <c r="AS11" s="272"/>
      <c r="AT11" s="272"/>
      <c r="AU11" s="272"/>
      <c r="AV11" s="272"/>
      <c r="AW11" s="272"/>
      <c r="AX11" s="272"/>
      <c r="AY11" s="272"/>
      <c r="AZ11" s="272"/>
    </row>
    <row r="12" spans="1:52" ht="36.75" customHeight="1">
      <c r="A12" s="128" t="s">
        <v>632</v>
      </c>
      <c r="B12" s="107" t="s">
        <v>1816</v>
      </c>
      <c r="C12" s="313" t="s">
        <v>985</v>
      </c>
      <c r="D12" s="108" t="s">
        <v>1817</v>
      </c>
      <c r="E12" s="108" t="s">
        <v>1190</v>
      </c>
      <c r="F12" s="312">
        <v>40451</v>
      </c>
      <c r="G12" s="135">
        <v>1</v>
      </c>
      <c r="H12" s="147">
        <v>1</v>
      </c>
      <c r="I12" s="110"/>
      <c r="J12" s="4" t="str">
        <f>VLOOKUP(K12,Tri!$A$1:$B$12,2,FALSE)</f>
        <v>III</v>
      </c>
      <c r="K12" s="4">
        <f t="shared" si="3"/>
        <v>9</v>
      </c>
      <c r="M12" s="298"/>
      <c r="N12" s="11"/>
      <c r="O12" s="11"/>
      <c r="P12" s="11"/>
      <c r="Q12" s="11"/>
      <c r="R12" s="11"/>
      <c r="S12" s="11"/>
      <c r="T12" s="11"/>
      <c r="U12" s="11"/>
      <c r="V12" s="11"/>
      <c r="W12" s="11"/>
      <c r="X12" s="11"/>
      <c r="Y12" s="11"/>
      <c r="Z12" s="33"/>
      <c r="AA12" s="11"/>
      <c r="AB12" s="11"/>
      <c r="AC12" s="11"/>
      <c r="AD12" s="11"/>
      <c r="AE12" s="11"/>
      <c r="AF12" s="11"/>
      <c r="AG12" s="11"/>
      <c r="AH12" s="11"/>
      <c r="AI12" s="11"/>
      <c r="AJ12" s="11"/>
      <c r="AK12" s="11"/>
      <c r="AL12" s="11"/>
      <c r="AM12" s="33"/>
      <c r="AN12" s="272"/>
      <c r="AO12" s="272"/>
      <c r="AP12" s="272"/>
      <c r="AQ12" s="272"/>
      <c r="AR12" s="272"/>
      <c r="AS12" s="272"/>
      <c r="AT12" s="272"/>
      <c r="AU12" s="272"/>
      <c r="AV12" s="272"/>
      <c r="AW12" s="272"/>
      <c r="AX12" s="272"/>
      <c r="AY12" s="272"/>
      <c r="AZ12" s="272"/>
    </row>
    <row r="13" spans="1:52" ht="36.75" customHeight="1">
      <c r="A13" s="128" t="s">
        <v>632</v>
      </c>
      <c r="B13" s="409" t="s">
        <v>1816</v>
      </c>
      <c r="C13" s="410" t="s">
        <v>985</v>
      </c>
      <c r="D13" s="411" t="s">
        <v>1817</v>
      </c>
      <c r="E13" s="411" t="s">
        <v>1190</v>
      </c>
      <c r="F13" s="412">
        <v>40482</v>
      </c>
      <c r="G13" s="135">
        <v>1</v>
      </c>
      <c r="H13" s="135">
        <v>1</v>
      </c>
      <c r="I13" s="412"/>
      <c r="J13" s="4" t="str">
        <f>VLOOKUP(K13,Tri!$A$1:$B$12,2,FALSE)</f>
        <v>IV</v>
      </c>
      <c r="K13" s="4">
        <f t="shared" si="3"/>
        <v>10</v>
      </c>
      <c r="M13" s="298"/>
      <c r="N13" s="11"/>
      <c r="O13" s="11"/>
      <c r="P13" s="11"/>
      <c r="Q13" s="11"/>
      <c r="R13" s="11"/>
      <c r="S13" s="11"/>
      <c r="T13" s="11"/>
      <c r="U13" s="11"/>
      <c r="V13" s="11"/>
      <c r="W13" s="11"/>
      <c r="X13" s="11"/>
      <c r="Y13" s="11"/>
      <c r="Z13" s="33"/>
      <c r="AA13" s="11"/>
      <c r="AB13" s="11"/>
      <c r="AC13" s="11"/>
      <c r="AD13" s="11"/>
      <c r="AE13" s="11"/>
      <c r="AF13" s="11"/>
      <c r="AG13" s="11"/>
      <c r="AH13" s="11"/>
      <c r="AI13" s="11"/>
      <c r="AJ13" s="11"/>
      <c r="AK13" s="11"/>
      <c r="AL13" s="11"/>
      <c r="AM13" s="33"/>
      <c r="AN13" s="272"/>
      <c r="AO13" s="272"/>
      <c r="AP13" s="272"/>
      <c r="AQ13" s="272"/>
      <c r="AR13" s="272"/>
      <c r="AS13" s="272"/>
      <c r="AT13" s="272"/>
      <c r="AU13" s="272"/>
      <c r="AV13" s="272"/>
      <c r="AW13" s="272"/>
      <c r="AX13" s="272"/>
      <c r="AY13" s="272"/>
      <c r="AZ13" s="272"/>
    </row>
    <row r="14" spans="1:52" ht="36.75" customHeight="1">
      <c r="A14" s="128" t="s">
        <v>632</v>
      </c>
      <c r="B14" s="409" t="s">
        <v>1816</v>
      </c>
      <c r="C14" s="410" t="s">
        <v>985</v>
      </c>
      <c r="D14" s="411" t="s">
        <v>1817</v>
      </c>
      <c r="E14" s="411" t="s">
        <v>1190</v>
      </c>
      <c r="F14" s="412">
        <v>40512</v>
      </c>
      <c r="G14" s="135">
        <v>1</v>
      </c>
      <c r="H14" s="135">
        <v>1</v>
      </c>
      <c r="I14" s="412"/>
      <c r="J14" s="4" t="str">
        <f>VLOOKUP(K14,Tri!$A$1:$B$12,2,FALSE)</f>
        <v>IV</v>
      </c>
      <c r="K14" s="4">
        <f t="shared" si="3"/>
        <v>11</v>
      </c>
      <c r="M14" s="298"/>
      <c r="N14" s="11"/>
      <c r="O14" s="11"/>
      <c r="P14" s="11"/>
      <c r="Q14" s="11"/>
      <c r="R14" s="11"/>
      <c r="S14" s="11"/>
      <c r="T14" s="11"/>
      <c r="U14" s="11"/>
      <c r="V14" s="11"/>
      <c r="W14" s="11"/>
      <c r="X14" s="11"/>
      <c r="Y14" s="11"/>
      <c r="Z14" s="33"/>
      <c r="AA14" s="11"/>
      <c r="AB14" s="11"/>
      <c r="AC14" s="11"/>
      <c r="AD14" s="11"/>
      <c r="AE14" s="11"/>
      <c r="AF14" s="11"/>
      <c r="AG14" s="11"/>
      <c r="AH14" s="11"/>
      <c r="AI14" s="11"/>
      <c r="AJ14" s="11"/>
      <c r="AK14" s="11"/>
      <c r="AL14" s="11"/>
      <c r="AM14" s="33"/>
      <c r="AN14" s="272"/>
      <c r="AO14" s="272"/>
      <c r="AP14" s="272"/>
      <c r="AQ14" s="272"/>
      <c r="AR14" s="272"/>
      <c r="AS14" s="272"/>
      <c r="AT14" s="272"/>
      <c r="AU14" s="272"/>
      <c r="AV14" s="272"/>
      <c r="AW14" s="272"/>
      <c r="AX14" s="272"/>
      <c r="AY14" s="272"/>
      <c r="AZ14" s="272"/>
    </row>
    <row r="15" spans="1:52" ht="36.75" customHeight="1">
      <c r="A15" s="128" t="s">
        <v>632</v>
      </c>
      <c r="B15" s="107" t="s">
        <v>1816</v>
      </c>
      <c r="C15" s="313" t="s">
        <v>985</v>
      </c>
      <c r="D15" s="108" t="s">
        <v>1817</v>
      </c>
      <c r="E15" s="108" t="s">
        <v>1190</v>
      </c>
      <c r="F15" s="312">
        <v>40543</v>
      </c>
      <c r="G15" s="135">
        <v>1</v>
      </c>
      <c r="H15" s="147">
        <v>1</v>
      </c>
      <c r="I15" s="110"/>
      <c r="J15" s="4" t="str">
        <f>VLOOKUP(K15,Tri!$A$1:$B$12,2,FALSE)</f>
        <v>IV</v>
      </c>
      <c r="K15" s="4">
        <f t="shared" si="3"/>
        <v>12</v>
      </c>
      <c r="M15" s="298"/>
      <c r="N15" s="11"/>
      <c r="O15" s="11"/>
      <c r="P15" s="11"/>
      <c r="Q15" s="11"/>
      <c r="R15" s="11"/>
      <c r="S15" s="11"/>
      <c r="T15" s="11"/>
      <c r="U15" s="11"/>
      <c r="V15" s="11"/>
      <c r="W15" s="11"/>
      <c r="X15" s="11"/>
      <c r="Y15" s="11"/>
      <c r="Z15" s="33"/>
      <c r="AA15" s="11"/>
      <c r="AB15" s="11"/>
      <c r="AC15" s="11"/>
      <c r="AD15" s="11"/>
      <c r="AE15" s="11"/>
      <c r="AF15" s="11"/>
      <c r="AG15" s="11"/>
      <c r="AH15" s="11"/>
      <c r="AI15" s="11"/>
      <c r="AJ15" s="11"/>
      <c r="AK15" s="11"/>
      <c r="AL15" s="11"/>
      <c r="AM15" s="33"/>
      <c r="AN15" s="272"/>
      <c r="AO15" s="272"/>
      <c r="AP15" s="272"/>
      <c r="AQ15" s="272"/>
      <c r="AR15" s="272"/>
      <c r="AS15" s="272"/>
      <c r="AT15" s="272"/>
      <c r="AU15" s="272"/>
      <c r="AV15" s="272"/>
      <c r="AW15" s="272"/>
      <c r="AX15" s="272"/>
      <c r="AY15" s="272"/>
      <c r="AZ15" s="272"/>
    </row>
    <row r="16" spans="1:11" ht="36.75" customHeight="1">
      <c r="A16" s="128" t="s">
        <v>632</v>
      </c>
      <c r="B16" s="107" t="s">
        <v>1816</v>
      </c>
      <c r="C16" s="313" t="s">
        <v>40</v>
      </c>
      <c r="D16" s="108" t="s">
        <v>1191</v>
      </c>
      <c r="E16" s="108" t="s">
        <v>1818</v>
      </c>
      <c r="F16" s="312">
        <v>40209</v>
      </c>
      <c r="G16" s="135">
        <f>IF(F16="","",1)</f>
        <v>1</v>
      </c>
      <c r="H16" s="147">
        <v>1</v>
      </c>
      <c r="I16" s="110"/>
      <c r="J16" s="4" t="str">
        <f>VLOOKUP(K16,Tri!$A$1:$B$12,2,FALSE)</f>
        <v>I</v>
      </c>
      <c r="K16" s="4">
        <f t="shared" si="3"/>
        <v>1</v>
      </c>
    </row>
    <row r="17" spans="1:11" ht="36.75" customHeight="1">
      <c r="A17" s="128" t="s">
        <v>632</v>
      </c>
      <c r="B17" s="107" t="s">
        <v>1816</v>
      </c>
      <c r="C17" s="313" t="s">
        <v>40</v>
      </c>
      <c r="D17" s="108" t="s">
        <v>1191</v>
      </c>
      <c r="E17" s="108" t="s">
        <v>1818</v>
      </c>
      <c r="F17" s="312">
        <v>40237</v>
      </c>
      <c r="G17" s="135">
        <v>1</v>
      </c>
      <c r="H17" s="147">
        <v>1</v>
      </c>
      <c r="I17" s="110"/>
      <c r="J17" s="4" t="str">
        <f>VLOOKUP(K17,Tri!$A$1:$B$12,2,FALSE)</f>
        <v>I</v>
      </c>
      <c r="K17" s="4">
        <f t="shared" si="3"/>
        <v>2</v>
      </c>
    </row>
    <row r="18" spans="1:11" ht="36.75" customHeight="1">
      <c r="A18" s="128" t="s">
        <v>632</v>
      </c>
      <c r="B18" s="107" t="s">
        <v>1816</v>
      </c>
      <c r="C18" s="313" t="s">
        <v>40</v>
      </c>
      <c r="D18" s="108" t="s">
        <v>1191</v>
      </c>
      <c r="E18" s="108" t="s">
        <v>1818</v>
      </c>
      <c r="F18" s="312">
        <v>40268</v>
      </c>
      <c r="G18" s="135">
        <v>1</v>
      </c>
      <c r="H18" s="147">
        <v>1</v>
      </c>
      <c r="I18" s="110"/>
      <c r="J18" s="4" t="str">
        <f>VLOOKUP(K18,Tri!$A$1:$B$12,2,FALSE)</f>
        <v>I</v>
      </c>
      <c r="K18" s="4">
        <f t="shared" si="3"/>
        <v>3</v>
      </c>
    </row>
    <row r="19" spans="1:11" ht="36.75" customHeight="1">
      <c r="A19" s="128" t="s">
        <v>632</v>
      </c>
      <c r="B19" s="107" t="s">
        <v>1816</v>
      </c>
      <c r="C19" s="313" t="s">
        <v>40</v>
      </c>
      <c r="D19" s="108" t="s">
        <v>1191</v>
      </c>
      <c r="E19" s="108" t="s">
        <v>1818</v>
      </c>
      <c r="F19" s="312">
        <v>40298</v>
      </c>
      <c r="G19" s="135">
        <v>1</v>
      </c>
      <c r="H19" s="147">
        <v>1</v>
      </c>
      <c r="I19" s="110"/>
      <c r="J19" s="4" t="str">
        <f>VLOOKUP(K19,Tri!$A$1:$B$12,2,FALSE)</f>
        <v>II</v>
      </c>
      <c r="K19" s="4">
        <f t="shared" si="3"/>
        <v>4</v>
      </c>
    </row>
    <row r="20" spans="1:11" ht="36.75" customHeight="1">
      <c r="A20" s="128" t="s">
        <v>632</v>
      </c>
      <c r="B20" s="107" t="s">
        <v>1816</v>
      </c>
      <c r="C20" s="313" t="s">
        <v>40</v>
      </c>
      <c r="D20" s="108" t="s">
        <v>1191</v>
      </c>
      <c r="E20" s="108" t="s">
        <v>1818</v>
      </c>
      <c r="F20" s="312">
        <v>40329</v>
      </c>
      <c r="G20" s="135">
        <v>1</v>
      </c>
      <c r="H20" s="147">
        <v>1</v>
      </c>
      <c r="I20" s="110"/>
      <c r="J20" s="4" t="str">
        <f>VLOOKUP(K20,Tri!$A$1:$B$12,2,FALSE)</f>
        <v>II</v>
      </c>
      <c r="K20" s="4">
        <f t="shared" si="3"/>
        <v>5</v>
      </c>
    </row>
    <row r="21" spans="1:11" ht="36.75" customHeight="1">
      <c r="A21" s="128" t="s">
        <v>632</v>
      </c>
      <c r="B21" s="107" t="s">
        <v>1816</v>
      </c>
      <c r="C21" s="313" t="s">
        <v>40</v>
      </c>
      <c r="D21" s="108" t="s">
        <v>1191</v>
      </c>
      <c r="E21" s="108" t="s">
        <v>1818</v>
      </c>
      <c r="F21" s="312">
        <v>40359</v>
      </c>
      <c r="G21" s="135">
        <v>1</v>
      </c>
      <c r="H21" s="147">
        <v>1</v>
      </c>
      <c r="I21" s="110"/>
      <c r="J21" s="4" t="str">
        <f>VLOOKUP(K21,Tri!$A$1:$B$12,2,FALSE)</f>
        <v>II</v>
      </c>
      <c r="K21" s="4">
        <f t="shared" si="3"/>
        <v>6</v>
      </c>
    </row>
    <row r="22" spans="1:11" ht="36.75" customHeight="1">
      <c r="A22" s="128" t="s">
        <v>632</v>
      </c>
      <c r="B22" s="107" t="s">
        <v>1816</v>
      </c>
      <c r="C22" s="313" t="s">
        <v>40</v>
      </c>
      <c r="D22" s="108" t="s">
        <v>1191</v>
      </c>
      <c r="E22" s="108" t="s">
        <v>1818</v>
      </c>
      <c r="F22" s="312">
        <v>40390</v>
      </c>
      <c r="G22" s="135">
        <v>1</v>
      </c>
      <c r="H22" s="147">
        <v>1</v>
      </c>
      <c r="I22" s="110"/>
      <c r="J22" s="4" t="str">
        <f>VLOOKUP(K22,Tri!$A$1:$B$12,2,FALSE)</f>
        <v>III</v>
      </c>
      <c r="K22" s="4">
        <f t="shared" si="3"/>
        <v>7</v>
      </c>
    </row>
    <row r="23" spans="1:11" ht="36.75" customHeight="1">
      <c r="A23" s="128" t="s">
        <v>632</v>
      </c>
      <c r="B23" s="107" t="s">
        <v>1816</v>
      </c>
      <c r="C23" s="313" t="s">
        <v>40</v>
      </c>
      <c r="D23" s="108" t="s">
        <v>1191</v>
      </c>
      <c r="E23" s="108" t="s">
        <v>1818</v>
      </c>
      <c r="F23" s="312">
        <v>40421</v>
      </c>
      <c r="G23" s="135">
        <v>1</v>
      </c>
      <c r="H23" s="147">
        <v>1</v>
      </c>
      <c r="I23" s="110"/>
      <c r="J23" s="4" t="str">
        <f>VLOOKUP(K23,Tri!$A$1:$B$12,2,FALSE)</f>
        <v>III</v>
      </c>
      <c r="K23" s="4">
        <f t="shared" si="3"/>
        <v>8</v>
      </c>
    </row>
    <row r="24" spans="1:11" ht="36.75" customHeight="1">
      <c r="A24" s="128" t="s">
        <v>632</v>
      </c>
      <c r="B24" s="107" t="s">
        <v>1816</v>
      </c>
      <c r="C24" s="313" t="s">
        <v>40</v>
      </c>
      <c r="D24" s="108" t="s">
        <v>1191</v>
      </c>
      <c r="E24" s="108" t="s">
        <v>1818</v>
      </c>
      <c r="F24" s="312">
        <v>40451</v>
      </c>
      <c r="G24" s="135">
        <v>1</v>
      </c>
      <c r="H24" s="147">
        <v>1</v>
      </c>
      <c r="I24" s="110"/>
      <c r="J24" s="4" t="str">
        <f>VLOOKUP(K24,Tri!$A$1:$B$12,2,FALSE)</f>
        <v>III</v>
      </c>
      <c r="K24" s="4">
        <f t="shared" si="3"/>
        <v>9</v>
      </c>
    </row>
    <row r="25" spans="1:11" ht="36.75" customHeight="1">
      <c r="A25" s="128" t="s">
        <v>632</v>
      </c>
      <c r="B25" s="409" t="s">
        <v>1816</v>
      </c>
      <c r="C25" s="410" t="s">
        <v>40</v>
      </c>
      <c r="D25" s="411" t="s">
        <v>1191</v>
      </c>
      <c r="E25" s="411" t="s">
        <v>1818</v>
      </c>
      <c r="F25" s="412">
        <v>40482</v>
      </c>
      <c r="G25" s="135">
        <v>1</v>
      </c>
      <c r="H25" s="135">
        <v>1</v>
      </c>
      <c r="I25" s="110"/>
      <c r="J25" s="4" t="str">
        <f>VLOOKUP(K25,Tri!$A$1:$B$12,2,FALSE)</f>
        <v>IV</v>
      </c>
      <c r="K25" s="4">
        <f t="shared" si="3"/>
        <v>10</v>
      </c>
    </row>
    <row r="26" spans="1:11" ht="36.75" customHeight="1">
      <c r="A26" s="128" t="s">
        <v>632</v>
      </c>
      <c r="B26" s="409" t="s">
        <v>1816</v>
      </c>
      <c r="C26" s="410" t="s">
        <v>40</v>
      </c>
      <c r="D26" s="411" t="s">
        <v>1191</v>
      </c>
      <c r="E26" s="411" t="s">
        <v>1818</v>
      </c>
      <c r="F26" s="412">
        <v>40512</v>
      </c>
      <c r="G26" s="135">
        <v>1</v>
      </c>
      <c r="H26" s="135">
        <v>1</v>
      </c>
      <c r="I26" s="110"/>
      <c r="J26" s="4" t="str">
        <f>VLOOKUP(K26,Tri!$A$1:$B$12,2,FALSE)</f>
        <v>IV</v>
      </c>
      <c r="K26" s="4">
        <f t="shared" si="3"/>
        <v>11</v>
      </c>
    </row>
    <row r="27" spans="1:11" ht="36.75" customHeight="1">
      <c r="A27" s="128" t="s">
        <v>632</v>
      </c>
      <c r="B27" s="107" t="s">
        <v>1816</v>
      </c>
      <c r="C27" s="313" t="s">
        <v>40</v>
      </c>
      <c r="D27" s="108" t="s">
        <v>1191</v>
      </c>
      <c r="E27" s="108" t="s">
        <v>1818</v>
      </c>
      <c r="F27" s="312">
        <v>40543</v>
      </c>
      <c r="G27" s="135">
        <v>1</v>
      </c>
      <c r="H27" s="147">
        <v>1</v>
      </c>
      <c r="I27" s="110"/>
      <c r="J27" s="4" t="str">
        <f>VLOOKUP(K27,Tri!$A$1:$B$12,2,FALSE)</f>
        <v>IV</v>
      </c>
      <c r="K27" s="4">
        <f t="shared" si="3"/>
        <v>12</v>
      </c>
    </row>
    <row r="28" spans="1:11" ht="36.75" customHeight="1">
      <c r="A28" s="7" t="s">
        <v>632</v>
      </c>
      <c r="B28" s="107" t="s">
        <v>1816</v>
      </c>
      <c r="C28" s="161" t="s">
        <v>419</v>
      </c>
      <c r="D28" s="108" t="s">
        <v>1192</v>
      </c>
      <c r="E28" s="167" t="s">
        <v>1193</v>
      </c>
      <c r="F28" s="110">
        <v>40209</v>
      </c>
      <c r="G28" s="135">
        <f>IF(F28="","",1)</f>
        <v>1</v>
      </c>
      <c r="H28" s="147">
        <v>1</v>
      </c>
      <c r="I28" s="110"/>
      <c r="J28" s="4" t="str">
        <f>VLOOKUP(K28,Tri!$A$1:$B$12,2,FALSE)</f>
        <v>I</v>
      </c>
      <c r="K28" s="4">
        <f t="shared" si="3"/>
        <v>1</v>
      </c>
    </row>
    <row r="29" spans="1:11" ht="36.75" customHeight="1">
      <c r="A29" s="7" t="s">
        <v>632</v>
      </c>
      <c r="B29" s="107" t="s">
        <v>1816</v>
      </c>
      <c r="C29" s="161" t="s">
        <v>419</v>
      </c>
      <c r="D29" s="108" t="s">
        <v>1192</v>
      </c>
      <c r="E29" s="167" t="s">
        <v>1193</v>
      </c>
      <c r="F29" s="110">
        <v>40237</v>
      </c>
      <c r="G29" s="135">
        <v>1</v>
      </c>
      <c r="H29" s="147">
        <v>1</v>
      </c>
      <c r="I29" s="110"/>
      <c r="J29" s="4" t="str">
        <f>VLOOKUP(K29,Tri!$A$1:$B$12,2,FALSE)</f>
        <v>I</v>
      </c>
      <c r="K29" s="4">
        <f t="shared" si="3"/>
        <v>2</v>
      </c>
    </row>
    <row r="30" spans="1:11" ht="36.75" customHeight="1">
      <c r="A30" s="7" t="s">
        <v>632</v>
      </c>
      <c r="B30" s="107" t="s">
        <v>1816</v>
      </c>
      <c r="C30" s="161" t="s">
        <v>419</v>
      </c>
      <c r="D30" s="108" t="s">
        <v>1192</v>
      </c>
      <c r="E30" s="167" t="s">
        <v>1193</v>
      </c>
      <c r="F30" s="110">
        <v>40268</v>
      </c>
      <c r="G30" s="135">
        <v>1</v>
      </c>
      <c r="H30" s="147">
        <v>1</v>
      </c>
      <c r="I30" s="110"/>
      <c r="J30" s="4" t="str">
        <f>VLOOKUP(K30,Tri!$A$1:$B$12,2,FALSE)</f>
        <v>I</v>
      </c>
      <c r="K30" s="4">
        <f t="shared" si="3"/>
        <v>3</v>
      </c>
    </row>
    <row r="31" spans="1:11" ht="36.75" customHeight="1">
      <c r="A31" s="7" t="s">
        <v>632</v>
      </c>
      <c r="B31" s="107" t="s">
        <v>1816</v>
      </c>
      <c r="C31" s="161" t="s">
        <v>419</v>
      </c>
      <c r="D31" s="108" t="s">
        <v>1192</v>
      </c>
      <c r="E31" s="167" t="s">
        <v>1193</v>
      </c>
      <c r="F31" s="110">
        <v>40298</v>
      </c>
      <c r="G31" s="135">
        <v>1</v>
      </c>
      <c r="H31" s="147">
        <v>1</v>
      </c>
      <c r="I31" s="110"/>
      <c r="J31" s="4" t="str">
        <f>VLOOKUP(K31,Tri!$A$1:$B$12,2,FALSE)</f>
        <v>II</v>
      </c>
      <c r="K31" s="4">
        <f t="shared" si="3"/>
        <v>4</v>
      </c>
    </row>
    <row r="32" spans="1:11" ht="36.75" customHeight="1">
      <c r="A32" s="7" t="s">
        <v>632</v>
      </c>
      <c r="B32" s="107" t="s">
        <v>1816</v>
      </c>
      <c r="C32" s="161" t="s">
        <v>419</v>
      </c>
      <c r="D32" s="108" t="s">
        <v>1192</v>
      </c>
      <c r="E32" s="167" t="s">
        <v>1193</v>
      </c>
      <c r="F32" s="110">
        <v>40329</v>
      </c>
      <c r="G32" s="135">
        <v>1</v>
      </c>
      <c r="H32" s="147">
        <v>1</v>
      </c>
      <c r="I32" s="110"/>
      <c r="J32" s="4" t="str">
        <f>VLOOKUP(K32,Tri!$A$1:$B$12,2,FALSE)</f>
        <v>II</v>
      </c>
      <c r="K32" s="4">
        <f t="shared" si="3"/>
        <v>5</v>
      </c>
    </row>
    <row r="33" spans="1:11" ht="36.75" customHeight="1">
      <c r="A33" s="7" t="s">
        <v>632</v>
      </c>
      <c r="B33" s="107" t="s">
        <v>1816</v>
      </c>
      <c r="C33" s="161" t="s">
        <v>419</v>
      </c>
      <c r="D33" s="108" t="s">
        <v>1192</v>
      </c>
      <c r="E33" s="167" t="s">
        <v>1193</v>
      </c>
      <c r="F33" s="110">
        <v>40359</v>
      </c>
      <c r="G33" s="135">
        <v>1</v>
      </c>
      <c r="H33" s="147">
        <v>1</v>
      </c>
      <c r="I33" s="110"/>
      <c r="J33" s="4" t="str">
        <f>VLOOKUP(K33,Tri!$A$1:$B$12,2,FALSE)</f>
        <v>II</v>
      </c>
      <c r="K33" s="4">
        <f t="shared" si="3"/>
        <v>6</v>
      </c>
    </row>
    <row r="34" spans="1:11" ht="36.75" customHeight="1">
      <c r="A34" s="7" t="s">
        <v>632</v>
      </c>
      <c r="B34" s="107" t="s">
        <v>1816</v>
      </c>
      <c r="C34" s="161" t="s">
        <v>419</v>
      </c>
      <c r="D34" s="108" t="s">
        <v>1192</v>
      </c>
      <c r="E34" s="167" t="s">
        <v>1193</v>
      </c>
      <c r="F34" s="110">
        <v>40390</v>
      </c>
      <c r="G34" s="135">
        <v>1</v>
      </c>
      <c r="H34" s="147">
        <v>1</v>
      </c>
      <c r="I34" s="110"/>
      <c r="J34" s="4" t="str">
        <f>VLOOKUP(K34,Tri!$A$1:$B$12,2,FALSE)</f>
        <v>III</v>
      </c>
      <c r="K34" s="4">
        <f t="shared" si="3"/>
        <v>7</v>
      </c>
    </row>
    <row r="35" spans="1:11" ht="36.75" customHeight="1">
      <c r="A35" s="7" t="s">
        <v>632</v>
      </c>
      <c r="B35" s="107" t="s">
        <v>1816</v>
      </c>
      <c r="C35" s="161" t="s">
        <v>419</v>
      </c>
      <c r="D35" s="108" t="s">
        <v>1192</v>
      </c>
      <c r="E35" s="167" t="s">
        <v>1193</v>
      </c>
      <c r="F35" s="110">
        <v>40421</v>
      </c>
      <c r="G35" s="135">
        <v>1</v>
      </c>
      <c r="H35" s="147">
        <v>1</v>
      </c>
      <c r="I35" s="110"/>
      <c r="J35" s="4" t="str">
        <f>VLOOKUP(K35,Tri!$A$1:$B$12,2,FALSE)</f>
        <v>III</v>
      </c>
      <c r="K35" s="4">
        <f t="shared" si="3"/>
        <v>8</v>
      </c>
    </row>
    <row r="36" spans="1:11" ht="36.75" customHeight="1">
      <c r="A36" s="7" t="s">
        <v>632</v>
      </c>
      <c r="B36" s="107" t="s">
        <v>1816</v>
      </c>
      <c r="C36" s="161" t="s">
        <v>419</v>
      </c>
      <c r="D36" s="108" t="s">
        <v>1192</v>
      </c>
      <c r="E36" s="167" t="s">
        <v>1193</v>
      </c>
      <c r="F36" s="110">
        <v>40451</v>
      </c>
      <c r="G36" s="135">
        <v>1</v>
      </c>
      <c r="H36" s="147">
        <v>1</v>
      </c>
      <c r="I36" s="110"/>
      <c r="J36" s="4" t="str">
        <f>VLOOKUP(K36,Tri!$A$1:$B$12,2,FALSE)</f>
        <v>III</v>
      </c>
      <c r="K36" s="4">
        <f t="shared" si="3"/>
        <v>9</v>
      </c>
    </row>
    <row r="37" spans="1:11" ht="36.75" customHeight="1">
      <c r="A37" s="7" t="s">
        <v>632</v>
      </c>
      <c r="B37" s="409" t="s">
        <v>1816</v>
      </c>
      <c r="C37" s="410" t="s">
        <v>419</v>
      </c>
      <c r="D37" s="411" t="s">
        <v>1192</v>
      </c>
      <c r="E37" s="413" t="s">
        <v>1193</v>
      </c>
      <c r="F37" s="412">
        <v>40482</v>
      </c>
      <c r="G37" s="135">
        <v>1</v>
      </c>
      <c r="H37" s="135">
        <v>1</v>
      </c>
      <c r="I37" s="110"/>
      <c r="J37" s="4" t="str">
        <f>VLOOKUP(K37,Tri!$A$1:$B$12,2,FALSE)</f>
        <v>IV</v>
      </c>
      <c r="K37" s="4">
        <f t="shared" si="3"/>
        <v>10</v>
      </c>
    </row>
    <row r="38" spans="1:11" ht="36.75" customHeight="1">
      <c r="A38" s="7" t="s">
        <v>632</v>
      </c>
      <c r="B38" s="409" t="s">
        <v>1816</v>
      </c>
      <c r="C38" s="410" t="s">
        <v>419</v>
      </c>
      <c r="D38" s="411" t="s">
        <v>1192</v>
      </c>
      <c r="E38" s="413" t="s">
        <v>1193</v>
      </c>
      <c r="F38" s="412">
        <v>40512</v>
      </c>
      <c r="G38" s="135">
        <v>1</v>
      </c>
      <c r="H38" s="135">
        <v>1</v>
      </c>
      <c r="I38" s="110"/>
      <c r="J38" s="4" t="str">
        <f>VLOOKUP(K38,Tri!$A$1:$B$12,2,FALSE)</f>
        <v>IV</v>
      </c>
      <c r="K38" s="4">
        <f t="shared" si="3"/>
        <v>11</v>
      </c>
    </row>
    <row r="39" spans="1:11" ht="36.75" customHeight="1">
      <c r="A39" s="7" t="s">
        <v>632</v>
      </c>
      <c r="B39" s="107" t="s">
        <v>1816</v>
      </c>
      <c r="C39" s="161" t="s">
        <v>419</v>
      </c>
      <c r="D39" s="108" t="s">
        <v>1192</v>
      </c>
      <c r="E39" s="167" t="s">
        <v>1193</v>
      </c>
      <c r="F39" s="110">
        <v>40543</v>
      </c>
      <c r="G39" s="135">
        <v>1</v>
      </c>
      <c r="H39" s="147">
        <v>1</v>
      </c>
      <c r="I39" s="110"/>
      <c r="J39" s="4" t="str">
        <f>VLOOKUP(K39,Tri!$A$1:$B$12,2,FALSE)</f>
        <v>IV</v>
      </c>
      <c r="K39" s="4">
        <f t="shared" si="3"/>
        <v>12</v>
      </c>
    </row>
    <row r="40" spans="1:11" ht="36.75" customHeight="1">
      <c r="A40" s="7" t="s">
        <v>632</v>
      </c>
      <c r="B40" s="107" t="s">
        <v>1816</v>
      </c>
      <c r="C40" s="161" t="s">
        <v>406</v>
      </c>
      <c r="D40" s="111" t="s">
        <v>1819</v>
      </c>
      <c r="E40" s="167" t="s">
        <v>1194</v>
      </c>
      <c r="F40" s="110">
        <v>40209</v>
      </c>
      <c r="G40" s="135">
        <f>IF(F40="","",1)</f>
        <v>1</v>
      </c>
      <c r="H40" s="147">
        <v>1</v>
      </c>
      <c r="I40" s="110"/>
      <c r="J40" s="4" t="str">
        <f>VLOOKUP(K40,Tri!$A$1:$B$12,2,FALSE)</f>
        <v>I</v>
      </c>
      <c r="K40" s="4">
        <f t="shared" si="3"/>
        <v>1</v>
      </c>
    </row>
    <row r="41" spans="1:11" ht="36.75" customHeight="1">
      <c r="A41" s="7" t="s">
        <v>632</v>
      </c>
      <c r="B41" s="107" t="s">
        <v>1816</v>
      </c>
      <c r="C41" s="161" t="s">
        <v>406</v>
      </c>
      <c r="D41" s="111" t="s">
        <v>1819</v>
      </c>
      <c r="E41" s="167" t="s">
        <v>1194</v>
      </c>
      <c r="F41" s="110">
        <v>40237</v>
      </c>
      <c r="G41" s="135">
        <v>1</v>
      </c>
      <c r="H41" s="147">
        <v>1</v>
      </c>
      <c r="I41" s="110"/>
      <c r="J41" s="4" t="str">
        <f>VLOOKUP(K41,Tri!$A$1:$B$12,2,FALSE)</f>
        <v>I</v>
      </c>
      <c r="K41" s="4">
        <f t="shared" si="3"/>
        <v>2</v>
      </c>
    </row>
    <row r="42" spans="1:11" ht="36.75" customHeight="1">
      <c r="A42" s="7" t="s">
        <v>632</v>
      </c>
      <c r="B42" s="107" t="s">
        <v>1816</v>
      </c>
      <c r="C42" s="161" t="s">
        <v>406</v>
      </c>
      <c r="D42" s="111" t="s">
        <v>1819</v>
      </c>
      <c r="E42" s="167" t="s">
        <v>1194</v>
      </c>
      <c r="F42" s="110">
        <v>40268</v>
      </c>
      <c r="G42" s="135">
        <v>1</v>
      </c>
      <c r="H42" s="147">
        <v>1</v>
      </c>
      <c r="I42" s="110"/>
      <c r="J42" s="4" t="str">
        <f>VLOOKUP(K42,Tri!$A$1:$B$12,2,FALSE)</f>
        <v>I</v>
      </c>
      <c r="K42" s="4">
        <f t="shared" si="3"/>
        <v>3</v>
      </c>
    </row>
    <row r="43" spans="1:11" ht="36.75" customHeight="1">
      <c r="A43" s="7" t="s">
        <v>632</v>
      </c>
      <c r="B43" s="107" t="s">
        <v>1816</v>
      </c>
      <c r="C43" s="161" t="s">
        <v>406</v>
      </c>
      <c r="D43" s="111" t="s">
        <v>1819</v>
      </c>
      <c r="E43" s="167" t="s">
        <v>1194</v>
      </c>
      <c r="F43" s="110">
        <v>40298</v>
      </c>
      <c r="G43" s="135">
        <v>1</v>
      </c>
      <c r="H43" s="147">
        <v>1</v>
      </c>
      <c r="I43" s="110"/>
      <c r="J43" s="4" t="str">
        <f>VLOOKUP(K43,Tri!$A$1:$B$12,2,FALSE)</f>
        <v>II</v>
      </c>
      <c r="K43" s="4">
        <f t="shared" si="3"/>
        <v>4</v>
      </c>
    </row>
    <row r="44" spans="1:11" ht="36.75" customHeight="1">
      <c r="A44" s="7" t="s">
        <v>632</v>
      </c>
      <c r="B44" s="107" t="s">
        <v>1816</v>
      </c>
      <c r="C44" s="161" t="s">
        <v>406</v>
      </c>
      <c r="D44" s="111" t="s">
        <v>1819</v>
      </c>
      <c r="E44" s="167" t="s">
        <v>1194</v>
      </c>
      <c r="F44" s="110">
        <v>40329</v>
      </c>
      <c r="G44" s="135">
        <v>1</v>
      </c>
      <c r="H44" s="147">
        <v>1</v>
      </c>
      <c r="I44" s="110"/>
      <c r="J44" s="4" t="str">
        <f>VLOOKUP(K44,Tri!$A$1:$B$12,2,FALSE)</f>
        <v>II</v>
      </c>
      <c r="K44" s="4">
        <f t="shared" si="3"/>
        <v>5</v>
      </c>
    </row>
    <row r="45" spans="1:11" ht="36.75" customHeight="1">
      <c r="A45" s="7" t="s">
        <v>632</v>
      </c>
      <c r="B45" s="107" t="s">
        <v>1816</v>
      </c>
      <c r="C45" s="161" t="s">
        <v>406</v>
      </c>
      <c r="D45" s="111" t="s">
        <v>1819</v>
      </c>
      <c r="E45" s="167" t="s">
        <v>1194</v>
      </c>
      <c r="F45" s="110">
        <v>40359</v>
      </c>
      <c r="G45" s="135">
        <v>1</v>
      </c>
      <c r="H45" s="147">
        <v>1</v>
      </c>
      <c r="I45" s="110"/>
      <c r="J45" s="4" t="str">
        <f>VLOOKUP(K45,Tri!$A$1:$B$12,2,FALSE)</f>
        <v>II</v>
      </c>
      <c r="K45" s="4">
        <f t="shared" si="3"/>
        <v>6</v>
      </c>
    </row>
    <row r="46" spans="1:11" ht="36.75" customHeight="1">
      <c r="A46" s="7" t="s">
        <v>632</v>
      </c>
      <c r="B46" s="107" t="s">
        <v>1816</v>
      </c>
      <c r="C46" s="161" t="s">
        <v>406</v>
      </c>
      <c r="D46" s="111" t="s">
        <v>1819</v>
      </c>
      <c r="E46" s="167" t="s">
        <v>1194</v>
      </c>
      <c r="F46" s="110">
        <v>40390</v>
      </c>
      <c r="G46" s="135">
        <v>1</v>
      </c>
      <c r="H46" s="147">
        <v>1</v>
      </c>
      <c r="I46" s="110"/>
      <c r="J46" s="4" t="str">
        <f>VLOOKUP(K46,Tri!$A$1:$B$12,2,FALSE)</f>
        <v>III</v>
      </c>
      <c r="K46" s="4">
        <f t="shared" si="3"/>
        <v>7</v>
      </c>
    </row>
    <row r="47" spans="1:11" ht="36.75" customHeight="1">
      <c r="A47" s="7" t="s">
        <v>632</v>
      </c>
      <c r="B47" s="107" t="s">
        <v>1816</v>
      </c>
      <c r="C47" s="161" t="s">
        <v>406</v>
      </c>
      <c r="D47" s="111" t="s">
        <v>1819</v>
      </c>
      <c r="E47" s="167" t="s">
        <v>1194</v>
      </c>
      <c r="F47" s="110">
        <v>40421</v>
      </c>
      <c r="G47" s="135">
        <v>1</v>
      </c>
      <c r="H47" s="147">
        <v>1</v>
      </c>
      <c r="I47" s="110"/>
      <c r="J47" s="4" t="str">
        <f>VLOOKUP(K47,Tri!$A$1:$B$12,2,FALSE)</f>
        <v>III</v>
      </c>
      <c r="K47" s="4">
        <f t="shared" si="3"/>
        <v>8</v>
      </c>
    </row>
    <row r="48" spans="1:11" ht="36.75" customHeight="1">
      <c r="A48" s="7" t="s">
        <v>632</v>
      </c>
      <c r="B48" s="107" t="s">
        <v>1816</v>
      </c>
      <c r="C48" s="161" t="s">
        <v>406</v>
      </c>
      <c r="D48" s="111" t="s">
        <v>1819</v>
      </c>
      <c r="E48" s="167" t="s">
        <v>1194</v>
      </c>
      <c r="F48" s="110">
        <v>40451</v>
      </c>
      <c r="G48" s="135">
        <v>1</v>
      </c>
      <c r="H48" s="147">
        <v>1</v>
      </c>
      <c r="I48" s="110"/>
      <c r="J48" s="4" t="str">
        <f>VLOOKUP(K48,Tri!$A$1:$B$12,2,FALSE)</f>
        <v>III</v>
      </c>
      <c r="K48" s="4">
        <f t="shared" si="3"/>
        <v>9</v>
      </c>
    </row>
    <row r="49" spans="1:11" ht="36.75" customHeight="1">
      <c r="A49" s="7" t="s">
        <v>632</v>
      </c>
      <c r="B49" s="409" t="s">
        <v>1816</v>
      </c>
      <c r="C49" s="410" t="s">
        <v>406</v>
      </c>
      <c r="D49" s="414" t="s">
        <v>1819</v>
      </c>
      <c r="E49" s="413" t="s">
        <v>1194</v>
      </c>
      <c r="F49" s="412">
        <v>40482</v>
      </c>
      <c r="G49" s="135">
        <v>1</v>
      </c>
      <c r="H49" s="135">
        <v>1</v>
      </c>
      <c r="I49" s="110"/>
      <c r="J49" s="4" t="str">
        <f>VLOOKUP(K49,Tri!$A$1:$B$12,2,FALSE)</f>
        <v>IV</v>
      </c>
      <c r="K49" s="4">
        <f t="shared" si="3"/>
        <v>10</v>
      </c>
    </row>
    <row r="50" spans="1:11" ht="36.75" customHeight="1">
      <c r="A50" s="7" t="s">
        <v>632</v>
      </c>
      <c r="B50" s="409" t="s">
        <v>1816</v>
      </c>
      <c r="C50" s="410" t="s">
        <v>406</v>
      </c>
      <c r="D50" s="414" t="s">
        <v>1819</v>
      </c>
      <c r="E50" s="413" t="s">
        <v>1194</v>
      </c>
      <c r="F50" s="412">
        <v>40512</v>
      </c>
      <c r="G50" s="135">
        <v>1</v>
      </c>
      <c r="H50" s="135">
        <v>1</v>
      </c>
      <c r="I50" s="110"/>
      <c r="J50" s="4" t="str">
        <f>VLOOKUP(K50,Tri!$A$1:$B$12,2,FALSE)</f>
        <v>IV</v>
      </c>
      <c r="K50" s="4">
        <f t="shared" si="3"/>
        <v>11</v>
      </c>
    </row>
    <row r="51" spans="1:11" ht="36">
      <c r="A51" s="7" t="s">
        <v>632</v>
      </c>
      <c r="B51" s="107" t="s">
        <v>1816</v>
      </c>
      <c r="C51" s="161" t="s">
        <v>406</v>
      </c>
      <c r="D51" s="111" t="s">
        <v>1819</v>
      </c>
      <c r="E51" s="167" t="s">
        <v>1194</v>
      </c>
      <c r="F51" s="110">
        <v>40543</v>
      </c>
      <c r="G51" s="135">
        <v>1</v>
      </c>
      <c r="H51" s="147">
        <v>1</v>
      </c>
      <c r="I51" s="147"/>
      <c r="J51" s="4" t="str">
        <f>VLOOKUP(K51,Tri!$A$1:$B$12,2,FALSE)</f>
        <v>IV</v>
      </c>
      <c r="K51" s="4">
        <f t="shared" si="3"/>
        <v>12</v>
      </c>
    </row>
  </sheetData>
  <sheetProtection/>
  <mergeCells count="6">
    <mergeCell ref="N2:Z2"/>
    <mergeCell ref="AA2:AM2"/>
    <mergeCell ref="AN2:AZ2"/>
    <mergeCell ref="B1:E1"/>
    <mergeCell ref="A2:E2"/>
    <mergeCell ref="F2:H2"/>
  </mergeCells>
  <dataValidations count="4">
    <dataValidation type="date" operator="lessThanOrEqual" allowBlank="1" showInputMessage="1" showErrorMessage="1" errorTitle="NO PERMITIDO" error="El tiempo planeado supera los 30 dias permitidos.&#10;Debe desagrugar aún más la tarea" sqref="F4:H51">
      <formula1>E4+30</formula1>
    </dataValidation>
    <dataValidation type="whole" operator="greaterThanOrEqual" allowBlank="1" showInputMessage="1" showErrorMessage="1" sqref="D52:D65536">
      <formula1>1</formula1>
    </dataValidation>
    <dataValidation operator="equal" allowBlank="1" errorTitle="ERROR" error="NO MODIFIQUE CONTENIDO EN ESTA CELDA&#10;UTILICE LAS FILAS A PARTIR DE TAREA BASICA" sqref="D16:D39"/>
    <dataValidation allowBlank="1" showInputMessage="1" showErrorMessage="1" sqref="C4:C5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AZ187"/>
  <sheetViews>
    <sheetView tabSelected="1" zoomScalePageLayoutView="0" workbookViewId="0" topLeftCell="A1">
      <selection activeCell="I4" sqref="I4"/>
    </sheetView>
  </sheetViews>
  <sheetFormatPr defaultColWidth="11.421875" defaultRowHeight="12.75"/>
  <cols>
    <col min="1" max="1" width="19.8515625" style="2" customWidth="1"/>
    <col min="2" max="2" width="21.57421875" style="2" customWidth="1"/>
    <col min="3" max="3" width="7.8515625" style="3" bestFit="1" customWidth="1"/>
    <col min="4" max="4" width="34.28125" style="3" customWidth="1"/>
    <col min="5" max="5" width="23.8515625" style="1" customWidth="1"/>
    <col min="6" max="6" width="19.7109375" style="1" customWidth="1"/>
    <col min="7" max="7" width="10.28125" style="1" bestFit="1" customWidth="1"/>
    <col min="8" max="8" width="19.140625" style="187" customWidth="1"/>
    <col min="9" max="9" width="20.140625" style="2" customWidth="1"/>
    <col min="10" max="10" width="13.7109375" style="2" bestFit="1" customWidth="1"/>
    <col min="11" max="11" width="5.28125" style="2" bestFit="1" customWidth="1"/>
    <col min="12" max="12" width="11.421875" style="2" customWidth="1"/>
    <col min="13" max="13" width="37.8515625" style="2" customWidth="1"/>
    <col min="14" max="52" width="6.8515625" style="2" customWidth="1"/>
    <col min="53" max="16384" width="11.421875" style="2" customWidth="1"/>
  </cols>
  <sheetData>
    <row r="1" spans="1:9" ht="13.5" customHeight="1">
      <c r="A1" s="470" t="s">
        <v>430</v>
      </c>
      <c r="B1" s="471"/>
      <c r="C1" s="471"/>
      <c r="D1" s="471"/>
      <c r="E1" s="471"/>
      <c r="F1" s="471"/>
      <c r="G1" s="112"/>
      <c r="H1" s="475" t="s">
        <v>1236</v>
      </c>
      <c r="I1" s="476"/>
    </row>
    <row r="2" spans="1:52" ht="13.5" customHeight="1">
      <c r="A2" s="472"/>
      <c r="B2" s="473"/>
      <c r="C2" s="473"/>
      <c r="D2" s="473"/>
      <c r="E2" s="473"/>
      <c r="F2" s="473"/>
      <c r="G2" s="114"/>
      <c r="H2" s="477"/>
      <c r="I2" s="478"/>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30">
      <c r="A3" s="84" t="s">
        <v>427</v>
      </c>
      <c r="B3" s="84" t="s">
        <v>1258</v>
      </c>
      <c r="C3" s="84" t="s">
        <v>425</v>
      </c>
      <c r="D3" s="84" t="s">
        <v>429</v>
      </c>
      <c r="E3" s="84" t="s">
        <v>424</v>
      </c>
      <c r="F3" s="84" t="s">
        <v>1259</v>
      </c>
      <c r="G3" s="84" t="s">
        <v>1207</v>
      </c>
      <c r="H3" s="132" t="s">
        <v>656</v>
      </c>
      <c r="I3" s="160"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66.75" customHeight="1">
      <c r="A4" s="62" t="s">
        <v>1250</v>
      </c>
      <c r="B4" s="76" t="s">
        <v>330</v>
      </c>
      <c r="C4" s="134" t="s">
        <v>616</v>
      </c>
      <c r="D4" s="78" t="s">
        <v>1249</v>
      </c>
      <c r="E4" s="78" t="s">
        <v>1063</v>
      </c>
      <c r="F4" s="77">
        <v>40418</v>
      </c>
      <c r="G4" s="135">
        <f aca="true" t="shared" si="0" ref="G4:G11">IF(F4="","",1)</f>
        <v>1</v>
      </c>
      <c r="H4" s="63">
        <v>1</v>
      </c>
      <c r="I4" s="469" t="s">
        <v>1260</v>
      </c>
      <c r="J4" s="4" t="str">
        <f>IF(K4="","",VLOOKUP(K4,Tri!$A$1:$B$12,2,FALSE))</f>
        <v>III</v>
      </c>
      <c r="K4" s="4">
        <f aca="true" t="shared" si="1" ref="K4:K11">IF(F4="","",MONTH(F4))</f>
        <v>8</v>
      </c>
      <c r="M4" s="76" t="s">
        <v>330</v>
      </c>
      <c r="N4" s="41">
        <f aca="true" t="shared" si="2" ref="N4:Y6">_xlfn.SUMIFS($G$4:$G$500,$B$4:$B$500,$M4,$K$4:$K$500,N$3)</f>
        <v>0</v>
      </c>
      <c r="O4" s="41">
        <f t="shared" si="2"/>
        <v>1</v>
      </c>
      <c r="P4" s="41">
        <f t="shared" si="2"/>
        <v>0</v>
      </c>
      <c r="Q4" s="41">
        <f t="shared" si="2"/>
        <v>0</v>
      </c>
      <c r="R4" s="41">
        <f t="shared" si="2"/>
        <v>0</v>
      </c>
      <c r="S4" s="41">
        <f t="shared" si="2"/>
        <v>0</v>
      </c>
      <c r="T4" s="41">
        <f t="shared" si="2"/>
        <v>0</v>
      </c>
      <c r="U4" s="41">
        <f t="shared" si="2"/>
        <v>4</v>
      </c>
      <c r="V4" s="41">
        <f t="shared" si="2"/>
        <v>0</v>
      </c>
      <c r="W4" s="41">
        <f t="shared" si="2"/>
        <v>0</v>
      </c>
      <c r="X4" s="41">
        <f t="shared" si="2"/>
        <v>0</v>
      </c>
      <c r="Y4" s="41">
        <f t="shared" si="2"/>
        <v>0</v>
      </c>
      <c r="Z4" s="232">
        <f>SUM(N4:Y4)</f>
        <v>5</v>
      </c>
      <c r="AA4" s="41">
        <f aca="true" t="shared" si="3" ref="AA4:AL6">_xlfn.SUMIFS($H$4:$H$500,$B$4:$B$500,$M4,$K$4:$K$500,AA$3)</f>
        <v>0</v>
      </c>
      <c r="AB4" s="41">
        <f t="shared" si="3"/>
        <v>1</v>
      </c>
      <c r="AC4" s="41">
        <f t="shared" si="3"/>
        <v>0</v>
      </c>
      <c r="AD4" s="41">
        <f t="shared" si="3"/>
        <v>0</v>
      </c>
      <c r="AE4" s="41">
        <f t="shared" si="3"/>
        <v>0</v>
      </c>
      <c r="AF4" s="41">
        <f t="shared" si="3"/>
        <v>0</v>
      </c>
      <c r="AG4" s="41">
        <f t="shared" si="3"/>
        <v>0</v>
      </c>
      <c r="AH4" s="41">
        <f t="shared" si="3"/>
        <v>4</v>
      </c>
      <c r="AI4" s="41">
        <f t="shared" si="3"/>
        <v>0</v>
      </c>
      <c r="AJ4" s="41">
        <f t="shared" si="3"/>
        <v>0</v>
      </c>
      <c r="AK4" s="41">
        <f t="shared" si="3"/>
        <v>0</v>
      </c>
      <c r="AL4" s="41">
        <f t="shared" si="3"/>
        <v>0</v>
      </c>
      <c r="AM4" s="448">
        <f>SUM(AA4:AL4)</f>
        <v>5</v>
      </c>
      <c r="AN4" s="113">
        <f>IF(N4="","",IF(N4=0,"",(AA4/N4)))</f>
      </c>
      <c r="AO4" s="113">
        <f aca="true" t="shared" si="4" ref="AO4:AY4">IF(O4="","",IF(O4=0,"",(AB4/O4)))</f>
        <v>1</v>
      </c>
      <c r="AP4" s="113">
        <f t="shared" si="4"/>
      </c>
      <c r="AQ4" s="113">
        <f t="shared" si="4"/>
      </c>
      <c r="AR4" s="113">
        <f t="shared" si="4"/>
      </c>
      <c r="AS4" s="113">
        <f t="shared" si="4"/>
      </c>
      <c r="AT4" s="113">
        <f t="shared" si="4"/>
      </c>
      <c r="AU4" s="113">
        <f t="shared" si="4"/>
        <v>1</v>
      </c>
      <c r="AV4" s="113">
        <f t="shared" si="4"/>
      </c>
      <c r="AW4" s="113">
        <f t="shared" si="4"/>
      </c>
      <c r="AX4" s="113">
        <f t="shared" si="4"/>
      </c>
      <c r="AY4" s="113">
        <f t="shared" si="4"/>
      </c>
      <c r="AZ4" s="449">
        <f>IF(ISERROR(AVERAGE(AN4:AQ4)),"",AVERAGE(AN4:AQ4))</f>
        <v>1</v>
      </c>
    </row>
    <row r="5" spans="1:52" ht="53.25" customHeight="1">
      <c r="A5" s="62" t="s">
        <v>1250</v>
      </c>
      <c r="B5" s="76" t="s">
        <v>330</v>
      </c>
      <c r="C5" s="134" t="s">
        <v>616</v>
      </c>
      <c r="D5" s="75" t="s">
        <v>1251</v>
      </c>
      <c r="E5" s="75" t="s">
        <v>1252</v>
      </c>
      <c r="F5" s="47">
        <v>40224</v>
      </c>
      <c r="G5" s="135">
        <f t="shared" si="0"/>
        <v>1</v>
      </c>
      <c r="H5" s="67">
        <v>1</v>
      </c>
      <c r="I5" s="7"/>
      <c r="J5" s="4" t="str">
        <f>IF(K5="","",VLOOKUP(K5,Tri!$A$1:$B$12,2,FALSE))</f>
        <v>I</v>
      </c>
      <c r="K5" s="4">
        <f t="shared" si="1"/>
        <v>2</v>
      </c>
      <c r="M5" s="20" t="s">
        <v>1064</v>
      </c>
      <c r="N5" s="41">
        <f t="shared" si="2"/>
        <v>0</v>
      </c>
      <c r="O5" s="41">
        <f t="shared" si="2"/>
        <v>0</v>
      </c>
      <c r="P5" s="41">
        <f t="shared" si="2"/>
        <v>0</v>
      </c>
      <c r="Q5" s="41">
        <f t="shared" si="2"/>
        <v>0</v>
      </c>
      <c r="R5" s="41">
        <f t="shared" si="2"/>
        <v>0</v>
      </c>
      <c r="S5" s="41">
        <f t="shared" si="2"/>
        <v>0</v>
      </c>
      <c r="T5" s="41">
        <f t="shared" si="2"/>
        <v>0</v>
      </c>
      <c r="U5" s="41">
        <f t="shared" si="2"/>
        <v>0</v>
      </c>
      <c r="V5" s="41">
        <f t="shared" si="2"/>
        <v>0</v>
      </c>
      <c r="W5" s="41">
        <f t="shared" si="2"/>
        <v>0</v>
      </c>
      <c r="X5" s="41">
        <f t="shared" si="2"/>
        <v>0</v>
      </c>
      <c r="Y5" s="41">
        <f t="shared" si="2"/>
        <v>1</v>
      </c>
      <c r="Z5" s="232">
        <f>SUM(N5:Y5)</f>
        <v>1</v>
      </c>
      <c r="AA5" s="41">
        <f t="shared" si="3"/>
        <v>0</v>
      </c>
      <c r="AB5" s="41">
        <f t="shared" si="3"/>
        <v>0</v>
      </c>
      <c r="AC5" s="41">
        <f t="shared" si="3"/>
        <v>0</v>
      </c>
      <c r="AD5" s="41">
        <f t="shared" si="3"/>
        <v>0</v>
      </c>
      <c r="AE5" s="41">
        <f t="shared" si="3"/>
        <v>0</v>
      </c>
      <c r="AF5" s="41">
        <f t="shared" si="3"/>
        <v>0</v>
      </c>
      <c r="AG5" s="41">
        <f t="shared" si="3"/>
        <v>0</v>
      </c>
      <c r="AH5" s="41">
        <f t="shared" si="3"/>
        <v>0</v>
      </c>
      <c r="AI5" s="41">
        <f t="shared" si="3"/>
        <v>0</v>
      </c>
      <c r="AJ5" s="41">
        <f t="shared" si="3"/>
        <v>0</v>
      </c>
      <c r="AK5" s="41">
        <f t="shared" si="3"/>
        <v>0</v>
      </c>
      <c r="AL5" s="41">
        <f t="shared" si="3"/>
        <v>1</v>
      </c>
      <c r="AM5" s="448">
        <f>SUM(AA5:AL5)</f>
        <v>1</v>
      </c>
      <c r="AN5" s="113">
        <f>IF(N5="","",IF(N5=0,"",(AA5/N5)))</f>
      </c>
      <c r="AO5" s="113">
        <f aca="true" t="shared" si="5" ref="AO5:AY6">IF(O5="","",IF(O5=0,"",(AB5/O5)))</f>
      </c>
      <c r="AP5" s="113">
        <f t="shared" si="5"/>
      </c>
      <c r="AQ5" s="113">
        <f t="shared" si="5"/>
      </c>
      <c r="AR5" s="113">
        <f t="shared" si="5"/>
      </c>
      <c r="AS5" s="113">
        <f t="shared" si="5"/>
      </c>
      <c r="AT5" s="113">
        <f t="shared" si="5"/>
      </c>
      <c r="AU5" s="113">
        <f t="shared" si="5"/>
      </c>
      <c r="AV5" s="113">
        <f t="shared" si="5"/>
      </c>
      <c r="AW5" s="113">
        <f t="shared" si="5"/>
      </c>
      <c r="AX5" s="113">
        <f t="shared" si="5"/>
      </c>
      <c r="AY5" s="113">
        <f t="shared" si="5"/>
        <v>1</v>
      </c>
      <c r="AZ5" s="449">
        <f>IF(ISERROR(AVERAGE(AN5:AY5)),"",AVERAGE(AN5:AY5))</f>
        <v>1</v>
      </c>
    </row>
    <row r="6" spans="1:52" ht="58.5" customHeight="1">
      <c r="A6" s="62" t="s">
        <v>1250</v>
      </c>
      <c r="B6" s="76" t="s">
        <v>330</v>
      </c>
      <c r="C6" s="134" t="s">
        <v>616</v>
      </c>
      <c r="D6" s="75" t="s">
        <v>1253</v>
      </c>
      <c r="E6" s="75" t="s">
        <v>1061</v>
      </c>
      <c r="F6" s="47">
        <v>40418</v>
      </c>
      <c r="G6" s="135">
        <f t="shared" si="0"/>
        <v>1</v>
      </c>
      <c r="H6" s="63">
        <v>1</v>
      </c>
      <c r="I6" s="7"/>
      <c r="J6" s="4" t="str">
        <f>IF(K6="","",VLOOKUP(K6,Tri!$A$1:$B$12,2,FALSE))</f>
        <v>III</v>
      </c>
      <c r="K6" s="4">
        <f t="shared" si="1"/>
        <v>8</v>
      </c>
      <c r="M6" s="20" t="s">
        <v>279</v>
      </c>
      <c r="N6" s="41">
        <f t="shared" si="2"/>
        <v>0</v>
      </c>
      <c r="O6" s="41">
        <f t="shared" si="2"/>
        <v>0</v>
      </c>
      <c r="P6" s="41">
        <f t="shared" si="2"/>
        <v>0</v>
      </c>
      <c r="Q6" s="41">
        <f t="shared" si="2"/>
        <v>0</v>
      </c>
      <c r="R6" s="41">
        <f t="shared" si="2"/>
        <v>0</v>
      </c>
      <c r="S6" s="41">
        <f t="shared" si="2"/>
        <v>0</v>
      </c>
      <c r="T6" s="41">
        <f t="shared" si="2"/>
        <v>0</v>
      </c>
      <c r="U6" s="41">
        <f t="shared" si="2"/>
        <v>0</v>
      </c>
      <c r="V6" s="41">
        <f t="shared" si="2"/>
        <v>0</v>
      </c>
      <c r="W6" s="41">
        <f t="shared" si="2"/>
        <v>0</v>
      </c>
      <c r="X6" s="41">
        <f t="shared" si="2"/>
        <v>0</v>
      </c>
      <c r="Y6" s="41">
        <f t="shared" si="2"/>
        <v>2</v>
      </c>
      <c r="Z6" s="232">
        <f>SUM(N6:Y6)</f>
        <v>2</v>
      </c>
      <c r="AA6" s="41">
        <f t="shared" si="3"/>
        <v>0</v>
      </c>
      <c r="AB6" s="41">
        <f t="shared" si="3"/>
        <v>0</v>
      </c>
      <c r="AC6" s="41">
        <f t="shared" si="3"/>
        <v>0</v>
      </c>
      <c r="AD6" s="41">
        <f t="shared" si="3"/>
        <v>0</v>
      </c>
      <c r="AE6" s="41">
        <f t="shared" si="3"/>
        <v>0</v>
      </c>
      <c r="AF6" s="41">
        <f t="shared" si="3"/>
        <v>0</v>
      </c>
      <c r="AG6" s="41">
        <f t="shared" si="3"/>
        <v>0</v>
      </c>
      <c r="AH6" s="41">
        <f t="shared" si="3"/>
        <v>0</v>
      </c>
      <c r="AI6" s="41">
        <f t="shared" si="3"/>
        <v>0</v>
      </c>
      <c r="AJ6" s="41">
        <f t="shared" si="3"/>
        <v>0</v>
      </c>
      <c r="AK6" s="41">
        <f t="shared" si="3"/>
        <v>0</v>
      </c>
      <c r="AL6" s="41">
        <f t="shared" si="3"/>
        <v>2</v>
      </c>
      <c r="AM6" s="448">
        <f>SUM(AA6:AL6)</f>
        <v>2</v>
      </c>
      <c r="AN6" s="113">
        <f>IF(N6="","",IF(N6=0,"",(AA6/N6)))</f>
      </c>
      <c r="AO6" s="113">
        <f t="shared" si="5"/>
      </c>
      <c r="AP6" s="113">
        <f t="shared" si="5"/>
      </c>
      <c r="AQ6" s="113">
        <f t="shared" si="5"/>
      </c>
      <c r="AR6" s="113">
        <f t="shared" si="5"/>
      </c>
      <c r="AS6" s="113">
        <f t="shared" si="5"/>
      </c>
      <c r="AT6" s="113">
        <f t="shared" si="5"/>
      </c>
      <c r="AU6" s="113">
        <f t="shared" si="5"/>
      </c>
      <c r="AV6" s="113">
        <f t="shared" si="5"/>
      </c>
      <c r="AW6" s="113">
        <f t="shared" si="5"/>
      </c>
      <c r="AX6" s="113">
        <f t="shared" si="5"/>
      </c>
      <c r="AY6" s="113">
        <f t="shared" si="5"/>
        <v>1</v>
      </c>
      <c r="AZ6" s="449">
        <f>IF(ISERROR(AVERAGE(AN6:AY6)),"",AVERAGE(AN6:AY6))</f>
        <v>1</v>
      </c>
    </row>
    <row r="7" spans="1:26" ht="79.5" customHeight="1">
      <c r="A7" s="62" t="s">
        <v>1250</v>
      </c>
      <c r="B7" s="76" t="s">
        <v>330</v>
      </c>
      <c r="C7" s="134" t="s">
        <v>616</v>
      </c>
      <c r="D7" s="75" t="s">
        <v>1254</v>
      </c>
      <c r="E7" s="76" t="s">
        <v>1062</v>
      </c>
      <c r="F7" s="47">
        <v>40418</v>
      </c>
      <c r="G7" s="135">
        <f t="shared" si="0"/>
        <v>1</v>
      </c>
      <c r="H7" s="67">
        <v>1</v>
      </c>
      <c r="I7" s="7"/>
      <c r="J7" s="4" t="str">
        <f>IF(K7="","",VLOOKUP(K7,Tri!$A$1:$B$12,2,FALSE))</f>
        <v>III</v>
      </c>
      <c r="K7" s="4">
        <f t="shared" si="1"/>
        <v>8</v>
      </c>
      <c r="M7"/>
      <c r="Z7" s="2">
        <f>SUM(Z4:Z6)</f>
        <v>8</v>
      </c>
    </row>
    <row r="8" spans="1:13" ht="53.25" customHeight="1">
      <c r="A8" s="62" t="s">
        <v>1250</v>
      </c>
      <c r="B8" s="76" t="s">
        <v>330</v>
      </c>
      <c r="C8" s="134" t="s">
        <v>616</v>
      </c>
      <c r="D8" s="75" t="s">
        <v>1255</v>
      </c>
      <c r="E8" s="76" t="s">
        <v>1062</v>
      </c>
      <c r="F8" s="47">
        <v>40418</v>
      </c>
      <c r="G8" s="135">
        <f t="shared" si="0"/>
        <v>1</v>
      </c>
      <c r="H8" s="67">
        <v>1</v>
      </c>
      <c r="I8" s="7"/>
      <c r="J8" s="4" t="str">
        <f>IF(K8="","",VLOOKUP(K8,Tri!$A$1:$B$12,2,FALSE))</f>
        <v>III</v>
      </c>
      <c r="K8" s="4">
        <f t="shared" si="1"/>
        <v>8</v>
      </c>
      <c r="M8"/>
    </row>
    <row r="9" spans="1:13" ht="120.75" customHeight="1">
      <c r="A9" s="62" t="s">
        <v>1250</v>
      </c>
      <c r="B9" s="20" t="s">
        <v>1064</v>
      </c>
      <c r="C9" s="28" t="s">
        <v>598</v>
      </c>
      <c r="D9" s="75" t="s">
        <v>1256</v>
      </c>
      <c r="E9" s="75" t="s">
        <v>1063</v>
      </c>
      <c r="F9" s="47">
        <v>40529</v>
      </c>
      <c r="G9" s="135">
        <f t="shared" si="0"/>
        <v>1</v>
      </c>
      <c r="H9" s="430">
        <v>1</v>
      </c>
      <c r="I9" s="4" t="s">
        <v>1261</v>
      </c>
      <c r="J9" s="4" t="str">
        <f>IF(K9="","",VLOOKUP(K9,Tri!$A$1:$B$12,2,FALSE))</f>
        <v>IV</v>
      </c>
      <c r="K9" s="4">
        <f t="shared" si="1"/>
        <v>12</v>
      </c>
      <c r="M9"/>
    </row>
    <row r="10" spans="1:11" ht="53.25" customHeight="1">
      <c r="A10" s="62" t="s">
        <v>1250</v>
      </c>
      <c r="B10" s="20" t="s">
        <v>279</v>
      </c>
      <c r="C10" s="28" t="s">
        <v>598</v>
      </c>
      <c r="D10" s="75" t="s">
        <v>1066</v>
      </c>
      <c r="E10" s="75" t="s">
        <v>1065</v>
      </c>
      <c r="F10" s="8">
        <v>40542</v>
      </c>
      <c r="G10" s="135">
        <f t="shared" si="0"/>
        <v>1</v>
      </c>
      <c r="H10" s="63">
        <v>1</v>
      </c>
      <c r="I10" s="41"/>
      <c r="J10" s="4" t="str">
        <f>IF(K10="","",VLOOKUP(K10,Tri!$A$1:$B$12,2,FALSE))</f>
        <v>IV</v>
      </c>
      <c r="K10" s="4">
        <f t="shared" si="1"/>
        <v>12</v>
      </c>
    </row>
    <row r="11" spans="1:11" ht="53.25" customHeight="1">
      <c r="A11" s="62" t="s">
        <v>1250</v>
      </c>
      <c r="B11" s="20" t="s">
        <v>279</v>
      </c>
      <c r="C11" s="28" t="s">
        <v>616</v>
      </c>
      <c r="D11" s="75" t="s">
        <v>821</v>
      </c>
      <c r="E11" s="75" t="s">
        <v>1257</v>
      </c>
      <c r="F11" s="8">
        <v>40542</v>
      </c>
      <c r="G11" s="135">
        <f t="shared" si="0"/>
        <v>1</v>
      </c>
      <c r="H11" s="63">
        <v>1</v>
      </c>
      <c r="I11" s="7"/>
      <c r="J11" s="4" t="str">
        <f>IF(K11="","",VLOOKUP(K11,Tri!$A$1:$B$12,2,FALSE))</f>
        <v>IV</v>
      </c>
      <c r="K11" s="4">
        <f t="shared" si="1"/>
        <v>12</v>
      </c>
    </row>
    <row r="12" spans="1:8" s="11" customFormat="1" ht="11.25">
      <c r="A12" s="9"/>
      <c r="B12" s="9"/>
      <c r="C12" s="10"/>
      <c r="D12" s="6"/>
      <c r="E12" s="22"/>
      <c r="F12" s="6"/>
      <c r="G12" s="6"/>
      <c r="H12" s="423"/>
    </row>
    <row r="13" spans="1:8" s="11" customFormat="1" ht="12.75" customHeight="1">
      <c r="A13" s="9"/>
      <c r="B13" s="9"/>
      <c r="C13" s="10"/>
      <c r="D13" s="6"/>
      <c r="E13" s="22"/>
      <c r="F13" s="23"/>
      <c r="G13" s="23"/>
      <c r="H13" s="423"/>
    </row>
    <row r="14" spans="1:8" s="11" customFormat="1" ht="11.25">
      <c r="A14" s="9"/>
      <c r="B14" s="9"/>
      <c r="C14" s="10"/>
      <c r="D14" s="6"/>
      <c r="E14" s="22"/>
      <c r="F14" s="23"/>
      <c r="G14" s="23"/>
      <c r="H14" s="423"/>
    </row>
    <row r="15" spans="1:8" s="11" customFormat="1" ht="11.25">
      <c r="A15" s="9"/>
      <c r="B15" s="9"/>
      <c r="C15" s="10"/>
      <c r="D15" s="6"/>
      <c r="E15" s="22"/>
      <c r="F15" s="23"/>
      <c r="G15" s="23"/>
      <c r="H15" s="423"/>
    </row>
    <row r="16" spans="1:8" s="11" customFormat="1" ht="45" customHeight="1">
      <c r="A16" s="9"/>
      <c r="B16" s="9"/>
      <c r="C16" s="10"/>
      <c r="D16" s="6"/>
      <c r="E16" s="22"/>
      <c r="F16" s="23"/>
      <c r="G16" s="23"/>
      <c r="H16" s="423"/>
    </row>
    <row r="17" spans="1:8" s="11" customFormat="1" ht="11.25">
      <c r="A17" s="9"/>
      <c r="B17" s="9"/>
      <c r="C17" s="6"/>
      <c r="D17" s="6"/>
      <c r="E17" s="22"/>
      <c r="F17" s="23"/>
      <c r="G17" s="23"/>
      <c r="H17" s="423"/>
    </row>
    <row r="18" spans="1:8" s="11" customFormat="1" ht="33.75" customHeight="1">
      <c r="A18" s="9"/>
      <c r="B18" s="9"/>
      <c r="C18" s="10"/>
      <c r="D18" s="6"/>
      <c r="E18" s="22"/>
      <c r="F18" s="23"/>
      <c r="G18" s="23"/>
      <c r="H18" s="423"/>
    </row>
    <row r="19" spans="1:8" s="11" customFormat="1" ht="12.75" customHeight="1">
      <c r="A19" s="9"/>
      <c r="B19" s="9"/>
      <c r="C19" s="10"/>
      <c r="D19" s="6"/>
      <c r="E19" s="22"/>
      <c r="F19" s="23"/>
      <c r="G19" s="23"/>
      <c r="H19" s="423"/>
    </row>
    <row r="20" spans="1:8" s="11" customFormat="1" ht="12.75" customHeight="1">
      <c r="A20" s="9"/>
      <c r="B20" s="9"/>
      <c r="C20" s="10"/>
      <c r="D20" s="6"/>
      <c r="E20" s="22"/>
      <c r="F20" s="6"/>
      <c r="G20" s="6"/>
      <c r="H20" s="423"/>
    </row>
    <row r="21" spans="1:8" s="11" customFormat="1" ht="45" customHeight="1">
      <c r="A21" s="9"/>
      <c r="B21" s="9"/>
      <c r="C21" s="48"/>
      <c r="D21" s="26"/>
      <c r="E21" s="22"/>
      <c r="F21" s="6"/>
      <c r="G21" s="6"/>
      <c r="H21" s="423"/>
    </row>
    <row r="22" spans="1:8" s="11" customFormat="1" ht="12.75" customHeight="1">
      <c r="A22" s="9"/>
      <c r="B22" s="9"/>
      <c r="C22" s="48"/>
      <c r="D22" s="26"/>
      <c r="E22" s="22"/>
      <c r="F22" s="6"/>
      <c r="G22" s="6"/>
      <c r="H22" s="423"/>
    </row>
    <row r="23" spans="1:8" s="11" customFormat="1" ht="12.75" customHeight="1">
      <c r="A23" s="9"/>
      <c r="B23" s="9"/>
      <c r="C23" s="6"/>
      <c r="D23" s="6"/>
      <c r="E23" s="22"/>
      <c r="F23" s="6"/>
      <c r="G23" s="6"/>
      <c r="H23" s="423"/>
    </row>
    <row r="24" spans="1:8" s="11" customFormat="1" ht="59.25" customHeight="1">
      <c r="A24" s="9"/>
      <c r="B24" s="9"/>
      <c r="C24" s="6"/>
      <c r="D24" s="6"/>
      <c r="E24" s="22"/>
      <c r="F24" s="25"/>
      <c r="G24" s="25"/>
      <c r="H24" s="423"/>
    </row>
    <row r="25" spans="1:8" s="11" customFormat="1" ht="11.25">
      <c r="A25" s="9"/>
      <c r="B25" s="9"/>
      <c r="C25" s="6"/>
      <c r="D25" s="6"/>
      <c r="E25" s="22"/>
      <c r="F25" s="23"/>
      <c r="G25" s="23"/>
      <c r="H25" s="423"/>
    </row>
    <row r="26" spans="1:8" s="11" customFormat="1" ht="11.25">
      <c r="A26" s="9"/>
      <c r="B26" s="9"/>
      <c r="C26" s="10"/>
      <c r="D26" s="6"/>
      <c r="E26" s="6"/>
      <c r="F26" s="23"/>
      <c r="G26" s="23"/>
      <c r="H26" s="423"/>
    </row>
    <row r="27" spans="1:8" s="11" customFormat="1" ht="11.25">
      <c r="A27" s="9"/>
      <c r="B27" s="9"/>
      <c r="C27" s="10"/>
      <c r="D27" s="6"/>
      <c r="E27" s="6"/>
      <c r="F27" s="23"/>
      <c r="G27" s="23"/>
      <c r="H27" s="423"/>
    </row>
    <row r="28" spans="1:8" s="11" customFormat="1" ht="11.25">
      <c r="A28" s="9"/>
      <c r="B28" s="9"/>
      <c r="C28" s="10"/>
      <c r="D28" s="6"/>
      <c r="E28" s="22"/>
      <c r="F28" s="6"/>
      <c r="G28" s="6"/>
      <c r="H28" s="423"/>
    </row>
    <row r="29" spans="1:8" s="11" customFormat="1" ht="12.75" customHeight="1">
      <c r="A29" s="9"/>
      <c r="B29" s="9"/>
      <c r="C29" s="10"/>
      <c r="D29" s="6"/>
      <c r="E29" s="6"/>
      <c r="F29" s="25"/>
      <c r="G29" s="25"/>
      <c r="H29" s="423"/>
    </row>
    <row r="30" spans="1:8" s="11" customFormat="1" ht="12.75" customHeight="1">
      <c r="A30" s="9"/>
      <c r="B30" s="9"/>
      <c r="C30" s="10"/>
      <c r="D30" s="6"/>
      <c r="E30" s="22"/>
      <c r="F30" s="23"/>
      <c r="G30" s="23"/>
      <c r="H30" s="423"/>
    </row>
    <row r="31" spans="1:8" s="11" customFormat="1" ht="12.75" customHeight="1">
      <c r="A31" s="9"/>
      <c r="B31" s="9"/>
      <c r="C31" s="10"/>
      <c r="D31" s="6"/>
      <c r="E31" s="22"/>
      <c r="F31" s="6"/>
      <c r="G31" s="6"/>
      <c r="H31" s="423"/>
    </row>
    <row r="32" spans="1:8" s="11" customFormat="1" ht="11.25">
      <c r="A32" s="9"/>
      <c r="B32" s="9"/>
      <c r="C32" s="6"/>
      <c r="D32" s="6"/>
      <c r="E32" s="22"/>
      <c r="F32" s="23"/>
      <c r="G32" s="23"/>
      <c r="H32" s="423"/>
    </row>
    <row r="33" spans="1:8" s="11" customFormat="1" ht="11.25">
      <c r="A33" s="9"/>
      <c r="B33" s="9"/>
      <c r="C33" s="6"/>
      <c r="D33" s="6"/>
      <c r="E33" s="22"/>
      <c r="F33" s="6"/>
      <c r="G33" s="6"/>
      <c r="H33" s="423"/>
    </row>
    <row r="34" spans="1:8" s="11" customFormat="1" ht="11.25">
      <c r="A34" s="9"/>
      <c r="B34" s="9"/>
      <c r="C34" s="24"/>
      <c r="D34" s="24"/>
      <c r="E34" s="22"/>
      <c r="F34" s="25"/>
      <c r="G34" s="25"/>
      <c r="H34" s="423"/>
    </row>
    <row r="35" spans="1:8" s="11" customFormat="1" ht="12.75" customHeight="1">
      <c r="A35" s="9"/>
      <c r="B35" s="9"/>
      <c r="C35" s="6"/>
      <c r="D35" s="6"/>
      <c r="E35" s="22"/>
      <c r="F35" s="26"/>
      <c r="G35" s="26"/>
      <c r="H35" s="423"/>
    </row>
    <row r="36" spans="1:8" s="11" customFormat="1" ht="11.25">
      <c r="A36" s="9"/>
      <c r="B36" s="9"/>
      <c r="C36" s="10"/>
      <c r="D36" s="6"/>
      <c r="E36" s="22"/>
      <c r="F36" s="26"/>
      <c r="G36" s="26"/>
      <c r="H36" s="423"/>
    </row>
    <row r="37" spans="1:8" s="11" customFormat="1" ht="11.25">
      <c r="A37" s="9"/>
      <c r="B37" s="9"/>
      <c r="C37" s="10"/>
      <c r="D37" s="6"/>
      <c r="E37" s="22"/>
      <c r="F37" s="26"/>
      <c r="G37" s="26"/>
      <c r="H37" s="423"/>
    </row>
    <row r="38" spans="1:8" s="11" customFormat="1" ht="13.5" customHeight="1">
      <c r="A38" s="9"/>
      <c r="B38" s="9"/>
      <c r="C38" s="10"/>
      <c r="D38" s="6"/>
      <c r="E38" s="22"/>
      <c r="F38" s="26"/>
      <c r="G38" s="26"/>
      <c r="H38" s="423"/>
    </row>
    <row r="39" spans="1:8" s="11" customFormat="1" ht="12.75" customHeight="1">
      <c r="A39" s="9"/>
      <c r="B39" s="9"/>
      <c r="C39" s="23"/>
      <c r="D39" s="23"/>
      <c r="E39" s="22"/>
      <c r="F39" s="6"/>
      <c r="G39" s="6"/>
      <c r="H39" s="423"/>
    </row>
    <row r="40" spans="1:8" s="11" customFormat="1" ht="12.75" customHeight="1">
      <c r="A40" s="9"/>
      <c r="B40" s="9"/>
      <c r="C40" s="23"/>
      <c r="D40" s="23"/>
      <c r="E40" s="22"/>
      <c r="F40" s="6"/>
      <c r="G40" s="6"/>
      <c r="H40" s="423"/>
    </row>
    <row r="41" spans="1:8" s="11" customFormat="1" ht="11.25">
      <c r="A41" s="9"/>
      <c r="B41" s="9"/>
      <c r="C41" s="10"/>
      <c r="D41" s="6"/>
      <c r="E41" s="22"/>
      <c r="F41" s="6"/>
      <c r="G41" s="6"/>
      <c r="H41" s="423"/>
    </row>
    <row r="42" spans="1:8" s="11" customFormat="1" ht="11.25">
      <c r="A42" s="9"/>
      <c r="B42" s="9"/>
      <c r="C42" s="10"/>
      <c r="D42" s="6"/>
      <c r="E42" s="22"/>
      <c r="F42" s="6"/>
      <c r="G42" s="6"/>
      <c r="H42" s="423"/>
    </row>
    <row r="43" spans="1:8" s="11" customFormat="1" ht="11.25">
      <c r="A43" s="9"/>
      <c r="B43" s="9"/>
      <c r="C43" s="10"/>
      <c r="D43" s="6"/>
      <c r="E43" s="22"/>
      <c r="F43" s="6"/>
      <c r="G43" s="6"/>
      <c r="H43" s="423"/>
    </row>
    <row r="44" spans="1:8" s="11" customFormat="1" ht="11.25">
      <c r="A44" s="9"/>
      <c r="B44" s="9"/>
      <c r="C44" s="10"/>
      <c r="D44" s="6"/>
      <c r="E44" s="22"/>
      <c r="F44" s="6"/>
      <c r="G44" s="6"/>
      <c r="H44" s="423"/>
    </row>
    <row r="45" spans="1:8" s="11" customFormat="1" ht="11.25">
      <c r="A45" s="9"/>
      <c r="B45" s="9"/>
      <c r="C45" s="10"/>
      <c r="D45" s="6"/>
      <c r="E45" s="22"/>
      <c r="F45" s="6"/>
      <c r="G45" s="6"/>
      <c r="H45" s="423"/>
    </row>
    <row r="46" spans="1:8" s="11" customFormat="1" ht="12.75" customHeight="1">
      <c r="A46" s="9"/>
      <c r="B46" s="9"/>
      <c r="C46" s="6"/>
      <c r="D46" s="6"/>
      <c r="E46" s="22"/>
      <c r="F46" s="6"/>
      <c r="G46" s="6"/>
      <c r="H46" s="423"/>
    </row>
    <row r="47" spans="1:8" s="11" customFormat="1" ht="11.25">
      <c r="A47" s="9"/>
      <c r="B47" s="9"/>
      <c r="C47" s="10"/>
      <c r="D47" s="6"/>
      <c r="E47" s="22"/>
      <c r="F47" s="6"/>
      <c r="G47" s="6"/>
      <c r="H47" s="423"/>
    </row>
    <row r="48" spans="1:8" s="11" customFormat="1" ht="12.75" customHeight="1">
      <c r="A48" s="9"/>
      <c r="B48" s="9"/>
      <c r="C48" s="10"/>
      <c r="D48" s="6"/>
      <c r="E48" s="22"/>
      <c r="F48" s="6"/>
      <c r="G48" s="6"/>
      <c r="H48" s="423"/>
    </row>
    <row r="49" spans="1:8" s="11" customFormat="1" ht="11.25">
      <c r="A49" s="9"/>
      <c r="B49" s="9"/>
      <c r="C49" s="6"/>
      <c r="D49" s="6"/>
      <c r="E49" s="22"/>
      <c r="F49" s="6"/>
      <c r="G49" s="6"/>
      <c r="H49" s="423"/>
    </row>
    <row r="50" spans="1:8" s="11" customFormat="1" ht="12.75" customHeight="1">
      <c r="A50" s="9"/>
      <c r="B50" s="9"/>
      <c r="C50" s="10"/>
      <c r="D50" s="6"/>
      <c r="E50" s="22"/>
      <c r="F50" s="6"/>
      <c r="G50" s="6"/>
      <c r="H50" s="423"/>
    </row>
    <row r="51" spans="1:8" s="11" customFormat="1" ht="11.25">
      <c r="A51" s="9"/>
      <c r="B51" s="9"/>
      <c r="C51" s="10"/>
      <c r="D51" s="6"/>
      <c r="E51" s="22"/>
      <c r="F51" s="6"/>
      <c r="G51" s="6"/>
      <c r="H51" s="423"/>
    </row>
    <row r="52" spans="1:8" s="11" customFormat="1" ht="22.5" customHeight="1">
      <c r="A52" s="9"/>
      <c r="B52" s="9"/>
      <c r="C52" s="10"/>
      <c r="D52" s="6"/>
      <c r="E52" s="22"/>
      <c r="F52" s="6"/>
      <c r="G52" s="6"/>
      <c r="H52" s="423"/>
    </row>
    <row r="53" spans="1:8" s="11" customFormat="1" ht="11.25">
      <c r="A53" s="9"/>
      <c r="B53" s="9"/>
      <c r="C53" s="6"/>
      <c r="D53" s="6"/>
      <c r="E53" s="22"/>
      <c r="F53" s="25"/>
      <c r="G53" s="25"/>
      <c r="H53" s="423"/>
    </row>
    <row r="54" spans="1:8" s="11" customFormat="1" ht="12.75" customHeight="1">
      <c r="A54" s="9"/>
      <c r="B54" s="9"/>
      <c r="C54" s="10"/>
      <c r="D54" s="6"/>
      <c r="E54" s="22"/>
      <c r="F54" s="6"/>
      <c r="G54" s="6"/>
      <c r="H54" s="423"/>
    </row>
    <row r="55" spans="1:8" s="11" customFormat="1" ht="12.75" customHeight="1">
      <c r="A55" s="9"/>
      <c r="B55" s="9"/>
      <c r="C55" s="10"/>
      <c r="D55" s="6"/>
      <c r="E55" s="22"/>
      <c r="F55" s="6"/>
      <c r="G55" s="6"/>
      <c r="H55" s="423"/>
    </row>
    <row r="56" spans="1:8" s="11" customFormat="1" ht="12.75" customHeight="1">
      <c r="A56" s="9"/>
      <c r="B56" s="9"/>
      <c r="C56" s="10"/>
      <c r="D56" s="6"/>
      <c r="E56" s="22"/>
      <c r="F56" s="49"/>
      <c r="G56" s="49"/>
      <c r="H56" s="423"/>
    </row>
    <row r="57" spans="1:8" s="11" customFormat="1" ht="11.25">
      <c r="A57" s="9"/>
      <c r="B57" s="9"/>
      <c r="C57" s="10"/>
      <c r="D57" s="6"/>
      <c r="E57" s="22"/>
      <c r="F57" s="49"/>
      <c r="G57" s="49"/>
      <c r="H57" s="423"/>
    </row>
    <row r="58" spans="1:8" s="11" customFormat="1" ht="11.25">
      <c r="A58" s="9"/>
      <c r="B58" s="9"/>
      <c r="C58" s="6"/>
      <c r="D58" s="6"/>
      <c r="E58" s="6"/>
      <c r="F58" s="6"/>
      <c r="G58" s="6"/>
      <c r="H58" s="423"/>
    </row>
    <row r="59" spans="1:8" s="11" customFormat="1" ht="22.5" customHeight="1">
      <c r="A59" s="9"/>
      <c r="B59" s="9"/>
      <c r="C59" s="10"/>
      <c r="D59" s="6"/>
      <c r="E59" s="22"/>
      <c r="F59" s="6"/>
      <c r="G59" s="6"/>
      <c r="H59" s="423"/>
    </row>
    <row r="60" spans="1:8" s="11" customFormat="1" ht="22.5" customHeight="1">
      <c r="A60" s="9"/>
      <c r="B60" s="9"/>
      <c r="C60" s="10"/>
      <c r="D60" s="6"/>
      <c r="E60" s="22"/>
      <c r="F60" s="6"/>
      <c r="G60" s="6"/>
      <c r="H60" s="423"/>
    </row>
    <row r="61" spans="1:8" s="11" customFormat="1" ht="11.25">
      <c r="A61" s="9"/>
      <c r="B61" s="9"/>
      <c r="C61" s="10"/>
      <c r="D61" s="6"/>
      <c r="E61" s="22"/>
      <c r="F61" s="6"/>
      <c r="G61" s="6"/>
      <c r="H61" s="423"/>
    </row>
    <row r="62" spans="1:8" s="11" customFormat="1" ht="11.25">
      <c r="A62" s="9"/>
      <c r="B62" s="9"/>
      <c r="C62" s="6"/>
      <c r="D62" s="6"/>
      <c r="E62" s="22"/>
      <c r="F62" s="6"/>
      <c r="G62" s="6"/>
      <c r="H62" s="423"/>
    </row>
    <row r="63" spans="1:8" s="11" customFormat="1" ht="11.25">
      <c r="A63" s="9"/>
      <c r="B63" s="9"/>
      <c r="C63" s="6"/>
      <c r="D63" s="6"/>
      <c r="E63" s="22"/>
      <c r="F63" s="6"/>
      <c r="G63" s="6"/>
      <c r="H63" s="423"/>
    </row>
    <row r="64" spans="1:8" s="11" customFormat="1" ht="11.25">
      <c r="A64" s="9"/>
      <c r="B64" s="9"/>
      <c r="C64" s="10"/>
      <c r="D64" s="6"/>
      <c r="E64" s="22"/>
      <c r="F64" s="6"/>
      <c r="G64" s="6"/>
      <c r="H64" s="423"/>
    </row>
    <row r="65" spans="1:8" s="11" customFormat="1" ht="11.25">
      <c r="A65" s="9"/>
      <c r="B65" s="9"/>
      <c r="C65" s="10"/>
      <c r="D65" s="6"/>
      <c r="E65" s="22"/>
      <c r="F65" s="6"/>
      <c r="G65" s="6"/>
      <c r="H65" s="423"/>
    </row>
    <row r="66" spans="1:8" s="11" customFormat="1" ht="11.25">
      <c r="A66" s="9"/>
      <c r="B66" s="9"/>
      <c r="C66" s="10"/>
      <c r="D66" s="6"/>
      <c r="E66" s="22"/>
      <c r="F66" s="6"/>
      <c r="G66" s="6"/>
      <c r="H66" s="423"/>
    </row>
    <row r="67" spans="1:8" s="11" customFormat="1" ht="11.25">
      <c r="A67" s="9"/>
      <c r="B67" s="9"/>
      <c r="C67" s="6"/>
      <c r="D67" s="6"/>
      <c r="E67" s="22"/>
      <c r="F67" s="6"/>
      <c r="G67" s="6"/>
      <c r="H67" s="423"/>
    </row>
    <row r="68" spans="1:8" s="11" customFormat="1" ht="12.75" customHeight="1">
      <c r="A68" s="9"/>
      <c r="B68" s="9"/>
      <c r="C68" s="6"/>
      <c r="D68" s="6"/>
      <c r="E68" s="22"/>
      <c r="F68" s="6"/>
      <c r="G68" s="6"/>
      <c r="H68" s="423"/>
    </row>
    <row r="69" spans="1:8" s="11" customFormat="1" ht="11.25">
      <c r="A69" s="9"/>
      <c r="B69" s="9"/>
      <c r="C69" s="6"/>
      <c r="D69" s="6"/>
      <c r="E69" s="22"/>
      <c r="F69" s="6"/>
      <c r="G69" s="6"/>
      <c r="H69" s="423"/>
    </row>
    <row r="70" spans="1:8" s="11" customFormat="1" ht="11.25">
      <c r="A70" s="9"/>
      <c r="B70" s="9"/>
      <c r="C70" s="10"/>
      <c r="D70" s="6"/>
      <c r="E70" s="22"/>
      <c r="F70" s="6"/>
      <c r="G70" s="6"/>
      <c r="H70" s="423"/>
    </row>
    <row r="71" spans="1:8" s="11" customFormat="1" ht="11.25">
      <c r="A71" s="9"/>
      <c r="B71" s="9"/>
      <c r="C71" s="10"/>
      <c r="D71" s="6"/>
      <c r="E71" s="22"/>
      <c r="F71" s="6"/>
      <c r="G71" s="6"/>
      <c r="H71" s="423"/>
    </row>
    <row r="72" spans="1:8" s="11" customFormat="1" ht="12.75" customHeight="1">
      <c r="A72" s="9"/>
      <c r="B72" s="9"/>
      <c r="C72" s="10"/>
      <c r="D72" s="6"/>
      <c r="E72" s="22"/>
      <c r="F72" s="6"/>
      <c r="G72" s="6"/>
      <c r="H72" s="423"/>
    </row>
    <row r="73" spans="1:8" s="11" customFormat="1" ht="33.75" customHeight="1">
      <c r="A73" s="9"/>
      <c r="B73" s="9"/>
      <c r="C73" s="10"/>
      <c r="D73" s="6"/>
      <c r="E73" s="6"/>
      <c r="F73" s="6"/>
      <c r="G73" s="6"/>
      <c r="H73" s="423"/>
    </row>
    <row r="74" spans="1:8" s="11" customFormat="1" ht="24" customHeight="1">
      <c r="A74" s="9"/>
      <c r="B74" s="9"/>
      <c r="C74" s="10"/>
      <c r="D74" s="6"/>
      <c r="E74" s="22"/>
      <c r="F74" s="6"/>
      <c r="G74" s="6"/>
      <c r="H74" s="423"/>
    </row>
    <row r="75" spans="1:8" s="11" customFormat="1" ht="11.25">
      <c r="A75" s="9"/>
      <c r="B75" s="9"/>
      <c r="C75" s="10"/>
      <c r="D75" s="6"/>
      <c r="E75" s="22"/>
      <c r="F75" s="6"/>
      <c r="G75" s="6"/>
      <c r="H75" s="423"/>
    </row>
    <row r="76" spans="1:8" s="11" customFormat="1" ht="72.75" customHeight="1">
      <c r="A76" s="9"/>
      <c r="B76" s="9"/>
      <c r="C76" s="10"/>
      <c r="D76" s="6"/>
      <c r="E76" s="22"/>
      <c r="F76" s="6"/>
      <c r="G76" s="6"/>
      <c r="H76" s="423"/>
    </row>
    <row r="77" spans="1:8" s="11" customFormat="1" ht="72.75" customHeight="1">
      <c r="A77" s="9"/>
      <c r="B77" s="9"/>
      <c r="C77" s="10"/>
      <c r="D77" s="6"/>
      <c r="E77" s="22"/>
      <c r="F77" s="6"/>
      <c r="G77" s="6"/>
      <c r="H77" s="423"/>
    </row>
    <row r="78" spans="1:8" s="11" customFormat="1" ht="11.25">
      <c r="A78" s="9"/>
      <c r="B78" s="9"/>
      <c r="C78" s="10"/>
      <c r="D78" s="6"/>
      <c r="E78" s="22"/>
      <c r="F78" s="25"/>
      <c r="G78" s="25"/>
      <c r="H78" s="423"/>
    </row>
    <row r="79" spans="1:8" s="11" customFormat="1" ht="11.25">
      <c r="A79" s="9"/>
      <c r="B79" s="9"/>
      <c r="C79" s="10"/>
      <c r="D79" s="6"/>
      <c r="E79" s="22"/>
      <c r="F79" s="6"/>
      <c r="G79" s="6"/>
      <c r="H79" s="423"/>
    </row>
    <row r="80" spans="1:8" s="11" customFormat="1" ht="11.25">
      <c r="A80" s="9"/>
      <c r="B80" s="9"/>
      <c r="C80" s="10"/>
      <c r="D80" s="6"/>
      <c r="E80" s="22"/>
      <c r="F80" s="6"/>
      <c r="G80" s="6"/>
      <c r="H80" s="423"/>
    </row>
    <row r="81" spans="1:8" s="11" customFormat="1" ht="11.25">
      <c r="A81" s="9"/>
      <c r="B81" s="9"/>
      <c r="C81" s="10"/>
      <c r="D81" s="6"/>
      <c r="E81" s="22"/>
      <c r="F81" s="6"/>
      <c r="G81" s="6"/>
      <c r="H81" s="423"/>
    </row>
    <row r="82" spans="1:8" s="11" customFormat="1" ht="22.5" customHeight="1">
      <c r="A82" s="9"/>
      <c r="B82" s="9"/>
      <c r="C82" s="10"/>
      <c r="D82" s="6"/>
      <c r="E82" s="22"/>
      <c r="F82" s="6"/>
      <c r="G82" s="6"/>
      <c r="H82" s="423"/>
    </row>
    <row r="83" spans="1:8" s="11" customFormat="1" ht="11.25">
      <c r="A83" s="9"/>
      <c r="B83" s="9"/>
      <c r="C83" s="10"/>
      <c r="D83" s="6"/>
      <c r="E83" s="22"/>
      <c r="F83" s="6"/>
      <c r="G83" s="6"/>
      <c r="H83" s="423"/>
    </row>
    <row r="84" spans="1:8" s="11" customFormat="1" ht="12.75" customHeight="1">
      <c r="A84" s="9"/>
      <c r="B84" s="9"/>
      <c r="C84" s="10"/>
      <c r="D84" s="6"/>
      <c r="E84" s="22"/>
      <c r="F84" s="6"/>
      <c r="G84" s="6"/>
      <c r="H84" s="423"/>
    </row>
    <row r="85" spans="1:8" s="11" customFormat="1" ht="11.25">
      <c r="A85" s="9"/>
      <c r="B85" s="9"/>
      <c r="C85" s="10"/>
      <c r="D85" s="6"/>
      <c r="E85" s="22"/>
      <c r="F85" s="6"/>
      <c r="G85" s="6"/>
      <c r="H85" s="423"/>
    </row>
    <row r="86" spans="1:8" s="11" customFormat="1" ht="11.25">
      <c r="A86" s="9"/>
      <c r="B86" s="9"/>
      <c r="C86" s="10"/>
      <c r="D86" s="6"/>
      <c r="E86" s="22"/>
      <c r="F86" s="6"/>
      <c r="G86" s="6"/>
      <c r="H86" s="423"/>
    </row>
    <row r="87" spans="1:8" s="11" customFormat="1" ht="23.25" customHeight="1">
      <c r="A87" s="9"/>
      <c r="B87" s="9"/>
      <c r="C87" s="10"/>
      <c r="D87" s="6"/>
      <c r="E87" s="22"/>
      <c r="F87" s="50"/>
      <c r="G87" s="50"/>
      <c r="H87" s="423"/>
    </row>
    <row r="88" spans="1:8" s="11" customFormat="1" ht="11.25">
      <c r="A88" s="9"/>
      <c r="B88" s="9"/>
      <c r="C88" s="6"/>
      <c r="D88" s="6"/>
      <c r="E88" s="6"/>
      <c r="F88" s="49"/>
      <c r="G88" s="49"/>
      <c r="H88" s="423"/>
    </row>
    <row r="89" spans="1:8" s="11" customFormat="1" ht="12.75" customHeight="1">
      <c r="A89" s="9"/>
      <c r="B89" s="9"/>
      <c r="C89" s="6"/>
      <c r="D89" s="6"/>
      <c r="E89" s="22"/>
      <c r="F89" s="6"/>
      <c r="G89" s="6"/>
      <c r="H89" s="423"/>
    </row>
    <row r="90" spans="1:8" s="11" customFormat="1" ht="22.5" customHeight="1">
      <c r="A90" s="9"/>
      <c r="B90" s="9"/>
      <c r="C90" s="10"/>
      <c r="D90" s="6"/>
      <c r="E90" s="22"/>
      <c r="F90" s="6"/>
      <c r="G90" s="6"/>
      <c r="H90" s="423"/>
    </row>
    <row r="91" spans="1:8" s="11" customFormat="1" ht="11.25">
      <c r="A91" s="9"/>
      <c r="B91" s="9"/>
      <c r="C91" s="10"/>
      <c r="D91" s="6"/>
      <c r="E91" s="22"/>
      <c r="F91" s="45"/>
      <c r="G91" s="45"/>
      <c r="H91" s="423"/>
    </row>
    <row r="92" spans="1:8" s="11" customFormat="1" ht="11.25">
      <c r="A92" s="9"/>
      <c r="B92" s="9"/>
      <c r="C92" s="6"/>
      <c r="D92" s="6"/>
      <c r="E92" s="22"/>
      <c r="F92" s="6"/>
      <c r="G92" s="6"/>
      <c r="H92" s="423"/>
    </row>
    <row r="93" spans="1:8" s="11" customFormat="1" ht="11.25">
      <c r="A93" s="9"/>
      <c r="B93" s="9"/>
      <c r="C93" s="6"/>
      <c r="D93" s="6"/>
      <c r="E93" s="22"/>
      <c r="F93" s="6"/>
      <c r="G93" s="6"/>
      <c r="H93" s="423"/>
    </row>
    <row r="94" spans="1:8" s="11" customFormat="1" ht="11.25">
      <c r="A94" s="9"/>
      <c r="B94" s="9"/>
      <c r="C94" s="6"/>
      <c r="D94" s="6"/>
      <c r="E94" s="22"/>
      <c r="F94" s="6"/>
      <c r="G94" s="6"/>
      <c r="H94" s="423"/>
    </row>
    <row r="95" spans="1:8" s="11" customFormat="1" ht="11.25">
      <c r="A95" s="9"/>
      <c r="B95" s="9"/>
      <c r="C95" s="6"/>
      <c r="D95" s="6"/>
      <c r="E95" s="22"/>
      <c r="F95" s="6"/>
      <c r="G95" s="6"/>
      <c r="H95" s="423"/>
    </row>
    <row r="96" spans="1:8" s="11" customFormat="1" ht="11.25">
      <c r="A96" s="9"/>
      <c r="B96" s="9"/>
      <c r="C96" s="6"/>
      <c r="D96" s="6"/>
      <c r="E96" s="22"/>
      <c r="F96" s="6"/>
      <c r="G96" s="6"/>
      <c r="H96" s="423"/>
    </row>
    <row r="97" spans="1:8" s="11" customFormat="1" ht="22.5" customHeight="1">
      <c r="A97" s="9"/>
      <c r="B97" s="9"/>
      <c r="C97" s="6"/>
      <c r="D97" s="6"/>
      <c r="E97" s="22"/>
      <c r="F97" s="6"/>
      <c r="G97" s="6"/>
      <c r="H97" s="423"/>
    </row>
    <row r="98" spans="1:8" s="11" customFormat="1" ht="11.25">
      <c r="A98" s="9"/>
      <c r="B98" s="9"/>
      <c r="C98" s="10"/>
      <c r="D98" s="6"/>
      <c r="E98" s="22"/>
      <c r="F98" s="6"/>
      <c r="G98" s="6"/>
      <c r="H98" s="423"/>
    </row>
    <row r="99" spans="1:8" s="11" customFormat="1" ht="11.25">
      <c r="A99" s="9"/>
      <c r="B99" s="9"/>
      <c r="C99" s="10"/>
      <c r="D99" s="6"/>
      <c r="E99" s="22"/>
      <c r="F99" s="6"/>
      <c r="G99" s="6"/>
      <c r="H99" s="423"/>
    </row>
    <row r="100" spans="1:8" s="11" customFormat="1" ht="11.25">
      <c r="A100" s="9"/>
      <c r="B100" s="9"/>
      <c r="C100" s="10"/>
      <c r="D100" s="6"/>
      <c r="E100" s="22"/>
      <c r="F100" s="6"/>
      <c r="G100" s="6"/>
      <c r="H100" s="423"/>
    </row>
    <row r="101" spans="1:8" s="11" customFormat="1" ht="11.25">
      <c r="A101" s="9"/>
      <c r="B101" s="9"/>
      <c r="C101" s="10"/>
      <c r="D101" s="6"/>
      <c r="E101" s="22"/>
      <c r="F101" s="6"/>
      <c r="G101" s="6"/>
      <c r="H101" s="423"/>
    </row>
    <row r="102" spans="1:8" s="11" customFormat="1" ht="11.25">
      <c r="A102" s="9"/>
      <c r="B102" s="9"/>
      <c r="C102" s="10"/>
      <c r="D102" s="6"/>
      <c r="E102" s="22"/>
      <c r="F102" s="6"/>
      <c r="G102" s="6"/>
      <c r="H102" s="423"/>
    </row>
    <row r="103" spans="1:8" s="11" customFormat="1" ht="11.25">
      <c r="A103" s="9"/>
      <c r="B103" s="9"/>
      <c r="C103" s="10"/>
      <c r="D103" s="6"/>
      <c r="E103" s="22"/>
      <c r="F103" s="6"/>
      <c r="G103" s="6"/>
      <c r="H103" s="423"/>
    </row>
    <row r="104" spans="1:8" s="11" customFormat="1" ht="23.25" customHeight="1">
      <c r="A104" s="9"/>
      <c r="B104" s="9"/>
      <c r="C104" s="10"/>
      <c r="D104" s="6"/>
      <c r="E104" s="22"/>
      <c r="F104" s="6"/>
      <c r="G104" s="6"/>
      <c r="H104" s="423"/>
    </row>
    <row r="105" spans="1:8" s="11" customFormat="1" ht="22.5" customHeight="1">
      <c r="A105" s="9"/>
      <c r="B105" s="9"/>
      <c r="C105" s="6"/>
      <c r="D105" s="6"/>
      <c r="E105" s="22"/>
      <c r="F105" s="6"/>
      <c r="G105" s="6"/>
      <c r="H105" s="423"/>
    </row>
    <row r="106" spans="1:8" s="11" customFormat="1" ht="12.75" customHeight="1">
      <c r="A106" s="9"/>
      <c r="B106" s="9"/>
      <c r="C106" s="10"/>
      <c r="D106" s="6"/>
      <c r="E106" s="22"/>
      <c r="F106" s="6"/>
      <c r="G106" s="6"/>
      <c r="H106" s="423"/>
    </row>
    <row r="107" spans="1:8" s="11" customFormat="1" ht="11.25">
      <c r="A107" s="9"/>
      <c r="B107" s="9"/>
      <c r="C107" s="10"/>
      <c r="D107" s="6"/>
      <c r="E107" s="22"/>
      <c r="F107" s="6"/>
      <c r="G107" s="6"/>
      <c r="H107" s="423"/>
    </row>
    <row r="108" spans="1:8" s="11" customFormat="1" ht="11.25">
      <c r="A108" s="9"/>
      <c r="B108" s="9"/>
      <c r="C108" s="10"/>
      <c r="D108" s="6"/>
      <c r="E108" s="22"/>
      <c r="F108" s="6"/>
      <c r="G108" s="6"/>
      <c r="H108" s="423"/>
    </row>
    <row r="109" spans="1:8" s="11" customFormat="1" ht="12.75" customHeight="1">
      <c r="A109" s="9"/>
      <c r="B109" s="9"/>
      <c r="C109" s="10"/>
      <c r="D109" s="6"/>
      <c r="E109" s="22"/>
      <c r="F109" s="6"/>
      <c r="G109" s="6"/>
      <c r="H109" s="423"/>
    </row>
    <row r="110" spans="1:8" s="11" customFormat="1" ht="12.75" customHeight="1">
      <c r="A110" s="9"/>
      <c r="B110" s="9"/>
      <c r="C110" s="10"/>
      <c r="D110" s="6"/>
      <c r="E110" s="22"/>
      <c r="F110" s="6"/>
      <c r="G110" s="6"/>
      <c r="H110" s="423"/>
    </row>
    <row r="111" spans="1:8" s="11" customFormat="1" ht="12.75" customHeight="1">
      <c r="A111" s="9"/>
      <c r="B111" s="9"/>
      <c r="C111" s="10"/>
      <c r="D111" s="6"/>
      <c r="E111" s="22"/>
      <c r="F111" s="49"/>
      <c r="G111" s="49"/>
      <c r="H111" s="423"/>
    </row>
    <row r="112" spans="1:8" s="11" customFormat="1" ht="12.75" customHeight="1">
      <c r="A112" s="9"/>
      <c r="B112" s="9"/>
      <c r="C112" s="10"/>
      <c r="D112" s="6"/>
      <c r="E112" s="22"/>
      <c r="F112" s="6"/>
      <c r="G112" s="6"/>
      <c r="H112" s="423"/>
    </row>
    <row r="113" spans="1:8" s="11" customFormat="1" ht="12.75" customHeight="1">
      <c r="A113" s="9"/>
      <c r="B113" s="9"/>
      <c r="C113" s="10"/>
      <c r="D113" s="6"/>
      <c r="E113" s="22"/>
      <c r="F113" s="6"/>
      <c r="G113" s="6"/>
      <c r="H113" s="423"/>
    </row>
    <row r="114" spans="1:8" s="11" customFormat="1" ht="11.25">
      <c r="A114" s="9"/>
      <c r="B114" s="9"/>
      <c r="C114" s="10"/>
      <c r="D114" s="6"/>
      <c r="E114" s="22"/>
      <c r="F114" s="6"/>
      <c r="G114" s="6"/>
      <c r="H114" s="423"/>
    </row>
    <row r="115" spans="1:8" s="11" customFormat="1" ht="12.75" customHeight="1">
      <c r="A115" s="9"/>
      <c r="B115" s="9"/>
      <c r="C115" s="10"/>
      <c r="D115" s="6"/>
      <c r="E115" s="22"/>
      <c r="F115" s="6"/>
      <c r="G115" s="6"/>
      <c r="H115" s="423"/>
    </row>
    <row r="116" spans="1:8" s="11" customFormat="1" ht="11.25">
      <c r="A116" s="9"/>
      <c r="B116" s="9"/>
      <c r="C116" s="10"/>
      <c r="D116" s="6"/>
      <c r="E116" s="22"/>
      <c r="F116" s="6"/>
      <c r="G116" s="6"/>
      <c r="H116" s="423"/>
    </row>
    <row r="117" spans="1:8" s="11" customFormat="1" ht="12.75" customHeight="1">
      <c r="A117" s="9"/>
      <c r="B117" s="9"/>
      <c r="C117" s="10"/>
      <c r="D117" s="6"/>
      <c r="E117" s="6"/>
      <c r="F117" s="6"/>
      <c r="G117" s="6"/>
      <c r="H117" s="423"/>
    </row>
    <row r="118" spans="1:8" s="11" customFormat="1" ht="12.75" customHeight="1">
      <c r="A118" s="9"/>
      <c r="B118" s="9"/>
      <c r="C118" s="10"/>
      <c r="D118" s="6"/>
      <c r="E118" s="22"/>
      <c r="F118" s="6"/>
      <c r="G118" s="6"/>
      <c r="H118" s="423"/>
    </row>
    <row r="119" spans="1:8" s="11" customFormat="1" ht="12.75" customHeight="1">
      <c r="A119" s="9"/>
      <c r="B119" s="9"/>
      <c r="C119" s="10"/>
      <c r="D119" s="6"/>
      <c r="E119" s="22"/>
      <c r="F119" s="6"/>
      <c r="G119" s="6"/>
      <c r="H119" s="423"/>
    </row>
    <row r="120" spans="1:8" s="11" customFormat="1" ht="12.75" customHeight="1">
      <c r="A120" s="9"/>
      <c r="B120" s="9"/>
      <c r="C120" s="10"/>
      <c r="D120" s="6"/>
      <c r="E120" s="22"/>
      <c r="F120" s="6"/>
      <c r="G120" s="6"/>
      <c r="H120" s="423"/>
    </row>
    <row r="121" spans="1:8" s="11" customFormat="1" ht="11.25">
      <c r="A121" s="9"/>
      <c r="B121" s="9"/>
      <c r="C121" s="10"/>
      <c r="D121" s="6"/>
      <c r="E121" s="22"/>
      <c r="F121" s="6"/>
      <c r="G121" s="6"/>
      <c r="H121" s="423"/>
    </row>
    <row r="122" spans="1:8" s="11" customFormat="1" ht="12.75" customHeight="1">
      <c r="A122" s="9"/>
      <c r="B122" s="9"/>
      <c r="C122" s="10"/>
      <c r="D122" s="6"/>
      <c r="E122" s="22"/>
      <c r="F122" s="6"/>
      <c r="G122" s="6"/>
      <c r="H122" s="423"/>
    </row>
    <row r="123" spans="1:8" s="11" customFormat="1" ht="11.25">
      <c r="A123" s="9"/>
      <c r="B123" s="9"/>
      <c r="C123" s="10"/>
      <c r="D123" s="6"/>
      <c r="E123" s="22"/>
      <c r="F123" s="6"/>
      <c r="G123" s="6"/>
      <c r="H123" s="423"/>
    </row>
    <row r="124" spans="1:8" s="11" customFormat="1" ht="13.5" customHeight="1">
      <c r="A124" s="9"/>
      <c r="B124" s="9"/>
      <c r="C124" s="10"/>
      <c r="D124" s="6"/>
      <c r="E124" s="22"/>
      <c r="F124" s="6"/>
      <c r="G124" s="6"/>
      <c r="H124" s="423"/>
    </row>
    <row r="125" spans="1:8" s="11" customFormat="1" ht="11.25">
      <c r="A125" s="9"/>
      <c r="B125" s="9"/>
      <c r="C125" s="10"/>
      <c r="D125" s="6"/>
      <c r="E125" s="22"/>
      <c r="F125" s="6"/>
      <c r="G125" s="6"/>
      <c r="H125" s="423"/>
    </row>
    <row r="126" spans="1:8" s="11" customFormat="1" ht="31.5" customHeight="1">
      <c r="A126" s="9"/>
      <c r="B126" s="9"/>
      <c r="C126" s="10"/>
      <c r="D126" s="6"/>
      <c r="E126" s="22"/>
      <c r="F126" s="6"/>
      <c r="G126" s="6"/>
      <c r="H126" s="423"/>
    </row>
    <row r="127" spans="1:8" s="11" customFormat="1" ht="11.25">
      <c r="A127" s="9"/>
      <c r="B127" s="9"/>
      <c r="C127" s="10"/>
      <c r="D127" s="6"/>
      <c r="E127" s="22"/>
      <c r="F127" s="6"/>
      <c r="G127" s="6"/>
      <c r="H127" s="423"/>
    </row>
    <row r="128" spans="1:8" s="11" customFormat="1" ht="11.25">
      <c r="A128" s="9"/>
      <c r="B128" s="9"/>
      <c r="C128" s="10"/>
      <c r="D128" s="6"/>
      <c r="E128" s="22"/>
      <c r="F128" s="6"/>
      <c r="G128" s="6"/>
      <c r="H128" s="423"/>
    </row>
    <row r="129" spans="1:8" s="11" customFormat="1" ht="22.5" customHeight="1">
      <c r="A129" s="9"/>
      <c r="B129" s="9"/>
      <c r="C129" s="10"/>
      <c r="D129" s="6"/>
      <c r="E129" s="22"/>
      <c r="F129" s="6"/>
      <c r="G129" s="6"/>
      <c r="H129" s="423"/>
    </row>
    <row r="130" spans="1:8" s="11" customFormat="1" ht="22.5" customHeight="1">
      <c r="A130" s="9"/>
      <c r="B130" s="9"/>
      <c r="C130" s="10"/>
      <c r="D130" s="6"/>
      <c r="E130" s="22"/>
      <c r="F130" s="6"/>
      <c r="G130" s="6"/>
      <c r="H130" s="423"/>
    </row>
    <row r="131" spans="1:8" s="11" customFormat="1" ht="12.75" customHeight="1">
      <c r="A131" s="9"/>
      <c r="B131" s="9"/>
      <c r="C131" s="10"/>
      <c r="D131" s="6"/>
      <c r="E131" s="22"/>
      <c r="F131" s="6"/>
      <c r="G131" s="6"/>
      <c r="H131" s="423"/>
    </row>
    <row r="132" spans="1:8" s="11" customFormat="1" ht="12.75" customHeight="1">
      <c r="A132" s="9"/>
      <c r="B132" s="9"/>
      <c r="C132" s="10"/>
      <c r="D132" s="6"/>
      <c r="E132" s="22"/>
      <c r="F132" s="6"/>
      <c r="G132" s="6"/>
      <c r="H132" s="423"/>
    </row>
    <row r="133" spans="1:8" s="11" customFormat="1" ht="33.75" customHeight="1">
      <c r="A133" s="9"/>
      <c r="B133" s="9"/>
      <c r="C133" s="6"/>
      <c r="D133" s="6"/>
      <c r="E133" s="22"/>
      <c r="F133" s="6"/>
      <c r="G133" s="6"/>
      <c r="H133" s="423"/>
    </row>
    <row r="134" spans="1:8" s="11" customFormat="1" ht="12.75" customHeight="1">
      <c r="A134" s="9"/>
      <c r="B134" s="9"/>
      <c r="C134" s="6"/>
      <c r="D134" s="6"/>
      <c r="E134" s="22"/>
      <c r="F134" s="6"/>
      <c r="G134" s="6"/>
      <c r="H134" s="423"/>
    </row>
    <row r="135" spans="1:8" s="11" customFormat="1" ht="12.75" customHeight="1">
      <c r="A135" s="9"/>
      <c r="B135" s="9"/>
      <c r="C135" s="10"/>
      <c r="D135" s="6"/>
      <c r="E135" s="22"/>
      <c r="F135" s="6"/>
      <c r="G135" s="6"/>
      <c r="H135" s="423"/>
    </row>
    <row r="136" spans="1:8" s="11" customFormat="1" ht="11.25">
      <c r="A136" s="9"/>
      <c r="B136" s="9"/>
      <c r="C136" s="10"/>
      <c r="D136" s="6"/>
      <c r="E136" s="22"/>
      <c r="F136" s="6"/>
      <c r="G136" s="6"/>
      <c r="H136" s="423"/>
    </row>
    <row r="137" spans="1:8" s="11" customFormat="1" ht="11.25">
      <c r="A137" s="9"/>
      <c r="B137" s="9"/>
      <c r="C137" s="10"/>
      <c r="D137" s="6"/>
      <c r="E137" s="22"/>
      <c r="F137" s="6"/>
      <c r="G137" s="6"/>
      <c r="H137" s="423"/>
    </row>
    <row r="138" spans="1:8" s="11" customFormat="1" ht="33.75" customHeight="1">
      <c r="A138" s="9"/>
      <c r="B138" s="9"/>
      <c r="C138" s="10"/>
      <c r="D138" s="6"/>
      <c r="E138" s="22"/>
      <c r="F138" s="6"/>
      <c r="G138" s="6"/>
      <c r="H138" s="423"/>
    </row>
    <row r="139" spans="1:8" s="11" customFormat="1" ht="22.5" customHeight="1">
      <c r="A139" s="9"/>
      <c r="B139" s="9"/>
      <c r="C139" s="10"/>
      <c r="D139" s="6"/>
      <c r="E139" s="22"/>
      <c r="F139" s="6"/>
      <c r="G139" s="6"/>
      <c r="H139" s="423"/>
    </row>
    <row r="140" spans="1:8" s="11" customFormat="1" ht="22.5" customHeight="1">
      <c r="A140" s="9"/>
      <c r="B140" s="9"/>
      <c r="C140" s="6"/>
      <c r="D140" s="6"/>
      <c r="E140" s="22"/>
      <c r="F140" s="6"/>
      <c r="G140" s="6"/>
      <c r="H140" s="423"/>
    </row>
    <row r="141" spans="1:8" s="11" customFormat="1" ht="12.75" customHeight="1">
      <c r="A141" s="9"/>
      <c r="B141" s="9"/>
      <c r="C141" s="10"/>
      <c r="D141" s="6"/>
      <c r="E141" s="22"/>
      <c r="F141" s="6"/>
      <c r="G141" s="6"/>
      <c r="H141" s="423"/>
    </row>
    <row r="142" spans="1:8" s="11" customFormat="1" ht="12.75" customHeight="1">
      <c r="A142" s="9"/>
      <c r="B142" s="9"/>
      <c r="C142" s="10"/>
      <c r="D142" s="6"/>
      <c r="E142" s="22"/>
      <c r="F142" s="6"/>
      <c r="G142" s="6"/>
      <c r="H142" s="423"/>
    </row>
    <row r="143" spans="1:8" s="11" customFormat="1" ht="12.75" customHeight="1">
      <c r="A143" s="9"/>
      <c r="B143" s="9"/>
      <c r="C143" s="10"/>
      <c r="D143" s="6"/>
      <c r="E143" s="22"/>
      <c r="F143" s="6"/>
      <c r="G143" s="6"/>
      <c r="H143" s="423"/>
    </row>
    <row r="144" spans="1:8" s="11" customFormat="1" ht="11.25">
      <c r="A144" s="9"/>
      <c r="B144" s="9"/>
      <c r="C144" s="6"/>
      <c r="D144" s="6"/>
      <c r="E144" s="22"/>
      <c r="F144" s="6"/>
      <c r="G144" s="6"/>
      <c r="H144" s="423"/>
    </row>
    <row r="145" spans="1:8" s="11" customFormat="1" ht="12.75" customHeight="1">
      <c r="A145" s="9"/>
      <c r="B145" s="9"/>
      <c r="C145" s="6"/>
      <c r="D145" s="6"/>
      <c r="E145" s="22"/>
      <c r="F145" s="12"/>
      <c r="G145" s="12"/>
      <c r="H145" s="423"/>
    </row>
    <row r="146" spans="1:8" s="11" customFormat="1" ht="12.75" customHeight="1">
      <c r="A146" s="9"/>
      <c r="B146" s="9"/>
      <c r="C146" s="6"/>
      <c r="D146" s="6"/>
      <c r="E146" s="22"/>
      <c r="F146" s="12"/>
      <c r="G146" s="12"/>
      <c r="H146" s="423"/>
    </row>
    <row r="147" spans="1:8" s="11" customFormat="1" ht="11.25">
      <c r="A147" s="9"/>
      <c r="B147" s="9"/>
      <c r="C147" s="6"/>
      <c r="D147" s="6"/>
      <c r="E147" s="22"/>
      <c r="F147" s="6"/>
      <c r="G147" s="6"/>
      <c r="H147" s="423"/>
    </row>
    <row r="148" spans="1:8" s="11" customFormat="1" ht="23.25" customHeight="1">
      <c r="A148" s="9"/>
      <c r="B148" s="9"/>
      <c r="C148" s="6"/>
      <c r="D148" s="6"/>
      <c r="E148" s="22"/>
      <c r="F148" s="6"/>
      <c r="G148" s="6"/>
      <c r="H148" s="423"/>
    </row>
    <row r="149" spans="1:8" s="11" customFormat="1" ht="36.75" customHeight="1">
      <c r="A149" s="9"/>
      <c r="B149" s="9"/>
      <c r="C149" s="10"/>
      <c r="D149" s="6"/>
      <c r="E149" s="22"/>
      <c r="F149" s="49"/>
      <c r="G149" s="49"/>
      <c r="H149" s="423"/>
    </row>
    <row r="150" spans="1:8" s="11" customFormat="1" ht="36.75" customHeight="1">
      <c r="A150" s="9"/>
      <c r="B150" s="9"/>
      <c r="C150" s="10"/>
      <c r="D150" s="6"/>
      <c r="E150" s="22"/>
      <c r="F150" s="49"/>
      <c r="G150" s="49"/>
      <c r="H150" s="423"/>
    </row>
    <row r="151" spans="1:8" s="11" customFormat="1" ht="13.5" customHeight="1">
      <c r="A151" s="9"/>
      <c r="B151" s="9"/>
      <c r="C151" s="6"/>
      <c r="D151" s="6"/>
      <c r="E151" s="22"/>
      <c r="F151" s="49"/>
      <c r="G151" s="49"/>
      <c r="H151" s="423"/>
    </row>
    <row r="152" spans="1:8" s="11" customFormat="1" ht="22.5" customHeight="1">
      <c r="A152" s="9"/>
      <c r="B152" s="9"/>
      <c r="C152" s="10"/>
      <c r="D152" s="6"/>
      <c r="E152" s="22"/>
      <c r="F152" s="6"/>
      <c r="G152" s="6"/>
      <c r="H152" s="423"/>
    </row>
    <row r="153" spans="1:8" s="11" customFormat="1" ht="11.25">
      <c r="A153" s="9"/>
      <c r="B153" s="9"/>
      <c r="C153" s="10"/>
      <c r="D153" s="6"/>
      <c r="E153" s="22"/>
      <c r="F153" s="6"/>
      <c r="G153" s="6"/>
      <c r="H153" s="423"/>
    </row>
    <row r="154" spans="1:8" s="11" customFormat="1" ht="12.75" customHeight="1">
      <c r="A154" s="9"/>
      <c r="B154" s="9"/>
      <c r="C154" s="6"/>
      <c r="D154" s="6"/>
      <c r="E154" s="22"/>
      <c r="F154" s="6"/>
      <c r="G154" s="6"/>
      <c r="H154" s="423"/>
    </row>
    <row r="155" spans="1:8" s="11" customFormat="1" ht="12.75" customHeight="1">
      <c r="A155" s="9"/>
      <c r="B155" s="9"/>
      <c r="C155" s="6"/>
      <c r="D155" s="6"/>
      <c r="E155" s="22"/>
      <c r="F155" s="6"/>
      <c r="G155" s="6"/>
      <c r="H155" s="423"/>
    </row>
    <row r="156" spans="1:8" s="11" customFormat="1" ht="11.25">
      <c r="A156" s="9"/>
      <c r="B156" s="9"/>
      <c r="C156" s="6"/>
      <c r="D156" s="6"/>
      <c r="E156" s="22"/>
      <c r="F156" s="6"/>
      <c r="G156" s="6"/>
      <c r="H156" s="423"/>
    </row>
    <row r="157" spans="1:8" s="11" customFormat="1" ht="36.75" customHeight="1">
      <c r="A157" s="9"/>
      <c r="B157" s="9"/>
      <c r="C157" s="6"/>
      <c r="D157" s="6"/>
      <c r="E157" s="22"/>
      <c r="F157" s="6"/>
      <c r="G157" s="6"/>
      <c r="H157" s="423"/>
    </row>
    <row r="158" spans="1:8" s="11" customFormat="1" ht="27" customHeight="1">
      <c r="A158" s="9"/>
      <c r="B158" s="9"/>
      <c r="C158" s="6"/>
      <c r="D158" s="6"/>
      <c r="E158" s="46"/>
      <c r="F158" s="6"/>
      <c r="G158" s="6"/>
      <c r="H158" s="423"/>
    </row>
    <row r="159" spans="1:8" s="11" customFormat="1" ht="11.25">
      <c r="A159" s="9"/>
      <c r="B159" s="9"/>
      <c r="C159" s="10"/>
      <c r="D159" s="6"/>
      <c r="E159" s="15"/>
      <c r="F159" s="15"/>
      <c r="G159" s="15"/>
      <c r="H159" s="423"/>
    </row>
    <row r="160" spans="1:8" s="11" customFormat="1" ht="11.25">
      <c r="A160" s="9"/>
      <c r="B160" s="9"/>
      <c r="C160" s="10"/>
      <c r="D160" s="6"/>
      <c r="E160" s="46"/>
      <c r="F160" s="6"/>
      <c r="G160" s="6"/>
      <c r="H160" s="423"/>
    </row>
    <row r="161" spans="1:8" s="11" customFormat="1" ht="12.75" customHeight="1">
      <c r="A161" s="9"/>
      <c r="B161" s="9"/>
      <c r="C161" s="10"/>
      <c r="D161" s="6"/>
      <c r="E161" s="46"/>
      <c r="F161" s="6"/>
      <c r="G161" s="6"/>
      <c r="H161" s="423"/>
    </row>
    <row r="162" spans="1:8" s="11" customFormat="1" ht="35.25" customHeight="1">
      <c r="A162" s="9"/>
      <c r="B162" s="9"/>
      <c r="C162" s="6"/>
      <c r="D162" s="6"/>
      <c r="E162" s="46"/>
      <c r="F162" s="6"/>
      <c r="G162" s="6"/>
      <c r="H162" s="423"/>
    </row>
    <row r="163" spans="1:8" s="11" customFormat="1" ht="12.75" customHeight="1">
      <c r="A163" s="9"/>
      <c r="B163" s="9"/>
      <c r="C163" s="6"/>
      <c r="D163" s="6"/>
      <c r="E163" s="46"/>
      <c r="F163" s="6"/>
      <c r="G163" s="6"/>
      <c r="H163" s="423"/>
    </row>
    <row r="164" spans="1:8" s="11" customFormat="1" ht="33.75" customHeight="1">
      <c r="A164" s="9"/>
      <c r="B164" s="9"/>
      <c r="C164" s="14"/>
      <c r="D164" s="15"/>
      <c r="E164" s="15"/>
      <c r="F164" s="15"/>
      <c r="G164" s="15"/>
      <c r="H164" s="423"/>
    </row>
    <row r="165" spans="1:8" s="11" customFormat="1" ht="13.5" customHeight="1">
      <c r="A165" s="9"/>
      <c r="B165" s="9"/>
      <c r="C165" s="14"/>
      <c r="D165" s="15"/>
      <c r="E165" s="46"/>
      <c r="F165" s="15"/>
      <c r="G165" s="15"/>
      <c r="H165" s="423"/>
    </row>
    <row r="166" spans="1:8" s="11" customFormat="1" ht="13.5" customHeight="1">
      <c r="A166" s="9"/>
      <c r="B166" s="9"/>
      <c r="C166" s="14"/>
      <c r="D166" s="15"/>
      <c r="E166" s="46"/>
      <c r="F166" s="51"/>
      <c r="G166" s="51"/>
      <c r="H166" s="423"/>
    </row>
    <row r="167" spans="1:8" s="11" customFormat="1" ht="11.25">
      <c r="A167" s="9"/>
      <c r="B167" s="9"/>
      <c r="C167" s="14"/>
      <c r="D167" s="15"/>
      <c r="E167" s="46"/>
      <c r="F167" s="15"/>
      <c r="G167" s="15"/>
      <c r="H167" s="423"/>
    </row>
    <row r="168" spans="1:8" s="11" customFormat="1" ht="12.75" customHeight="1">
      <c r="A168" s="9"/>
      <c r="B168" s="9"/>
      <c r="C168" s="14"/>
      <c r="D168" s="15"/>
      <c r="E168" s="46"/>
      <c r="F168" s="15"/>
      <c r="G168" s="15"/>
      <c r="H168" s="423"/>
    </row>
    <row r="169" spans="1:8" s="11" customFormat="1" ht="12.75" customHeight="1">
      <c r="A169" s="9"/>
      <c r="B169" s="9"/>
      <c r="C169" s="14"/>
      <c r="D169" s="15"/>
      <c r="E169" s="46"/>
      <c r="F169" s="15"/>
      <c r="G169" s="15"/>
      <c r="H169" s="423"/>
    </row>
    <row r="170" spans="1:8" s="11" customFormat="1" ht="11.25">
      <c r="A170" s="9"/>
      <c r="B170" s="9"/>
      <c r="C170" s="14"/>
      <c r="D170" s="15"/>
      <c r="E170" s="15"/>
      <c r="F170" s="15"/>
      <c r="G170" s="15"/>
      <c r="H170" s="423"/>
    </row>
    <row r="171" spans="1:8" s="11" customFormat="1" ht="13.5" customHeight="1">
      <c r="A171" s="9"/>
      <c r="B171" s="9"/>
      <c r="C171" s="15"/>
      <c r="D171" s="15"/>
      <c r="E171" s="46"/>
      <c r="F171" s="15"/>
      <c r="G171" s="15"/>
      <c r="H171" s="423"/>
    </row>
    <row r="172" spans="1:8" s="11" customFormat="1" ht="13.5" customHeight="1">
      <c r="A172" s="9"/>
      <c r="B172" s="9"/>
      <c r="C172" s="15"/>
      <c r="D172" s="15"/>
      <c r="E172" s="46"/>
      <c r="F172" s="51"/>
      <c r="G172" s="51"/>
      <c r="H172" s="423"/>
    </row>
    <row r="173" spans="1:8" s="11" customFormat="1" ht="12.75" customHeight="1">
      <c r="A173" s="9"/>
      <c r="B173" s="9"/>
      <c r="C173" s="14"/>
      <c r="D173" s="15"/>
      <c r="E173" s="46"/>
      <c r="F173" s="15"/>
      <c r="G173" s="15"/>
      <c r="H173" s="423"/>
    </row>
    <row r="174" spans="1:8" s="11" customFormat="1" ht="12.75" customHeight="1">
      <c r="A174" s="9"/>
      <c r="B174" s="9"/>
      <c r="C174" s="14"/>
      <c r="D174" s="15"/>
      <c r="E174" s="46"/>
      <c r="F174" s="15"/>
      <c r="G174" s="15"/>
      <c r="H174" s="423"/>
    </row>
    <row r="175" spans="1:8" s="11" customFormat="1" ht="12.75" customHeight="1">
      <c r="A175" s="9"/>
      <c r="B175" s="9"/>
      <c r="C175" s="14"/>
      <c r="D175" s="15"/>
      <c r="E175" s="46"/>
      <c r="F175" s="15"/>
      <c r="G175" s="15"/>
      <c r="H175" s="423"/>
    </row>
    <row r="176" spans="1:8" s="11" customFormat="1" ht="11.25">
      <c r="A176" s="9"/>
      <c r="B176" s="9"/>
      <c r="C176" s="14"/>
      <c r="D176" s="15"/>
      <c r="E176" s="46"/>
      <c r="F176" s="15"/>
      <c r="G176" s="15"/>
      <c r="H176" s="423"/>
    </row>
    <row r="177" spans="1:8" s="11" customFormat="1" ht="12.75" customHeight="1">
      <c r="A177" s="9"/>
      <c r="B177" s="9"/>
      <c r="C177" s="15"/>
      <c r="D177" s="15"/>
      <c r="E177" s="46"/>
      <c r="F177" s="15"/>
      <c r="G177" s="15"/>
      <c r="H177" s="423"/>
    </row>
    <row r="178" spans="1:8" s="11" customFormat="1" ht="22.5" customHeight="1">
      <c r="A178" s="9"/>
      <c r="B178" s="9"/>
      <c r="C178" s="14"/>
      <c r="D178" s="15"/>
      <c r="E178" s="46"/>
      <c r="F178" s="15"/>
      <c r="G178" s="15"/>
      <c r="H178" s="423"/>
    </row>
    <row r="179" spans="1:8" s="11" customFormat="1" ht="11.25">
      <c r="A179" s="9"/>
      <c r="B179" s="9"/>
      <c r="C179" s="14"/>
      <c r="D179" s="15"/>
      <c r="E179" s="46"/>
      <c r="F179" s="15"/>
      <c r="G179" s="15"/>
      <c r="H179" s="423"/>
    </row>
    <row r="180" spans="1:8" s="11" customFormat="1" ht="11.25">
      <c r="A180" s="9"/>
      <c r="B180" s="9"/>
      <c r="C180" s="15"/>
      <c r="D180" s="15"/>
      <c r="E180" s="46"/>
      <c r="F180" s="15"/>
      <c r="G180" s="15"/>
      <c r="H180" s="423"/>
    </row>
    <row r="181" spans="1:8" s="11" customFormat="1" ht="11.25">
      <c r="A181" s="9"/>
      <c r="B181" s="9"/>
      <c r="C181" s="15"/>
      <c r="D181" s="15"/>
      <c r="E181" s="46"/>
      <c r="F181" s="15"/>
      <c r="G181" s="15"/>
      <c r="H181" s="423"/>
    </row>
    <row r="182" spans="1:8" s="11" customFormat="1" ht="12.75" customHeight="1">
      <c r="A182" s="9"/>
      <c r="B182" s="9"/>
      <c r="C182" s="15"/>
      <c r="D182" s="15"/>
      <c r="E182" s="46"/>
      <c r="F182" s="15"/>
      <c r="G182" s="15"/>
      <c r="H182" s="423"/>
    </row>
    <row r="183" spans="1:8" s="11" customFormat="1" ht="11.25">
      <c r="A183" s="9"/>
      <c r="B183" s="9"/>
      <c r="C183" s="14"/>
      <c r="D183" s="15"/>
      <c r="E183" s="46"/>
      <c r="F183" s="15"/>
      <c r="G183" s="15"/>
      <c r="H183" s="423"/>
    </row>
    <row r="184" spans="1:8" s="11" customFormat="1" ht="12.75" customHeight="1">
      <c r="A184" s="9"/>
      <c r="B184" s="9"/>
      <c r="C184" s="14"/>
      <c r="D184" s="15"/>
      <c r="E184" s="46"/>
      <c r="F184" s="15"/>
      <c r="G184" s="15"/>
      <c r="H184" s="423"/>
    </row>
    <row r="185" spans="1:8" s="11" customFormat="1" ht="12.75" customHeight="1">
      <c r="A185" s="9"/>
      <c r="B185" s="9"/>
      <c r="C185" s="15"/>
      <c r="D185" s="15"/>
      <c r="E185" s="46"/>
      <c r="F185" s="15"/>
      <c r="G185" s="15"/>
      <c r="H185" s="423"/>
    </row>
    <row r="186" spans="3:8" s="11" customFormat="1" ht="11.25">
      <c r="C186" s="14"/>
      <c r="D186" s="14"/>
      <c r="E186" s="15"/>
      <c r="F186" s="15"/>
      <c r="G186" s="15"/>
      <c r="H186" s="423"/>
    </row>
    <row r="187" spans="3:8" s="11" customFormat="1" ht="11.25">
      <c r="C187" s="14"/>
      <c r="D187" s="14"/>
      <c r="E187" s="15"/>
      <c r="F187" s="15"/>
      <c r="G187" s="15"/>
      <c r="H187" s="423"/>
    </row>
  </sheetData>
  <sheetProtection/>
  <mergeCells count="5">
    <mergeCell ref="A1:F2"/>
    <mergeCell ref="N2:Z2"/>
    <mergeCell ref="AA2:AM2"/>
    <mergeCell ref="AN2:AZ2"/>
    <mergeCell ref="H1:I2"/>
  </mergeCells>
  <dataValidations count="3">
    <dataValidation type="textLength" operator="equal" allowBlank="1" showInputMessage="1" showErrorMessage="1" errorTitle="ERROR" error="NO MODIFIQUE CONTENIDO EN ESTA CELDA&#10;UTILICE LAS FILAS A PARTIR DE TAREA BASICA" sqref="C34:D34">
      <formula1>$B$18</formula1>
    </dataValidation>
    <dataValidation type="date" operator="lessThanOrEqual" allowBlank="1" showInputMessage="1" showErrorMessage="1" errorTitle="NO PERMITIDO" error="El tiempo planeado supera los 30 dias permitidos.&#10;Debe desagrugar aún más la tarea" sqref="G4:G9 F5:F9 F10:G11">
      <formula1>F4+30</formula1>
    </dataValidation>
    <dataValidation allowBlank="1" showInputMessage="1" showErrorMessage="1" sqref="C4:C11"/>
  </dataValidations>
  <printOptions/>
  <pageMargins left="0.75" right="0.75" top="1" bottom="1" header="0" footer="0"/>
  <pageSetup horizontalDpi="600" verticalDpi="600" orientation="portrait" paperSize="9" r:id="rId1"/>
  <ignoredErrors>
    <ignoredError sqref="AM5" formula="1"/>
  </ignoredErrors>
</worksheet>
</file>

<file path=xl/worksheets/sheet20.xml><?xml version="1.0" encoding="utf-8"?>
<worksheet xmlns="http://schemas.openxmlformats.org/spreadsheetml/2006/main" xmlns:r="http://schemas.openxmlformats.org/officeDocument/2006/relationships">
  <dimension ref="B1:E232"/>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234" t="s">
        <v>826</v>
      </c>
      <c r="C1" s="234"/>
      <c r="D1" s="243"/>
      <c r="E1" s="243"/>
    </row>
    <row r="2" spans="2:5" ht="12.75">
      <c r="B2" s="234" t="s">
        <v>827</v>
      </c>
      <c r="C2" s="234"/>
      <c r="D2" s="243"/>
      <c r="E2" s="243"/>
    </row>
    <row r="3" spans="2:5" ht="12.75">
      <c r="B3" s="235"/>
      <c r="C3" s="235"/>
      <c r="D3" s="244"/>
      <c r="E3" s="244"/>
    </row>
    <row r="4" spans="2:5" ht="38.25">
      <c r="B4" s="235" t="s">
        <v>828</v>
      </c>
      <c r="C4" s="235"/>
      <c r="D4" s="244"/>
      <c r="E4" s="244"/>
    </row>
    <row r="5" spans="2:5" ht="12.75">
      <c r="B5" s="235"/>
      <c r="C5" s="235"/>
      <c r="D5" s="244"/>
      <c r="E5" s="244"/>
    </row>
    <row r="6" spans="2:5" ht="25.5">
      <c r="B6" s="234" t="s">
        <v>829</v>
      </c>
      <c r="C6" s="234"/>
      <c r="D6" s="243"/>
      <c r="E6" s="243" t="s">
        <v>830</v>
      </c>
    </row>
    <row r="7" spans="2:5" ht="13.5" thickBot="1">
      <c r="B7" s="235"/>
      <c r="C7" s="235"/>
      <c r="D7" s="244"/>
      <c r="E7" s="244"/>
    </row>
    <row r="8" spans="2:5" ht="63.75">
      <c r="B8" s="236" t="s">
        <v>831</v>
      </c>
      <c r="C8" s="237"/>
      <c r="D8" s="245"/>
      <c r="E8" s="246">
        <v>3</v>
      </c>
    </row>
    <row r="9" spans="2:5" ht="26.25" thickBot="1">
      <c r="B9" s="238"/>
      <c r="C9" s="239"/>
      <c r="D9" s="247"/>
      <c r="E9" s="248" t="s">
        <v>832</v>
      </c>
    </row>
    <row r="10" spans="2:5" ht="13.5" thickBot="1">
      <c r="B10" s="235"/>
      <c r="C10" s="235"/>
      <c r="D10" s="244"/>
      <c r="E10" s="244"/>
    </row>
    <row r="11" spans="2:5" ht="51">
      <c r="B11" s="236" t="s">
        <v>833</v>
      </c>
      <c r="C11" s="237"/>
      <c r="D11" s="245"/>
      <c r="E11" s="246">
        <v>864</v>
      </c>
    </row>
    <row r="12" spans="2:5" ht="25.5">
      <c r="B12" s="240"/>
      <c r="C12" s="235"/>
      <c r="D12" s="244"/>
      <c r="E12" s="249" t="s">
        <v>834</v>
      </c>
    </row>
    <row r="13" spans="2:5" ht="25.5">
      <c r="B13" s="240"/>
      <c r="C13" s="235"/>
      <c r="D13" s="244"/>
      <c r="E13" s="249" t="s">
        <v>835</v>
      </c>
    </row>
    <row r="14" spans="2:5" ht="25.5">
      <c r="B14" s="240"/>
      <c r="C14" s="235"/>
      <c r="D14" s="244"/>
      <c r="E14" s="249" t="s">
        <v>836</v>
      </c>
    </row>
    <row r="15" spans="2:5" ht="25.5">
      <c r="B15" s="240"/>
      <c r="C15" s="235"/>
      <c r="D15" s="244"/>
      <c r="E15" s="249" t="s">
        <v>837</v>
      </c>
    </row>
    <row r="16" spans="2:5" ht="25.5">
      <c r="B16" s="240"/>
      <c r="C16" s="235"/>
      <c r="D16" s="244"/>
      <c r="E16" s="249" t="s">
        <v>838</v>
      </c>
    </row>
    <row r="17" spans="2:5" ht="25.5">
      <c r="B17" s="240"/>
      <c r="C17" s="235"/>
      <c r="D17" s="244"/>
      <c r="E17" s="249" t="s">
        <v>839</v>
      </c>
    </row>
    <row r="18" spans="2:5" ht="51">
      <c r="B18" s="240"/>
      <c r="C18" s="235"/>
      <c r="D18" s="244"/>
      <c r="E18" s="249" t="s">
        <v>840</v>
      </c>
    </row>
    <row r="19" spans="2:5" ht="51">
      <c r="B19" s="240"/>
      <c r="C19" s="235"/>
      <c r="D19" s="244"/>
      <c r="E19" s="249" t="s">
        <v>841</v>
      </c>
    </row>
    <row r="20" spans="2:5" ht="51">
      <c r="B20" s="240"/>
      <c r="C20" s="235"/>
      <c r="D20" s="244"/>
      <c r="E20" s="249" t="s">
        <v>842</v>
      </c>
    </row>
    <row r="21" spans="2:5" ht="51">
      <c r="B21" s="240"/>
      <c r="C21" s="235"/>
      <c r="D21" s="244"/>
      <c r="E21" s="249" t="s">
        <v>843</v>
      </c>
    </row>
    <row r="22" spans="2:5" ht="51">
      <c r="B22" s="240"/>
      <c r="C22" s="235"/>
      <c r="D22" s="244"/>
      <c r="E22" s="249" t="s">
        <v>844</v>
      </c>
    </row>
    <row r="23" spans="2:5" ht="51">
      <c r="B23" s="240"/>
      <c r="C23" s="235"/>
      <c r="D23" s="244"/>
      <c r="E23" s="249" t="s">
        <v>845</v>
      </c>
    </row>
    <row r="24" spans="2:5" ht="51">
      <c r="B24" s="240"/>
      <c r="C24" s="235"/>
      <c r="D24" s="244"/>
      <c r="E24" s="249" t="s">
        <v>846</v>
      </c>
    </row>
    <row r="25" spans="2:5" ht="51">
      <c r="B25" s="240"/>
      <c r="C25" s="235"/>
      <c r="D25" s="244"/>
      <c r="E25" s="249" t="s">
        <v>847</v>
      </c>
    </row>
    <row r="26" spans="2:5" ht="51">
      <c r="B26" s="240"/>
      <c r="C26" s="235"/>
      <c r="D26" s="244"/>
      <c r="E26" s="249" t="s">
        <v>848</v>
      </c>
    </row>
    <row r="27" spans="2:5" ht="51">
      <c r="B27" s="240"/>
      <c r="C27" s="235"/>
      <c r="D27" s="244"/>
      <c r="E27" s="249" t="s">
        <v>849</v>
      </c>
    </row>
    <row r="28" spans="2:5" ht="51">
      <c r="B28" s="240"/>
      <c r="C28" s="235"/>
      <c r="D28" s="244"/>
      <c r="E28" s="249" t="s">
        <v>850</v>
      </c>
    </row>
    <row r="29" spans="2:5" ht="51">
      <c r="B29" s="240"/>
      <c r="C29" s="235"/>
      <c r="D29" s="244"/>
      <c r="E29" s="249" t="s">
        <v>851</v>
      </c>
    </row>
    <row r="30" spans="2:5" ht="51">
      <c r="B30" s="240"/>
      <c r="C30" s="235"/>
      <c r="D30" s="244"/>
      <c r="E30" s="249" t="s">
        <v>852</v>
      </c>
    </row>
    <row r="31" spans="2:5" ht="51">
      <c r="B31" s="240"/>
      <c r="C31" s="235"/>
      <c r="D31" s="244"/>
      <c r="E31" s="249" t="s">
        <v>853</v>
      </c>
    </row>
    <row r="32" spans="2:5" ht="51">
      <c r="B32" s="240"/>
      <c r="C32" s="235"/>
      <c r="D32" s="244"/>
      <c r="E32" s="249" t="s">
        <v>854</v>
      </c>
    </row>
    <row r="33" spans="2:5" ht="51">
      <c r="B33" s="240"/>
      <c r="C33" s="235"/>
      <c r="D33" s="244"/>
      <c r="E33" s="249" t="s">
        <v>855</v>
      </c>
    </row>
    <row r="34" spans="2:5" ht="51">
      <c r="B34" s="240"/>
      <c r="C34" s="235"/>
      <c r="D34" s="244"/>
      <c r="E34" s="249" t="s">
        <v>856</v>
      </c>
    </row>
    <row r="35" spans="2:5" ht="51">
      <c r="B35" s="240"/>
      <c r="C35" s="235"/>
      <c r="D35" s="244"/>
      <c r="E35" s="249" t="s">
        <v>857</v>
      </c>
    </row>
    <row r="36" spans="2:5" ht="51">
      <c r="B36" s="240"/>
      <c r="C36" s="235"/>
      <c r="D36" s="244"/>
      <c r="E36" s="249" t="s">
        <v>858</v>
      </c>
    </row>
    <row r="37" spans="2:5" ht="51">
      <c r="B37" s="240"/>
      <c r="C37" s="235"/>
      <c r="D37" s="244"/>
      <c r="E37" s="249" t="s">
        <v>859</v>
      </c>
    </row>
    <row r="38" spans="2:5" ht="51">
      <c r="B38" s="240"/>
      <c r="C38" s="235"/>
      <c r="D38" s="244"/>
      <c r="E38" s="249" t="s">
        <v>860</v>
      </c>
    </row>
    <row r="39" spans="2:5" ht="51">
      <c r="B39" s="240"/>
      <c r="C39" s="235"/>
      <c r="D39" s="244"/>
      <c r="E39" s="249" t="s">
        <v>861</v>
      </c>
    </row>
    <row r="40" spans="2:5" ht="51">
      <c r="B40" s="240"/>
      <c r="C40" s="235"/>
      <c r="D40" s="244"/>
      <c r="E40" s="249" t="s">
        <v>862</v>
      </c>
    </row>
    <row r="41" spans="2:5" ht="51">
      <c r="B41" s="240"/>
      <c r="C41" s="235"/>
      <c r="D41" s="244"/>
      <c r="E41" s="249" t="s">
        <v>863</v>
      </c>
    </row>
    <row r="42" spans="2:5" ht="51">
      <c r="B42" s="240"/>
      <c r="C42" s="235"/>
      <c r="D42" s="244"/>
      <c r="E42" s="249" t="s">
        <v>864</v>
      </c>
    </row>
    <row r="43" spans="2:5" ht="51">
      <c r="B43" s="240"/>
      <c r="C43" s="235"/>
      <c r="D43" s="244"/>
      <c r="E43" s="249" t="s">
        <v>865</v>
      </c>
    </row>
    <row r="44" spans="2:5" ht="51">
      <c r="B44" s="240"/>
      <c r="C44" s="235"/>
      <c r="D44" s="244"/>
      <c r="E44" s="249" t="s">
        <v>866</v>
      </c>
    </row>
    <row r="45" spans="2:5" ht="51">
      <c r="B45" s="240"/>
      <c r="C45" s="235"/>
      <c r="D45" s="244"/>
      <c r="E45" s="249" t="s">
        <v>867</v>
      </c>
    </row>
    <row r="46" spans="2:5" ht="25.5">
      <c r="B46" s="240"/>
      <c r="C46" s="235"/>
      <c r="D46" s="244"/>
      <c r="E46" s="249" t="s">
        <v>868</v>
      </c>
    </row>
    <row r="47" spans="2:5" ht="25.5">
      <c r="B47" s="240"/>
      <c r="C47" s="235"/>
      <c r="D47" s="244"/>
      <c r="E47" s="249" t="s">
        <v>869</v>
      </c>
    </row>
    <row r="48" spans="2:5" ht="25.5">
      <c r="B48" s="240"/>
      <c r="C48" s="235"/>
      <c r="D48" s="244"/>
      <c r="E48" s="249" t="s">
        <v>870</v>
      </c>
    </row>
    <row r="49" spans="2:5" ht="25.5">
      <c r="B49" s="240"/>
      <c r="C49" s="235"/>
      <c r="D49" s="244"/>
      <c r="E49" s="249" t="s">
        <v>871</v>
      </c>
    </row>
    <row r="50" spans="2:5" ht="25.5">
      <c r="B50" s="240"/>
      <c r="C50" s="235"/>
      <c r="D50" s="244"/>
      <c r="E50" s="249" t="s">
        <v>872</v>
      </c>
    </row>
    <row r="51" spans="2:5" ht="25.5">
      <c r="B51" s="240"/>
      <c r="C51" s="235"/>
      <c r="D51" s="244"/>
      <c r="E51" s="249" t="s">
        <v>873</v>
      </c>
    </row>
    <row r="52" spans="2:5" ht="25.5">
      <c r="B52" s="240"/>
      <c r="C52" s="235"/>
      <c r="D52" s="244"/>
      <c r="E52" s="249" t="s">
        <v>874</v>
      </c>
    </row>
    <row r="53" spans="2:5" ht="25.5">
      <c r="B53" s="240"/>
      <c r="C53" s="235"/>
      <c r="D53" s="244"/>
      <c r="E53" s="249" t="s">
        <v>875</v>
      </c>
    </row>
    <row r="54" spans="2:5" ht="25.5">
      <c r="B54" s="240"/>
      <c r="C54" s="235"/>
      <c r="D54" s="244"/>
      <c r="E54" s="249" t="s">
        <v>876</v>
      </c>
    </row>
    <row r="55" spans="2:5" ht="25.5">
      <c r="B55" s="240"/>
      <c r="C55" s="235"/>
      <c r="D55" s="244"/>
      <c r="E55" s="249" t="s">
        <v>877</v>
      </c>
    </row>
    <row r="56" spans="2:5" ht="25.5">
      <c r="B56" s="240"/>
      <c r="C56" s="235"/>
      <c r="D56" s="244"/>
      <c r="E56" s="249" t="s">
        <v>878</v>
      </c>
    </row>
    <row r="57" spans="2:5" ht="25.5">
      <c r="B57" s="240"/>
      <c r="C57" s="235"/>
      <c r="D57" s="244"/>
      <c r="E57" s="249" t="s">
        <v>879</v>
      </c>
    </row>
    <row r="58" spans="2:5" ht="38.25">
      <c r="B58" s="240"/>
      <c r="C58" s="235"/>
      <c r="D58" s="244"/>
      <c r="E58" s="249" t="s">
        <v>880</v>
      </c>
    </row>
    <row r="59" spans="2:5" ht="38.25">
      <c r="B59" s="240"/>
      <c r="C59" s="235"/>
      <c r="D59" s="244"/>
      <c r="E59" s="249" t="s">
        <v>881</v>
      </c>
    </row>
    <row r="60" spans="2:5" ht="38.25">
      <c r="B60" s="240"/>
      <c r="C60" s="235"/>
      <c r="D60" s="244"/>
      <c r="E60" s="249" t="s">
        <v>882</v>
      </c>
    </row>
    <row r="61" spans="2:5" ht="38.25">
      <c r="B61" s="240"/>
      <c r="C61" s="235"/>
      <c r="D61" s="244"/>
      <c r="E61" s="249" t="s">
        <v>883</v>
      </c>
    </row>
    <row r="62" spans="2:5" ht="12.75">
      <c r="B62" s="240"/>
      <c r="C62" s="235"/>
      <c r="D62" s="244"/>
      <c r="E62" s="249" t="s">
        <v>884</v>
      </c>
    </row>
    <row r="63" spans="2:5" ht="12.75">
      <c r="B63" s="240"/>
      <c r="C63" s="235"/>
      <c r="D63" s="244"/>
      <c r="E63" s="249" t="s">
        <v>885</v>
      </c>
    </row>
    <row r="64" spans="2:5" ht="12.75">
      <c r="B64" s="240"/>
      <c r="C64" s="235"/>
      <c r="D64" s="244"/>
      <c r="E64" s="249" t="s">
        <v>886</v>
      </c>
    </row>
    <row r="65" spans="2:5" ht="12.75">
      <c r="B65" s="240"/>
      <c r="C65" s="235"/>
      <c r="D65" s="244"/>
      <c r="E65" s="249" t="s">
        <v>887</v>
      </c>
    </row>
    <row r="66" spans="2:5" ht="12.75">
      <c r="B66" s="240"/>
      <c r="C66" s="235"/>
      <c r="D66" s="244"/>
      <c r="E66" s="249" t="s">
        <v>888</v>
      </c>
    </row>
    <row r="67" spans="2:5" ht="12.75">
      <c r="B67" s="240"/>
      <c r="C67" s="235"/>
      <c r="D67" s="244"/>
      <c r="E67" s="249" t="s">
        <v>889</v>
      </c>
    </row>
    <row r="68" spans="2:5" ht="12.75">
      <c r="B68" s="240"/>
      <c r="C68" s="235"/>
      <c r="D68" s="244"/>
      <c r="E68" s="249" t="s">
        <v>890</v>
      </c>
    </row>
    <row r="69" spans="2:5" ht="12.75">
      <c r="B69" s="240"/>
      <c r="C69" s="235"/>
      <c r="D69" s="244"/>
      <c r="E69" s="249" t="s">
        <v>891</v>
      </c>
    </row>
    <row r="70" spans="2:5" ht="12.75">
      <c r="B70" s="240"/>
      <c r="C70" s="235"/>
      <c r="D70" s="244"/>
      <c r="E70" s="249" t="s">
        <v>892</v>
      </c>
    </row>
    <row r="71" spans="2:5" ht="12.75">
      <c r="B71" s="240"/>
      <c r="C71" s="235"/>
      <c r="D71" s="244"/>
      <c r="E71" s="249" t="s">
        <v>893</v>
      </c>
    </row>
    <row r="72" spans="2:5" ht="12.75">
      <c r="B72" s="240"/>
      <c r="C72" s="235"/>
      <c r="D72" s="244"/>
      <c r="E72" s="249" t="s">
        <v>894</v>
      </c>
    </row>
    <row r="73" spans="2:5" ht="12.75">
      <c r="B73" s="240"/>
      <c r="C73" s="235"/>
      <c r="D73" s="244"/>
      <c r="E73" s="249" t="s">
        <v>895</v>
      </c>
    </row>
    <row r="74" spans="2:5" ht="25.5">
      <c r="B74" s="240"/>
      <c r="C74" s="235"/>
      <c r="D74" s="244"/>
      <c r="E74" s="249" t="s">
        <v>896</v>
      </c>
    </row>
    <row r="75" spans="2:5" ht="25.5">
      <c r="B75" s="240"/>
      <c r="C75" s="235"/>
      <c r="D75" s="244"/>
      <c r="E75" s="249" t="s">
        <v>897</v>
      </c>
    </row>
    <row r="76" spans="2:5" ht="25.5">
      <c r="B76" s="240"/>
      <c r="C76" s="235"/>
      <c r="D76" s="244"/>
      <c r="E76" s="249" t="s">
        <v>898</v>
      </c>
    </row>
    <row r="77" spans="2:5" ht="25.5">
      <c r="B77" s="240"/>
      <c r="C77" s="235"/>
      <c r="D77" s="244"/>
      <c r="E77" s="249" t="s">
        <v>899</v>
      </c>
    </row>
    <row r="78" spans="2:5" ht="25.5">
      <c r="B78" s="240"/>
      <c r="C78" s="235"/>
      <c r="D78" s="244"/>
      <c r="E78" s="249" t="s">
        <v>900</v>
      </c>
    </row>
    <row r="79" spans="2:5" ht="25.5">
      <c r="B79" s="240"/>
      <c r="C79" s="235"/>
      <c r="D79" s="244"/>
      <c r="E79" s="249" t="s">
        <v>901</v>
      </c>
    </row>
    <row r="80" spans="2:5" ht="25.5">
      <c r="B80" s="240"/>
      <c r="C80" s="235"/>
      <c r="D80" s="244"/>
      <c r="E80" s="249" t="s">
        <v>902</v>
      </c>
    </row>
    <row r="81" spans="2:5" ht="25.5">
      <c r="B81" s="240"/>
      <c r="C81" s="235"/>
      <c r="D81" s="244"/>
      <c r="E81" s="249" t="s">
        <v>903</v>
      </c>
    </row>
    <row r="82" spans="2:5" ht="25.5">
      <c r="B82" s="240"/>
      <c r="C82" s="235"/>
      <c r="D82" s="244"/>
      <c r="E82" s="249" t="s">
        <v>904</v>
      </c>
    </row>
    <row r="83" spans="2:5" ht="25.5">
      <c r="B83" s="240"/>
      <c r="C83" s="235"/>
      <c r="D83" s="244"/>
      <c r="E83" s="249" t="s">
        <v>905</v>
      </c>
    </row>
    <row r="84" spans="2:5" ht="25.5">
      <c r="B84" s="240"/>
      <c r="C84" s="235"/>
      <c r="D84" s="244"/>
      <c r="E84" s="249" t="s">
        <v>906</v>
      </c>
    </row>
    <row r="85" spans="2:5" ht="25.5">
      <c r="B85" s="240"/>
      <c r="C85" s="235"/>
      <c r="D85" s="244"/>
      <c r="E85" s="249" t="s">
        <v>907</v>
      </c>
    </row>
    <row r="86" spans="2:5" ht="25.5">
      <c r="B86" s="240"/>
      <c r="C86" s="235"/>
      <c r="D86" s="244"/>
      <c r="E86" s="249" t="s">
        <v>908</v>
      </c>
    </row>
    <row r="87" spans="2:5" ht="25.5">
      <c r="B87" s="240"/>
      <c r="C87" s="235"/>
      <c r="D87" s="244"/>
      <c r="E87" s="249" t="s">
        <v>909</v>
      </c>
    </row>
    <row r="88" spans="2:5" ht="25.5">
      <c r="B88" s="240"/>
      <c r="C88" s="235"/>
      <c r="D88" s="244"/>
      <c r="E88" s="249" t="s">
        <v>910</v>
      </c>
    </row>
    <row r="89" spans="2:5" ht="25.5">
      <c r="B89" s="240"/>
      <c r="C89" s="235"/>
      <c r="D89" s="244"/>
      <c r="E89" s="249" t="s">
        <v>911</v>
      </c>
    </row>
    <row r="90" spans="2:5" ht="25.5">
      <c r="B90" s="240"/>
      <c r="C90" s="235"/>
      <c r="D90" s="244"/>
      <c r="E90" s="249" t="s">
        <v>912</v>
      </c>
    </row>
    <row r="91" spans="2:5" ht="25.5">
      <c r="B91" s="240"/>
      <c r="C91" s="235"/>
      <c r="D91" s="244"/>
      <c r="E91" s="249" t="s">
        <v>913</v>
      </c>
    </row>
    <row r="92" spans="2:5" ht="25.5">
      <c r="B92" s="240"/>
      <c r="C92" s="235"/>
      <c r="D92" s="244"/>
      <c r="E92" s="249" t="s">
        <v>914</v>
      </c>
    </row>
    <row r="93" spans="2:5" ht="25.5">
      <c r="B93" s="240"/>
      <c r="C93" s="235"/>
      <c r="D93" s="244"/>
      <c r="E93" s="249" t="s">
        <v>915</v>
      </c>
    </row>
    <row r="94" spans="2:5" ht="25.5">
      <c r="B94" s="240"/>
      <c r="C94" s="235"/>
      <c r="D94" s="244"/>
      <c r="E94" s="249" t="s">
        <v>916</v>
      </c>
    </row>
    <row r="95" spans="2:5" ht="25.5">
      <c r="B95" s="240"/>
      <c r="C95" s="235"/>
      <c r="D95" s="244"/>
      <c r="E95" s="249" t="s">
        <v>917</v>
      </c>
    </row>
    <row r="96" spans="2:5" ht="25.5">
      <c r="B96" s="240"/>
      <c r="C96" s="235"/>
      <c r="D96" s="244"/>
      <c r="E96" s="249" t="s">
        <v>918</v>
      </c>
    </row>
    <row r="97" spans="2:5" ht="25.5">
      <c r="B97" s="240"/>
      <c r="C97" s="235"/>
      <c r="D97" s="244"/>
      <c r="E97" s="249" t="s">
        <v>919</v>
      </c>
    </row>
    <row r="98" spans="2:5" ht="25.5">
      <c r="B98" s="240"/>
      <c r="C98" s="235"/>
      <c r="D98" s="244"/>
      <c r="E98" s="249" t="s">
        <v>920</v>
      </c>
    </row>
    <row r="99" spans="2:5" ht="25.5">
      <c r="B99" s="240"/>
      <c r="C99" s="235"/>
      <c r="D99" s="244"/>
      <c r="E99" s="249" t="s">
        <v>921</v>
      </c>
    </row>
    <row r="100" spans="2:5" ht="25.5">
      <c r="B100" s="240"/>
      <c r="C100" s="235"/>
      <c r="D100" s="244"/>
      <c r="E100" s="249" t="s">
        <v>922</v>
      </c>
    </row>
    <row r="101" spans="2:5" ht="25.5">
      <c r="B101" s="240"/>
      <c r="C101" s="235"/>
      <c r="D101" s="244"/>
      <c r="E101" s="249" t="s">
        <v>923</v>
      </c>
    </row>
    <row r="102" spans="2:5" ht="25.5">
      <c r="B102" s="240"/>
      <c r="C102" s="235"/>
      <c r="D102" s="244"/>
      <c r="E102" s="249" t="s">
        <v>924</v>
      </c>
    </row>
    <row r="103" spans="2:5" ht="25.5">
      <c r="B103" s="240"/>
      <c r="C103" s="235"/>
      <c r="D103" s="244"/>
      <c r="E103" s="249" t="s">
        <v>925</v>
      </c>
    </row>
    <row r="104" spans="2:5" ht="25.5">
      <c r="B104" s="240"/>
      <c r="C104" s="235"/>
      <c r="D104" s="244"/>
      <c r="E104" s="249" t="s">
        <v>926</v>
      </c>
    </row>
    <row r="105" spans="2:5" ht="25.5">
      <c r="B105" s="240"/>
      <c r="C105" s="235"/>
      <c r="D105" s="244"/>
      <c r="E105" s="249" t="s">
        <v>927</v>
      </c>
    </row>
    <row r="106" spans="2:5" ht="25.5">
      <c r="B106" s="240"/>
      <c r="C106" s="235"/>
      <c r="D106" s="244"/>
      <c r="E106" s="249" t="s">
        <v>928</v>
      </c>
    </row>
    <row r="107" spans="2:5" ht="25.5">
      <c r="B107" s="240"/>
      <c r="C107" s="235"/>
      <c r="D107" s="244"/>
      <c r="E107" s="249" t="s">
        <v>929</v>
      </c>
    </row>
    <row r="108" spans="2:5" ht="25.5">
      <c r="B108" s="240"/>
      <c r="C108" s="235"/>
      <c r="D108" s="244"/>
      <c r="E108" s="249" t="s">
        <v>930</v>
      </c>
    </row>
    <row r="109" spans="2:5" ht="25.5">
      <c r="B109" s="240"/>
      <c r="C109" s="235"/>
      <c r="D109" s="244"/>
      <c r="E109" s="249" t="s">
        <v>931</v>
      </c>
    </row>
    <row r="110" spans="2:5" ht="38.25">
      <c r="B110" s="240"/>
      <c r="C110" s="235"/>
      <c r="D110" s="244"/>
      <c r="E110" s="249" t="s">
        <v>932</v>
      </c>
    </row>
    <row r="111" spans="2:5" ht="38.25">
      <c r="B111" s="240"/>
      <c r="C111" s="235"/>
      <c r="D111" s="244"/>
      <c r="E111" s="249" t="s">
        <v>933</v>
      </c>
    </row>
    <row r="112" spans="2:5" ht="38.25">
      <c r="B112" s="240"/>
      <c r="C112" s="235"/>
      <c r="D112" s="244"/>
      <c r="E112" s="249" t="s">
        <v>934</v>
      </c>
    </row>
    <row r="113" spans="2:5" ht="38.25">
      <c r="B113" s="240"/>
      <c r="C113" s="235"/>
      <c r="D113" s="244"/>
      <c r="E113" s="249" t="s">
        <v>935</v>
      </c>
    </row>
    <row r="114" spans="2:5" ht="38.25">
      <c r="B114" s="240"/>
      <c r="C114" s="235"/>
      <c r="D114" s="244"/>
      <c r="E114" s="249" t="s">
        <v>936</v>
      </c>
    </row>
    <row r="115" spans="2:5" ht="38.25">
      <c r="B115" s="240"/>
      <c r="C115" s="235"/>
      <c r="D115" s="244"/>
      <c r="E115" s="249" t="s">
        <v>937</v>
      </c>
    </row>
    <row r="116" spans="2:5" ht="38.25">
      <c r="B116" s="240"/>
      <c r="C116" s="235"/>
      <c r="D116" s="244"/>
      <c r="E116" s="249" t="s">
        <v>938</v>
      </c>
    </row>
    <row r="117" spans="2:5" ht="38.25">
      <c r="B117" s="240"/>
      <c r="C117" s="235"/>
      <c r="D117" s="244"/>
      <c r="E117" s="249" t="s">
        <v>939</v>
      </c>
    </row>
    <row r="118" spans="2:5" ht="38.25">
      <c r="B118" s="240"/>
      <c r="C118" s="235"/>
      <c r="D118" s="244"/>
      <c r="E118" s="249" t="s">
        <v>940</v>
      </c>
    </row>
    <row r="119" spans="2:5" ht="38.25">
      <c r="B119" s="240"/>
      <c r="C119" s="235"/>
      <c r="D119" s="244"/>
      <c r="E119" s="249" t="s">
        <v>941</v>
      </c>
    </row>
    <row r="120" spans="2:5" ht="25.5">
      <c r="B120" s="240"/>
      <c r="C120" s="235"/>
      <c r="D120" s="244"/>
      <c r="E120" s="249" t="s">
        <v>942</v>
      </c>
    </row>
    <row r="121" spans="2:5" ht="25.5">
      <c r="B121" s="240"/>
      <c r="C121" s="235"/>
      <c r="D121" s="244"/>
      <c r="E121" s="249" t="s">
        <v>943</v>
      </c>
    </row>
    <row r="122" spans="2:5" ht="25.5">
      <c r="B122" s="240"/>
      <c r="C122" s="235"/>
      <c r="D122" s="244"/>
      <c r="E122" s="249" t="s">
        <v>944</v>
      </c>
    </row>
    <row r="123" spans="2:5" ht="25.5">
      <c r="B123" s="240"/>
      <c r="C123" s="235"/>
      <c r="D123" s="244"/>
      <c r="E123" s="249" t="s">
        <v>945</v>
      </c>
    </row>
    <row r="124" spans="2:5" ht="25.5">
      <c r="B124" s="240"/>
      <c r="C124" s="235"/>
      <c r="D124" s="244"/>
      <c r="E124" s="249" t="s">
        <v>946</v>
      </c>
    </row>
    <row r="125" spans="2:5" ht="25.5">
      <c r="B125" s="240"/>
      <c r="C125" s="235"/>
      <c r="D125" s="244"/>
      <c r="E125" s="249" t="s">
        <v>947</v>
      </c>
    </row>
    <row r="126" spans="2:5" ht="25.5">
      <c r="B126" s="240"/>
      <c r="C126" s="235"/>
      <c r="D126" s="244"/>
      <c r="E126" s="249" t="s">
        <v>948</v>
      </c>
    </row>
    <row r="127" spans="2:5" ht="25.5">
      <c r="B127" s="240"/>
      <c r="C127" s="235"/>
      <c r="D127" s="244"/>
      <c r="E127" s="249" t="s">
        <v>949</v>
      </c>
    </row>
    <row r="128" spans="2:5" ht="25.5">
      <c r="B128" s="240"/>
      <c r="C128" s="235"/>
      <c r="D128" s="244"/>
      <c r="E128" s="249" t="s">
        <v>950</v>
      </c>
    </row>
    <row r="129" spans="2:5" ht="25.5">
      <c r="B129" s="240"/>
      <c r="C129" s="235"/>
      <c r="D129" s="244"/>
      <c r="E129" s="249" t="s">
        <v>951</v>
      </c>
    </row>
    <row r="130" spans="2:5" ht="25.5">
      <c r="B130" s="240"/>
      <c r="C130" s="235"/>
      <c r="D130" s="244"/>
      <c r="E130" s="249" t="s">
        <v>952</v>
      </c>
    </row>
    <row r="131" spans="2:5" ht="25.5">
      <c r="B131" s="240"/>
      <c r="C131" s="235"/>
      <c r="D131" s="244"/>
      <c r="E131" s="249" t="s">
        <v>953</v>
      </c>
    </row>
    <row r="132" spans="2:5" ht="25.5">
      <c r="B132" s="240"/>
      <c r="C132" s="235"/>
      <c r="D132" s="244"/>
      <c r="E132" s="249" t="s">
        <v>954</v>
      </c>
    </row>
    <row r="133" spans="2:5" ht="25.5">
      <c r="B133" s="240"/>
      <c r="C133" s="235"/>
      <c r="D133" s="244"/>
      <c r="E133" s="249" t="s">
        <v>68</v>
      </c>
    </row>
    <row r="134" spans="2:5" ht="25.5">
      <c r="B134" s="240"/>
      <c r="C134" s="235"/>
      <c r="D134" s="244"/>
      <c r="E134" s="249" t="s">
        <v>69</v>
      </c>
    </row>
    <row r="135" spans="2:5" ht="25.5">
      <c r="B135" s="240"/>
      <c r="C135" s="235"/>
      <c r="D135" s="244"/>
      <c r="E135" s="249" t="s">
        <v>70</v>
      </c>
    </row>
    <row r="136" spans="2:5" ht="25.5">
      <c r="B136" s="240"/>
      <c r="C136" s="235"/>
      <c r="D136" s="244"/>
      <c r="E136" s="249" t="s">
        <v>71</v>
      </c>
    </row>
    <row r="137" spans="2:5" ht="25.5">
      <c r="B137" s="240"/>
      <c r="C137" s="235"/>
      <c r="D137" s="244"/>
      <c r="E137" s="249" t="s">
        <v>72</v>
      </c>
    </row>
    <row r="138" spans="2:5" ht="25.5">
      <c r="B138" s="240"/>
      <c r="C138" s="235"/>
      <c r="D138" s="244"/>
      <c r="E138" s="249" t="s">
        <v>73</v>
      </c>
    </row>
    <row r="139" spans="2:5" ht="25.5">
      <c r="B139" s="240"/>
      <c r="C139" s="235"/>
      <c r="D139" s="244"/>
      <c r="E139" s="249" t="s">
        <v>74</v>
      </c>
    </row>
    <row r="140" spans="2:5" ht="25.5">
      <c r="B140" s="240"/>
      <c r="C140" s="235"/>
      <c r="D140" s="244"/>
      <c r="E140" s="249" t="s">
        <v>75</v>
      </c>
    </row>
    <row r="141" spans="2:5" ht="25.5">
      <c r="B141" s="240"/>
      <c r="C141" s="235"/>
      <c r="D141" s="244"/>
      <c r="E141" s="249" t="s">
        <v>76</v>
      </c>
    </row>
    <row r="142" spans="2:5" ht="25.5">
      <c r="B142" s="240"/>
      <c r="C142" s="235"/>
      <c r="D142" s="244"/>
      <c r="E142" s="249" t="s">
        <v>77</v>
      </c>
    </row>
    <row r="143" spans="2:5" ht="25.5">
      <c r="B143" s="240"/>
      <c r="C143" s="235"/>
      <c r="D143" s="244"/>
      <c r="E143" s="249" t="s">
        <v>78</v>
      </c>
    </row>
    <row r="144" spans="2:5" ht="25.5">
      <c r="B144" s="240"/>
      <c r="C144" s="235"/>
      <c r="D144" s="244"/>
      <c r="E144" s="249" t="s">
        <v>79</v>
      </c>
    </row>
    <row r="145" spans="2:5" ht="25.5">
      <c r="B145" s="240"/>
      <c r="C145" s="235"/>
      <c r="D145" s="244"/>
      <c r="E145" s="249" t="s">
        <v>80</v>
      </c>
    </row>
    <row r="146" spans="2:5" ht="25.5">
      <c r="B146" s="240"/>
      <c r="C146" s="235"/>
      <c r="D146" s="244"/>
      <c r="E146" s="249" t="s">
        <v>81</v>
      </c>
    </row>
    <row r="147" spans="2:5" ht="25.5">
      <c r="B147" s="240"/>
      <c r="C147" s="235"/>
      <c r="D147" s="244"/>
      <c r="E147" s="249" t="s">
        <v>82</v>
      </c>
    </row>
    <row r="148" spans="2:5" ht="25.5">
      <c r="B148" s="240"/>
      <c r="C148" s="235"/>
      <c r="D148" s="244"/>
      <c r="E148" s="249" t="s">
        <v>83</v>
      </c>
    </row>
    <row r="149" spans="2:5" ht="25.5">
      <c r="B149" s="240"/>
      <c r="C149" s="235"/>
      <c r="D149" s="244"/>
      <c r="E149" s="249" t="s">
        <v>84</v>
      </c>
    </row>
    <row r="150" spans="2:5" ht="25.5">
      <c r="B150" s="240"/>
      <c r="C150" s="235"/>
      <c r="D150" s="244"/>
      <c r="E150" s="249" t="s">
        <v>85</v>
      </c>
    </row>
    <row r="151" spans="2:5" ht="25.5">
      <c r="B151" s="240"/>
      <c r="C151" s="235"/>
      <c r="D151" s="244"/>
      <c r="E151" s="249" t="s">
        <v>86</v>
      </c>
    </row>
    <row r="152" spans="2:5" ht="25.5">
      <c r="B152" s="240"/>
      <c r="C152" s="235"/>
      <c r="D152" s="244"/>
      <c r="E152" s="249" t="s">
        <v>87</v>
      </c>
    </row>
    <row r="153" spans="2:5" ht="25.5">
      <c r="B153" s="240"/>
      <c r="C153" s="235"/>
      <c r="D153" s="244"/>
      <c r="E153" s="249" t="s">
        <v>88</v>
      </c>
    </row>
    <row r="154" spans="2:5" ht="25.5">
      <c r="B154" s="240"/>
      <c r="C154" s="235"/>
      <c r="D154" s="244"/>
      <c r="E154" s="249" t="s">
        <v>89</v>
      </c>
    </row>
    <row r="155" spans="2:5" ht="25.5">
      <c r="B155" s="240"/>
      <c r="C155" s="235"/>
      <c r="D155" s="244"/>
      <c r="E155" s="249" t="s">
        <v>90</v>
      </c>
    </row>
    <row r="156" spans="2:5" ht="25.5">
      <c r="B156" s="240"/>
      <c r="C156" s="235"/>
      <c r="D156" s="244"/>
      <c r="E156" s="249" t="s">
        <v>91</v>
      </c>
    </row>
    <row r="157" spans="2:5" ht="25.5">
      <c r="B157" s="240"/>
      <c r="C157" s="235"/>
      <c r="D157" s="244"/>
      <c r="E157" s="249" t="s">
        <v>92</v>
      </c>
    </row>
    <row r="158" spans="2:5" ht="25.5">
      <c r="B158" s="240"/>
      <c r="C158" s="235"/>
      <c r="D158" s="244"/>
      <c r="E158" s="249" t="s">
        <v>93</v>
      </c>
    </row>
    <row r="159" spans="2:5" ht="25.5">
      <c r="B159" s="240"/>
      <c r="C159" s="235"/>
      <c r="D159" s="244"/>
      <c r="E159" s="249" t="s">
        <v>94</v>
      </c>
    </row>
    <row r="160" spans="2:5" ht="25.5">
      <c r="B160" s="240"/>
      <c r="C160" s="235"/>
      <c r="D160" s="244"/>
      <c r="E160" s="249" t="s">
        <v>95</v>
      </c>
    </row>
    <row r="161" spans="2:5" ht="25.5">
      <c r="B161" s="240"/>
      <c r="C161" s="235"/>
      <c r="D161" s="244"/>
      <c r="E161" s="249" t="s">
        <v>96</v>
      </c>
    </row>
    <row r="162" spans="2:5" ht="25.5">
      <c r="B162" s="240"/>
      <c r="C162" s="235"/>
      <c r="D162" s="244"/>
      <c r="E162" s="249" t="s">
        <v>97</v>
      </c>
    </row>
    <row r="163" spans="2:5" ht="25.5">
      <c r="B163" s="240"/>
      <c r="C163" s="235"/>
      <c r="D163" s="244"/>
      <c r="E163" s="249" t="s">
        <v>98</v>
      </c>
    </row>
    <row r="164" spans="2:5" ht="25.5">
      <c r="B164" s="240"/>
      <c r="C164" s="235"/>
      <c r="D164" s="244"/>
      <c r="E164" s="249" t="s">
        <v>99</v>
      </c>
    </row>
    <row r="165" spans="2:5" ht="25.5">
      <c r="B165" s="240"/>
      <c r="C165" s="235"/>
      <c r="D165" s="244"/>
      <c r="E165" s="249" t="s">
        <v>100</v>
      </c>
    </row>
    <row r="166" spans="2:5" ht="25.5">
      <c r="B166" s="240"/>
      <c r="C166" s="235"/>
      <c r="D166" s="244"/>
      <c r="E166" s="249" t="s">
        <v>101</v>
      </c>
    </row>
    <row r="167" spans="2:5" ht="25.5">
      <c r="B167" s="240"/>
      <c r="C167" s="235"/>
      <c r="D167" s="244"/>
      <c r="E167" s="249" t="s">
        <v>102</v>
      </c>
    </row>
    <row r="168" spans="2:5" ht="25.5">
      <c r="B168" s="240"/>
      <c r="C168" s="235"/>
      <c r="D168" s="244"/>
      <c r="E168" s="249" t="s">
        <v>103</v>
      </c>
    </row>
    <row r="169" spans="2:5" ht="25.5">
      <c r="B169" s="240"/>
      <c r="C169" s="235"/>
      <c r="D169" s="244"/>
      <c r="E169" s="249" t="s">
        <v>104</v>
      </c>
    </row>
    <row r="170" spans="2:5" ht="25.5">
      <c r="B170" s="240"/>
      <c r="C170" s="235"/>
      <c r="D170" s="244"/>
      <c r="E170" s="249" t="s">
        <v>105</v>
      </c>
    </row>
    <row r="171" spans="2:5" ht="25.5">
      <c r="B171" s="240"/>
      <c r="C171" s="235"/>
      <c r="D171" s="244"/>
      <c r="E171" s="249" t="s">
        <v>106</v>
      </c>
    </row>
    <row r="172" spans="2:5" ht="25.5">
      <c r="B172" s="240"/>
      <c r="C172" s="235"/>
      <c r="D172" s="244"/>
      <c r="E172" s="249" t="s">
        <v>107</v>
      </c>
    </row>
    <row r="173" spans="2:5" ht="25.5">
      <c r="B173" s="240"/>
      <c r="C173" s="235"/>
      <c r="D173" s="244"/>
      <c r="E173" s="249" t="s">
        <v>462</v>
      </c>
    </row>
    <row r="174" spans="2:5" ht="25.5">
      <c r="B174" s="240"/>
      <c r="C174" s="235"/>
      <c r="D174" s="244"/>
      <c r="E174" s="249" t="s">
        <v>463</v>
      </c>
    </row>
    <row r="175" spans="2:5" ht="25.5">
      <c r="B175" s="240"/>
      <c r="C175" s="235"/>
      <c r="D175" s="244"/>
      <c r="E175" s="249" t="s">
        <v>464</v>
      </c>
    </row>
    <row r="176" spans="2:5" ht="25.5">
      <c r="B176" s="240"/>
      <c r="C176" s="235"/>
      <c r="D176" s="244"/>
      <c r="E176" s="249" t="s">
        <v>465</v>
      </c>
    </row>
    <row r="177" spans="2:5" ht="25.5">
      <c r="B177" s="240"/>
      <c r="C177" s="235"/>
      <c r="D177" s="244"/>
      <c r="E177" s="249" t="s">
        <v>466</v>
      </c>
    </row>
    <row r="178" spans="2:5" ht="25.5">
      <c r="B178" s="240"/>
      <c r="C178" s="235"/>
      <c r="D178" s="244"/>
      <c r="E178" s="249" t="s">
        <v>467</v>
      </c>
    </row>
    <row r="179" spans="2:5" ht="25.5">
      <c r="B179" s="240"/>
      <c r="C179" s="235"/>
      <c r="D179" s="244"/>
      <c r="E179" s="249" t="s">
        <v>468</v>
      </c>
    </row>
    <row r="180" spans="2:5" ht="25.5">
      <c r="B180" s="240"/>
      <c r="C180" s="235"/>
      <c r="D180" s="244"/>
      <c r="E180" s="249" t="s">
        <v>469</v>
      </c>
    </row>
    <row r="181" spans="2:5" ht="25.5">
      <c r="B181" s="240"/>
      <c r="C181" s="235"/>
      <c r="D181" s="244"/>
      <c r="E181" s="249" t="s">
        <v>470</v>
      </c>
    </row>
    <row r="182" spans="2:5" ht="25.5">
      <c r="B182" s="240"/>
      <c r="C182" s="235"/>
      <c r="D182" s="244"/>
      <c r="E182" s="249" t="s">
        <v>471</v>
      </c>
    </row>
    <row r="183" spans="2:5" ht="25.5">
      <c r="B183" s="240"/>
      <c r="C183" s="235"/>
      <c r="D183" s="244"/>
      <c r="E183" s="249" t="s">
        <v>472</v>
      </c>
    </row>
    <row r="184" spans="2:5" ht="25.5">
      <c r="B184" s="240"/>
      <c r="C184" s="235"/>
      <c r="D184" s="244"/>
      <c r="E184" s="249" t="s">
        <v>473</v>
      </c>
    </row>
    <row r="185" spans="2:5" ht="25.5">
      <c r="B185" s="240"/>
      <c r="C185" s="235"/>
      <c r="D185" s="244"/>
      <c r="E185" s="249" t="s">
        <v>474</v>
      </c>
    </row>
    <row r="186" spans="2:5" ht="25.5">
      <c r="B186" s="240"/>
      <c r="C186" s="235"/>
      <c r="D186" s="244"/>
      <c r="E186" s="249" t="s">
        <v>475</v>
      </c>
    </row>
    <row r="187" spans="2:5" ht="25.5">
      <c r="B187" s="240"/>
      <c r="C187" s="235"/>
      <c r="D187" s="244"/>
      <c r="E187" s="249" t="s">
        <v>476</v>
      </c>
    </row>
    <row r="188" spans="2:5" ht="25.5">
      <c r="B188" s="240"/>
      <c r="C188" s="235"/>
      <c r="D188" s="244"/>
      <c r="E188" s="249" t="s">
        <v>477</v>
      </c>
    </row>
    <row r="189" spans="2:5" ht="25.5">
      <c r="B189" s="240"/>
      <c r="C189" s="235"/>
      <c r="D189" s="244"/>
      <c r="E189" s="249" t="s">
        <v>478</v>
      </c>
    </row>
    <row r="190" spans="2:5" ht="25.5">
      <c r="B190" s="240"/>
      <c r="C190" s="235"/>
      <c r="D190" s="244"/>
      <c r="E190" s="249" t="s">
        <v>479</v>
      </c>
    </row>
    <row r="191" spans="2:5" ht="25.5">
      <c r="B191" s="240"/>
      <c r="C191" s="235"/>
      <c r="D191" s="244"/>
      <c r="E191" s="249" t="s">
        <v>480</v>
      </c>
    </row>
    <row r="192" spans="2:5" ht="51">
      <c r="B192" s="240"/>
      <c r="C192" s="235"/>
      <c r="D192" s="244"/>
      <c r="E192" s="249" t="s">
        <v>481</v>
      </c>
    </row>
    <row r="193" spans="2:5" ht="51">
      <c r="B193" s="240"/>
      <c r="C193" s="235"/>
      <c r="D193" s="244"/>
      <c r="E193" s="249" t="s">
        <v>482</v>
      </c>
    </row>
    <row r="194" spans="2:5" ht="51">
      <c r="B194" s="240"/>
      <c r="C194" s="235"/>
      <c r="D194" s="244"/>
      <c r="E194" s="249" t="s">
        <v>483</v>
      </c>
    </row>
    <row r="195" spans="2:5" ht="51">
      <c r="B195" s="240"/>
      <c r="C195" s="235"/>
      <c r="D195" s="244"/>
      <c r="E195" s="249" t="s">
        <v>484</v>
      </c>
    </row>
    <row r="196" spans="2:5" ht="51">
      <c r="B196" s="240"/>
      <c r="C196" s="235"/>
      <c r="D196" s="244"/>
      <c r="E196" s="249" t="s">
        <v>485</v>
      </c>
    </row>
    <row r="197" spans="2:5" ht="51">
      <c r="B197" s="240"/>
      <c r="C197" s="235"/>
      <c r="D197" s="244"/>
      <c r="E197" s="249" t="s">
        <v>486</v>
      </c>
    </row>
    <row r="198" spans="2:5" ht="51">
      <c r="B198" s="240"/>
      <c r="C198" s="235"/>
      <c r="D198" s="244"/>
      <c r="E198" s="249" t="s">
        <v>487</v>
      </c>
    </row>
    <row r="199" spans="2:5" ht="51">
      <c r="B199" s="240"/>
      <c r="C199" s="235"/>
      <c r="D199" s="244"/>
      <c r="E199" s="249" t="s">
        <v>488</v>
      </c>
    </row>
    <row r="200" spans="2:5" ht="51">
      <c r="B200" s="240"/>
      <c r="C200" s="235"/>
      <c r="D200" s="244"/>
      <c r="E200" s="249" t="s">
        <v>489</v>
      </c>
    </row>
    <row r="201" spans="2:5" ht="51">
      <c r="B201" s="240"/>
      <c r="C201" s="235"/>
      <c r="D201" s="244"/>
      <c r="E201" s="249" t="s">
        <v>490</v>
      </c>
    </row>
    <row r="202" spans="2:5" ht="51">
      <c r="B202" s="240"/>
      <c r="C202" s="235"/>
      <c r="D202" s="244"/>
      <c r="E202" s="249" t="s">
        <v>491</v>
      </c>
    </row>
    <row r="203" spans="2:5" ht="51">
      <c r="B203" s="240"/>
      <c r="C203" s="235"/>
      <c r="D203" s="244"/>
      <c r="E203" s="249" t="s">
        <v>492</v>
      </c>
    </row>
    <row r="204" spans="2:5" ht="25.5">
      <c r="B204" s="240"/>
      <c r="C204" s="235"/>
      <c r="D204" s="244"/>
      <c r="E204" s="249" t="s">
        <v>493</v>
      </c>
    </row>
    <row r="205" spans="2:5" ht="25.5">
      <c r="B205" s="240"/>
      <c r="C205" s="235"/>
      <c r="D205" s="244"/>
      <c r="E205" s="249" t="s">
        <v>494</v>
      </c>
    </row>
    <row r="206" spans="2:5" ht="38.25">
      <c r="B206" s="240"/>
      <c r="C206" s="235"/>
      <c r="D206" s="244"/>
      <c r="E206" s="249" t="s">
        <v>495</v>
      </c>
    </row>
    <row r="207" spans="2:5" ht="38.25">
      <c r="B207" s="240"/>
      <c r="C207" s="235"/>
      <c r="D207" s="244"/>
      <c r="E207" s="249" t="s">
        <v>496</v>
      </c>
    </row>
    <row r="208" spans="2:5" ht="25.5">
      <c r="B208" s="240"/>
      <c r="C208" s="235"/>
      <c r="D208" s="244"/>
      <c r="E208" s="249" t="s">
        <v>497</v>
      </c>
    </row>
    <row r="209" spans="2:5" ht="25.5">
      <c r="B209" s="240"/>
      <c r="C209" s="235"/>
      <c r="D209" s="244"/>
      <c r="E209" s="249" t="s">
        <v>498</v>
      </c>
    </row>
    <row r="210" spans="2:5" ht="38.25">
      <c r="B210" s="240"/>
      <c r="C210" s="235"/>
      <c r="D210" s="244"/>
      <c r="E210" s="249" t="s">
        <v>499</v>
      </c>
    </row>
    <row r="211" spans="2:5" ht="38.25">
      <c r="B211" s="240"/>
      <c r="C211" s="235"/>
      <c r="D211" s="244"/>
      <c r="E211" s="249" t="s">
        <v>500</v>
      </c>
    </row>
    <row r="212" spans="2:5" ht="25.5">
      <c r="B212" s="240"/>
      <c r="C212" s="235"/>
      <c r="D212" s="244"/>
      <c r="E212" s="249" t="s">
        <v>501</v>
      </c>
    </row>
    <row r="213" spans="2:5" ht="25.5">
      <c r="B213" s="240"/>
      <c r="C213" s="235"/>
      <c r="D213" s="244"/>
      <c r="E213" s="249" t="s">
        <v>502</v>
      </c>
    </row>
    <row r="214" spans="2:5" ht="25.5">
      <c r="B214" s="240"/>
      <c r="C214" s="235"/>
      <c r="D214" s="244"/>
      <c r="E214" s="249" t="s">
        <v>503</v>
      </c>
    </row>
    <row r="215" spans="2:5" ht="25.5">
      <c r="B215" s="240"/>
      <c r="C215" s="235"/>
      <c r="D215" s="244"/>
      <c r="E215" s="249" t="s">
        <v>504</v>
      </c>
    </row>
    <row r="216" spans="2:5" ht="25.5">
      <c r="B216" s="240"/>
      <c r="C216" s="235"/>
      <c r="D216" s="244"/>
      <c r="E216" s="249" t="s">
        <v>505</v>
      </c>
    </row>
    <row r="217" spans="2:5" ht="25.5">
      <c r="B217" s="240"/>
      <c r="C217" s="235"/>
      <c r="D217" s="244"/>
      <c r="E217" s="249" t="s">
        <v>506</v>
      </c>
    </row>
    <row r="218" spans="2:5" ht="25.5">
      <c r="B218" s="240"/>
      <c r="C218" s="235"/>
      <c r="D218" s="244"/>
      <c r="E218" s="249" t="s">
        <v>507</v>
      </c>
    </row>
    <row r="219" spans="2:5" ht="25.5">
      <c r="B219" s="240"/>
      <c r="C219" s="235"/>
      <c r="D219" s="244"/>
      <c r="E219" s="249" t="s">
        <v>508</v>
      </c>
    </row>
    <row r="220" spans="2:5" ht="25.5">
      <c r="B220" s="240"/>
      <c r="C220" s="235"/>
      <c r="D220" s="244"/>
      <c r="E220" s="249" t="s">
        <v>509</v>
      </c>
    </row>
    <row r="221" spans="2:5" ht="25.5">
      <c r="B221" s="240"/>
      <c r="C221" s="235"/>
      <c r="D221" s="244"/>
      <c r="E221" s="249" t="s">
        <v>510</v>
      </c>
    </row>
    <row r="222" spans="2:5" ht="25.5">
      <c r="B222" s="240"/>
      <c r="C222" s="235"/>
      <c r="D222" s="244"/>
      <c r="E222" s="249" t="s">
        <v>511</v>
      </c>
    </row>
    <row r="223" spans="2:5" ht="25.5">
      <c r="B223" s="240"/>
      <c r="C223" s="235"/>
      <c r="D223" s="244"/>
      <c r="E223" s="249" t="s">
        <v>512</v>
      </c>
    </row>
    <row r="224" spans="2:5" ht="25.5">
      <c r="B224" s="240"/>
      <c r="C224" s="235"/>
      <c r="D224" s="244"/>
      <c r="E224" s="249" t="s">
        <v>513</v>
      </c>
    </row>
    <row r="225" spans="2:5" ht="25.5">
      <c r="B225" s="240"/>
      <c r="C225" s="235"/>
      <c r="D225" s="244"/>
      <c r="E225" s="249" t="s">
        <v>514</v>
      </c>
    </row>
    <row r="226" spans="2:5" ht="25.5">
      <c r="B226" s="240"/>
      <c r="C226" s="235"/>
      <c r="D226" s="244"/>
      <c r="E226" s="249" t="s">
        <v>515</v>
      </c>
    </row>
    <row r="227" spans="2:5" ht="26.25" thickBot="1">
      <c r="B227" s="238"/>
      <c r="C227" s="239"/>
      <c r="D227" s="247"/>
      <c r="E227" s="248" t="s">
        <v>516</v>
      </c>
    </row>
    <row r="228" spans="2:5" ht="12.75">
      <c r="B228" s="235"/>
      <c r="C228" s="235"/>
      <c r="D228" s="244"/>
      <c r="E228" s="244"/>
    </row>
    <row r="229" spans="2:5" ht="12.75">
      <c r="B229" s="235"/>
      <c r="C229" s="235"/>
      <c r="D229" s="244"/>
      <c r="E229" s="244"/>
    </row>
    <row r="230" spans="2:5" ht="12.75">
      <c r="B230" s="234" t="s">
        <v>517</v>
      </c>
      <c r="C230" s="234"/>
      <c r="D230" s="243"/>
      <c r="E230" s="243"/>
    </row>
    <row r="231" spans="2:5" ht="13.5" thickBot="1">
      <c r="B231" s="235"/>
      <c r="C231" s="235"/>
      <c r="D231" s="244"/>
      <c r="E231" s="244"/>
    </row>
    <row r="232" spans="2:5" ht="39" thickBot="1">
      <c r="B232" s="241" t="s">
        <v>518</v>
      </c>
      <c r="C232" s="242"/>
      <c r="D232" s="250"/>
      <c r="E232" s="251">
        <v>15</v>
      </c>
    </row>
  </sheetData>
  <sheetProtection/>
  <hyperlinks>
    <hyperlink ref="E9" location="'CULTURALES'!F14" display="'CULTURALES'!F14"/>
    <hyperlink ref="E12" location="'OBJETIVOS DEL MILENIO'!N4:Q4" display="'OBJETIVOS DEL MILENIO'!N4:Q4"/>
    <hyperlink ref="E13" location="'OBJETIVOS DEL MILENIO'!S4:V4" display="'OBJETIVOS DEL MILENIO'!S4:V4"/>
    <hyperlink ref="E14" location="'OBJETIVOS DEL MILENIO'!N5:Q5" display="'OBJETIVOS DEL MILENIO'!N5:Q5"/>
    <hyperlink ref="E15" location="'OBJETIVOS DEL MILENIO'!S5:V5" display="'OBJETIVOS DEL MILENIO'!S5:V5"/>
    <hyperlink ref="E16" location="'OBJETIVOS DEL MILENIO'!N6:Q6" display="'OBJETIVOS DEL MILENIO'!N6:Q6"/>
    <hyperlink ref="E17" location="'OBJETIVOS DEL MILENIO'!S6:V6" display="'OBJETIVOS DEL MILENIO'!S6:V6"/>
    <hyperlink ref="E18" location="'PRODUCCION COMERCIO Y SERVICIOS'!N4:Q4" display="'PRODUCCION COMERCIO Y SERVICIOS'!N4:Q4"/>
    <hyperlink ref="E19" location="'PRODUCCION COMERCIO Y SERVICIOS'!S4:V4" display="'PRODUCCION COMERCIO Y SERVICIOS'!S4:V4"/>
    <hyperlink ref="E20" location="'PRODUCCION COMERCIO Y SERVICIOS'!N5:Q5" display="'PRODUCCION COMERCIO Y SERVICIOS'!N5:Q5"/>
    <hyperlink ref="E21" location="'PRODUCCION COMERCIO Y SERVICIOS'!S5:V5" display="'PRODUCCION COMERCIO Y SERVICIOS'!S5:V5"/>
    <hyperlink ref="E22" location="'PRODUCCION COMERCIO Y SERVICIOS'!N6:Q6" display="'PRODUCCION COMERCIO Y SERVICIOS'!N6:Q6"/>
    <hyperlink ref="E23" location="'PRODUCCION COMERCIO Y SERVICIOS'!S6:V6" display="'PRODUCCION COMERCIO Y SERVICIOS'!S6:V6"/>
    <hyperlink ref="E24" location="'PRODUCCION COMERCIO Y SERVICIOS'!N7:Q7" display="'PRODUCCION COMERCIO Y SERVICIOS'!N7:Q7"/>
    <hyperlink ref="E25" location="'PRODUCCION COMERCIO Y SERVICIOS'!S7:V7" display="'PRODUCCION COMERCIO Y SERVICIOS'!S7:V7"/>
    <hyperlink ref="E26" location="'PRODUCCION COMERCIO Y SERVICIOS'!N8:Q8" display="'PRODUCCION COMERCIO Y SERVICIOS'!N8:Q8"/>
    <hyperlink ref="E27" location="'PRODUCCION COMERCIO Y SERVICIOS'!S8:V8" display="'PRODUCCION COMERCIO Y SERVICIOS'!S8:V8"/>
    <hyperlink ref="E28" location="'PRODUCCION COMERCIO Y SERVICIOS'!N9:Q9" display="'PRODUCCION COMERCIO Y SERVICIOS'!N9:Q9"/>
    <hyperlink ref="E29" location="'PRODUCCION COMERCIO Y SERVICIOS'!S9:V9" display="'PRODUCCION COMERCIO Y SERVICIOS'!S9:V9"/>
    <hyperlink ref="E30" location="'PRODUCCION COMERCIO Y SERVICIOS'!N10:Q10" display="'PRODUCCION COMERCIO Y SERVICIOS'!N10:Q10"/>
    <hyperlink ref="E31" location="'PRODUCCION COMERCIO Y SERVICIOS'!S10:V10" display="'PRODUCCION COMERCIO Y SERVICIOS'!S10:V10"/>
    <hyperlink ref="E32" location="'PRODUCCION COMERCIO Y SERVICIOS'!N11:Q11" display="'PRODUCCION COMERCIO Y SERVICIOS'!N11:Q11"/>
    <hyperlink ref="E33" location="'PRODUCCION COMERCIO Y SERVICIOS'!S11:V11" display="'PRODUCCION COMERCIO Y SERVICIOS'!S11:V11"/>
    <hyperlink ref="E34" location="'PRODUCCION COMERCIO Y SERVICIOS'!N12:Q12" display="'PRODUCCION COMERCIO Y SERVICIOS'!N12:Q12"/>
    <hyperlink ref="E35" location="'PRODUCCION COMERCIO Y SERVICIOS'!S12:V12" display="'PRODUCCION COMERCIO Y SERVICIOS'!S12:V12"/>
    <hyperlink ref="E36" location="'PRODUCCION COMERCIO Y SERVICIOS'!N13:Q13" display="'PRODUCCION COMERCIO Y SERVICIOS'!N13:Q13"/>
    <hyperlink ref="E37" location="'PRODUCCION COMERCIO Y SERVICIOS'!S13:V13" display="'PRODUCCION COMERCIO Y SERVICIOS'!S13:V13"/>
    <hyperlink ref="E38" location="'PRODUCCION COMERCIO Y SERVICIOS'!N14:Q14" display="'PRODUCCION COMERCIO Y SERVICIOS'!N14:Q14"/>
    <hyperlink ref="E39" location="'PRODUCCION COMERCIO Y SERVICIOS'!S14:V14" display="'PRODUCCION COMERCIO Y SERVICIOS'!S14:V14"/>
    <hyperlink ref="E40" location="'PRODUCCION COMERCIO Y SERVICIOS'!N15:Q15" display="'PRODUCCION COMERCIO Y SERVICIOS'!N15:Q15"/>
    <hyperlink ref="E41" location="'PRODUCCION COMERCIO Y SERVICIOS'!S15:V15" display="'PRODUCCION COMERCIO Y SERVICIOS'!S15:V15"/>
    <hyperlink ref="E42" location="'PRODUCCION COMERCIO Y SERVICIOS'!N16:Q16" display="'PRODUCCION COMERCIO Y SERVICIOS'!N16:Q16"/>
    <hyperlink ref="E43" location="'PRODUCCION COMERCIO Y SERVICIOS'!S16:V16" display="'PRODUCCION COMERCIO Y SERVICIOS'!S16:V16"/>
    <hyperlink ref="E44" location="'PRODUCCION COMERCIO Y SERVICIOS'!N17:Q17" display="'PRODUCCION COMERCIO Y SERVICIOS'!N17:Q17"/>
    <hyperlink ref="E45" location="'PRODUCCION COMERCIO Y SERVICIOS'!S17:V17" display="'PRODUCCION COMERCIO Y SERVICIOS'!S17:V17"/>
    <hyperlink ref="E46" location="'SERVICIOS PUBICOS'!N4:Q4" display="'SERVICIOS PUBICOS'!N4:Q4"/>
    <hyperlink ref="E47" location="'SERVICIOS PUBICOS'!S4:V4" display="'SERVICIOS PUBICOS'!S4:V4"/>
    <hyperlink ref="E48" location="'SERVICIOS PUBICOS'!N5:Q5" display="'SERVICIOS PUBICOS'!N5:Q5"/>
    <hyperlink ref="E49" location="'SERVICIOS PUBICOS'!S5:V5" display="'SERVICIOS PUBICOS'!S5:V5"/>
    <hyperlink ref="E50" location="'SERVICIOS PUBICOS'!N6:Q6" display="'SERVICIOS PUBICOS'!N6:Q6"/>
    <hyperlink ref="E51" location="'SERVICIOS PUBICOS'!S6:V6" display="'SERVICIOS PUBICOS'!S6:V6"/>
    <hyperlink ref="E52" location="'SERVICIOS PUBICOS'!N7:Q7" display="'SERVICIOS PUBICOS'!N7:Q7"/>
    <hyperlink ref="E53" location="'SERVICIOS PUBICOS'!S7:V7" display="'SERVICIOS PUBICOS'!S7:V7"/>
    <hyperlink ref="E54" location="'SERVICIOS PUBICOS'!N8:Q8" display="'SERVICIOS PUBICOS'!N8:Q8"/>
    <hyperlink ref="E55" location="'SERVICIOS PUBICOS'!S8:V8" display="'SERVICIOS PUBICOS'!S8:V8"/>
    <hyperlink ref="E56" location="'SERVICIOS PUBICOS'!N9:Q9" display="'SERVICIOS PUBICOS'!N9:Q9"/>
    <hyperlink ref="E57" location="'SERVICIOS PUBICOS'!S9:V9" display="'SERVICIOS PUBICOS'!S9:V9"/>
    <hyperlink ref="E58" location="'SERVICIOS PUBICOS'!N10:Q10" display="'SERVICIOS PUBICOS'!N10:Q10"/>
    <hyperlink ref="E59" location="'SERVICIOS PUBICOS'!S10:V10" display="'SERVICIOS PUBICOS'!S10:V10"/>
    <hyperlink ref="E60" location="'SERVICIOS PUBICOS'!N11:Q11" display="'SERVICIOS PUBICOS'!N11:Q11"/>
    <hyperlink ref="E61" location="'SERVICIOS PUBICOS'!S11:V11" display="'SERVICIOS PUBICOS'!S11:V11"/>
    <hyperlink ref="E62" location="'PRECIOS'!N4:Q4" display="'PRECIOS'!N4:Q4"/>
    <hyperlink ref="E63" location="'PRECIOS'!S4:V4" display="'PRECIOS'!S4:V4"/>
    <hyperlink ref="E64" location="'PRECIOS'!N5:Q5" display="'PRECIOS'!N5:Q5"/>
    <hyperlink ref="E65" location="'PRECIOS'!S5:V5" display="'PRECIOS'!S5:V5"/>
    <hyperlink ref="E66" location="'PRECIOS'!N6:Q6" display="'PRECIOS'!N6:Q6"/>
    <hyperlink ref="E67" location="'PRECIOS'!S6:V6" display="'PRECIOS'!S6:V6"/>
    <hyperlink ref="E68" location="'PRECIOS'!N7:Q7" display="'PRECIOS'!N7:Q7"/>
    <hyperlink ref="E69" location="'PRECIOS'!S7:V7" display="'PRECIOS'!S7:V7"/>
    <hyperlink ref="E70" location="'PRECIOS'!N8:Q8" display="'PRECIOS'!N8:Q8"/>
    <hyperlink ref="E71" location="'PRECIOS'!S8:V8" display="'PRECIOS'!S8:V8"/>
    <hyperlink ref="E72" location="'PRECIOS'!N9:Q9" display="'PRECIOS'!N9:Q9"/>
    <hyperlink ref="E73" location="'PRECIOS'!S9:V9" display="'PRECIOS'!S9:V9"/>
    <hyperlink ref="E74" location="'PRECIOS'!N10:Q10" display="'PRECIOS'!N10:Q10"/>
    <hyperlink ref="E75" location="'PRECIOS'!S10:V10" display="'PRECIOS'!S10:V10"/>
    <hyperlink ref="E76" location="'SOCIODEMOGRAFICAS'!N4:Q4" display="'SOCIODEMOGRAFICAS'!N4:Q4"/>
    <hyperlink ref="E77" location="'SOCIODEMOGRAFICAS'!S4:V4" display="'SOCIODEMOGRAFICAS'!S4:V4"/>
    <hyperlink ref="E78" location="'SOCIODEMOGRAFICAS'!N5:Q5" display="'SOCIODEMOGRAFICAS'!N5:Q5"/>
    <hyperlink ref="E79" location="'SOCIODEMOGRAFICAS'!S5:V5" display="'SOCIODEMOGRAFICAS'!S5:V5"/>
    <hyperlink ref="E80" location="'SOCIODEMOGRAFICAS'!N6:Q6" display="'SOCIODEMOGRAFICAS'!N6:Q6"/>
    <hyperlink ref="E81" location="'SOCIODEMOGRAFICAS'!S6:V6" display="'SOCIODEMOGRAFICAS'!S6:V6"/>
    <hyperlink ref="E82" location="'SOCIODEMOGRAFICAS'!N7:Q7" display="'SOCIODEMOGRAFICAS'!N7:Q7"/>
    <hyperlink ref="E83" location="'SOCIODEMOGRAFICAS'!S7:V7" display="'SOCIODEMOGRAFICAS'!S7:V7"/>
    <hyperlink ref="E84" location="'SOCIODEMOGRAFICAS'!N8:Q8" display="'SOCIODEMOGRAFICAS'!N8:Q8"/>
    <hyperlink ref="E85" location="'SOCIODEMOGRAFICAS'!S8:V8" display="'SOCIODEMOGRAFICAS'!S8:V8"/>
    <hyperlink ref="E86" location="'SOCIODEMOGRAFICAS'!N9:Q9" display="'SOCIODEMOGRAFICAS'!N9:Q9"/>
    <hyperlink ref="E87" location="'SOCIODEMOGRAFICAS'!S9:V9" display="'SOCIODEMOGRAFICAS'!S9:V9"/>
    <hyperlink ref="E88" location="'SOCIODEMOGRAFICAS'!N10:Q10" display="'SOCIODEMOGRAFICAS'!N10:Q10"/>
    <hyperlink ref="E89" location="'SOCIODEMOGRAFICAS'!S10:V10" display="'SOCIODEMOGRAFICAS'!S10:V10"/>
    <hyperlink ref="E90" location="'SOCIODEMOGRAFICAS'!N11:Q11" display="'SOCIODEMOGRAFICAS'!N11:Q11"/>
    <hyperlink ref="E91" location="'SOCIODEMOGRAFICAS'!S11:V11" display="'SOCIODEMOGRAFICAS'!S11:V11"/>
    <hyperlink ref="E92" location="'SOCIODEMOGRAFICAS'!N12:Q12" display="'SOCIODEMOGRAFICAS'!N12:Q12"/>
    <hyperlink ref="E93" location="'SOCIODEMOGRAFICAS'!S12:V12" display="'SOCIODEMOGRAFICAS'!S12:V12"/>
    <hyperlink ref="E94" location="'SOCIODEMOGRAFICAS'!N13:Q13" display="'SOCIODEMOGRAFICAS'!N13:Q13"/>
    <hyperlink ref="E95" location="'SOCIODEMOGRAFICAS'!S13:V13" display="'SOCIODEMOGRAFICAS'!S13:V13"/>
    <hyperlink ref="E96" location="'AMBIENTALES'!N4:Q4" display="'AMBIENTALES'!N4:Q4"/>
    <hyperlink ref="E97" location="'AMBIENTALES'!S4:V4" display="'AMBIENTALES'!S4:V4"/>
    <hyperlink ref="E98" location="'AMBIENTALES'!N5:Q5" display="'AMBIENTALES'!N5:Q5"/>
    <hyperlink ref="E99" location="'AMBIENTALES'!S5:V5" display="'AMBIENTALES'!S5:V5"/>
    <hyperlink ref="E100" location="'AMBIENTALES'!N6:Q6" display="'AMBIENTALES'!N6:Q6"/>
    <hyperlink ref="E101" location="'AMBIENTALES'!S6:V6" display="'AMBIENTALES'!S6:V6"/>
    <hyperlink ref="E102" location="'ESPACIALES'!N4:Q4" display="'ESPACIALES'!N4:Q4"/>
    <hyperlink ref="E103" location="'ESPACIALES'!S4:V4" display="'ESPACIALES'!S4:V4"/>
    <hyperlink ref="E104" location="'ESPACIALES'!N5:Q5" display="'ESPACIALES'!N5:Q5"/>
    <hyperlink ref="E105" location="'ESPACIALES'!S5:V5" display="'ESPACIALES'!S5:V5"/>
    <hyperlink ref="E106" location="'CULTURALES'!N4:Q4" display="'CULTURALES'!N4:Q4"/>
    <hyperlink ref="E107" location="'CULTURALES'!S4:V4" display="'CULTURALES'!S4:V4"/>
    <hyperlink ref="E108" location="'CULTURALES'!N5:Q5" display="'CULTURALES'!N5:Q5"/>
    <hyperlink ref="E109" location="'CULTURALES'!S5:V5" display="'CULTURALES'!S5:V5"/>
    <hyperlink ref="E110" location="'CUENTAS NACIONALES'!N4:Q4" display="'CUENTAS NACIONALES'!N4:Q4"/>
    <hyperlink ref="E111" location="'CUENTAS NACIONALES'!S4:V4" display="'CUENTAS NACIONALES'!S4:V4"/>
    <hyperlink ref="E112" location="'CUENTAS NACIONALES'!N5:Q5" display="'CUENTAS NACIONALES'!N5:Q5"/>
    <hyperlink ref="E113" location="'CUENTAS NACIONALES'!S5:V5" display="'CUENTAS NACIONALES'!S5:V5"/>
    <hyperlink ref="E114" location="'CUENTAS NACIONALES'!N6:Q6" display="'CUENTAS NACIONALES'!N6:Q6"/>
    <hyperlink ref="E115" location="'CUENTAS NACIONALES'!S6:V6" display="'CUENTAS NACIONALES'!S6:V6"/>
    <hyperlink ref="E116" location="'CUENTAS NACIONALES'!N7:Q7" display="'CUENTAS NACIONALES'!N7:Q7"/>
    <hyperlink ref="E117" location="'CUENTAS NACIONALES'!S7:V7" display="'CUENTAS NACIONALES'!S7:V7"/>
    <hyperlink ref="E118" location="'CUENTAS NACIONALES'!N8:Q8" display="'CUENTAS NACIONALES'!N8:Q8"/>
    <hyperlink ref="E119" location="'CUENTAS NACIONALES'!S8:V8" display="'CUENTAS NACIONALES'!S8:V8"/>
    <hyperlink ref="E120" location="'PLANIFICACION'!N4:Q4" display="'PLANIFICACION'!N4:Q4"/>
    <hyperlink ref="E121" location="'PLANIFICACION'!S4:V4" display="'PLANIFICACION'!S4:V4"/>
    <hyperlink ref="E122" location="'PLANIFICACION'!N5:Q5" display="'PLANIFICACION'!N5:Q5"/>
    <hyperlink ref="E123" location="'PLANIFICACION'!S5:V5" display="'PLANIFICACION'!S5:V5"/>
    <hyperlink ref="E124" location="'PLANIFICACION'!N6:Q6" display="'PLANIFICACION'!N6:Q6"/>
    <hyperlink ref="E125" location="'PLANIFICACION'!S6:V6" display="'PLANIFICACION'!S6:V6"/>
    <hyperlink ref="E126" location="'PLANIFICACION'!N7:Q7" display="'PLANIFICACION'!N7:Q7"/>
    <hyperlink ref="E127" location="'PLANIFICACION'!S7:V7" display="'PLANIFICACION'!S7:V7"/>
    <hyperlink ref="E128" location="'PLANIFICACION'!N8:Q8" display="'PLANIFICACION'!N8:Q8"/>
    <hyperlink ref="E129" location="'PLANIFICACION'!S8:V8" display="'PLANIFICACION'!S8:V8"/>
    <hyperlink ref="E130" location="'PLANIFICACION'!N9:Q9" display="'PLANIFICACION'!N9:Q9"/>
    <hyperlink ref="E131" location="'PLANIFICACION'!S9:V9" display="'PLANIFICACION'!S9:V9"/>
    <hyperlink ref="E132" location="'PLANIFICACION'!N10:Q10" display="'PLANIFICACION'!N10:Q10"/>
    <hyperlink ref="E133" location="'PLANIFICACION'!S10:V10" display="'PLANIFICACION'!S10:V10"/>
    <hyperlink ref="E134" location="'PLANIFICACION'!N11:Q11" display="'PLANIFICACION'!N11:Q11"/>
    <hyperlink ref="E135" location="'PLANIFICACION'!S11:V11" display="'PLANIFICACION'!S11:V11"/>
    <hyperlink ref="E136" location="'PLANIFICACION'!N12:Q12" display="'PLANIFICACION'!N12:Q12"/>
    <hyperlink ref="E137" location="'PLANIFICACION'!S12:V12" display="'PLANIFICACION'!S12:V12"/>
    <hyperlink ref="E138" location="'PLANIFICACION'!N13:Q13" display="'PLANIFICACION'!N13:Q13"/>
    <hyperlink ref="E139" location="'PLANIFICACION'!S13:V13" display="'PLANIFICACION'!S13:V13"/>
    <hyperlink ref="E140" location="'PLANIFICACION'!N14:Q14" display="'PLANIFICACION'!N14:Q14"/>
    <hyperlink ref="E141" location="'PLANIFICACION'!S14:V14" display="'PLANIFICACION'!S14:V14"/>
    <hyperlink ref="E142" location="'PLANIFICACION'!N15:Q15" display="'PLANIFICACION'!N15:Q15"/>
    <hyperlink ref="E143" location="'PLANIFICACION'!S15:V15" display="'PLANIFICACION'!S15:V15"/>
    <hyperlink ref="E144" location="'PLANIFICACION'!N16:Q16" display="'PLANIFICACION'!N16:Q16"/>
    <hyperlink ref="E145" location="'PLANIFICACION'!S16:V16" display="'PLANIFICACION'!S16:V16"/>
    <hyperlink ref="E146" location="'PLANIFICACION'!N17:Q17" display="'PLANIFICACION'!N17:Q17"/>
    <hyperlink ref="E147" location="'PLANIFICACION'!S17:V17" display="'PLANIFICACION'!S17:V17"/>
    <hyperlink ref="E148" location="'PLANIFICACION'!N18:Q18" display="'PLANIFICACION'!N18:Q18"/>
    <hyperlink ref="E149" location="'PLANIFICACION'!S18:V18" display="'PLANIFICACION'!S18:V18"/>
    <hyperlink ref="E150" location="'PLANIFICACION'!N19:Q19" display="'PLANIFICACION'!N19:Q19"/>
    <hyperlink ref="E151" location="'PLANIFICACION'!S19:V19" display="'PLANIFICACION'!S19:V19"/>
    <hyperlink ref="E152" location="'AGROPECUARIAS'!N4:Q4" display="'AGROPECUARIAS'!N4:Q4"/>
    <hyperlink ref="E153" location="'AGROPECUARIAS'!S4:V4" display="'AGROPECUARIAS'!S4:V4"/>
    <hyperlink ref="E154" location="'AGROPECUARIAS'!N5:Q5" display="'AGROPECUARIAS'!N5:Q5"/>
    <hyperlink ref="E155" location="'AGROPECUARIAS'!S5:V5" display="'AGROPECUARIAS'!S5:V5"/>
    <hyperlink ref="E156" location="'AGROPECUARIAS'!N6:Q6" display="'AGROPECUARIAS'!N6:Q6"/>
    <hyperlink ref="E157" location="'AGROPECUARIAS'!S6:V6" display="'AGROPECUARIAS'!S6:V6"/>
    <hyperlink ref="E158" location="'AGROPECUARIAS'!N7:Q7" display="'AGROPECUARIAS'!N7:Q7"/>
    <hyperlink ref="E159" location="'AGROPECUARIAS'!S7:V7" display="'AGROPECUARIAS'!S7:V7"/>
    <hyperlink ref="E160" location="'AGROPECUARIAS'!N8:Q8" display="'AGROPECUARIAS'!N8:Q8"/>
    <hyperlink ref="E161" location="'AGROPECUARIAS'!S8:V8" display="'AGROPECUARIAS'!S8:V8"/>
    <hyperlink ref="E162" location="'AGROPECUARIAS'!N9:Q9" display="'AGROPECUARIAS'!N9:Q9"/>
    <hyperlink ref="E163" location="'AGROPECUARIAS'!S9:V9" display="'AGROPECUARIAS'!S9:V9"/>
    <hyperlink ref="E164" location="'AGROPECUARIAS'!N10:Q10" display="'AGROPECUARIAS'!N10:Q10"/>
    <hyperlink ref="E165" location="'AGROPECUARIAS'!S10:V10" display="'AGROPECUARIAS'!S10:V10"/>
    <hyperlink ref="E166" location="'INSTRUMENTALES'!N4:Q4" display="'INSTRUMENTALES'!N4:Q4"/>
    <hyperlink ref="E167" location="'INSTRUMENTALES'!S4:V4" display="'INSTRUMENTALES'!S4:V4"/>
    <hyperlink ref="E168" location="'INSTRUMENTALES'!N5:Q5" display="'INSTRUMENTALES'!N5:Q5"/>
    <hyperlink ref="E169" location="'INSTRUMENTALES'!S5:V5" display="'INSTRUMENTALES'!S5:V5"/>
    <hyperlink ref="E170" location="'INSTRUMENTALES'!N6:Q6" display="'INSTRUMENTALES'!N6:Q6"/>
    <hyperlink ref="E171" location="'INSTRUMENTALES'!S6:V6" display="'INSTRUMENTALES'!S6:V6"/>
    <hyperlink ref="E172" location="'INSTRUMENTALES'!N7:Q7" display="'INSTRUMENTALES'!N7:Q7"/>
    <hyperlink ref="E173" location="'INSTRUMENTALES'!S7:V7" display="'INSTRUMENTALES'!S7:V7"/>
    <hyperlink ref="E174" location="'INSTRUMENTALES'!N8:Q8" display="'INSTRUMENTALES'!N8:Q8"/>
    <hyperlink ref="E175" location="'INSTRUMENTALES'!S8:V8" display="'INSTRUMENTALES'!S8:V8"/>
    <hyperlink ref="E176" location="'INSTRUMENTALES'!N9:Q9" display="'INSTRUMENTALES'!N9:Q9"/>
    <hyperlink ref="E177" location="'INSTRUMENTALES'!S9:V9" display="'INSTRUMENTALES'!S9:V9"/>
    <hyperlink ref="E178" location="'INSTRUMENTALES'!N10:Q10" display="'INSTRUMENTALES'!N10:Q10"/>
    <hyperlink ref="E179" location="'INSTRUMENTALES'!S10:V10" display="'INSTRUMENTALES'!S10:V10"/>
    <hyperlink ref="E180" location="'INSTRUMENTALES'!N11:Q11" display="'INSTRUMENTALES'!N11:Q11"/>
    <hyperlink ref="E181" location="'INSTRUMENTALES'!S11:V11" display="'INSTRUMENTALES'!S11:V11"/>
    <hyperlink ref="E182" location="'INSTRUMENTALES'!N12:Q12" display="'INSTRUMENTALES'!N12:Q12"/>
    <hyperlink ref="E183" location="'INSTRUMENTALES'!S12:V12" display="'INSTRUMENTALES'!S12:V12"/>
    <hyperlink ref="E184" location="'INSTRUMENTALES'!N13:Q13" display="'INSTRUMENTALES'!N13:Q13"/>
    <hyperlink ref="E185" location="'INSTRUMENTALES'!S13:V13" display="'INSTRUMENTALES'!S13:V13"/>
    <hyperlink ref="E186" location="'INSTRUMENTALES'!N14:Q14" display="'INSTRUMENTALES'!N14:Q14"/>
    <hyperlink ref="E187" location="'INSTRUMENTALES'!S14:V14" display="'INSTRUMENTALES'!S14:V14"/>
    <hyperlink ref="E188" location="'INSTRUMENTALES'!N15:Q15" display="'INSTRUMENTALES'!N15:Q15"/>
    <hyperlink ref="E189" location="'INSTRUMENTALES'!S15:V15" display="'INSTRUMENTALES'!S15:V15"/>
    <hyperlink ref="E190" location="'INSTRUMENTALES'!N16:Q16" display="'INSTRUMENTALES'!N16:Q16"/>
    <hyperlink ref="E191" location="'INSTRUMENTALES'!S16:V16" display="'INSTRUMENTALES'!S16:V16"/>
    <hyperlink ref="E192" location="'FONDANE- PROPOSITOS MULTIPLES'!N4:Q4" display="'FONDANE- PROPOSITOS MULTIPLES'!N4:Q4"/>
    <hyperlink ref="E193" location="'FONDANE- PROPOSITOS MULTIPLES'!S4:V4" display="'FONDANE- PROPOSITOS MULTIPLES'!S4:V4"/>
    <hyperlink ref="E194" location="'FONDANE- PROPOSITOS MULTIPLES'!N5:Q5" display="'FONDANE- PROPOSITOS MULTIPLES'!N5:Q5"/>
    <hyperlink ref="E195" location="'FONDANE- PROPOSITOS MULTIPLES'!S5:V5" display="'FONDANE- PROPOSITOS MULTIPLES'!S5:V5"/>
    <hyperlink ref="E196" location="'FONDANE- PROPOSITOS MULTIPLES'!N6:Q6" display="'FONDANE- PROPOSITOS MULTIPLES'!N6:Q6"/>
    <hyperlink ref="E197" location="'FONDANE- PROPOSITOS MULTIPLES'!S6:V6" display="'FONDANE- PROPOSITOS MULTIPLES'!S6:V6"/>
    <hyperlink ref="E198" location="'FONDANE- PROPOSITOS MULTIPLES'!N7:Q7" display="'FONDANE- PROPOSITOS MULTIPLES'!N7:Q7"/>
    <hyperlink ref="E199" location="'FONDANE- PROPOSITOS MULTIPLES'!S7:V7" display="'FONDANE- PROPOSITOS MULTIPLES'!S7:V7"/>
    <hyperlink ref="E200" location="'FONDANE- PROPOSITOS MULTIPLES'!N8:Q8" display="'FONDANE- PROPOSITOS MULTIPLES'!N8:Q8"/>
    <hyperlink ref="E201" location="'FONDANE- PROPOSITOS MULTIPLES'!S8:V8" display="'FONDANE- PROPOSITOS MULTIPLES'!S8:V8"/>
    <hyperlink ref="E202" location="'FONDANE- PROPOSITOS MULTIPLES'!N9:Q9" display="'FONDANE- PROPOSITOS MULTIPLES'!N9:Q9"/>
    <hyperlink ref="E203" location="'FONDANE- PROPOSITOS MULTIPLES'!S9:V9" display="'FONDANE- PROPOSITOS MULTIPLES'!S9:V9"/>
    <hyperlink ref="E204" location="'CONTROL INTERNO'!N4:Q4" display="'CONTROL INTERNO'!N4:Q4"/>
    <hyperlink ref="E205" location="'CONTROL INTERNO'!S4:V4" display="'CONTROL INTERNO'!S4:V4"/>
    <hyperlink ref="E206" location="'ADMINISTRATIVA-CORRESP-ALMACEN'!N4:Q4" display="'ADMINISTRATIVA-CORRESP-ALMACEN'!N4:Q4"/>
    <hyperlink ref="E207" location="'ADMINISTRATIVA-CORRESP-ALMACEN'!S4:V4" display="'ADMINISTRATIVA-CORRESP-ALMACEN'!S4:V4"/>
    <hyperlink ref="E208" location="'PLANEACION'!N4:Q4" display="'PLANEACION'!N4:Q4"/>
    <hyperlink ref="E209" location="'PLANEACION'!S4:V4" display="'PLANEACION'!S4:V4"/>
    <hyperlink ref="E210" location="'PLANEACION - SGC- MECI'!N4:Q4" display="'PLANEACION - SGC- MECI'!N4:Q4"/>
    <hyperlink ref="E211" location="'PLANEACION - SGC- MECI'!S4:V4" display="'PLANEACION - SGC- MECI'!S4:V4"/>
    <hyperlink ref="E212" location="'FINANCIERA'!N4:Q4" display="'FINANCIERA'!N4:Q4"/>
    <hyperlink ref="E213" location="'FINANCIERA'!S4:V4" display="'FINANCIERA'!S4:V4"/>
    <hyperlink ref="E214" location="'FINANCIERA'!N5:Q5" display="'FINANCIERA'!N5:Q5"/>
    <hyperlink ref="E215" location="'FINANCIERA'!S5:V5" display="'FINANCIERA'!S5:V5"/>
    <hyperlink ref="E216" location="'FINANCIERA'!N6:Q6" display="'FINANCIERA'!N6:Q6"/>
    <hyperlink ref="E217" location="'FINANCIERA'!S6:V6" display="'FINANCIERA'!S6:V6"/>
    <hyperlink ref="E218" location="'FINANCIERA'!N7:Q7" display="'FINANCIERA'!N7:Q7"/>
    <hyperlink ref="E219" location="'FINANCIERA'!S7:V7" display="'FINANCIERA'!S7:V7"/>
    <hyperlink ref="E220" location="'FINANCIERA'!N8:Q8" display="'FINANCIERA'!N8:Q8"/>
    <hyperlink ref="E221" location="'FINANCIERA'!S8:V8" display="'FINANCIERA'!S8:V8"/>
    <hyperlink ref="E222" location="'FINANCIERA'!N9:Q9" display="'FINANCIERA'!N9:Q9"/>
    <hyperlink ref="E223" location="'FINANCIERA'!S9:V9" display="'FINANCIERA'!S9:V9"/>
    <hyperlink ref="E224" location="'FINANCIERA'!N10:Q10" display="'FINANCIERA'!N10:Q10"/>
    <hyperlink ref="E225" location="'FINANCIERA'!S10:V10" display="'FINANCIERA'!S10:V10"/>
    <hyperlink ref="E226" location="'SOPORTE LEGAL'!N4:Q4" display="'SOPORTE LEGAL'!N4:Q4"/>
    <hyperlink ref="E227" location="'SOPORTE LEGAL'!S4:V4" display="'SOPORTE LEGAL'!S4:V4"/>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AZ162"/>
  <sheetViews>
    <sheetView zoomScalePageLayoutView="0" workbookViewId="0" topLeftCell="I1">
      <selection activeCell="H11" sqref="H11:H39"/>
    </sheetView>
  </sheetViews>
  <sheetFormatPr defaultColWidth="11.421875" defaultRowHeight="12.75"/>
  <cols>
    <col min="1" max="1" width="19.8515625" style="2" customWidth="1"/>
    <col min="2" max="2" width="21.57421875" style="2" customWidth="1"/>
    <col min="3" max="3" width="7.8515625" style="3" bestFit="1" customWidth="1"/>
    <col min="4" max="4" width="34.28125" style="3" customWidth="1"/>
    <col min="5" max="5" width="23.8515625" style="3" customWidth="1"/>
    <col min="6" max="6" width="18.7109375" style="1" customWidth="1"/>
    <col min="7" max="7" width="10.28125" style="1" bestFit="1" customWidth="1"/>
    <col min="8" max="8" width="16.421875" style="2" customWidth="1"/>
    <col min="9" max="9" width="27.00390625" style="2" customWidth="1"/>
    <col min="10" max="10" width="13.421875" style="2" customWidth="1"/>
    <col min="11" max="11" width="5.28125" style="2" bestFit="1" customWidth="1"/>
    <col min="12" max="12" width="11.421875" style="2" customWidth="1"/>
    <col min="13" max="13" width="35.57421875" style="2" customWidth="1"/>
    <col min="14" max="52" width="6.57421875" style="2" customWidth="1"/>
    <col min="53" max="16384" width="11.421875" style="65" customWidth="1"/>
  </cols>
  <sheetData>
    <row r="1" spans="1:11" ht="13.5" customHeight="1">
      <c r="A1" s="472" t="s">
        <v>430</v>
      </c>
      <c r="B1" s="473"/>
      <c r="C1" s="473"/>
      <c r="D1" s="473"/>
      <c r="E1" s="473"/>
      <c r="F1" s="473"/>
      <c r="G1" s="473"/>
      <c r="H1" s="475" t="s">
        <v>1236</v>
      </c>
      <c r="I1" s="476"/>
      <c r="J1" s="117"/>
      <c r="K1" s="117"/>
    </row>
    <row r="2" spans="1:52" ht="13.5" customHeight="1">
      <c r="A2" s="472"/>
      <c r="B2" s="473"/>
      <c r="C2" s="473"/>
      <c r="D2" s="473"/>
      <c r="E2" s="473"/>
      <c r="F2" s="473"/>
      <c r="G2" s="473"/>
      <c r="H2" s="477"/>
      <c r="I2" s="478"/>
      <c r="J2" s="117"/>
      <c r="K2" s="117"/>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75">
      <c r="A3" s="84" t="s">
        <v>427</v>
      </c>
      <c r="B3" s="84" t="s">
        <v>1258</v>
      </c>
      <c r="C3" s="84" t="s">
        <v>425</v>
      </c>
      <c r="D3" s="84" t="s">
        <v>429</v>
      </c>
      <c r="E3" s="84" t="s">
        <v>424</v>
      </c>
      <c r="F3" s="84" t="s">
        <v>1259</v>
      </c>
      <c r="G3" s="84" t="s">
        <v>1207</v>
      </c>
      <c r="H3" s="132" t="s">
        <v>656</v>
      </c>
      <c r="I3" s="160"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s="209" customFormat="1" ht="45.75" customHeight="1">
      <c r="A4" s="208" t="s">
        <v>1262</v>
      </c>
      <c r="B4" s="76" t="s">
        <v>280</v>
      </c>
      <c r="C4" s="76" t="s">
        <v>598</v>
      </c>
      <c r="D4" s="20" t="s">
        <v>1263</v>
      </c>
      <c r="E4" s="76" t="s">
        <v>153</v>
      </c>
      <c r="F4" s="17">
        <v>40234</v>
      </c>
      <c r="G4" s="434">
        <f>IF(F4="","",1)</f>
        <v>1</v>
      </c>
      <c r="H4" s="429">
        <v>1</v>
      </c>
      <c r="I4" s="429" t="s">
        <v>1393</v>
      </c>
      <c r="J4" s="115" t="str">
        <f>IF(K4="","",VLOOKUP(K4,Tri!$A$1:$B$12,2,FALSE))</f>
        <v>I</v>
      </c>
      <c r="K4" s="115">
        <f>IF(F4="","",MONTH(F4))</f>
        <v>2</v>
      </c>
      <c r="M4" s="128" t="s">
        <v>280</v>
      </c>
      <c r="N4" s="334">
        <f aca="true" t="shared" si="0" ref="N4:Y17">_xlfn.SUMIFS($G$4:$G$469,$B$4:$B$469,$M4,$K$4:$K$469,N$3)</f>
        <v>0</v>
      </c>
      <c r="O4" s="334">
        <f t="shared" si="0"/>
        <v>1</v>
      </c>
      <c r="P4" s="334">
        <f t="shared" si="0"/>
        <v>0</v>
      </c>
      <c r="Q4" s="334">
        <f t="shared" si="0"/>
        <v>0</v>
      </c>
      <c r="R4" s="334">
        <f t="shared" si="0"/>
        <v>1</v>
      </c>
      <c r="S4" s="334">
        <f t="shared" si="0"/>
        <v>2</v>
      </c>
      <c r="T4" s="334">
        <f t="shared" si="0"/>
        <v>0</v>
      </c>
      <c r="U4" s="334">
        <f t="shared" si="0"/>
        <v>1</v>
      </c>
      <c r="V4" s="334">
        <f t="shared" si="0"/>
        <v>0</v>
      </c>
      <c r="W4" s="334">
        <f t="shared" si="0"/>
        <v>0</v>
      </c>
      <c r="X4" s="334">
        <f t="shared" si="0"/>
        <v>1</v>
      </c>
      <c r="Y4" s="334">
        <f t="shared" si="0"/>
        <v>0</v>
      </c>
      <c r="Z4" s="451">
        <f>SUM(N4:Y4)</f>
        <v>6</v>
      </c>
      <c r="AA4" s="334">
        <f aca="true" t="shared" si="1" ref="AA4:AL17">_xlfn.SUMIFS($H$4:$H$469,$B$4:$B$469,$M4,$K$4:$K$469,AA$3)</f>
        <v>0</v>
      </c>
      <c r="AB4" s="334">
        <f t="shared" si="1"/>
        <v>1</v>
      </c>
      <c r="AC4" s="334">
        <f t="shared" si="1"/>
        <v>0</v>
      </c>
      <c r="AD4" s="334">
        <f t="shared" si="1"/>
        <v>0</v>
      </c>
      <c r="AE4" s="334">
        <f t="shared" si="1"/>
        <v>1</v>
      </c>
      <c r="AF4" s="334">
        <f t="shared" si="1"/>
        <v>1</v>
      </c>
      <c r="AG4" s="334">
        <f t="shared" si="1"/>
        <v>0</v>
      </c>
      <c r="AH4" s="334">
        <f t="shared" si="1"/>
        <v>1</v>
      </c>
      <c r="AI4" s="334">
        <f t="shared" si="1"/>
        <v>0</v>
      </c>
      <c r="AJ4" s="334">
        <f t="shared" si="1"/>
        <v>0</v>
      </c>
      <c r="AK4" s="334">
        <f t="shared" si="1"/>
        <v>1</v>
      </c>
      <c r="AL4" s="334">
        <f t="shared" si="1"/>
        <v>0</v>
      </c>
      <c r="AM4" s="460">
        <f>SUM(AA4:AL4)</f>
        <v>5</v>
      </c>
      <c r="AN4" s="335">
        <f aca="true" t="shared" si="2" ref="AN4:AY4">IF(N4="","",IF(N4=0,"",(AA4/N4)))</f>
      </c>
      <c r="AO4" s="335">
        <f t="shared" si="2"/>
        <v>1</v>
      </c>
      <c r="AP4" s="335">
        <f t="shared" si="2"/>
      </c>
      <c r="AQ4" s="335">
        <f t="shared" si="2"/>
      </c>
      <c r="AR4" s="335">
        <f t="shared" si="2"/>
        <v>1</v>
      </c>
      <c r="AS4" s="335">
        <f t="shared" si="2"/>
        <v>0.5</v>
      </c>
      <c r="AT4" s="335">
        <f t="shared" si="2"/>
      </c>
      <c r="AU4" s="335">
        <f t="shared" si="2"/>
        <v>1</v>
      </c>
      <c r="AV4" s="335">
        <f t="shared" si="2"/>
      </c>
      <c r="AW4" s="335">
        <f t="shared" si="2"/>
      </c>
      <c r="AX4" s="335">
        <f t="shared" si="2"/>
        <v>1</v>
      </c>
      <c r="AY4" s="335">
        <f t="shared" si="2"/>
      </c>
      <c r="AZ4" s="459">
        <f>IF(ISERROR(AVERAGE(AN4:AY4)),"",AVERAGE(AN4:AY4))</f>
        <v>0.9</v>
      </c>
    </row>
    <row r="5" spans="1:52" s="209" customFormat="1" ht="45.75" customHeight="1">
      <c r="A5" s="208" t="s">
        <v>1262</v>
      </c>
      <c r="B5" s="76" t="s">
        <v>280</v>
      </c>
      <c r="C5" s="76" t="s">
        <v>598</v>
      </c>
      <c r="D5" s="20" t="s">
        <v>1264</v>
      </c>
      <c r="E5" s="76" t="s">
        <v>154</v>
      </c>
      <c r="F5" s="17">
        <v>40325</v>
      </c>
      <c r="G5" s="434">
        <f>IF(F5="","",1)</f>
        <v>1</v>
      </c>
      <c r="H5" s="429">
        <v>1</v>
      </c>
      <c r="I5" s="429" t="s">
        <v>1393</v>
      </c>
      <c r="J5" s="115" t="str">
        <f>IF(K5="","",VLOOKUP(K5,Tri!$A$1:$B$12,2,FALSE))</f>
        <v>II</v>
      </c>
      <c r="K5" s="115">
        <f>IF(F5="","",MONTH(F5))</f>
        <v>5</v>
      </c>
      <c r="M5" s="163" t="s">
        <v>281</v>
      </c>
      <c r="N5" s="334">
        <f t="shared" si="0"/>
        <v>0</v>
      </c>
      <c r="O5" s="334">
        <f t="shared" si="0"/>
        <v>0</v>
      </c>
      <c r="P5" s="334">
        <f t="shared" si="0"/>
        <v>0</v>
      </c>
      <c r="Q5" s="334">
        <f t="shared" si="0"/>
        <v>0</v>
      </c>
      <c r="R5" s="334">
        <f t="shared" si="0"/>
        <v>0</v>
      </c>
      <c r="S5" s="334">
        <f t="shared" si="0"/>
        <v>0</v>
      </c>
      <c r="T5" s="334">
        <f t="shared" si="0"/>
        <v>0</v>
      </c>
      <c r="U5" s="334">
        <f t="shared" si="0"/>
        <v>0</v>
      </c>
      <c r="V5" s="334">
        <f t="shared" si="0"/>
        <v>0</v>
      </c>
      <c r="W5" s="334">
        <f t="shared" si="0"/>
        <v>0</v>
      </c>
      <c r="X5" s="334">
        <f t="shared" si="0"/>
        <v>0</v>
      </c>
      <c r="Y5" s="334">
        <f t="shared" si="0"/>
        <v>1</v>
      </c>
      <c r="Z5" s="451">
        <f aca="true" t="shared" si="3" ref="Z5:Z17">SUM(N5:Y5)</f>
        <v>1</v>
      </c>
      <c r="AA5" s="334">
        <f t="shared" si="1"/>
        <v>0</v>
      </c>
      <c r="AB5" s="334">
        <f t="shared" si="1"/>
        <v>0</v>
      </c>
      <c r="AC5" s="334">
        <f t="shared" si="1"/>
        <v>0</v>
      </c>
      <c r="AD5" s="334">
        <f t="shared" si="1"/>
        <v>0</v>
      </c>
      <c r="AE5" s="334">
        <f t="shared" si="1"/>
        <v>0</v>
      </c>
      <c r="AF5" s="334">
        <f t="shared" si="1"/>
        <v>0</v>
      </c>
      <c r="AG5" s="334">
        <f t="shared" si="1"/>
        <v>0</v>
      </c>
      <c r="AH5" s="334">
        <f t="shared" si="1"/>
        <v>0</v>
      </c>
      <c r="AI5" s="334">
        <f t="shared" si="1"/>
        <v>0</v>
      </c>
      <c r="AJ5" s="334">
        <f t="shared" si="1"/>
        <v>0</v>
      </c>
      <c r="AK5" s="334">
        <f t="shared" si="1"/>
        <v>0</v>
      </c>
      <c r="AL5" s="334">
        <f t="shared" si="1"/>
        <v>0</v>
      </c>
      <c r="AM5" s="460">
        <f aca="true" t="shared" si="4" ref="AM5:AM17">SUM(AA5:AL5)</f>
        <v>0</v>
      </c>
      <c r="AN5" s="335">
        <f aca="true" t="shared" si="5" ref="AN5:AN17">IF(N5="","",IF(N5=0,"",(AA5/N5)))</f>
      </c>
      <c r="AO5" s="335">
        <f aca="true" t="shared" si="6" ref="AO5:AO17">IF(O5="","",IF(O5=0,"",(AB5/O5)))</f>
      </c>
      <c r="AP5" s="335">
        <f aca="true" t="shared" si="7" ref="AP5:AP17">IF(P5="","",IF(P5=0,"",(AC5/P5)))</f>
      </c>
      <c r="AQ5" s="335">
        <f aca="true" t="shared" si="8" ref="AQ5:AQ17">IF(Q5="","",IF(Q5=0,"",(AD5/Q5)))</f>
      </c>
      <c r="AR5" s="335">
        <f aca="true" t="shared" si="9" ref="AR5:AR17">IF(R5="","",IF(R5=0,"",(AE5/R5)))</f>
      </c>
      <c r="AS5" s="335">
        <f aca="true" t="shared" si="10" ref="AS5:AS17">IF(S5="","",IF(S5=0,"",(AF5/S5)))</f>
      </c>
      <c r="AT5" s="335">
        <f aca="true" t="shared" si="11" ref="AT5:AT17">IF(T5="","",IF(T5=0,"",(AG5/T5)))</f>
      </c>
      <c r="AU5" s="335">
        <f aca="true" t="shared" si="12" ref="AU5:AU17">IF(U5="","",IF(U5=0,"",(AH5/U5)))</f>
      </c>
      <c r="AV5" s="335">
        <f aca="true" t="shared" si="13" ref="AV5:AV17">IF(V5="","",IF(V5=0,"",(AI5/V5)))</f>
      </c>
      <c r="AW5" s="335">
        <f aca="true" t="shared" si="14" ref="AW5:AW17">IF(W5="","",IF(W5=0,"",(AJ5/W5)))</f>
      </c>
      <c r="AX5" s="335">
        <f aca="true" t="shared" si="15" ref="AX5:AX17">IF(X5="","",IF(X5=0,"",(AK5/X5)))</f>
      </c>
      <c r="AY5" s="335">
        <f aca="true" t="shared" si="16" ref="AY5:AY17">IF(Y5="","",IF(Y5=0,"",(AL5/Y5)))</f>
        <v>0</v>
      </c>
      <c r="AZ5" s="459">
        <f aca="true" t="shared" si="17" ref="AZ5:AZ17">IF(ISERROR(AVERAGE(AN5:AY5)),"",AVERAGE(AN5:AY5))</f>
        <v>0</v>
      </c>
    </row>
    <row r="6" spans="1:52" s="209" customFormat="1" ht="45.75" customHeight="1">
      <c r="A6" s="208" t="s">
        <v>1262</v>
      </c>
      <c r="B6" s="76" t="s">
        <v>280</v>
      </c>
      <c r="C6" s="76" t="s">
        <v>598</v>
      </c>
      <c r="D6" s="20" t="s">
        <v>1265</v>
      </c>
      <c r="E6" s="76" t="s">
        <v>155</v>
      </c>
      <c r="F6" s="17">
        <v>40339</v>
      </c>
      <c r="G6" s="434">
        <f>IF(F6="","",1)</f>
        <v>1</v>
      </c>
      <c r="H6" s="429"/>
      <c r="I6" s="429" t="s">
        <v>1394</v>
      </c>
      <c r="J6" s="115" t="str">
        <f>IF(K6="","",VLOOKUP(K6,Tri!$A$1:$B$12,2,FALSE))</f>
        <v>II</v>
      </c>
      <c r="K6" s="115">
        <f>IF(F6="","",MONTH(F6))</f>
        <v>6</v>
      </c>
      <c r="M6" s="163" t="s">
        <v>160</v>
      </c>
      <c r="N6" s="334">
        <f t="shared" si="0"/>
        <v>2</v>
      </c>
      <c r="O6" s="334">
        <f t="shared" si="0"/>
        <v>3</v>
      </c>
      <c r="P6" s="334">
        <f t="shared" si="0"/>
        <v>3</v>
      </c>
      <c r="Q6" s="334">
        <f t="shared" si="0"/>
        <v>3</v>
      </c>
      <c r="R6" s="334">
        <f t="shared" si="0"/>
        <v>2</v>
      </c>
      <c r="S6" s="334">
        <f t="shared" si="0"/>
        <v>2</v>
      </c>
      <c r="T6" s="334">
        <f t="shared" si="0"/>
        <v>3</v>
      </c>
      <c r="U6" s="334">
        <f t="shared" si="0"/>
        <v>2</v>
      </c>
      <c r="V6" s="334">
        <f t="shared" si="0"/>
        <v>2</v>
      </c>
      <c r="W6" s="334">
        <f t="shared" si="0"/>
        <v>3</v>
      </c>
      <c r="X6" s="334">
        <f t="shared" si="0"/>
        <v>2</v>
      </c>
      <c r="Y6" s="334">
        <f t="shared" si="0"/>
        <v>2</v>
      </c>
      <c r="Z6" s="451">
        <f t="shared" si="3"/>
        <v>29</v>
      </c>
      <c r="AA6" s="334">
        <f t="shared" si="1"/>
        <v>2</v>
      </c>
      <c r="AB6" s="334">
        <f t="shared" si="1"/>
        <v>3</v>
      </c>
      <c r="AC6" s="334">
        <f t="shared" si="1"/>
        <v>3</v>
      </c>
      <c r="AD6" s="334">
        <f t="shared" si="1"/>
        <v>3</v>
      </c>
      <c r="AE6" s="334">
        <f t="shared" si="1"/>
        <v>2</v>
      </c>
      <c r="AF6" s="334">
        <f t="shared" si="1"/>
        <v>2</v>
      </c>
      <c r="AG6" s="334">
        <f t="shared" si="1"/>
        <v>3</v>
      </c>
      <c r="AH6" s="334">
        <f t="shared" si="1"/>
        <v>2</v>
      </c>
      <c r="AI6" s="334">
        <f t="shared" si="1"/>
        <v>2</v>
      </c>
      <c r="AJ6" s="334">
        <f t="shared" si="1"/>
        <v>3</v>
      </c>
      <c r="AK6" s="334">
        <f t="shared" si="1"/>
        <v>2</v>
      </c>
      <c r="AL6" s="334">
        <f t="shared" si="1"/>
        <v>2</v>
      </c>
      <c r="AM6" s="460">
        <f t="shared" si="4"/>
        <v>29</v>
      </c>
      <c r="AN6" s="335">
        <f t="shared" si="5"/>
        <v>1</v>
      </c>
      <c r="AO6" s="335">
        <f t="shared" si="6"/>
        <v>1</v>
      </c>
      <c r="AP6" s="335">
        <f t="shared" si="7"/>
        <v>1</v>
      </c>
      <c r="AQ6" s="335">
        <f t="shared" si="8"/>
        <v>1</v>
      </c>
      <c r="AR6" s="335">
        <f t="shared" si="9"/>
        <v>1</v>
      </c>
      <c r="AS6" s="335">
        <f t="shared" si="10"/>
        <v>1</v>
      </c>
      <c r="AT6" s="335">
        <f t="shared" si="11"/>
        <v>1</v>
      </c>
      <c r="AU6" s="335">
        <f t="shared" si="12"/>
        <v>1</v>
      </c>
      <c r="AV6" s="335">
        <f t="shared" si="13"/>
        <v>1</v>
      </c>
      <c r="AW6" s="335">
        <f t="shared" si="14"/>
        <v>1</v>
      </c>
      <c r="AX6" s="335">
        <f t="shared" si="15"/>
        <v>1</v>
      </c>
      <c r="AY6" s="335">
        <f t="shared" si="16"/>
        <v>1</v>
      </c>
      <c r="AZ6" s="459">
        <f t="shared" si="17"/>
        <v>1</v>
      </c>
    </row>
    <row r="7" spans="1:52" s="209" customFormat="1" ht="45.75" customHeight="1">
      <c r="A7" s="208" t="s">
        <v>1262</v>
      </c>
      <c r="B7" s="76" t="s">
        <v>280</v>
      </c>
      <c r="C7" s="76" t="s">
        <v>598</v>
      </c>
      <c r="D7" s="20" t="s">
        <v>1266</v>
      </c>
      <c r="E7" s="76" t="s">
        <v>156</v>
      </c>
      <c r="F7" s="17">
        <v>40416</v>
      </c>
      <c r="G7" s="434">
        <f>IF(F7="","",1)</f>
        <v>1</v>
      </c>
      <c r="H7" s="429">
        <v>1</v>
      </c>
      <c r="I7" s="429" t="s">
        <v>1393</v>
      </c>
      <c r="J7" s="115" t="str">
        <f>IF(K7="","",VLOOKUP(K7,Tri!$A$1:$B$12,2,FALSE))</f>
        <v>III</v>
      </c>
      <c r="K7" s="115">
        <f>IF(F7="","",MONTH(F7))</f>
        <v>8</v>
      </c>
      <c r="M7" s="128" t="s">
        <v>282</v>
      </c>
      <c r="N7" s="334">
        <f t="shared" si="0"/>
        <v>0</v>
      </c>
      <c r="O7" s="334">
        <f t="shared" si="0"/>
        <v>0</v>
      </c>
      <c r="P7" s="334">
        <f t="shared" si="0"/>
        <v>0</v>
      </c>
      <c r="Q7" s="334">
        <f t="shared" si="0"/>
        <v>1</v>
      </c>
      <c r="R7" s="334">
        <f t="shared" si="0"/>
        <v>0</v>
      </c>
      <c r="S7" s="334">
        <f t="shared" si="0"/>
        <v>1</v>
      </c>
      <c r="T7" s="334">
        <f t="shared" si="0"/>
        <v>0</v>
      </c>
      <c r="U7" s="334">
        <f t="shared" si="0"/>
        <v>0</v>
      </c>
      <c r="V7" s="334">
        <f t="shared" si="0"/>
        <v>0</v>
      </c>
      <c r="W7" s="334">
        <f t="shared" si="0"/>
        <v>0</v>
      </c>
      <c r="X7" s="334">
        <f t="shared" si="0"/>
        <v>0</v>
      </c>
      <c r="Y7" s="334">
        <f t="shared" si="0"/>
        <v>2</v>
      </c>
      <c r="Z7" s="451">
        <f t="shared" si="3"/>
        <v>4</v>
      </c>
      <c r="AA7" s="334">
        <f t="shared" si="1"/>
        <v>0</v>
      </c>
      <c r="AB7" s="334">
        <f t="shared" si="1"/>
        <v>0</v>
      </c>
      <c r="AC7" s="334">
        <f t="shared" si="1"/>
        <v>0</v>
      </c>
      <c r="AD7" s="334">
        <f t="shared" si="1"/>
        <v>1</v>
      </c>
      <c r="AE7" s="334">
        <f t="shared" si="1"/>
        <v>0</v>
      </c>
      <c r="AF7" s="334">
        <f t="shared" si="1"/>
        <v>1</v>
      </c>
      <c r="AG7" s="334">
        <f t="shared" si="1"/>
        <v>0</v>
      </c>
      <c r="AH7" s="334">
        <f t="shared" si="1"/>
        <v>0</v>
      </c>
      <c r="AI7" s="334">
        <f t="shared" si="1"/>
        <v>0</v>
      </c>
      <c r="AJ7" s="334">
        <f t="shared" si="1"/>
        <v>0</v>
      </c>
      <c r="AK7" s="334">
        <f t="shared" si="1"/>
        <v>0</v>
      </c>
      <c r="AL7" s="334">
        <f t="shared" si="1"/>
        <v>2</v>
      </c>
      <c r="AM7" s="460">
        <f t="shared" si="4"/>
        <v>4</v>
      </c>
      <c r="AN7" s="335">
        <f t="shared" si="5"/>
      </c>
      <c r="AO7" s="335">
        <f t="shared" si="6"/>
      </c>
      <c r="AP7" s="335">
        <f t="shared" si="7"/>
      </c>
      <c r="AQ7" s="335">
        <f t="shared" si="8"/>
        <v>1</v>
      </c>
      <c r="AR7" s="335">
        <f t="shared" si="9"/>
      </c>
      <c r="AS7" s="335">
        <f t="shared" si="10"/>
        <v>1</v>
      </c>
      <c r="AT7" s="335">
        <f t="shared" si="11"/>
      </c>
      <c r="AU7" s="335">
        <f t="shared" si="12"/>
      </c>
      <c r="AV7" s="335">
        <f t="shared" si="13"/>
      </c>
      <c r="AW7" s="335">
        <f t="shared" si="14"/>
      </c>
      <c r="AX7" s="335">
        <f t="shared" si="15"/>
      </c>
      <c r="AY7" s="335">
        <f t="shared" si="16"/>
        <v>1</v>
      </c>
      <c r="AZ7" s="459">
        <f t="shared" si="17"/>
        <v>1</v>
      </c>
    </row>
    <row r="8" spans="1:52" s="209" customFormat="1" ht="45.75" customHeight="1">
      <c r="A8" s="208" t="s">
        <v>1262</v>
      </c>
      <c r="B8" s="76" t="s">
        <v>280</v>
      </c>
      <c r="C8" s="76" t="s">
        <v>598</v>
      </c>
      <c r="D8" s="20" t="s">
        <v>1267</v>
      </c>
      <c r="E8" s="76" t="s">
        <v>157</v>
      </c>
      <c r="F8" s="17">
        <v>40337</v>
      </c>
      <c r="G8" s="434">
        <f>IF(F9="","",1)</f>
        <v>1</v>
      </c>
      <c r="H8" s="429">
        <v>1</v>
      </c>
      <c r="I8" s="429" t="s">
        <v>1393</v>
      </c>
      <c r="J8" s="115" t="str">
        <f>IF(K8="","",VLOOKUP(K8,Tri!$A$1:$B$12,2,FALSE))</f>
        <v>IV</v>
      </c>
      <c r="K8" s="115">
        <f>IF(F9="","",MONTH(F9))</f>
        <v>11</v>
      </c>
      <c r="M8" s="128" t="s">
        <v>283</v>
      </c>
      <c r="N8" s="334">
        <f t="shared" si="0"/>
        <v>0</v>
      </c>
      <c r="O8" s="334">
        <f t="shared" si="0"/>
        <v>0</v>
      </c>
      <c r="P8" s="334">
        <f t="shared" si="0"/>
        <v>1</v>
      </c>
      <c r="Q8" s="334">
        <f t="shared" si="0"/>
        <v>0</v>
      </c>
      <c r="R8" s="334">
        <f t="shared" si="0"/>
        <v>0</v>
      </c>
      <c r="S8" s="334">
        <f t="shared" si="0"/>
        <v>1</v>
      </c>
      <c r="T8" s="334">
        <f t="shared" si="0"/>
        <v>0</v>
      </c>
      <c r="U8" s="334">
        <f t="shared" si="0"/>
        <v>0</v>
      </c>
      <c r="V8" s="334">
        <f t="shared" si="0"/>
        <v>1</v>
      </c>
      <c r="W8" s="334">
        <f t="shared" si="0"/>
        <v>0</v>
      </c>
      <c r="X8" s="334">
        <f t="shared" si="0"/>
        <v>0</v>
      </c>
      <c r="Y8" s="334">
        <f t="shared" si="0"/>
        <v>1</v>
      </c>
      <c r="Z8" s="451">
        <f t="shared" si="3"/>
        <v>4</v>
      </c>
      <c r="AA8" s="334">
        <f t="shared" si="1"/>
        <v>0</v>
      </c>
      <c r="AB8" s="334">
        <f t="shared" si="1"/>
        <v>0</v>
      </c>
      <c r="AC8" s="334">
        <f t="shared" si="1"/>
        <v>1</v>
      </c>
      <c r="AD8" s="334">
        <f t="shared" si="1"/>
        <v>0</v>
      </c>
      <c r="AE8" s="334">
        <f t="shared" si="1"/>
        <v>0</v>
      </c>
      <c r="AF8" s="334">
        <f t="shared" si="1"/>
        <v>1</v>
      </c>
      <c r="AG8" s="334">
        <f t="shared" si="1"/>
        <v>0</v>
      </c>
      <c r="AH8" s="334">
        <f t="shared" si="1"/>
        <v>0</v>
      </c>
      <c r="AI8" s="334">
        <f t="shared" si="1"/>
        <v>1</v>
      </c>
      <c r="AJ8" s="334">
        <f t="shared" si="1"/>
        <v>0</v>
      </c>
      <c r="AK8" s="334">
        <f t="shared" si="1"/>
        <v>0</v>
      </c>
      <c r="AL8" s="334">
        <f t="shared" si="1"/>
        <v>1</v>
      </c>
      <c r="AM8" s="460">
        <f t="shared" si="4"/>
        <v>4</v>
      </c>
      <c r="AN8" s="335">
        <f t="shared" si="5"/>
      </c>
      <c r="AO8" s="335">
        <f t="shared" si="6"/>
      </c>
      <c r="AP8" s="335">
        <f t="shared" si="7"/>
        <v>1</v>
      </c>
      <c r="AQ8" s="335">
        <f t="shared" si="8"/>
      </c>
      <c r="AR8" s="335">
        <f t="shared" si="9"/>
      </c>
      <c r="AS8" s="335">
        <f t="shared" si="10"/>
        <v>1</v>
      </c>
      <c r="AT8" s="335">
        <f t="shared" si="11"/>
      </c>
      <c r="AU8" s="335">
        <f t="shared" si="12"/>
      </c>
      <c r="AV8" s="335">
        <f t="shared" si="13"/>
        <v>1</v>
      </c>
      <c r="AW8" s="335">
        <f t="shared" si="14"/>
      </c>
      <c r="AX8" s="335">
        <f t="shared" si="15"/>
      </c>
      <c r="AY8" s="335">
        <f t="shared" si="16"/>
        <v>1</v>
      </c>
      <c r="AZ8" s="459">
        <f t="shared" si="17"/>
        <v>1</v>
      </c>
    </row>
    <row r="9" spans="1:52" s="209" customFormat="1" ht="45.75" customHeight="1">
      <c r="A9" s="140" t="s">
        <v>1262</v>
      </c>
      <c r="B9" s="76" t="s">
        <v>280</v>
      </c>
      <c r="C9" s="76" t="s">
        <v>598</v>
      </c>
      <c r="D9" s="20" t="s">
        <v>1268</v>
      </c>
      <c r="E9" s="76" t="s">
        <v>158</v>
      </c>
      <c r="F9" s="17">
        <v>40512</v>
      </c>
      <c r="G9" s="434">
        <f>IF(F8="","",1)</f>
        <v>1</v>
      </c>
      <c r="H9" s="429">
        <v>1</v>
      </c>
      <c r="I9" s="429" t="s">
        <v>1393</v>
      </c>
      <c r="J9" s="115" t="str">
        <f>IF(K9="","",VLOOKUP(K9,Tri!$A$1:$B$12,2,FALSE))</f>
        <v>II</v>
      </c>
      <c r="K9" s="115">
        <f>IF(F8="","",MONTH(F8))</f>
        <v>6</v>
      </c>
      <c r="M9" s="128" t="s">
        <v>284</v>
      </c>
      <c r="N9" s="334">
        <f t="shared" si="0"/>
        <v>0</v>
      </c>
      <c r="O9" s="334">
        <f t="shared" si="0"/>
        <v>0</v>
      </c>
      <c r="P9" s="334">
        <f t="shared" si="0"/>
        <v>1</v>
      </c>
      <c r="Q9" s="334">
        <f t="shared" si="0"/>
        <v>0</v>
      </c>
      <c r="R9" s="334">
        <f t="shared" si="0"/>
        <v>0</v>
      </c>
      <c r="S9" s="334">
        <f t="shared" si="0"/>
        <v>1</v>
      </c>
      <c r="T9" s="334">
        <f t="shared" si="0"/>
        <v>0</v>
      </c>
      <c r="U9" s="334">
        <f t="shared" si="0"/>
        <v>0</v>
      </c>
      <c r="V9" s="334">
        <f t="shared" si="0"/>
        <v>1</v>
      </c>
      <c r="W9" s="334">
        <f t="shared" si="0"/>
        <v>1</v>
      </c>
      <c r="X9" s="334">
        <f t="shared" si="0"/>
        <v>0</v>
      </c>
      <c r="Y9" s="334">
        <f t="shared" si="0"/>
        <v>1</v>
      </c>
      <c r="Z9" s="451">
        <f t="shared" si="3"/>
        <v>5</v>
      </c>
      <c r="AA9" s="334">
        <f t="shared" si="1"/>
        <v>0</v>
      </c>
      <c r="AB9" s="334">
        <f t="shared" si="1"/>
        <v>0</v>
      </c>
      <c r="AC9" s="334">
        <f t="shared" si="1"/>
        <v>1</v>
      </c>
      <c r="AD9" s="334">
        <f t="shared" si="1"/>
        <v>0</v>
      </c>
      <c r="AE9" s="334">
        <f t="shared" si="1"/>
        <v>0</v>
      </c>
      <c r="AF9" s="334">
        <f t="shared" si="1"/>
        <v>1</v>
      </c>
      <c r="AG9" s="334">
        <f t="shared" si="1"/>
        <v>0</v>
      </c>
      <c r="AH9" s="334">
        <f t="shared" si="1"/>
        <v>0</v>
      </c>
      <c r="AI9" s="334">
        <f t="shared" si="1"/>
        <v>1</v>
      </c>
      <c r="AJ9" s="334">
        <f t="shared" si="1"/>
        <v>1</v>
      </c>
      <c r="AK9" s="334">
        <f t="shared" si="1"/>
        <v>0</v>
      </c>
      <c r="AL9" s="334">
        <f t="shared" si="1"/>
        <v>1</v>
      </c>
      <c r="AM9" s="460">
        <f t="shared" si="4"/>
        <v>5</v>
      </c>
      <c r="AN9" s="335">
        <f t="shared" si="5"/>
      </c>
      <c r="AO9" s="335">
        <f t="shared" si="6"/>
      </c>
      <c r="AP9" s="335">
        <f t="shared" si="7"/>
        <v>1</v>
      </c>
      <c r="AQ9" s="335">
        <f t="shared" si="8"/>
      </c>
      <c r="AR9" s="335">
        <f t="shared" si="9"/>
      </c>
      <c r="AS9" s="335">
        <f t="shared" si="10"/>
        <v>1</v>
      </c>
      <c r="AT9" s="335">
        <f t="shared" si="11"/>
      </c>
      <c r="AU9" s="335">
        <f t="shared" si="12"/>
      </c>
      <c r="AV9" s="335">
        <f t="shared" si="13"/>
        <v>1</v>
      </c>
      <c r="AW9" s="335">
        <f t="shared" si="14"/>
        <v>1</v>
      </c>
      <c r="AX9" s="335">
        <f t="shared" si="15"/>
      </c>
      <c r="AY9" s="335">
        <f t="shared" si="16"/>
        <v>1</v>
      </c>
      <c r="AZ9" s="459">
        <f t="shared" si="17"/>
        <v>1</v>
      </c>
    </row>
    <row r="10" spans="1:52" s="209" customFormat="1" ht="102.75" customHeight="1">
      <c r="A10" s="208" t="s">
        <v>1262</v>
      </c>
      <c r="B10" s="163" t="s">
        <v>281</v>
      </c>
      <c r="C10" s="128" t="s">
        <v>317</v>
      </c>
      <c r="D10" s="163" t="s">
        <v>1269</v>
      </c>
      <c r="E10" s="128" t="s">
        <v>159</v>
      </c>
      <c r="F10" s="47">
        <v>40542</v>
      </c>
      <c r="G10" s="434">
        <f aca="true" t="shared" si="18" ref="G10:G41">IF(F10="","",1)</f>
        <v>1</v>
      </c>
      <c r="H10" s="429"/>
      <c r="I10" s="429" t="s">
        <v>1395</v>
      </c>
      <c r="J10" s="115" t="str">
        <f>IF(K10="","",VLOOKUP(K10,Tri!$A$1:$B$12,2,FALSE))</f>
        <v>IV</v>
      </c>
      <c r="K10" s="115">
        <f aca="true" t="shared" si="19" ref="K10:K41">IF(F10="","",MONTH(F10))</f>
        <v>12</v>
      </c>
      <c r="M10" s="128" t="s">
        <v>285</v>
      </c>
      <c r="N10" s="334">
        <f t="shared" si="0"/>
        <v>1</v>
      </c>
      <c r="O10" s="334">
        <f t="shared" si="0"/>
        <v>1</v>
      </c>
      <c r="P10" s="334">
        <f t="shared" si="0"/>
        <v>1</v>
      </c>
      <c r="Q10" s="334">
        <f t="shared" si="0"/>
        <v>1</v>
      </c>
      <c r="R10" s="334">
        <f t="shared" si="0"/>
        <v>1</v>
      </c>
      <c r="S10" s="334">
        <f t="shared" si="0"/>
        <v>1</v>
      </c>
      <c r="T10" s="334">
        <f t="shared" si="0"/>
        <v>1</v>
      </c>
      <c r="U10" s="334">
        <f t="shared" si="0"/>
        <v>1</v>
      </c>
      <c r="V10" s="334">
        <f t="shared" si="0"/>
        <v>1</v>
      </c>
      <c r="W10" s="334">
        <f t="shared" si="0"/>
        <v>1</v>
      </c>
      <c r="X10" s="334">
        <f t="shared" si="0"/>
        <v>1</v>
      </c>
      <c r="Y10" s="334">
        <f t="shared" si="0"/>
        <v>1</v>
      </c>
      <c r="Z10" s="451">
        <f t="shared" si="3"/>
        <v>12</v>
      </c>
      <c r="AA10" s="334">
        <f t="shared" si="1"/>
        <v>1</v>
      </c>
      <c r="AB10" s="334">
        <f t="shared" si="1"/>
        <v>1</v>
      </c>
      <c r="AC10" s="334">
        <f t="shared" si="1"/>
        <v>1</v>
      </c>
      <c r="AD10" s="334">
        <f t="shared" si="1"/>
        <v>1</v>
      </c>
      <c r="AE10" s="334">
        <f t="shared" si="1"/>
        <v>1</v>
      </c>
      <c r="AF10" s="334">
        <f t="shared" si="1"/>
        <v>1</v>
      </c>
      <c r="AG10" s="334">
        <f t="shared" si="1"/>
        <v>1</v>
      </c>
      <c r="AH10" s="334">
        <f t="shared" si="1"/>
        <v>1</v>
      </c>
      <c r="AI10" s="334">
        <f t="shared" si="1"/>
        <v>1</v>
      </c>
      <c r="AJ10" s="334">
        <f t="shared" si="1"/>
        <v>1</v>
      </c>
      <c r="AK10" s="334">
        <f t="shared" si="1"/>
        <v>1</v>
      </c>
      <c r="AL10" s="334">
        <f t="shared" si="1"/>
        <v>1</v>
      </c>
      <c r="AM10" s="460">
        <f t="shared" si="4"/>
        <v>12</v>
      </c>
      <c r="AN10" s="335">
        <f t="shared" si="5"/>
        <v>1</v>
      </c>
      <c r="AO10" s="335">
        <f t="shared" si="6"/>
        <v>1</v>
      </c>
      <c r="AP10" s="335">
        <f t="shared" si="7"/>
        <v>1</v>
      </c>
      <c r="AQ10" s="335">
        <f t="shared" si="8"/>
        <v>1</v>
      </c>
      <c r="AR10" s="335">
        <f t="shared" si="9"/>
        <v>1</v>
      </c>
      <c r="AS10" s="335">
        <f t="shared" si="10"/>
        <v>1</v>
      </c>
      <c r="AT10" s="335">
        <f t="shared" si="11"/>
        <v>1</v>
      </c>
      <c r="AU10" s="335">
        <f t="shared" si="12"/>
        <v>1</v>
      </c>
      <c r="AV10" s="335">
        <f t="shared" si="13"/>
        <v>1</v>
      </c>
      <c r="AW10" s="335">
        <f t="shared" si="14"/>
        <v>1</v>
      </c>
      <c r="AX10" s="335">
        <f t="shared" si="15"/>
        <v>1</v>
      </c>
      <c r="AY10" s="335">
        <f t="shared" si="16"/>
        <v>1</v>
      </c>
      <c r="AZ10" s="459">
        <f t="shared" si="17"/>
        <v>1</v>
      </c>
    </row>
    <row r="11" spans="1:52" s="209" customFormat="1" ht="45.75" customHeight="1">
      <c r="A11" s="208" t="s">
        <v>1262</v>
      </c>
      <c r="B11" s="208" t="s">
        <v>160</v>
      </c>
      <c r="C11" s="128" t="s">
        <v>598</v>
      </c>
      <c r="D11" s="163" t="s">
        <v>161</v>
      </c>
      <c r="E11" s="233" t="s">
        <v>165</v>
      </c>
      <c r="F11" s="47">
        <v>40212</v>
      </c>
      <c r="G11" s="434">
        <f t="shared" si="18"/>
        <v>1</v>
      </c>
      <c r="H11" s="429">
        <v>1</v>
      </c>
      <c r="I11" s="429"/>
      <c r="J11" s="115" t="str">
        <f>IF(K11="","",VLOOKUP(K11,Tri!$A$1:$B$12,2,FALSE))</f>
        <v>I</v>
      </c>
      <c r="K11" s="115">
        <f t="shared" si="19"/>
        <v>2</v>
      </c>
      <c r="M11" s="128" t="s">
        <v>286</v>
      </c>
      <c r="N11" s="334">
        <f t="shared" si="0"/>
        <v>0</v>
      </c>
      <c r="O11" s="334">
        <f t="shared" si="0"/>
        <v>1</v>
      </c>
      <c r="P11" s="334">
        <f t="shared" si="0"/>
        <v>0</v>
      </c>
      <c r="Q11" s="334">
        <f t="shared" si="0"/>
        <v>1</v>
      </c>
      <c r="R11" s="334">
        <f t="shared" si="0"/>
        <v>0</v>
      </c>
      <c r="S11" s="334">
        <f t="shared" si="0"/>
        <v>0</v>
      </c>
      <c r="T11" s="334">
        <f t="shared" si="0"/>
        <v>1</v>
      </c>
      <c r="U11" s="334">
        <f t="shared" si="0"/>
        <v>0</v>
      </c>
      <c r="V11" s="334">
        <f t="shared" si="0"/>
        <v>0</v>
      </c>
      <c r="W11" s="334">
        <f t="shared" si="0"/>
        <v>0</v>
      </c>
      <c r="X11" s="334">
        <f t="shared" si="0"/>
        <v>0</v>
      </c>
      <c r="Y11" s="334">
        <f t="shared" si="0"/>
        <v>1</v>
      </c>
      <c r="Z11" s="451">
        <f t="shared" si="3"/>
        <v>4</v>
      </c>
      <c r="AA11" s="334">
        <f t="shared" si="1"/>
        <v>0</v>
      </c>
      <c r="AB11" s="334">
        <f t="shared" si="1"/>
        <v>1</v>
      </c>
      <c r="AC11" s="334">
        <f t="shared" si="1"/>
        <v>0</v>
      </c>
      <c r="AD11" s="334">
        <f t="shared" si="1"/>
        <v>1</v>
      </c>
      <c r="AE11" s="334">
        <f t="shared" si="1"/>
        <v>0</v>
      </c>
      <c r="AF11" s="334">
        <f t="shared" si="1"/>
        <v>0</v>
      </c>
      <c r="AG11" s="334">
        <f t="shared" si="1"/>
        <v>1</v>
      </c>
      <c r="AH11" s="334">
        <f t="shared" si="1"/>
        <v>0</v>
      </c>
      <c r="AI11" s="334">
        <f t="shared" si="1"/>
        <v>0</v>
      </c>
      <c r="AJ11" s="334">
        <f t="shared" si="1"/>
        <v>0</v>
      </c>
      <c r="AK11" s="334">
        <f t="shared" si="1"/>
        <v>0</v>
      </c>
      <c r="AL11" s="334">
        <f t="shared" si="1"/>
        <v>1</v>
      </c>
      <c r="AM11" s="460">
        <f t="shared" si="4"/>
        <v>4</v>
      </c>
      <c r="AN11" s="335">
        <f t="shared" si="5"/>
      </c>
      <c r="AO11" s="335">
        <f t="shared" si="6"/>
        <v>1</v>
      </c>
      <c r="AP11" s="335">
        <f t="shared" si="7"/>
      </c>
      <c r="AQ11" s="335">
        <f t="shared" si="8"/>
        <v>1</v>
      </c>
      <c r="AR11" s="335">
        <f t="shared" si="9"/>
      </c>
      <c r="AS11" s="335">
        <f t="shared" si="10"/>
      </c>
      <c r="AT11" s="335">
        <f t="shared" si="11"/>
        <v>1</v>
      </c>
      <c r="AU11" s="335">
        <f t="shared" si="12"/>
      </c>
      <c r="AV11" s="335">
        <f t="shared" si="13"/>
      </c>
      <c r="AW11" s="335">
        <f t="shared" si="14"/>
      </c>
      <c r="AX11" s="335">
        <f t="shared" si="15"/>
      </c>
      <c r="AY11" s="335">
        <f t="shared" si="16"/>
        <v>1</v>
      </c>
      <c r="AZ11" s="459">
        <f t="shared" si="17"/>
        <v>1</v>
      </c>
    </row>
    <row r="12" spans="1:52" s="209" customFormat="1" ht="45.75" customHeight="1">
      <c r="A12" s="208" t="s">
        <v>1262</v>
      </c>
      <c r="B12" s="208" t="s">
        <v>160</v>
      </c>
      <c r="C12" s="128" t="s">
        <v>598</v>
      </c>
      <c r="D12" s="163" t="s">
        <v>162</v>
      </c>
      <c r="E12" s="233" t="s">
        <v>166</v>
      </c>
      <c r="F12" s="47">
        <v>40295</v>
      </c>
      <c r="G12" s="434">
        <f t="shared" si="18"/>
        <v>1</v>
      </c>
      <c r="H12" s="429">
        <v>1</v>
      </c>
      <c r="I12" s="429"/>
      <c r="J12" s="115" t="str">
        <f>IF(K12="","",VLOOKUP(K12,Tri!$A$1:$B$12,2,FALSE))</f>
        <v>II</v>
      </c>
      <c r="K12" s="115">
        <f t="shared" si="19"/>
        <v>4</v>
      </c>
      <c r="M12" s="76" t="s">
        <v>1180</v>
      </c>
      <c r="N12" s="334">
        <f t="shared" si="0"/>
        <v>0</v>
      </c>
      <c r="O12" s="334">
        <f t="shared" si="0"/>
        <v>1</v>
      </c>
      <c r="P12" s="334">
        <f t="shared" si="0"/>
        <v>0</v>
      </c>
      <c r="Q12" s="334">
        <f t="shared" si="0"/>
        <v>0</v>
      </c>
      <c r="R12" s="334">
        <f t="shared" si="0"/>
        <v>1</v>
      </c>
      <c r="S12" s="334">
        <f t="shared" si="0"/>
        <v>0</v>
      </c>
      <c r="T12" s="334">
        <f t="shared" si="0"/>
        <v>0</v>
      </c>
      <c r="U12" s="334">
        <f t="shared" si="0"/>
        <v>1</v>
      </c>
      <c r="V12" s="334">
        <f t="shared" si="0"/>
        <v>0</v>
      </c>
      <c r="W12" s="334">
        <f t="shared" si="0"/>
        <v>0</v>
      </c>
      <c r="X12" s="334">
        <f t="shared" si="0"/>
        <v>1</v>
      </c>
      <c r="Y12" s="334">
        <f t="shared" si="0"/>
        <v>0</v>
      </c>
      <c r="Z12" s="451">
        <f t="shared" si="3"/>
        <v>4</v>
      </c>
      <c r="AA12" s="334">
        <f t="shared" si="1"/>
        <v>0</v>
      </c>
      <c r="AB12" s="334">
        <f t="shared" si="1"/>
        <v>1</v>
      </c>
      <c r="AC12" s="334">
        <f t="shared" si="1"/>
        <v>0</v>
      </c>
      <c r="AD12" s="334">
        <f t="shared" si="1"/>
        <v>0</v>
      </c>
      <c r="AE12" s="334">
        <f t="shared" si="1"/>
        <v>1</v>
      </c>
      <c r="AF12" s="334">
        <f t="shared" si="1"/>
        <v>0</v>
      </c>
      <c r="AG12" s="334">
        <f t="shared" si="1"/>
        <v>0</v>
      </c>
      <c r="AH12" s="334">
        <f t="shared" si="1"/>
        <v>1</v>
      </c>
      <c r="AI12" s="334">
        <f t="shared" si="1"/>
        <v>0</v>
      </c>
      <c r="AJ12" s="334">
        <f t="shared" si="1"/>
        <v>0</v>
      </c>
      <c r="AK12" s="334">
        <f t="shared" si="1"/>
        <v>1</v>
      </c>
      <c r="AL12" s="334">
        <f t="shared" si="1"/>
        <v>0</v>
      </c>
      <c r="AM12" s="460">
        <f t="shared" si="4"/>
        <v>4</v>
      </c>
      <c r="AN12" s="335">
        <f t="shared" si="5"/>
      </c>
      <c r="AO12" s="335">
        <f t="shared" si="6"/>
        <v>1</v>
      </c>
      <c r="AP12" s="335">
        <f t="shared" si="7"/>
      </c>
      <c r="AQ12" s="335">
        <f t="shared" si="8"/>
      </c>
      <c r="AR12" s="335">
        <f t="shared" si="9"/>
        <v>1</v>
      </c>
      <c r="AS12" s="335">
        <f t="shared" si="10"/>
      </c>
      <c r="AT12" s="335">
        <f t="shared" si="11"/>
      </c>
      <c r="AU12" s="335">
        <f t="shared" si="12"/>
        <v>1</v>
      </c>
      <c r="AV12" s="335">
        <f t="shared" si="13"/>
      </c>
      <c r="AW12" s="335">
        <f t="shared" si="14"/>
      </c>
      <c r="AX12" s="335">
        <f t="shared" si="15"/>
        <v>1</v>
      </c>
      <c r="AY12" s="335">
        <f t="shared" si="16"/>
      </c>
      <c r="AZ12" s="459">
        <f t="shared" si="17"/>
        <v>1</v>
      </c>
    </row>
    <row r="13" spans="1:52" s="209" customFormat="1" ht="45.75" customHeight="1">
      <c r="A13" s="208" t="s">
        <v>1262</v>
      </c>
      <c r="B13" s="208" t="s">
        <v>160</v>
      </c>
      <c r="C13" s="128" t="s">
        <v>598</v>
      </c>
      <c r="D13" s="163" t="s">
        <v>163</v>
      </c>
      <c r="E13" s="233" t="s">
        <v>1270</v>
      </c>
      <c r="F13" s="47">
        <v>40387</v>
      </c>
      <c r="G13" s="434">
        <f t="shared" si="18"/>
        <v>1</v>
      </c>
      <c r="H13" s="429">
        <v>1</v>
      </c>
      <c r="I13" s="429"/>
      <c r="J13" s="115" t="str">
        <f>IF(K13="","",VLOOKUP(K13,Tri!$A$1:$B$12,2,FALSE))</f>
        <v>III</v>
      </c>
      <c r="K13" s="115">
        <f t="shared" si="19"/>
        <v>7</v>
      </c>
      <c r="M13" s="128" t="s">
        <v>1181</v>
      </c>
      <c r="N13" s="334">
        <f t="shared" si="0"/>
        <v>1</v>
      </c>
      <c r="O13" s="334">
        <f t="shared" si="0"/>
        <v>1</v>
      </c>
      <c r="P13" s="334">
        <f t="shared" si="0"/>
        <v>1</v>
      </c>
      <c r="Q13" s="334">
        <f t="shared" si="0"/>
        <v>1</v>
      </c>
      <c r="R13" s="334">
        <f t="shared" si="0"/>
        <v>1</v>
      </c>
      <c r="S13" s="334">
        <f t="shared" si="0"/>
        <v>1</v>
      </c>
      <c r="T13" s="334">
        <f t="shared" si="0"/>
        <v>1</v>
      </c>
      <c r="U13" s="334">
        <f t="shared" si="0"/>
        <v>1</v>
      </c>
      <c r="V13" s="334">
        <f t="shared" si="0"/>
        <v>1</v>
      </c>
      <c r="W13" s="334">
        <f t="shared" si="0"/>
        <v>1</v>
      </c>
      <c r="X13" s="334">
        <f t="shared" si="0"/>
        <v>1</v>
      </c>
      <c r="Y13" s="334">
        <f t="shared" si="0"/>
        <v>1</v>
      </c>
      <c r="Z13" s="451">
        <f t="shared" si="3"/>
        <v>12</v>
      </c>
      <c r="AA13" s="334">
        <f t="shared" si="1"/>
        <v>1</v>
      </c>
      <c r="AB13" s="334">
        <f t="shared" si="1"/>
        <v>1</v>
      </c>
      <c r="AC13" s="334">
        <f t="shared" si="1"/>
        <v>1</v>
      </c>
      <c r="AD13" s="334">
        <f t="shared" si="1"/>
        <v>1</v>
      </c>
      <c r="AE13" s="334">
        <f t="shared" si="1"/>
        <v>1</v>
      </c>
      <c r="AF13" s="334">
        <f t="shared" si="1"/>
        <v>1</v>
      </c>
      <c r="AG13" s="334">
        <f t="shared" si="1"/>
        <v>1</v>
      </c>
      <c r="AH13" s="334">
        <f t="shared" si="1"/>
        <v>1</v>
      </c>
      <c r="AI13" s="334">
        <f t="shared" si="1"/>
        <v>1</v>
      </c>
      <c r="AJ13" s="334">
        <f t="shared" si="1"/>
        <v>1</v>
      </c>
      <c r="AK13" s="334">
        <f t="shared" si="1"/>
        <v>1</v>
      </c>
      <c r="AL13" s="334">
        <f t="shared" si="1"/>
        <v>1</v>
      </c>
      <c r="AM13" s="460">
        <f t="shared" si="4"/>
        <v>12</v>
      </c>
      <c r="AN13" s="335">
        <f t="shared" si="5"/>
        <v>1</v>
      </c>
      <c r="AO13" s="335">
        <f t="shared" si="6"/>
        <v>1</v>
      </c>
      <c r="AP13" s="335">
        <f t="shared" si="7"/>
        <v>1</v>
      </c>
      <c r="AQ13" s="335">
        <f t="shared" si="8"/>
        <v>1</v>
      </c>
      <c r="AR13" s="335">
        <f t="shared" si="9"/>
        <v>1</v>
      </c>
      <c r="AS13" s="335">
        <f t="shared" si="10"/>
        <v>1</v>
      </c>
      <c r="AT13" s="335">
        <f t="shared" si="11"/>
        <v>1</v>
      </c>
      <c r="AU13" s="335">
        <f t="shared" si="12"/>
        <v>1</v>
      </c>
      <c r="AV13" s="335">
        <f t="shared" si="13"/>
        <v>1</v>
      </c>
      <c r="AW13" s="335">
        <f t="shared" si="14"/>
        <v>1</v>
      </c>
      <c r="AX13" s="335">
        <f t="shared" si="15"/>
        <v>1</v>
      </c>
      <c r="AY13" s="335">
        <f t="shared" si="16"/>
        <v>1</v>
      </c>
      <c r="AZ13" s="459">
        <f t="shared" si="17"/>
        <v>1</v>
      </c>
    </row>
    <row r="14" spans="1:52" s="209" customFormat="1" ht="45.75" customHeight="1">
      <c r="A14" s="208" t="s">
        <v>1262</v>
      </c>
      <c r="B14" s="140" t="s">
        <v>160</v>
      </c>
      <c r="C14" s="76" t="s">
        <v>598</v>
      </c>
      <c r="D14" s="20" t="s">
        <v>164</v>
      </c>
      <c r="E14" s="362" t="s">
        <v>167</v>
      </c>
      <c r="F14" s="17">
        <v>40478</v>
      </c>
      <c r="G14" s="434">
        <f t="shared" si="18"/>
        <v>1</v>
      </c>
      <c r="H14" s="429">
        <v>1</v>
      </c>
      <c r="I14" s="429"/>
      <c r="J14" s="115" t="str">
        <f>IF(K14="","",VLOOKUP(K14,Tri!$A$1:$B$12,2,FALSE))</f>
        <v>IV</v>
      </c>
      <c r="K14" s="115">
        <f t="shared" si="19"/>
        <v>10</v>
      </c>
      <c r="M14" s="128" t="s">
        <v>435</v>
      </c>
      <c r="N14" s="334">
        <f t="shared" si="0"/>
        <v>0</v>
      </c>
      <c r="O14" s="334">
        <f t="shared" si="0"/>
        <v>0</v>
      </c>
      <c r="P14" s="334">
        <f t="shared" si="0"/>
        <v>0</v>
      </c>
      <c r="Q14" s="334">
        <f t="shared" si="0"/>
        <v>2</v>
      </c>
      <c r="R14" s="334">
        <f t="shared" si="0"/>
        <v>0</v>
      </c>
      <c r="S14" s="334">
        <f t="shared" si="0"/>
        <v>0</v>
      </c>
      <c r="T14" s="334">
        <f t="shared" si="0"/>
        <v>0</v>
      </c>
      <c r="U14" s="334">
        <f t="shared" si="0"/>
        <v>0</v>
      </c>
      <c r="V14" s="334">
        <f t="shared" si="0"/>
        <v>0</v>
      </c>
      <c r="W14" s="334">
        <f t="shared" si="0"/>
        <v>1</v>
      </c>
      <c r="X14" s="334">
        <f t="shared" si="0"/>
        <v>0</v>
      </c>
      <c r="Y14" s="334">
        <f t="shared" si="0"/>
        <v>1</v>
      </c>
      <c r="Z14" s="451">
        <f t="shared" si="3"/>
        <v>4</v>
      </c>
      <c r="AA14" s="334">
        <f t="shared" si="1"/>
        <v>0</v>
      </c>
      <c r="AB14" s="334">
        <f t="shared" si="1"/>
        <v>0</v>
      </c>
      <c r="AC14" s="334">
        <f t="shared" si="1"/>
        <v>0</v>
      </c>
      <c r="AD14" s="334">
        <f t="shared" si="1"/>
        <v>2</v>
      </c>
      <c r="AE14" s="334">
        <f t="shared" si="1"/>
        <v>0</v>
      </c>
      <c r="AF14" s="334">
        <f t="shared" si="1"/>
        <v>0</v>
      </c>
      <c r="AG14" s="334">
        <f t="shared" si="1"/>
        <v>0</v>
      </c>
      <c r="AH14" s="334">
        <f t="shared" si="1"/>
        <v>0</v>
      </c>
      <c r="AI14" s="334">
        <f t="shared" si="1"/>
        <v>0</v>
      </c>
      <c r="AJ14" s="334">
        <f t="shared" si="1"/>
        <v>1</v>
      </c>
      <c r="AK14" s="334">
        <f t="shared" si="1"/>
        <v>0</v>
      </c>
      <c r="AL14" s="334">
        <f t="shared" si="1"/>
        <v>1</v>
      </c>
      <c r="AM14" s="460">
        <f t="shared" si="4"/>
        <v>4</v>
      </c>
      <c r="AN14" s="335">
        <f t="shared" si="5"/>
      </c>
      <c r="AO14" s="335">
        <f t="shared" si="6"/>
      </c>
      <c r="AP14" s="335">
        <f t="shared" si="7"/>
      </c>
      <c r="AQ14" s="335">
        <f t="shared" si="8"/>
        <v>1</v>
      </c>
      <c r="AR14" s="335">
        <f t="shared" si="9"/>
      </c>
      <c r="AS14" s="335">
        <f t="shared" si="10"/>
      </c>
      <c r="AT14" s="335">
        <f t="shared" si="11"/>
      </c>
      <c r="AU14" s="335">
        <f t="shared" si="12"/>
      </c>
      <c r="AV14" s="335">
        <f t="shared" si="13"/>
      </c>
      <c r="AW14" s="335">
        <f t="shared" si="14"/>
        <v>1</v>
      </c>
      <c r="AX14" s="335">
        <f t="shared" si="15"/>
      </c>
      <c r="AY14" s="335">
        <f t="shared" si="16"/>
        <v>1</v>
      </c>
      <c r="AZ14" s="459">
        <f t="shared" si="17"/>
        <v>1</v>
      </c>
    </row>
    <row r="15" spans="1:52" s="209" customFormat="1" ht="45.75" customHeight="1">
      <c r="A15" s="208" t="s">
        <v>1262</v>
      </c>
      <c r="B15" s="208" t="s">
        <v>160</v>
      </c>
      <c r="C15" s="128" t="s">
        <v>598</v>
      </c>
      <c r="D15" s="163" t="s">
        <v>1271</v>
      </c>
      <c r="E15" s="233" t="s">
        <v>1272</v>
      </c>
      <c r="F15" s="47">
        <v>40198</v>
      </c>
      <c r="G15" s="434">
        <f t="shared" si="18"/>
        <v>1</v>
      </c>
      <c r="H15" s="429">
        <v>1</v>
      </c>
      <c r="I15" s="429"/>
      <c r="J15" s="115" t="str">
        <f>IF(K15="","",VLOOKUP(K15,Tri!$A$1:$B$12,2,FALSE))</f>
        <v>I</v>
      </c>
      <c r="K15" s="115">
        <f t="shared" si="19"/>
        <v>1</v>
      </c>
      <c r="M15" s="128" t="s">
        <v>789</v>
      </c>
      <c r="N15" s="334">
        <f t="shared" si="0"/>
        <v>0</v>
      </c>
      <c r="O15" s="334">
        <f t="shared" si="0"/>
        <v>0</v>
      </c>
      <c r="P15" s="334">
        <f t="shared" si="0"/>
        <v>1</v>
      </c>
      <c r="Q15" s="334">
        <f t="shared" si="0"/>
        <v>0</v>
      </c>
      <c r="R15" s="334">
        <f t="shared" si="0"/>
        <v>1</v>
      </c>
      <c r="S15" s="334">
        <f t="shared" si="0"/>
        <v>0</v>
      </c>
      <c r="T15" s="334">
        <f t="shared" si="0"/>
        <v>1</v>
      </c>
      <c r="U15" s="334">
        <f t="shared" si="0"/>
        <v>0</v>
      </c>
      <c r="V15" s="334">
        <f t="shared" si="0"/>
        <v>0</v>
      </c>
      <c r="W15" s="334">
        <f t="shared" si="0"/>
        <v>1</v>
      </c>
      <c r="X15" s="334">
        <f t="shared" si="0"/>
        <v>0</v>
      </c>
      <c r="Y15" s="334">
        <f t="shared" si="0"/>
        <v>0</v>
      </c>
      <c r="Z15" s="451">
        <f t="shared" si="3"/>
        <v>4</v>
      </c>
      <c r="AA15" s="334">
        <f t="shared" si="1"/>
        <v>0</v>
      </c>
      <c r="AB15" s="334">
        <f t="shared" si="1"/>
        <v>0</v>
      </c>
      <c r="AC15" s="334">
        <f t="shared" si="1"/>
        <v>1</v>
      </c>
      <c r="AD15" s="334">
        <f t="shared" si="1"/>
        <v>0</v>
      </c>
      <c r="AE15" s="334">
        <f t="shared" si="1"/>
        <v>1</v>
      </c>
      <c r="AF15" s="334">
        <f t="shared" si="1"/>
        <v>0</v>
      </c>
      <c r="AG15" s="334">
        <f t="shared" si="1"/>
        <v>1</v>
      </c>
      <c r="AH15" s="334">
        <f t="shared" si="1"/>
        <v>0</v>
      </c>
      <c r="AI15" s="334">
        <f t="shared" si="1"/>
        <v>0</v>
      </c>
      <c r="AJ15" s="334">
        <f t="shared" si="1"/>
        <v>1</v>
      </c>
      <c r="AK15" s="334">
        <f t="shared" si="1"/>
        <v>0</v>
      </c>
      <c r="AL15" s="334">
        <f t="shared" si="1"/>
        <v>0</v>
      </c>
      <c r="AM15" s="460">
        <f t="shared" si="4"/>
        <v>4</v>
      </c>
      <c r="AN15" s="335">
        <f t="shared" si="5"/>
      </c>
      <c r="AO15" s="335">
        <f t="shared" si="6"/>
      </c>
      <c r="AP15" s="335">
        <f t="shared" si="7"/>
        <v>1</v>
      </c>
      <c r="AQ15" s="335">
        <f t="shared" si="8"/>
      </c>
      <c r="AR15" s="335">
        <f t="shared" si="9"/>
        <v>1</v>
      </c>
      <c r="AS15" s="335">
        <f t="shared" si="10"/>
      </c>
      <c r="AT15" s="335">
        <f t="shared" si="11"/>
        <v>1</v>
      </c>
      <c r="AU15" s="335">
        <f t="shared" si="12"/>
      </c>
      <c r="AV15" s="335">
        <f t="shared" si="13"/>
      </c>
      <c r="AW15" s="335">
        <f t="shared" si="14"/>
        <v>1</v>
      </c>
      <c r="AX15" s="335">
        <f t="shared" si="15"/>
      </c>
      <c r="AY15" s="335">
        <f t="shared" si="16"/>
      </c>
      <c r="AZ15" s="459">
        <f t="shared" si="17"/>
        <v>1</v>
      </c>
    </row>
    <row r="16" spans="1:52" s="209" customFormat="1" ht="45.75" customHeight="1">
      <c r="A16" s="208" t="s">
        <v>1262</v>
      </c>
      <c r="B16" s="208" t="s">
        <v>160</v>
      </c>
      <c r="C16" s="128" t="s">
        <v>598</v>
      </c>
      <c r="D16" s="163" t="s">
        <v>1273</v>
      </c>
      <c r="E16" s="233" t="s">
        <v>1274</v>
      </c>
      <c r="F16" s="47">
        <v>40220</v>
      </c>
      <c r="G16" s="434">
        <f t="shared" si="18"/>
        <v>1</v>
      </c>
      <c r="H16" s="429">
        <v>1</v>
      </c>
      <c r="I16" s="429"/>
      <c r="J16" s="115" t="str">
        <f>IF(K16="","",VLOOKUP(K16,Tri!$A$1:$B$12,2,FALSE))</f>
        <v>I</v>
      </c>
      <c r="K16" s="115">
        <f t="shared" si="19"/>
        <v>2</v>
      </c>
      <c r="M16" s="128" t="s">
        <v>287</v>
      </c>
      <c r="N16" s="334">
        <f t="shared" si="0"/>
        <v>0</v>
      </c>
      <c r="O16" s="334">
        <f t="shared" si="0"/>
        <v>2</v>
      </c>
      <c r="P16" s="334">
        <f t="shared" si="0"/>
        <v>1</v>
      </c>
      <c r="Q16" s="334">
        <f t="shared" si="0"/>
        <v>1</v>
      </c>
      <c r="R16" s="334">
        <f t="shared" si="0"/>
        <v>1</v>
      </c>
      <c r="S16" s="334">
        <f t="shared" si="0"/>
        <v>1</v>
      </c>
      <c r="T16" s="334">
        <f t="shared" si="0"/>
        <v>1</v>
      </c>
      <c r="U16" s="334">
        <f t="shared" si="0"/>
        <v>1</v>
      </c>
      <c r="V16" s="334">
        <f t="shared" si="0"/>
        <v>1</v>
      </c>
      <c r="W16" s="334">
        <f t="shared" si="0"/>
        <v>1</v>
      </c>
      <c r="X16" s="334">
        <f t="shared" si="0"/>
        <v>1</v>
      </c>
      <c r="Y16" s="334">
        <f t="shared" si="0"/>
        <v>1</v>
      </c>
      <c r="Z16" s="451">
        <f t="shared" si="3"/>
        <v>12</v>
      </c>
      <c r="AA16" s="334">
        <f t="shared" si="1"/>
        <v>0</v>
      </c>
      <c r="AB16" s="334">
        <f t="shared" si="1"/>
        <v>2</v>
      </c>
      <c r="AC16" s="334">
        <f t="shared" si="1"/>
        <v>1</v>
      </c>
      <c r="AD16" s="334">
        <f t="shared" si="1"/>
        <v>1</v>
      </c>
      <c r="AE16" s="334">
        <f t="shared" si="1"/>
        <v>1</v>
      </c>
      <c r="AF16" s="334">
        <f t="shared" si="1"/>
        <v>1</v>
      </c>
      <c r="AG16" s="334">
        <f t="shared" si="1"/>
        <v>1</v>
      </c>
      <c r="AH16" s="334">
        <f t="shared" si="1"/>
        <v>1</v>
      </c>
      <c r="AI16" s="334">
        <f t="shared" si="1"/>
        <v>1</v>
      </c>
      <c r="AJ16" s="334">
        <f t="shared" si="1"/>
        <v>1</v>
      </c>
      <c r="AK16" s="334">
        <f t="shared" si="1"/>
        <v>1</v>
      </c>
      <c r="AL16" s="334">
        <f t="shared" si="1"/>
        <v>1</v>
      </c>
      <c r="AM16" s="460">
        <f t="shared" si="4"/>
        <v>12</v>
      </c>
      <c r="AN16" s="335">
        <f t="shared" si="5"/>
      </c>
      <c r="AO16" s="335">
        <f t="shared" si="6"/>
        <v>1</v>
      </c>
      <c r="AP16" s="335">
        <f t="shared" si="7"/>
        <v>1</v>
      </c>
      <c r="AQ16" s="335">
        <f t="shared" si="8"/>
        <v>1</v>
      </c>
      <c r="AR16" s="335">
        <f t="shared" si="9"/>
        <v>1</v>
      </c>
      <c r="AS16" s="335">
        <f t="shared" si="10"/>
        <v>1</v>
      </c>
      <c r="AT16" s="335">
        <f t="shared" si="11"/>
        <v>1</v>
      </c>
      <c r="AU16" s="335">
        <f t="shared" si="12"/>
        <v>1</v>
      </c>
      <c r="AV16" s="335">
        <f t="shared" si="13"/>
        <v>1</v>
      </c>
      <c r="AW16" s="335">
        <f t="shared" si="14"/>
        <v>1</v>
      </c>
      <c r="AX16" s="335">
        <f t="shared" si="15"/>
        <v>1</v>
      </c>
      <c r="AY16" s="335">
        <f t="shared" si="16"/>
        <v>1</v>
      </c>
      <c r="AZ16" s="459">
        <f t="shared" si="17"/>
        <v>1</v>
      </c>
    </row>
    <row r="17" spans="1:52" s="209" customFormat="1" ht="45.75" customHeight="1">
      <c r="A17" s="208" t="s">
        <v>1262</v>
      </c>
      <c r="B17" s="208" t="s">
        <v>160</v>
      </c>
      <c r="C17" s="128" t="s">
        <v>598</v>
      </c>
      <c r="D17" s="163" t="s">
        <v>1275</v>
      </c>
      <c r="E17" s="233" t="s">
        <v>1276</v>
      </c>
      <c r="F17" s="47">
        <v>40241</v>
      </c>
      <c r="G17" s="434">
        <f t="shared" si="18"/>
        <v>1</v>
      </c>
      <c r="H17" s="429">
        <v>1</v>
      </c>
      <c r="I17" s="429"/>
      <c r="J17" s="115" t="str">
        <f>IF(K17="","",VLOOKUP(K17,Tri!$A$1:$B$12,2,FALSE))</f>
        <v>I</v>
      </c>
      <c r="K17" s="115">
        <f t="shared" si="19"/>
        <v>3</v>
      </c>
      <c r="M17" s="336" t="s">
        <v>288</v>
      </c>
      <c r="N17" s="334">
        <f t="shared" si="0"/>
        <v>0</v>
      </c>
      <c r="O17" s="334">
        <f t="shared" si="0"/>
        <v>0</v>
      </c>
      <c r="P17" s="334">
        <f t="shared" si="0"/>
        <v>0</v>
      </c>
      <c r="Q17" s="334">
        <f t="shared" si="0"/>
        <v>0</v>
      </c>
      <c r="R17" s="334">
        <f t="shared" si="0"/>
        <v>0</v>
      </c>
      <c r="S17" s="334">
        <f t="shared" si="0"/>
        <v>0</v>
      </c>
      <c r="T17" s="334">
        <f t="shared" si="0"/>
        <v>0</v>
      </c>
      <c r="U17" s="334">
        <f t="shared" si="0"/>
        <v>0</v>
      </c>
      <c r="V17" s="334">
        <f t="shared" si="0"/>
        <v>0</v>
      </c>
      <c r="W17" s="334">
        <f t="shared" si="0"/>
        <v>0</v>
      </c>
      <c r="X17" s="334">
        <f t="shared" si="0"/>
        <v>0</v>
      </c>
      <c r="Y17" s="334">
        <f t="shared" si="0"/>
        <v>1</v>
      </c>
      <c r="Z17" s="451">
        <f t="shared" si="3"/>
        <v>1</v>
      </c>
      <c r="AA17" s="334">
        <f t="shared" si="1"/>
        <v>0</v>
      </c>
      <c r="AB17" s="334">
        <f t="shared" si="1"/>
        <v>0</v>
      </c>
      <c r="AC17" s="334">
        <f t="shared" si="1"/>
        <v>0</v>
      </c>
      <c r="AD17" s="334">
        <f t="shared" si="1"/>
        <v>0</v>
      </c>
      <c r="AE17" s="334">
        <f t="shared" si="1"/>
        <v>0</v>
      </c>
      <c r="AF17" s="334">
        <f t="shared" si="1"/>
        <v>0</v>
      </c>
      <c r="AG17" s="334">
        <f t="shared" si="1"/>
        <v>0</v>
      </c>
      <c r="AH17" s="334">
        <f t="shared" si="1"/>
        <v>0</v>
      </c>
      <c r="AI17" s="334">
        <f t="shared" si="1"/>
        <v>0</v>
      </c>
      <c r="AJ17" s="334">
        <f t="shared" si="1"/>
        <v>0</v>
      </c>
      <c r="AK17" s="334">
        <f t="shared" si="1"/>
        <v>0</v>
      </c>
      <c r="AL17" s="334">
        <f t="shared" si="1"/>
        <v>1</v>
      </c>
      <c r="AM17" s="460">
        <f t="shared" si="4"/>
        <v>1</v>
      </c>
      <c r="AN17" s="335">
        <f t="shared" si="5"/>
      </c>
      <c r="AO17" s="335">
        <f t="shared" si="6"/>
      </c>
      <c r="AP17" s="335">
        <f t="shared" si="7"/>
      </c>
      <c r="AQ17" s="335">
        <f t="shared" si="8"/>
      </c>
      <c r="AR17" s="335">
        <f t="shared" si="9"/>
      </c>
      <c r="AS17" s="335">
        <f t="shared" si="10"/>
      </c>
      <c r="AT17" s="335">
        <f t="shared" si="11"/>
      </c>
      <c r="AU17" s="335">
        <f t="shared" si="12"/>
      </c>
      <c r="AV17" s="335">
        <f t="shared" si="13"/>
      </c>
      <c r="AW17" s="335">
        <f t="shared" si="14"/>
      </c>
      <c r="AX17" s="335">
        <f t="shared" si="15"/>
      </c>
      <c r="AY17" s="335">
        <f t="shared" si="16"/>
        <v>1</v>
      </c>
      <c r="AZ17" s="459">
        <f t="shared" si="17"/>
        <v>1</v>
      </c>
    </row>
    <row r="18" spans="1:26" s="209" customFormat="1" ht="45.75" customHeight="1">
      <c r="A18" s="208" t="s">
        <v>1262</v>
      </c>
      <c r="B18" s="208" t="s">
        <v>160</v>
      </c>
      <c r="C18" s="128" t="s">
        <v>598</v>
      </c>
      <c r="D18" s="163" t="s">
        <v>1277</v>
      </c>
      <c r="E18" s="233" t="s">
        <v>1278</v>
      </c>
      <c r="F18" s="47">
        <v>40276</v>
      </c>
      <c r="G18" s="434">
        <f t="shared" si="18"/>
        <v>1</v>
      </c>
      <c r="H18" s="429">
        <v>1</v>
      </c>
      <c r="I18" s="429"/>
      <c r="J18" s="115" t="str">
        <f>IF(K18="","",VLOOKUP(K18,Tri!$A$1:$B$12,2,FALSE))</f>
        <v>II</v>
      </c>
      <c r="K18" s="115">
        <f t="shared" si="19"/>
        <v>4</v>
      </c>
      <c r="Z18" s="209">
        <f>SUM(Z4:Z17)</f>
        <v>102</v>
      </c>
    </row>
    <row r="19" spans="1:13" s="209" customFormat="1" ht="45.75" customHeight="1">
      <c r="A19" s="208" t="s">
        <v>1262</v>
      </c>
      <c r="B19" s="208" t="s">
        <v>160</v>
      </c>
      <c r="C19" s="128" t="s">
        <v>598</v>
      </c>
      <c r="D19" s="163" t="s">
        <v>1279</v>
      </c>
      <c r="E19" s="233" t="s">
        <v>1280</v>
      </c>
      <c r="F19" s="47">
        <v>40303</v>
      </c>
      <c r="G19" s="434">
        <f t="shared" si="18"/>
        <v>1</v>
      </c>
      <c r="H19" s="429">
        <v>1</v>
      </c>
      <c r="I19" s="429"/>
      <c r="J19" s="115" t="str">
        <f>IF(K19="","",VLOOKUP(K19,Tri!$A$1:$B$12,2,FALSE))</f>
        <v>II</v>
      </c>
      <c r="K19" s="115">
        <f t="shared" si="19"/>
        <v>5</v>
      </c>
      <c r="M19" s="93"/>
    </row>
    <row r="20" spans="1:13" s="209" customFormat="1" ht="45.75" customHeight="1">
      <c r="A20" s="208" t="s">
        <v>1262</v>
      </c>
      <c r="B20" s="208" t="s">
        <v>160</v>
      </c>
      <c r="C20" s="128" t="s">
        <v>598</v>
      </c>
      <c r="D20" s="163" t="s">
        <v>1281</v>
      </c>
      <c r="E20" s="233" t="s">
        <v>1282</v>
      </c>
      <c r="F20" s="47">
        <v>40332</v>
      </c>
      <c r="G20" s="434">
        <f t="shared" si="18"/>
        <v>1</v>
      </c>
      <c r="H20" s="429">
        <v>1</v>
      </c>
      <c r="I20" s="429"/>
      <c r="J20" s="115" t="str">
        <f>IF(K20="","",VLOOKUP(K20,Tri!$A$1:$B$12,2,FALSE))</f>
        <v>II</v>
      </c>
      <c r="K20" s="115">
        <f t="shared" si="19"/>
        <v>6</v>
      </c>
      <c r="M20" s="93"/>
    </row>
    <row r="21" spans="1:13" s="209" customFormat="1" ht="45.75" customHeight="1">
      <c r="A21" s="208" t="s">
        <v>1262</v>
      </c>
      <c r="B21" s="208" t="s">
        <v>160</v>
      </c>
      <c r="C21" s="128" t="s">
        <v>598</v>
      </c>
      <c r="D21" s="163" t="s">
        <v>1283</v>
      </c>
      <c r="E21" s="233" t="s">
        <v>1284</v>
      </c>
      <c r="F21" s="47">
        <v>40366</v>
      </c>
      <c r="G21" s="434">
        <f t="shared" si="18"/>
        <v>1</v>
      </c>
      <c r="H21" s="429">
        <v>1</v>
      </c>
      <c r="I21" s="429"/>
      <c r="J21" s="115" t="str">
        <f>IF(K21="","",VLOOKUP(K21,Tri!$A$1:$B$12,2,FALSE))</f>
        <v>III</v>
      </c>
      <c r="K21" s="115">
        <f t="shared" si="19"/>
        <v>7</v>
      </c>
      <c r="M21" s="93"/>
    </row>
    <row r="22" spans="1:13" s="209" customFormat="1" ht="45.75" customHeight="1">
      <c r="A22" s="208" t="s">
        <v>1262</v>
      </c>
      <c r="B22" s="208" t="s">
        <v>160</v>
      </c>
      <c r="C22" s="128" t="s">
        <v>598</v>
      </c>
      <c r="D22" s="163" t="s">
        <v>1285</v>
      </c>
      <c r="E22" s="233" t="s">
        <v>1286</v>
      </c>
      <c r="F22" s="47">
        <v>40395</v>
      </c>
      <c r="G22" s="434">
        <f t="shared" si="18"/>
        <v>1</v>
      </c>
      <c r="H22" s="429">
        <v>1</v>
      </c>
      <c r="I22" s="429"/>
      <c r="J22" s="115" t="str">
        <f>IF(K22="","",VLOOKUP(K22,Tri!$A$1:$B$12,2,FALSE))</f>
        <v>III</v>
      </c>
      <c r="K22" s="115">
        <f t="shared" si="19"/>
        <v>8</v>
      </c>
      <c r="M22" s="93"/>
    </row>
    <row r="23" spans="1:13" s="209" customFormat="1" ht="45.75" customHeight="1">
      <c r="A23" s="208" t="s">
        <v>1262</v>
      </c>
      <c r="B23" s="208" t="s">
        <v>160</v>
      </c>
      <c r="C23" s="128" t="s">
        <v>598</v>
      </c>
      <c r="D23" s="163" t="s">
        <v>1287</v>
      </c>
      <c r="E23" s="233" t="s">
        <v>1288</v>
      </c>
      <c r="F23" s="47">
        <v>40423</v>
      </c>
      <c r="G23" s="434">
        <f t="shared" si="18"/>
        <v>1</v>
      </c>
      <c r="H23" s="429">
        <v>1</v>
      </c>
      <c r="I23" s="429"/>
      <c r="J23" s="115" t="str">
        <f>IF(K23="","",VLOOKUP(K23,Tri!$A$1:$B$12,2,FALSE))</f>
        <v>III</v>
      </c>
      <c r="K23" s="115">
        <f t="shared" si="19"/>
        <v>9</v>
      </c>
      <c r="M23" s="93"/>
    </row>
    <row r="24" spans="1:13" s="209" customFormat="1" ht="45.75" customHeight="1">
      <c r="A24" s="358" t="s">
        <v>1262</v>
      </c>
      <c r="B24" s="140" t="s">
        <v>160</v>
      </c>
      <c r="C24" s="76" t="s">
        <v>598</v>
      </c>
      <c r="D24" s="20" t="s">
        <v>1289</v>
      </c>
      <c r="E24" s="362" t="s">
        <v>1290</v>
      </c>
      <c r="F24" s="17">
        <v>40456</v>
      </c>
      <c r="G24" s="434">
        <f t="shared" si="18"/>
        <v>1</v>
      </c>
      <c r="H24" s="429">
        <v>1</v>
      </c>
      <c r="I24" s="429"/>
      <c r="J24" s="115" t="str">
        <f>IF(K24="","",VLOOKUP(K24,Tri!$A$1:$B$12,2,FALSE))</f>
        <v>IV</v>
      </c>
      <c r="K24" s="115">
        <f t="shared" si="19"/>
        <v>10</v>
      </c>
      <c r="M24" s="93"/>
    </row>
    <row r="25" spans="1:13" s="209" customFormat="1" ht="45.75" customHeight="1">
      <c r="A25" s="358" t="s">
        <v>1262</v>
      </c>
      <c r="B25" s="140" t="s">
        <v>160</v>
      </c>
      <c r="C25" s="76" t="s">
        <v>598</v>
      </c>
      <c r="D25" s="20" t="s">
        <v>1291</v>
      </c>
      <c r="E25" s="362" t="s">
        <v>1292</v>
      </c>
      <c r="F25" s="17">
        <v>40487</v>
      </c>
      <c r="G25" s="434">
        <f t="shared" si="18"/>
        <v>1</v>
      </c>
      <c r="H25" s="429">
        <v>1</v>
      </c>
      <c r="I25" s="429"/>
      <c r="J25" s="115" t="str">
        <f>IF(K25="","",VLOOKUP(K25,Tri!$A$1:$B$12,2,FALSE))</f>
        <v>IV</v>
      </c>
      <c r="K25" s="115">
        <f t="shared" si="19"/>
        <v>11</v>
      </c>
      <c r="M25" s="93"/>
    </row>
    <row r="26" spans="1:13" s="209" customFormat="1" ht="45.75" customHeight="1">
      <c r="A26" s="208" t="s">
        <v>1262</v>
      </c>
      <c r="B26" s="208" t="s">
        <v>160</v>
      </c>
      <c r="C26" s="128" t="s">
        <v>598</v>
      </c>
      <c r="D26" s="163" t="s">
        <v>1293</v>
      </c>
      <c r="E26" s="233" t="s">
        <v>1294</v>
      </c>
      <c r="F26" s="47">
        <v>40515</v>
      </c>
      <c r="G26" s="434">
        <f t="shared" si="18"/>
        <v>1</v>
      </c>
      <c r="H26" s="429">
        <v>1</v>
      </c>
      <c r="I26" s="429"/>
      <c r="J26" s="115" t="str">
        <f>IF(K26="","",VLOOKUP(K26,Tri!$A$1:$B$12,2,FALSE))</f>
        <v>IV</v>
      </c>
      <c r="K26" s="115">
        <f t="shared" si="19"/>
        <v>12</v>
      </c>
      <c r="M26" s="93"/>
    </row>
    <row r="27" spans="1:13" s="209" customFormat="1" ht="45.75" customHeight="1">
      <c r="A27" s="208" t="s">
        <v>1262</v>
      </c>
      <c r="B27" s="208" t="s">
        <v>160</v>
      </c>
      <c r="C27" s="128" t="s">
        <v>598</v>
      </c>
      <c r="D27" s="163" t="s">
        <v>1295</v>
      </c>
      <c r="E27" s="233" t="s">
        <v>1296</v>
      </c>
      <c r="F27" s="47">
        <v>40200</v>
      </c>
      <c r="G27" s="434">
        <f t="shared" si="18"/>
        <v>1</v>
      </c>
      <c r="H27" s="429">
        <v>1</v>
      </c>
      <c r="I27" s="429"/>
      <c r="J27" s="115" t="str">
        <f>IF(K27="","",VLOOKUP(K27,Tri!$A$1:$B$12,2,FALSE))</f>
        <v>I</v>
      </c>
      <c r="K27" s="115">
        <f t="shared" si="19"/>
        <v>1</v>
      </c>
      <c r="M27" s="93"/>
    </row>
    <row r="28" spans="1:13" s="209" customFormat="1" ht="45.75" customHeight="1">
      <c r="A28" s="208" t="s">
        <v>1262</v>
      </c>
      <c r="B28" s="208" t="s">
        <v>160</v>
      </c>
      <c r="C28" s="128" t="s">
        <v>598</v>
      </c>
      <c r="D28" s="163" t="s">
        <v>1297</v>
      </c>
      <c r="E28" s="233" t="s">
        <v>1298</v>
      </c>
      <c r="F28" s="47">
        <v>40225</v>
      </c>
      <c r="G28" s="434">
        <f t="shared" si="18"/>
        <v>1</v>
      </c>
      <c r="H28" s="429">
        <v>1</v>
      </c>
      <c r="I28" s="429"/>
      <c r="J28" s="115" t="str">
        <f>IF(K28="","",VLOOKUP(K28,Tri!$A$1:$B$12,2,FALSE))</f>
        <v>I</v>
      </c>
      <c r="K28" s="115">
        <f t="shared" si="19"/>
        <v>2</v>
      </c>
      <c r="M28" s="93"/>
    </row>
    <row r="29" spans="1:13" s="209" customFormat="1" ht="45.75" customHeight="1">
      <c r="A29" s="208" t="s">
        <v>1262</v>
      </c>
      <c r="B29" s="208" t="s">
        <v>160</v>
      </c>
      <c r="C29" s="128" t="s">
        <v>598</v>
      </c>
      <c r="D29" s="163" t="s">
        <v>1299</v>
      </c>
      <c r="E29" s="233" t="s">
        <v>1300</v>
      </c>
      <c r="F29" s="47">
        <v>40253</v>
      </c>
      <c r="G29" s="434">
        <f t="shared" si="18"/>
        <v>1</v>
      </c>
      <c r="H29" s="429">
        <v>1</v>
      </c>
      <c r="I29" s="429"/>
      <c r="J29" s="115" t="str">
        <f>IF(K29="","",VLOOKUP(K29,Tri!$A$1:$B$12,2,FALSE))</f>
        <v>I</v>
      </c>
      <c r="K29" s="115">
        <f t="shared" si="19"/>
        <v>3</v>
      </c>
      <c r="M29" s="93"/>
    </row>
    <row r="30" spans="1:13" s="209" customFormat="1" ht="45.75" customHeight="1">
      <c r="A30" s="208" t="s">
        <v>1262</v>
      </c>
      <c r="B30" s="208" t="s">
        <v>160</v>
      </c>
      <c r="C30" s="128" t="s">
        <v>598</v>
      </c>
      <c r="D30" s="163" t="s">
        <v>1301</v>
      </c>
      <c r="E30" s="233" t="s">
        <v>1302</v>
      </c>
      <c r="F30" s="47">
        <v>40287</v>
      </c>
      <c r="G30" s="434">
        <f t="shared" si="18"/>
        <v>1</v>
      </c>
      <c r="H30" s="429">
        <v>1</v>
      </c>
      <c r="I30" s="429"/>
      <c r="J30" s="115" t="str">
        <f>IF(K30="","",VLOOKUP(K30,Tri!$A$1:$B$12,2,FALSE))</f>
        <v>II</v>
      </c>
      <c r="K30" s="115">
        <f t="shared" si="19"/>
        <v>4</v>
      </c>
      <c r="M30" s="93"/>
    </row>
    <row r="31" spans="1:13" s="209" customFormat="1" ht="45.75" customHeight="1">
      <c r="A31" s="208" t="s">
        <v>1262</v>
      </c>
      <c r="B31" s="208" t="s">
        <v>160</v>
      </c>
      <c r="C31" s="128" t="s">
        <v>598</v>
      </c>
      <c r="D31" s="163" t="s">
        <v>1303</v>
      </c>
      <c r="E31" s="233" t="s">
        <v>1304</v>
      </c>
      <c r="F31" s="47">
        <v>40311</v>
      </c>
      <c r="G31" s="434">
        <f t="shared" si="18"/>
        <v>1</v>
      </c>
      <c r="H31" s="429">
        <v>1</v>
      </c>
      <c r="I31" s="429"/>
      <c r="J31" s="115" t="str">
        <f>IF(K31="","",VLOOKUP(K31,Tri!$A$1:$B$12,2,FALSE))</f>
        <v>II</v>
      </c>
      <c r="K31" s="115">
        <f t="shared" si="19"/>
        <v>5</v>
      </c>
      <c r="M31" s="93"/>
    </row>
    <row r="32" spans="1:13" s="209" customFormat="1" ht="45.75" customHeight="1">
      <c r="A32" s="208" t="s">
        <v>1262</v>
      </c>
      <c r="B32" s="208" t="s">
        <v>160</v>
      </c>
      <c r="C32" s="128" t="s">
        <v>598</v>
      </c>
      <c r="D32" s="163" t="s">
        <v>1305</v>
      </c>
      <c r="E32" s="233" t="s">
        <v>1306</v>
      </c>
      <c r="F32" s="47">
        <v>40344</v>
      </c>
      <c r="G32" s="434">
        <f t="shared" si="18"/>
        <v>1</v>
      </c>
      <c r="H32" s="429">
        <v>1</v>
      </c>
      <c r="I32" s="429"/>
      <c r="J32" s="115" t="str">
        <f>IF(K32="","",VLOOKUP(K32,Tri!$A$1:$B$12,2,FALSE))</f>
        <v>II</v>
      </c>
      <c r="K32" s="115">
        <f t="shared" si="19"/>
        <v>6</v>
      </c>
      <c r="M32" s="93"/>
    </row>
    <row r="33" spans="1:13" s="209" customFormat="1" ht="45.75" customHeight="1">
      <c r="A33" s="208" t="s">
        <v>1262</v>
      </c>
      <c r="B33" s="208" t="s">
        <v>160</v>
      </c>
      <c r="C33" s="128" t="s">
        <v>598</v>
      </c>
      <c r="D33" s="163" t="s">
        <v>1307</v>
      </c>
      <c r="E33" s="233" t="s">
        <v>1308</v>
      </c>
      <c r="F33" s="47">
        <v>40373</v>
      </c>
      <c r="G33" s="434">
        <f t="shared" si="18"/>
        <v>1</v>
      </c>
      <c r="H33" s="429">
        <v>1</v>
      </c>
      <c r="I33" s="429"/>
      <c r="J33" s="115" t="str">
        <f>IF(K33="","",VLOOKUP(K33,Tri!$A$1:$B$12,2,FALSE))</f>
        <v>III</v>
      </c>
      <c r="K33" s="115">
        <f t="shared" si="19"/>
        <v>7</v>
      </c>
      <c r="M33" s="93"/>
    </row>
    <row r="34" spans="1:13" s="209" customFormat="1" ht="45.75" customHeight="1">
      <c r="A34" s="208" t="s">
        <v>1262</v>
      </c>
      <c r="B34" s="208" t="s">
        <v>160</v>
      </c>
      <c r="C34" s="128" t="s">
        <v>598</v>
      </c>
      <c r="D34" s="163" t="s">
        <v>1309</v>
      </c>
      <c r="E34" s="233" t="s">
        <v>1310</v>
      </c>
      <c r="F34" s="47">
        <v>40402</v>
      </c>
      <c r="G34" s="434">
        <f t="shared" si="18"/>
        <v>1</v>
      </c>
      <c r="H34" s="429">
        <v>1</v>
      </c>
      <c r="I34" s="429"/>
      <c r="J34" s="115" t="str">
        <f>IF(K34="","",VLOOKUP(K34,Tri!$A$1:$B$12,2,FALSE))</f>
        <v>III</v>
      </c>
      <c r="K34" s="115">
        <f t="shared" si="19"/>
        <v>8</v>
      </c>
      <c r="M34" s="93"/>
    </row>
    <row r="35" spans="1:13" s="209" customFormat="1" ht="45.75" customHeight="1">
      <c r="A35" s="461" t="s">
        <v>1262</v>
      </c>
      <c r="B35" s="208" t="s">
        <v>160</v>
      </c>
      <c r="C35" s="128" t="s">
        <v>598</v>
      </c>
      <c r="D35" s="163" t="s">
        <v>1311</v>
      </c>
      <c r="E35" s="233" t="s">
        <v>1312</v>
      </c>
      <c r="F35" s="47">
        <v>40431</v>
      </c>
      <c r="G35" s="434">
        <f t="shared" si="18"/>
        <v>1</v>
      </c>
      <c r="H35" s="429">
        <v>1</v>
      </c>
      <c r="I35" s="429"/>
      <c r="J35" s="115" t="str">
        <f>IF(K35="","",VLOOKUP(K35,Tri!$A$1:$B$12,2,FALSE))</f>
        <v>III</v>
      </c>
      <c r="K35" s="115">
        <f t="shared" si="19"/>
        <v>9</v>
      </c>
      <c r="M35" s="93"/>
    </row>
    <row r="36" spans="1:13" s="209" customFormat="1" ht="45.75" customHeight="1">
      <c r="A36" s="461" t="s">
        <v>1262</v>
      </c>
      <c r="B36" s="140" t="s">
        <v>160</v>
      </c>
      <c r="C36" s="76" t="s">
        <v>598</v>
      </c>
      <c r="D36" s="20" t="s">
        <v>1313</v>
      </c>
      <c r="E36" s="362" t="s">
        <v>1314</v>
      </c>
      <c r="F36" s="17">
        <v>40464</v>
      </c>
      <c r="G36" s="434">
        <f t="shared" si="18"/>
        <v>1</v>
      </c>
      <c r="H36" s="429">
        <v>1</v>
      </c>
      <c r="I36" s="429"/>
      <c r="J36" s="115" t="str">
        <f>IF(K36="","",VLOOKUP(K36,Tri!$A$1:$B$12,2,FALSE))</f>
        <v>IV</v>
      </c>
      <c r="K36" s="115">
        <f t="shared" si="19"/>
        <v>10</v>
      </c>
      <c r="M36" s="93"/>
    </row>
    <row r="37" spans="1:13" s="209" customFormat="1" ht="45.75" customHeight="1">
      <c r="A37" s="461" t="s">
        <v>1262</v>
      </c>
      <c r="B37" s="140" t="s">
        <v>160</v>
      </c>
      <c r="C37" s="76" t="s">
        <v>598</v>
      </c>
      <c r="D37" s="20" t="s">
        <v>1315</v>
      </c>
      <c r="E37" s="362" t="s">
        <v>1316</v>
      </c>
      <c r="F37" s="17">
        <v>40494</v>
      </c>
      <c r="G37" s="434">
        <f t="shared" si="18"/>
        <v>1</v>
      </c>
      <c r="H37" s="429">
        <v>1</v>
      </c>
      <c r="I37" s="429"/>
      <c r="J37" s="115" t="str">
        <f>IF(K37="","",VLOOKUP(K37,Tri!$A$1:$B$12,2,FALSE))</f>
        <v>IV</v>
      </c>
      <c r="K37" s="115">
        <f t="shared" si="19"/>
        <v>11</v>
      </c>
      <c r="M37" s="93"/>
    </row>
    <row r="38" spans="1:13" s="209" customFormat="1" ht="45.75" customHeight="1">
      <c r="A38" s="208" t="s">
        <v>1262</v>
      </c>
      <c r="B38" s="208" t="s">
        <v>160</v>
      </c>
      <c r="C38" s="128" t="s">
        <v>598</v>
      </c>
      <c r="D38" s="163" t="s">
        <v>1317</v>
      </c>
      <c r="E38" s="233" t="s">
        <v>1314</v>
      </c>
      <c r="F38" s="47">
        <v>40527</v>
      </c>
      <c r="G38" s="434">
        <f t="shared" si="18"/>
        <v>1</v>
      </c>
      <c r="H38" s="429">
        <v>1</v>
      </c>
      <c r="I38" s="429"/>
      <c r="J38" s="115" t="str">
        <f>IF(K38="","",VLOOKUP(K38,Tri!$A$1:$B$12,2,FALSE))</f>
        <v>IV</v>
      </c>
      <c r="K38" s="115">
        <f t="shared" si="19"/>
        <v>12</v>
      </c>
      <c r="M38" s="93"/>
    </row>
    <row r="39" spans="1:13" s="209" customFormat="1" ht="90">
      <c r="A39" s="208" t="s">
        <v>1262</v>
      </c>
      <c r="B39" s="208" t="s">
        <v>160</v>
      </c>
      <c r="C39" s="128" t="s">
        <v>598</v>
      </c>
      <c r="D39" s="163" t="s">
        <v>168</v>
      </c>
      <c r="E39" s="233" t="s">
        <v>1318</v>
      </c>
      <c r="F39" s="47">
        <v>40263</v>
      </c>
      <c r="G39" s="434">
        <f t="shared" si="18"/>
        <v>1</v>
      </c>
      <c r="H39" s="429">
        <v>1</v>
      </c>
      <c r="I39" s="429"/>
      <c r="J39" s="115" t="str">
        <f>IF(K39="","",VLOOKUP(K39,Tri!$A$1:$B$12,2,FALSE))</f>
        <v>I</v>
      </c>
      <c r="K39" s="115">
        <f t="shared" si="19"/>
        <v>3</v>
      </c>
      <c r="M39" s="93"/>
    </row>
    <row r="40" spans="1:13" s="209" customFormat="1" ht="45.75" customHeight="1">
      <c r="A40" s="208" t="s">
        <v>1262</v>
      </c>
      <c r="B40" s="128" t="s">
        <v>282</v>
      </c>
      <c r="C40" s="128" t="s">
        <v>598</v>
      </c>
      <c r="D40" s="163" t="s">
        <v>169</v>
      </c>
      <c r="E40" s="233" t="s">
        <v>1319</v>
      </c>
      <c r="F40" s="47">
        <v>40298</v>
      </c>
      <c r="G40" s="434">
        <f t="shared" si="18"/>
        <v>1</v>
      </c>
      <c r="H40" s="429">
        <v>1</v>
      </c>
      <c r="I40" s="429"/>
      <c r="J40" s="115" t="str">
        <f>IF(K40="","",VLOOKUP(K40,Tri!$A$1:$B$12,2,FALSE))</f>
        <v>II</v>
      </c>
      <c r="K40" s="115">
        <f t="shared" si="19"/>
        <v>4</v>
      </c>
      <c r="M40" s="93"/>
    </row>
    <row r="41" spans="1:13" s="209" customFormat="1" ht="45.75" customHeight="1">
      <c r="A41" s="208" t="s">
        <v>1262</v>
      </c>
      <c r="B41" s="128" t="s">
        <v>282</v>
      </c>
      <c r="C41" s="128" t="s">
        <v>598</v>
      </c>
      <c r="D41" s="163" t="s">
        <v>170</v>
      </c>
      <c r="E41" s="233" t="s">
        <v>1320</v>
      </c>
      <c r="F41" s="47">
        <v>40333</v>
      </c>
      <c r="G41" s="434">
        <f t="shared" si="18"/>
        <v>1</v>
      </c>
      <c r="H41" s="429">
        <v>1</v>
      </c>
      <c r="I41" s="429"/>
      <c r="J41" s="115" t="str">
        <f>IF(K41="","",VLOOKUP(K41,Tri!$A$1:$B$12,2,FALSE))</f>
        <v>II</v>
      </c>
      <c r="K41" s="115">
        <f t="shared" si="19"/>
        <v>6</v>
      </c>
      <c r="M41" s="93"/>
    </row>
    <row r="42" spans="1:13" s="209" customFormat="1" ht="45.75" customHeight="1">
      <c r="A42" s="208" t="s">
        <v>1262</v>
      </c>
      <c r="B42" s="128" t="s">
        <v>282</v>
      </c>
      <c r="C42" s="128" t="s">
        <v>598</v>
      </c>
      <c r="D42" s="163" t="s">
        <v>806</v>
      </c>
      <c r="E42" s="419" t="s">
        <v>1321</v>
      </c>
      <c r="F42" s="47">
        <v>40542</v>
      </c>
      <c r="G42" s="434">
        <f aca="true" t="shared" si="20" ref="G42:G63">IF(F42="","",1)</f>
        <v>1</v>
      </c>
      <c r="H42" s="429">
        <v>1</v>
      </c>
      <c r="I42" s="429"/>
      <c r="J42" s="115" t="str">
        <f>IF(K42="","",VLOOKUP(K42,Tri!$A$1:$B$12,2,FALSE))</f>
        <v>IV</v>
      </c>
      <c r="K42" s="115">
        <f aca="true" t="shared" si="21" ref="K42:K63">IF(F42="","",MONTH(F42))</f>
        <v>12</v>
      </c>
      <c r="M42" s="93"/>
    </row>
    <row r="43" spans="1:13" s="209" customFormat="1" ht="45.75" customHeight="1">
      <c r="A43" s="208" t="s">
        <v>1262</v>
      </c>
      <c r="B43" s="128" t="s">
        <v>282</v>
      </c>
      <c r="C43" s="128" t="s">
        <v>1214</v>
      </c>
      <c r="D43" s="337" t="s">
        <v>1322</v>
      </c>
      <c r="E43" s="421" t="s">
        <v>822</v>
      </c>
      <c r="F43" s="418">
        <v>40542</v>
      </c>
      <c r="G43" s="434">
        <f t="shared" si="20"/>
        <v>1</v>
      </c>
      <c r="H43" s="429">
        <v>1</v>
      </c>
      <c r="I43" s="429"/>
      <c r="J43" s="115" t="str">
        <f>IF(K43="","",VLOOKUP(K43,Tri!$A$1:$B$12,2,FALSE))</f>
        <v>IV</v>
      </c>
      <c r="K43" s="115">
        <f t="shared" si="21"/>
        <v>12</v>
      </c>
      <c r="M43" s="93"/>
    </row>
    <row r="44" spans="1:13" s="209" customFormat="1" ht="45.75" customHeight="1">
      <c r="A44" s="208" t="s">
        <v>1262</v>
      </c>
      <c r="B44" s="128" t="s">
        <v>283</v>
      </c>
      <c r="C44" s="128" t="s">
        <v>598</v>
      </c>
      <c r="D44" s="163" t="s">
        <v>802</v>
      </c>
      <c r="E44" s="420" t="s">
        <v>1323</v>
      </c>
      <c r="F44" s="47">
        <v>40245</v>
      </c>
      <c r="G44" s="434">
        <f t="shared" si="20"/>
        <v>1</v>
      </c>
      <c r="H44" s="429">
        <v>1</v>
      </c>
      <c r="I44" s="429"/>
      <c r="J44" s="115" t="str">
        <f>IF(K44="","",VLOOKUP(K44,Tri!$A$1:$B$12,2,FALSE))</f>
        <v>I</v>
      </c>
      <c r="K44" s="115">
        <f t="shared" si="21"/>
        <v>3</v>
      </c>
      <c r="M44" s="93"/>
    </row>
    <row r="45" spans="1:13" s="209" customFormat="1" ht="45.75" customHeight="1">
      <c r="A45" s="208" t="s">
        <v>1262</v>
      </c>
      <c r="B45" s="128" t="s">
        <v>283</v>
      </c>
      <c r="C45" s="128" t="s">
        <v>598</v>
      </c>
      <c r="D45" s="163" t="s">
        <v>803</v>
      </c>
      <c r="E45" s="233" t="s">
        <v>1324</v>
      </c>
      <c r="F45" s="47">
        <v>40330</v>
      </c>
      <c r="G45" s="434">
        <f t="shared" si="20"/>
        <v>1</v>
      </c>
      <c r="H45" s="429">
        <v>1</v>
      </c>
      <c r="I45" s="429"/>
      <c r="J45" s="115" t="str">
        <f>IF(K45="","",VLOOKUP(K45,Tri!$A$1:$B$12,2,FALSE))</f>
        <v>II</v>
      </c>
      <c r="K45" s="115">
        <f t="shared" si="21"/>
        <v>6</v>
      </c>
      <c r="M45" s="93"/>
    </row>
    <row r="46" spans="1:13" s="209" customFormat="1" ht="45.75" customHeight="1">
      <c r="A46" s="208" t="s">
        <v>1262</v>
      </c>
      <c r="B46" s="128" t="s">
        <v>283</v>
      </c>
      <c r="C46" s="128" t="s">
        <v>598</v>
      </c>
      <c r="D46" s="163" t="s">
        <v>804</v>
      </c>
      <c r="E46" s="233" t="s">
        <v>1325</v>
      </c>
      <c r="F46" s="47">
        <v>40422</v>
      </c>
      <c r="G46" s="434">
        <f t="shared" si="20"/>
        <v>1</v>
      </c>
      <c r="H46" s="429">
        <v>1</v>
      </c>
      <c r="I46" s="429"/>
      <c r="J46" s="115" t="str">
        <f>IF(K46="","",VLOOKUP(K46,Tri!$A$1:$B$12,2,FALSE))</f>
        <v>III</v>
      </c>
      <c r="K46" s="115">
        <f t="shared" si="21"/>
        <v>9</v>
      </c>
      <c r="M46" s="93"/>
    </row>
    <row r="47" spans="1:13" s="209" customFormat="1" ht="45.75" customHeight="1">
      <c r="A47" s="208" t="s">
        <v>1262</v>
      </c>
      <c r="B47" s="128" t="s">
        <v>283</v>
      </c>
      <c r="C47" s="128" t="s">
        <v>598</v>
      </c>
      <c r="D47" s="163" t="s">
        <v>805</v>
      </c>
      <c r="E47" s="233" t="s">
        <v>1326</v>
      </c>
      <c r="F47" s="47">
        <v>40513</v>
      </c>
      <c r="G47" s="434">
        <f t="shared" si="20"/>
        <v>1</v>
      </c>
      <c r="H47" s="429">
        <v>1</v>
      </c>
      <c r="I47" s="429"/>
      <c r="J47" s="115" t="str">
        <f>IF(K47="","",VLOOKUP(K47,Tri!$A$1:$B$12,2,FALSE))</f>
        <v>IV</v>
      </c>
      <c r="K47" s="115">
        <f t="shared" si="21"/>
        <v>12</v>
      </c>
      <c r="M47" s="93"/>
    </row>
    <row r="48" spans="1:13" s="209" customFormat="1" ht="45.75" customHeight="1">
      <c r="A48" s="140" t="s">
        <v>1262</v>
      </c>
      <c r="B48" s="76" t="s">
        <v>284</v>
      </c>
      <c r="C48" s="76" t="s">
        <v>598</v>
      </c>
      <c r="D48" s="20" t="s">
        <v>1242</v>
      </c>
      <c r="E48" s="362" t="s">
        <v>1242</v>
      </c>
      <c r="F48" s="17">
        <v>40480</v>
      </c>
      <c r="G48" s="434">
        <f t="shared" si="20"/>
        <v>1</v>
      </c>
      <c r="H48" s="429">
        <v>1</v>
      </c>
      <c r="I48" s="465" t="s">
        <v>1327</v>
      </c>
      <c r="J48" s="115" t="str">
        <f>IF(K48="","",VLOOKUP(K48,Tri!$A$1:$B$12,2,FALSE))</f>
        <v>IV</v>
      </c>
      <c r="K48" s="115">
        <f t="shared" si="21"/>
        <v>10</v>
      </c>
      <c r="M48" s="93"/>
    </row>
    <row r="49" spans="1:13" s="209" customFormat="1" ht="45.75" customHeight="1">
      <c r="A49" s="208" t="s">
        <v>1262</v>
      </c>
      <c r="B49" s="128" t="s">
        <v>284</v>
      </c>
      <c r="C49" s="128" t="s">
        <v>598</v>
      </c>
      <c r="D49" s="163" t="s">
        <v>1156</v>
      </c>
      <c r="E49" s="233" t="s">
        <v>1160</v>
      </c>
      <c r="F49" s="338">
        <v>40239</v>
      </c>
      <c r="G49" s="434">
        <f t="shared" si="20"/>
        <v>1</v>
      </c>
      <c r="H49" s="429">
        <v>1</v>
      </c>
      <c r="I49" s="429"/>
      <c r="J49" s="115" t="str">
        <f>IF(K49="","",VLOOKUP(K49,Tri!$A$1:$B$12,2,FALSE))</f>
        <v>I</v>
      </c>
      <c r="K49" s="115">
        <f t="shared" si="21"/>
        <v>3</v>
      </c>
      <c r="M49" s="93"/>
    </row>
    <row r="50" spans="1:13" s="209" customFormat="1" ht="45.75" customHeight="1">
      <c r="A50" s="208" t="s">
        <v>1262</v>
      </c>
      <c r="B50" s="128" t="s">
        <v>284</v>
      </c>
      <c r="C50" s="128" t="s">
        <v>598</v>
      </c>
      <c r="D50" s="163" t="s">
        <v>1157</v>
      </c>
      <c r="E50" s="233" t="s">
        <v>1161</v>
      </c>
      <c r="F50" s="338">
        <v>40332</v>
      </c>
      <c r="G50" s="434">
        <f t="shared" si="20"/>
        <v>1</v>
      </c>
      <c r="H50" s="429">
        <v>1</v>
      </c>
      <c r="I50" s="429"/>
      <c r="J50" s="115" t="str">
        <f>IF(K50="","",VLOOKUP(K50,Tri!$A$1:$B$12,2,FALSE))</f>
        <v>II</v>
      </c>
      <c r="K50" s="115">
        <f t="shared" si="21"/>
        <v>6</v>
      </c>
      <c r="M50" s="93"/>
    </row>
    <row r="51" spans="1:13" s="209" customFormat="1" ht="45.75" customHeight="1">
      <c r="A51" s="208" t="s">
        <v>1262</v>
      </c>
      <c r="B51" s="128" t="s">
        <v>284</v>
      </c>
      <c r="C51" s="128" t="s">
        <v>598</v>
      </c>
      <c r="D51" s="163" t="s">
        <v>1158</v>
      </c>
      <c r="E51" s="233" t="s">
        <v>1162</v>
      </c>
      <c r="F51" s="338">
        <v>40424</v>
      </c>
      <c r="G51" s="434">
        <f t="shared" si="20"/>
        <v>1</v>
      </c>
      <c r="H51" s="429">
        <v>1</v>
      </c>
      <c r="I51" s="429"/>
      <c r="J51" s="115" t="str">
        <f>IF(K51="","",VLOOKUP(K51,Tri!$A$1:$B$12,2,FALSE))</f>
        <v>III</v>
      </c>
      <c r="K51" s="115">
        <f t="shared" si="21"/>
        <v>9</v>
      </c>
      <c r="M51" s="93"/>
    </row>
    <row r="52" spans="1:13" s="209" customFormat="1" ht="45.75" customHeight="1">
      <c r="A52" s="208" t="s">
        <v>1262</v>
      </c>
      <c r="B52" s="128" t="s">
        <v>284</v>
      </c>
      <c r="C52" s="128" t="s">
        <v>598</v>
      </c>
      <c r="D52" s="163" t="s">
        <v>1159</v>
      </c>
      <c r="E52" s="233" t="s">
        <v>1163</v>
      </c>
      <c r="F52" s="338">
        <v>40514</v>
      </c>
      <c r="G52" s="434">
        <f t="shared" si="20"/>
        <v>1</v>
      </c>
      <c r="H52" s="429">
        <v>1</v>
      </c>
      <c r="I52" s="429"/>
      <c r="J52" s="115" t="str">
        <f>IF(K52="","",VLOOKUP(K52,Tri!$A$1:$B$12,2,FALSE))</f>
        <v>IV</v>
      </c>
      <c r="K52" s="115">
        <f t="shared" si="21"/>
        <v>12</v>
      </c>
      <c r="M52" s="93"/>
    </row>
    <row r="53" spans="1:13" s="209" customFormat="1" ht="45.75" customHeight="1">
      <c r="A53" s="208" t="s">
        <v>1262</v>
      </c>
      <c r="B53" s="128" t="s">
        <v>285</v>
      </c>
      <c r="C53" s="128" t="s">
        <v>598</v>
      </c>
      <c r="D53" s="163" t="s">
        <v>1164</v>
      </c>
      <c r="E53" s="128" t="s">
        <v>1328</v>
      </c>
      <c r="F53" s="338">
        <v>40197</v>
      </c>
      <c r="G53" s="434">
        <f t="shared" si="20"/>
        <v>1</v>
      </c>
      <c r="H53" s="429">
        <v>1</v>
      </c>
      <c r="I53" s="429"/>
      <c r="J53" s="115" t="str">
        <f>IF(K53="","",VLOOKUP(K53,Tri!$A$1:$B$12,2,FALSE))</f>
        <v>I</v>
      </c>
      <c r="K53" s="115">
        <f t="shared" si="21"/>
        <v>1</v>
      </c>
      <c r="M53" s="93"/>
    </row>
    <row r="54" spans="1:13" s="209" customFormat="1" ht="45.75" customHeight="1">
      <c r="A54" s="208" t="s">
        <v>1262</v>
      </c>
      <c r="B54" s="128" t="s">
        <v>285</v>
      </c>
      <c r="C54" s="128" t="s">
        <v>598</v>
      </c>
      <c r="D54" s="163" t="s">
        <v>1165</v>
      </c>
      <c r="E54" s="128" t="s">
        <v>1329</v>
      </c>
      <c r="F54" s="338">
        <v>40234</v>
      </c>
      <c r="G54" s="434">
        <f t="shared" si="20"/>
        <v>1</v>
      </c>
      <c r="H54" s="429">
        <v>1</v>
      </c>
      <c r="I54" s="429"/>
      <c r="J54" s="115" t="str">
        <f>IF(K54="","",VLOOKUP(K54,Tri!$A$1:$B$12,2,FALSE))</f>
        <v>I</v>
      </c>
      <c r="K54" s="115">
        <f t="shared" si="21"/>
        <v>2</v>
      </c>
      <c r="M54" s="93"/>
    </row>
    <row r="55" spans="1:13" s="209" customFormat="1" ht="45.75" customHeight="1">
      <c r="A55" s="208" t="s">
        <v>1262</v>
      </c>
      <c r="B55" s="128" t="s">
        <v>285</v>
      </c>
      <c r="C55" s="128" t="s">
        <v>598</v>
      </c>
      <c r="D55" s="163" t="s">
        <v>1166</v>
      </c>
      <c r="E55" s="128" t="s">
        <v>1330</v>
      </c>
      <c r="F55" s="338">
        <v>40255</v>
      </c>
      <c r="G55" s="434">
        <f t="shared" si="20"/>
        <v>1</v>
      </c>
      <c r="H55" s="429">
        <v>1</v>
      </c>
      <c r="I55" s="429"/>
      <c r="J55" s="115" t="str">
        <f>IF(K55="","",VLOOKUP(K55,Tri!$A$1:$B$12,2,FALSE))</f>
        <v>I</v>
      </c>
      <c r="K55" s="115">
        <f t="shared" si="21"/>
        <v>3</v>
      </c>
      <c r="M55" s="93"/>
    </row>
    <row r="56" spans="1:13" s="209" customFormat="1" ht="45.75" customHeight="1">
      <c r="A56" s="208" t="s">
        <v>1262</v>
      </c>
      <c r="B56" s="128" t="s">
        <v>285</v>
      </c>
      <c r="C56" s="128" t="s">
        <v>598</v>
      </c>
      <c r="D56" s="163" t="s">
        <v>1167</v>
      </c>
      <c r="E56" s="128" t="s">
        <v>1331</v>
      </c>
      <c r="F56" s="338">
        <v>40287</v>
      </c>
      <c r="G56" s="434">
        <f t="shared" si="20"/>
        <v>1</v>
      </c>
      <c r="H56" s="429">
        <v>1</v>
      </c>
      <c r="I56" s="429"/>
      <c r="J56" s="115" t="str">
        <f>IF(K56="","",VLOOKUP(K56,Tri!$A$1:$B$12,2,FALSE))</f>
        <v>II</v>
      </c>
      <c r="K56" s="115">
        <f t="shared" si="21"/>
        <v>4</v>
      </c>
      <c r="M56" s="93"/>
    </row>
    <row r="57" spans="1:13" s="209" customFormat="1" ht="45.75" customHeight="1">
      <c r="A57" s="208" t="s">
        <v>1262</v>
      </c>
      <c r="B57" s="128" t="s">
        <v>285</v>
      </c>
      <c r="C57" s="128" t="s">
        <v>598</v>
      </c>
      <c r="D57" s="163" t="s">
        <v>1168</v>
      </c>
      <c r="E57" s="128" t="s">
        <v>1332</v>
      </c>
      <c r="F57" s="338">
        <v>40317</v>
      </c>
      <c r="G57" s="434">
        <f t="shared" si="20"/>
        <v>1</v>
      </c>
      <c r="H57" s="429">
        <v>1</v>
      </c>
      <c r="I57" s="429"/>
      <c r="J57" s="115" t="str">
        <f>IF(K57="","",VLOOKUP(K57,Tri!$A$1:$B$12,2,FALSE))</f>
        <v>II</v>
      </c>
      <c r="K57" s="115">
        <f t="shared" si="21"/>
        <v>5</v>
      </c>
      <c r="M57" s="93"/>
    </row>
    <row r="58" spans="1:13" s="209" customFormat="1" ht="45.75" customHeight="1">
      <c r="A58" s="208" t="s">
        <v>1262</v>
      </c>
      <c r="B58" s="128" t="s">
        <v>285</v>
      </c>
      <c r="C58" s="128" t="s">
        <v>598</v>
      </c>
      <c r="D58" s="163" t="s">
        <v>1169</v>
      </c>
      <c r="E58" s="128" t="s">
        <v>1333</v>
      </c>
      <c r="F58" s="338">
        <v>40347</v>
      </c>
      <c r="G58" s="434">
        <f t="shared" si="20"/>
        <v>1</v>
      </c>
      <c r="H58" s="429">
        <v>1</v>
      </c>
      <c r="I58" s="429"/>
      <c r="J58" s="115" t="str">
        <f>IF(K58="","",VLOOKUP(K58,Tri!$A$1:$B$12,2,FALSE))</f>
        <v>II</v>
      </c>
      <c r="K58" s="115">
        <f t="shared" si="21"/>
        <v>6</v>
      </c>
      <c r="M58" s="93"/>
    </row>
    <row r="59" spans="1:13" s="209" customFormat="1" ht="45.75" customHeight="1">
      <c r="A59" s="208" t="s">
        <v>1262</v>
      </c>
      <c r="B59" s="128" t="s">
        <v>285</v>
      </c>
      <c r="C59" s="128" t="s">
        <v>598</v>
      </c>
      <c r="D59" s="163" t="s">
        <v>1170</v>
      </c>
      <c r="E59" s="128" t="s">
        <v>1334</v>
      </c>
      <c r="F59" s="338">
        <v>40378</v>
      </c>
      <c r="G59" s="434">
        <f t="shared" si="20"/>
        <v>1</v>
      </c>
      <c r="H59" s="429">
        <v>1</v>
      </c>
      <c r="I59" s="429"/>
      <c r="J59" s="115" t="str">
        <f>IF(K59="","",VLOOKUP(K59,Tri!$A$1:$B$12,2,FALSE))</f>
        <v>III</v>
      </c>
      <c r="K59" s="115">
        <f t="shared" si="21"/>
        <v>7</v>
      </c>
      <c r="M59" s="93"/>
    </row>
    <row r="60" spans="1:13" s="209" customFormat="1" ht="45.75" customHeight="1">
      <c r="A60" s="208" t="s">
        <v>1262</v>
      </c>
      <c r="B60" s="128" t="s">
        <v>285</v>
      </c>
      <c r="C60" s="128" t="s">
        <v>598</v>
      </c>
      <c r="D60" s="163" t="s">
        <v>1171</v>
      </c>
      <c r="E60" s="128" t="s">
        <v>1335</v>
      </c>
      <c r="F60" s="338">
        <v>40408</v>
      </c>
      <c r="G60" s="434">
        <f t="shared" si="20"/>
        <v>1</v>
      </c>
      <c r="H60" s="429">
        <v>1</v>
      </c>
      <c r="I60" s="429"/>
      <c r="J60" s="115" t="str">
        <f>IF(K60="","",VLOOKUP(K60,Tri!$A$1:$B$12,2,FALSE))</f>
        <v>III</v>
      </c>
      <c r="K60" s="115">
        <f t="shared" si="21"/>
        <v>8</v>
      </c>
      <c r="M60" s="93"/>
    </row>
    <row r="61" spans="1:13" s="209" customFormat="1" ht="45.75" customHeight="1">
      <c r="A61" s="208" t="s">
        <v>1262</v>
      </c>
      <c r="B61" s="128" t="s">
        <v>285</v>
      </c>
      <c r="C61" s="128" t="s">
        <v>598</v>
      </c>
      <c r="D61" s="163" t="s">
        <v>1172</v>
      </c>
      <c r="E61" s="128" t="s">
        <v>1336</v>
      </c>
      <c r="F61" s="338">
        <v>40438</v>
      </c>
      <c r="G61" s="434">
        <f t="shared" si="20"/>
        <v>1</v>
      </c>
      <c r="H61" s="429">
        <v>1</v>
      </c>
      <c r="I61" s="429"/>
      <c r="J61" s="115" t="str">
        <f>IF(K61="","",VLOOKUP(K61,Tri!$A$1:$B$12,2,FALSE))</f>
        <v>III</v>
      </c>
      <c r="K61" s="115">
        <f t="shared" si="21"/>
        <v>9</v>
      </c>
      <c r="M61" s="93"/>
    </row>
    <row r="62" spans="1:13" s="209" customFormat="1" ht="45.75" customHeight="1">
      <c r="A62" s="358" t="s">
        <v>1262</v>
      </c>
      <c r="B62" s="128" t="s">
        <v>285</v>
      </c>
      <c r="C62" s="76" t="s">
        <v>598</v>
      </c>
      <c r="D62" s="20" t="s">
        <v>1173</v>
      </c>
      <c r="E62" s="76" t="s">
        <v>1337</v>
      </c>
      <c r="F62" s="360">
        <v>40470</v>
      </c>
      <c r="G62" s="434">
        <f t="shared" si="20"/>
        <v>1</v>
      </c>
      <c r="H62" s="429">
        <v>1</v>
      </c>
      <c r="I62" s="429"/>
      <c r="J62" s="115" t="str">
        <f>IF(K62="","",VLOOKUP(K62,Tri!$A$1:$B$12,2,FALSE))</f>
        <v>IV</v>
      </c>
      <c r="K62" s="115">
        <f t="shared" si="21"/>
        <v>10</v>
      </c>
      <c r="M62" s="93"/>
    </row>
    <row r="63" spans="1:13" s="209" customFormat="1" ht="45.75" customHeight="1">
      <c r="A63" s="358" t="s">
        <v>1262</v>
      </c>
      <c r="B63" s="128" t="s">
        <v>285</v>
      </c>
      <c r="C63" s="76" t="s">
        <v>598</v>
      </c>
      <c r="D63" s="20" t="s">
        <v>1174</v>
      </c>
      <c r="E63" s="76" t="s">
        <v>1338</v>
      </c>
      <c r="F63" s="360">
        <v>40500</v>
      </c>
      <c r="G63" s="434">
        <f t="shared" si="20"/>
        <v>1</v>
      </c>
      <c r="H63" s="429">
        <v>1</v>
      </c>
      <c r="I63" s="429"/>
      <c r="J63" s="115" t="str">
        <f>IF(K63="","",VLOOKUP(K63,Tri!$A$1:$B$12,2,FALSE))</f>
        <v>IV</v>
      </c>
      <c r="K63" s="115">
        <f t="shared" si="21"/>
        <v>11</v>
      </c>
      <c r="M63" s="93"/>
    </row>
    <row r="64" spans="1:13" s="209" customFormat="1" ht="45.75" customHeight="1">
      <c r="A64" s="208" t="s">
        <v>1262</v>
      </c>
      <c r="B64" s="128" t="s">
        <v>285</v>
      </c>
      <c r="C64" s="128" t="s">
        <v>598</v>
      </c>
      <c r="D64" s="163" t="s">
        <v>1175</v>
      </c>
      <c r="E64" s="128" t="s">
        <v>1339</v>
      </c>
      <c r="F64" s="338">
        <v>40529</v>
      </c>
      <c r="G64" s="434">
        <f aca="true" t="shared" si="22" ref="G64:G101">IF(F64="","",1)</f>
        <v>1</v>
      </c>
      <c r="H64" s="429">
        <v>1</v>
      </c>
      <c r="I64" s="429"/>
      <c r="J64" s="115" t="str">
        <f>IF(K64="","",VLOOKUP(K64,Tri!$A$1:$B$12,2,FALSE))</f>
        <v>IV</v>
      </c>
      <c r="K64" s="115">
        <f aca="true" t="shared" si="23" ref="K64:K101">IF(F64="","",MONTH(F64))</f>
        <v>12</v>
      </c>
      <c r="M64" s="93"/>
    </row>
    <row r="65" spans="1:13" s="209" customFormat="1" ht="45.75" customHeight="1">
      <c r="A65" s="208" t="s">
        <v>1262</v>
      </c>
      <c r="B65" s="128" t="s">
        <v>286</v>
      </c>
      <c r="C65" s="128" t="s">
        <v>612</v>
      </c>
      <c r="D65" s="163" t="s">
        <v>1176</v>
      </c>
      <c r="E65" s="233" t="s">
        <v>1177</v>
      </c>
      <c r="F65" s="47">
        <v>40375</v>
      </c>
      <c r="G65" s="434">
        <f t="shared" si="22"/>
        <v>1</v>
      </c>
      <c r="H65" s="429">
        <v>1</v>
      </c>
      <c r="I65" s="429"/>
      <c r="J65" s="115" t="str">
        <f>IF(K65="","",VLOOKUP(K65,Tri!$A$1:$B$12,2,FALSE))</f>
        <v>III</v>
      </c>
      <c r="K65" s="115">
        <f t="shared" si="23"/>
        <v>7</v>
      </c>
      <c r="M65" s="93"/>
    </row>
    <row r="66" spans="1:13" s="209" customFormat="1" ht="45.75" customHeight="1">
      <c r="A66" s="208" t="s">
        <v>1262</v>
      </c>
      <c r="B66" s="128" t="s">
        <v>286</v>
      </c>
      <c r="C66" s="128" t="s">
        <v>612</v>
      </c>
      <c r="D66" s="163" t="s">
        <v>1178</v>
      </c>
      <c r="E66" s="233" t="s">
        <v>1340</v>
      </c>
      <c r="F66" s="47">
        <v>40228</v>
      </c>
      <c r="G66" s="434">
        <f t="shared" si="22"/>
        <v>1</v>
      </c>
      <c r="H66" s="429">
        <v>1</v>
      </c>
      <c r="I66" s="429"/>
      <c r="J66" s="115" t="str">
        <f>IF(K66="","",VLOOKUP(K66,Tri!$A$1:$B$12,2,FALSE))</f>
        <v>I</v>
      </c>
      <c r="K66" s="115">
        <f t="shared" si="23"/>
        <v>2</v>
      </c>
      <c r="M66" s="93"/>
    </row>
    <row r="67" spans="1:13" s="209" customFormat="1" ht="45.75" customHeight="1">
      <c r="A67" s="208" t="s">
        <v>1262</v>
      </c>
      <c r="B67" s="128" t="s">
        <v>286</v>
      </c>
      <c r="C67" s="128" t="s">
        <v>598</v>
      </c>
      <c r="D67" s="163" t="s">
        <v>1179</v>
      </c>
      <c r="E67" s="128" t="s">
        <v>1341</v>
      </c>
      <c r="F67" s="47">
        <v>40274</v>
      </c>
      <c r="G67" s="434">
        <f t="shared" si="22"/>
        <v>1</v>
      </c>
      <c r="H67" s="429">
        <v>1</v>
      </c>
      <c r="I67" s="429"/>
      <c r="J67" s="115" t="str">
        <f>IF(K67="","",VLOOKUP(K67,Tri!$A$1:$B$12,2,FALSE))</f>
        <v>II</v>
      </c>
      <c r="K67" s="115">
        <f t="shared" si="23"/>
        <v>4</v>
      </c>
      <c r="M67" s="93"/>
    </row>
    <row r="68" spans="1:13" s="209" customFormat="1" ht="45.75" customHeight="1">
      <c r="A68" s="208" t="s">
        <v>1262</v>
      </c>
      <c r="B68" s="128" t="s">
        <v>286</v>
      </c>
      <c r="C68" s="128" t="s">
        <v>598</v>
      </c>
      <c r="D68" s="163" t="s">
        <v>1342</v>
      </c>
      <c r="E68" s="233" t="s">
        <v>1343</v>
      </c>
      <c r="F68" s="47">
        <v>40543</v>
      </c>
      <c r="G68" s="434">
        <f t="shared" si="22"/>
        <v>1</v>
      </c>
      <c r="H68" s="429">
        <v>1</v>
      </c>
      <c r="I68" s="429"/>
      <c r="J68" s="115" t="str">
        <f>IF(K68="","",VLOOKUP(K68,Tri!$A$1:$B$12,2,FALSE))</f>
        <v>IV</v>
      </c>
      <c r="K68" s="115">
        <f t="shared" si="23"/>
        <v>12</v>
      </c>
      <c r="M68" s="93"/>
    </row>
    <row r="69" spans="1:13" s="209" customFormat="1" ht="45.75" customHeight="1">
      <c r="A69" s="208" t="s">
        <v>1262</v>
      </c>
      <c r="B69" s="76" t="s">
        <v>1180</v>
      </c>
      <c r="C69" s="128" t="s">
        <v>598</v>
      </c>
      <c r="D69" s="339" t="s">
        <v>1344</v>
      </c>
      <c r="E69" s="233" t="s">
        <v>1345</v>
      </c>
      <c r="F69" s="47">
        <v>40235</v>
      </c>
      <c r="G69" s="434">
        <f t="shared" si="22"/>
        <v>1</v>
      </c>
      <c r="H69" s="430">
        <v>1</v>
      </c>
      <c r="I69" s="465" t="s">
        <v>1346</v>
      </c>
      <c r="J69" s="115" t="str">
        <f>IF(K69="","",VLOOKUP(K69,Tri!$A$1:$B$12,2,FALSE))</f>
        <v>I</v>
      </c>
      <c r="K69" s="115">
        <f t="shared" si="23"/>
        <v>2</v>
      </c>
      <c r="M69" s="93"/>
    </row>
    <row r="70" spans="1:13" s="209" customFormat="1" ht="45.75" customHeight="1">
      <c r="A70" s="208" t="s">
        <v>1262</v>
      </c>
      <c r="B70" s="76" t="s">
        <v>1180</v>
      </c>
      <c r="C70" s="128" t="s">
        <v>598</v>
      </c>
      <c r="D70" s="339" t="s">
        <v>1347</v>
      </c>
      <c r="E70" s="233" t="s">
        <v>1324</v>
      </c>
      <c r="F70" s="47">
        <v>40325</v>
      </c>
      <c r="G70" s="434">
        <f t="shared" si="22"/>
        <v>1</v>
      </c>
      <c r="H70" s="429">
        <v>1</v>
      </c>
      <c r="I70" s="429"/>
      <c r="J70" s="115" t="str">
        <f>IF(K70="","",VLOOKUP(K70,Tri!$A$1:$B$12,2,FALSE))</f>
        <v>II</v>
      </c>
      <c r="K70" s="115">
        <f t="shared" si="23"/>
        <v>5</v>
      </c>
      <c r="M70" s="93"/>
    </row>
    <row r="71" spans="1:13" s="209" customFormat="1" ht="45.75" customHeight="1">
      <c r="A71" s="208" t="s">
        <v>1262</v>
      </c>
      <c r="B71" s="76" t="s">
        <v>1180</v>
      </c>
      <c r="C71" s="128" t="s">
        <v>598</v>
      </c>
      <c r="D71" s="339" t="s">
        <v>1348</v>
      </c>
      <c r="E71" s="233" t="s">
        <v>1325</v>
      </c>
      <c r="F71" s="47">
        <v>40417</v>
      </c>
      <c r="G71" s="434">
        <f t="shared" si="22"/>
        <v>1</v>
      </c>
      <c r="H71" s="429">
        <v>1</v>
      </c>
      <c r="I71" s="429"/>
      <c r="J71" s="115" t="str">
        <f>IF(K71="","",VLOOKUP(K71,Tri!$A$1:$B$12,2,FALSE))</f>
        <v>III</v>
      </c>
      <c r="K71" s="115">
        <f t="shared" si="23"/>
        <v>8</v>
      </c>
      <c r="M71" s="93"/>
    </row>
    <row r="72" spans="1:13" s="209" customFormat="1" ht="45.75" customHeight="1">
      <c r="A72" s="140" t="s">
        <v>1262</v>
      </c>
      <c r="B72" s="76" t="s">
        <v>1180</v>
      </c>
      <c r="C72" s="76" t="s">
        <v>598</v>
      </c>
      <c r="D72" s="361" t="s">
        <v>1349</v>
      </c>
      <c r="E72" s="362" t="s">
        <v>1326</v>
      </c>
      <c r="F72" s="17">
        <v>40512</v>
      </c>
      <c r="G72" s="434">
        <f t="shared" si="22"/>
        <v>1</v>
      </c>
      <c r="H72" s="429">
        <v>1</v>
      </c>
      <c r="I72" s="429"/>
      <c r="J72" s="115" t="str">
        <f>IF(K72="","",VLOOKUP(K72,Tri!$A$1:$B$12,2,FALSE))</f>
        <v>IV</v>
      </c>
      <c r="K72" s="115">
        <f t="shared" si="23"/>
        <v>11</v>
      </c>
      <c r="M72" s="93"/>
    </row>
    <row r="73" spans="1:13" s="209" customFormat="1" ht="45.75" customHeight="1">
      <c r="A73" s="208" t="s">
        <v>1262</v>
      </c>
      <c r="B73" s="128" t="s">
        <v>1181</v>
      </c>
      <c r="C73" s="128" t="s">
        <v>428</v>
      </c>
      <c r="D73" s="339" t="s">
        <v>1350</v>
      </c>
      <c r="E73" s="233" t="s">
        <v>1351</v>
      </c>
      <c r="F73" s="47">
        <v>40196</v>
      </c>
      <c r="G73" s="434">
        <f t="shared" si="22"/>
        <v>1</v>
      </c>
      <c r="H73" s="429">
        <v>1</v>
      </c>
      <c r="I73" s="429"/>
      <c r="J73" s="115" t="str">
        <f>IF(K73="","",VLOOKUP(K73,Tri!$A$1:$B$12,2,FALSE))</f>
        <v>I</v>
      </c>
      <c r="K73" s="115">
        <f t="shared" si="23"/>
        <v>1</v>
      </c>
      <c r="M73" s="93"/>
    </row>
    <row r="74" spans="1:13" s="209" customFormat="1" ht="45.75" customHeight="1">
      <c r="A74" s="208" t="s">
        <v>1262</v>
      </c>
      <c r="B74" s="128" t="s">
        <v>1181</v>
      </c>
      <c r="C74" s="128" t="s">
        <v>428</v>
      </c>
      <c r="D74" s="339" t="s">
        <v>1352</v>
      </c>
      <c r="E74" s="233" t="s">
        <v>1353</v>
      </c>
      <c r="F74" s="47">
        <v>40227</v>
      </c>
      <c r="G74" s="434">
        <f t="shared" si="22"/>
        <v>1</v>
      </c>
      <c r="H74" s="429">
        <v>1</v>
      </c>
      <c r="I74" s="429"/>
      <c r="J74" s="115" t="str">
        <f>IF(K74="","",VLOOKUP(K74,Tri!$A$1:$B$12,2,FALSE))</f>
        <v>I</v>
      </c>
      <c r="K74" s="115">
        <f t="shared" si="23"/>
        <v>2</v>
      </c>
      <c r="M74" s="93"/>
    </row>
    <row r="75" spans="1:13" s="209" customFormat="1" ht="45.75" customHeight="1">
      <c r="A75" s="208" t="s">
        <v>1262</v>
      </c>
      <c r="B75" s="128" t="s">
        <v>1181</v>
      </c>
      <c r="C75" s="128" t="s">
        <v>428</v>
      </c>
      <c r="D75" s="339" t="s">
        <v>1354</v>
      </c>
      <c r="E75" s="233" t="s">
        <v>1355</v>
      </c>
      <c r="F75" s="47">
        <v>40255</v>
      </c>
      <c r="G75" s="434">
        <f t="shared" si="22"/>
        <v>1</v>
      </c>
      <c r="H75" s="429">
        <v>1</v>
      </c>
      <c r="I75" s="429"/>
      <c r="J75" s="115" t="str">
        <f>IF(K75="","",VLOOKUP(K75,Tri!$A$1:$B$12,2,FALSE))</f>
        <v>I</v>
      </c>
      <c r="K75" s="115">
        <f t="shared" si="23"/>
        <v>3</v>
      </c>
      <c r="M75" s="93"/>
    </row>
    <row r="76" spans="1:13" s="209" customFormat="1" ht="45.75" customHeight="1">
      <c r="A76" s="208" t="s">
        <v>1262</v>
      </c>
      <c r="B76" s="128" t="s">
        <v>1181</v>
      </c>
      <c r="C76" s="128" t="s">
        <v>428</v>
      </c>
      <c r="D76" s="339" t="s">
        <v>1356</v>
      </c>
      <c r="E76" s="233" t="s">
        <v>1357</v>
      </c>
      <c r="F76" s="47">
        <v>40287</v>
      </c>
      <c r="G76" s="434">
        <f t="shared" si="22"/>
        <v>1</v>
      </c>
      <c r="H76" s="429">
        <v>1</v>
      </c>
      <c r="I76" s="429"/>
      <c r="J76" s="115" t="str">
        <f>IF(K76="","",VLOOKUP(K76,Tri!$A$1:$B$12,2,FALSE))</f>
        <v>II</v>
      </c>
      <c r="K76" s="115">
        <f t="shared" si="23"/>
        <v>4</v>
      </c>
      <c r="M76" s="93"/>
    </row>
    <row r="77" spans="1:13" s="209" customFormat="1" ht="45.75" customHeight="1">
      <c r="A77" s="208" t="s">
        <v>1262</v>
      </c>
      <c r="B77" s="128" t="s">
        <v>1181</v>
      </c>
      <c r="C77" s="128" t="s">
        <v>428</v>
      </c>
      <c r="D77" s="339" t="s">
        <v>1358</v>
      </c>
      <c r="E77" s="233" t="s">
        <v>1359</v>
      </c>
      <c r="F77" s="47">
        <v>40316</v>
      </c>
      <c r="G77" s="434">
        <f t="shared" si="22"/>
        <v>1</v>
      </c>
      <c r="H77" s="429">
        <v>1</v>
      </c>
      <c r="I77" s="429"/>
      <c r="J77" s="115" t="str">
        <f>IF(K77="","",VLOOKUP(K77,Tri!$A$1:$B$12,2,FALSE))</f>
        <v>II</v>
      </c>
      <c r="K77" s="115">
        <f t="shared" si="23"/>
        <v>5</v>
      </c>
      <c r="M77" s="93"/>
    </row>
    <row r="78" spans="1:13" s="209" customFormat="1" ht="45.75" customHeight="1">
      <c r="A78" s="208" t="s">
        <v>1262</v>
      </c>
      <c r="B78" s="128" t="s">
        <v>1181</v>
      </c>
      <c r="C78" s="128" t="s">
        <v>428</v>
      </c>
      <c r="D78" s="339" t="s">
        <v>1360</v>
      </c>
      <c r="E78" s="233" t="s">
        <v>1361</v>
      </c>
      <c r="F78" s="47">
        <v>40347</v>
      </c>
      <c r="G78" s="434">
        <f t="shared" si="22"/>
        <v>1</v>
      </c>
      <c r="H78" s="429">
        <v>1</v>
      </c>
      <c r="I78" s="429"/>
      <c r="J78" s="115" t="str">
        <f>IF(K78="","",VLOOKUP(K78,Tri!$A$1:$B$12,2,FALSE))</f>
        <v>II</v>
      </c>
      <c r="K78" s="115">
        <f t="shared" si="23"/>
        <v>6</v>
      </c>
      <c r="M78" s="93"/>
    </row>
    <row r="79" spans="1:13" s="209" customFormat="1" ht="45.75" customHeight="1">
      <c r="A79" s="208" t="s">
        <v>1262</v>
      </c>
      <c r="B79" s="128" t="s">
        <v>1181</v>
      </c>
      <c r="C79" s="128" t="s">
        <v>428</v>
      </c>
      <c r="D79" s="339" t="s">
        <v>1362</v>
      </c>
      <c r="E79" s="233" t="s">
        <v>1363</v>
      </c>
      <c r="F79" s="47">
        <v>40375</v>
      </c>
      <c r="G79" s="434">
        <f t="shared" si="22"/>
        <v>1</v>
      </c>
      <c r="H79" s="429">
        <v>1</v>
      </c>
      <c r="I79" s="429"/>
      <c r="J79" s="115" t="str">
        <f>IF(K79="","",VLOOKUP(K79,Tri!$A$1:$B$12,2,FALSE))</f>
        <v>III</v>
      </c>
      <c r="K79" s="115">
        <f t="shared" si="23"/>
        <v>7</v>
      </c>
      <c r="M79" s="93"/>
    </row>
    <row r="80" spans="1:13" s="209" customFormat="1" ht="45.75" customHeight="1">
      <c r="A80" s="208" t="s">
        <v>1262</v>
      </c>
      <c r="B80" s="128" t="s">
        <v>1181</v>
      </c>
      <c r="C80" s="128" t="s">
        <v>428</v>
      </c>
      <c r="D80" s="339" t="s">
        <v>1364</v>
      </c>
      <c r="E80" s="233" t="s">
        <v>1365</v>
      </c>
      <c r="F80" s="47">
        <v>40408</v>
      </c>
      <c r="G80" s="434">
        <f t="shared" si="22"/>
        <v>1</v>
      </c>
      <c r="H80" s="429">
        <v>1</v>
      </c>
      <c r="I80" s="429"/>
      <c r="J80" s="115" t="str">
        <f>IF(K80="","",VLOOKUP(K80,Tri!$A$1:$B$12,2,FALSE))</f>
        <v>III</v>
      </c>
      <c r="K80" s="115">
        <f t="shared" si="23"/>
        <v>8</v>
      </c>
      <c r="M80" s="93"/>
    </row>
    <row r="81" spans="1:13" s="209" customFormat="1" ht="45.75" customHeight="1">
      <c r="A81" s="208" t="s">
        <v>1262</v>
      </c>
      <c r="B81" s="128" t="s">
        <v>1181</v>
      </c>
      <c r="C81" s="128" t="s">
        <v>428</v>
      </c>
      <c r="D81" s="339" t="s">
        <v>1366</v>
      </c>
      <c r="E81" s="233" t="s">
        <v>1367</v>
      </c>
      <c r="F81" s="47">
        <v>40437</v>
      </c>
      <c r="G81" s="434">
        <f t="shared" si="22"/>
        <v>1</v>
      </c>
      <c r="H81" s="429">
        <v>1</v>
      </c>
      <c r="I81" s="429"/>
      <c r="J81" s="115" t="str">
        <f>IF(K81="","",VLOOKUP(K81,Tri!$A$1:$B$12,2,FALSE))</f>
        <v>III</v>
      </c>
      <c r="K81" s="115">
        <f t="shared" si="23"/>
        <v>9</v>
      </c>
      <c r="M81" s="93"/>
    </row>
    <row r="82" spans="1:13" s="209" customFormat="1" ht="45.75" customHeight="1">
      <c r="A82" s="140" t="s">
        <v>1262</v>
      </c>
      <c r="B82" s="76" t="s">
        <v>1181</v>
      </c>
      <c r="C82" s="76" t="s">
        <v>428</v>
      </c>
      <c r="D82" s="361" t="s">
        <v>1368</v>
      </c>
      <c r="E82" s="362" t="s">
        <v>1369</v>
      </c>
      <c r="F82" s="17">
        <v>40470</v>
      </c>
      <c r="G82" s="434">
        <f t="shared" si="22"/>
        <v>1</v>
      </c>
      <c r="H82" s="429">
        <v>1</v>
      </c>
      <c r="I82" s="429"/>
      <c r="J82" s="115" t="str">
        <f>IF(K82="","",VLOOKUP(K82,Tri!$A$1:$B$12,2,FALSE))</f>
        <v>IV</v>
      </c>
      <c r="K82" s="115">
        <f t="shared" si="23"/>
        <v>10</v>
      </c>
      <c r="M82" s="93"/>
    </row>
    <row r="83" spans="1:13" s="209" customFormat="1" ht="45.75" customHeight="1">
      <c r="A83" s="140" t="s">
        <v>1262</v>
      </c>
      <c r="B83" s="76" t="s">
        <v>1181</v>
      </c>
      <c r="C83" s="76" t="s">
        <v>428</v>
      </c>
      <c r="D83" s="361" t="s">
        <v>1370</v>
      </c>
      <c r="E83" s="362" t="s">
        <v>1371</v>
      </c>
      <c r="F83" s="17">
        <v>40500</v>
      </c>
      <c r="G83" s="434">
        <f t="shared" si="22"/>
        <v>1</v>
      </c>
      <c r="H83" s="429">
        <v>1</v>
      </c>
      <c r="I83" s="429"/>
      <c r="J83" s="115" t="str">
        <f>IF(K83="","",VLOOKUP(K83,Tri!$A$1:$B$12,2,FALSE))</f>
        <v>IV</v>
      </c>
      <c r="K83" s="115">
        <f t="shared" si="23"/>
        <v>11</v>
      </c>
      <c r="M83" s="93"/>
    </row>
    <row r="84" spans="1:13" s="209" customFormat="1" ht="45.75" customHeight="1">
      <c r="A84" s="208" t="s">
        <v>1262</v>
      </c>
      <c r="B84" s="128" t="s">
        <v>1181</v>
      </c>
      <c r="C84" s="128" t="s">
        <v>428</v>
      </c>
      <c r="D84" s="339" t="s">
        <v>1372</v>
      </c>
      <c r="E84" s="233" t="s">
        <v>1373</v>
      </c>
      <c r="F84" s="47">
        <v>40529</v>
      </c>
      <c r="G84" s="434">
        <f t="shared" si="22"/>
        <v>1</v>
      </c>
      <c r="H84" s="429">
        <v>1</v>
      </c>
      <c r="I84" s="429"/>
      <c r="J84" s="115" t="str">
        <f>IF(K84="","",VLOOKUP(K84,Tri!$A$1:$B$12,2,FALSE))</f>
        <v>IV</v>
      </c>
      <c r="K84" s="115">
        <f t="shared" si="23"/>
        <v>12</v>
      </c>
      <c r="M84" s="93"/>
    </row>
    <row r="85" spans="1:13" s="209" customFormat="1" ht="45.75" customHeight="1">
      <c r="A85" s="208" t="s">
        <v>1262</v>
      </c>
      <c r="B85" s="128" t="s">
        <v>435</v>
      </c>
      <c r="C85" s="128" t="s">
        <v>598</v>
      </c>
      <c r="D85" s="339" t="s">
        <v>1374</v>
      </c>
      <c r="E85" s="233" t="s">
        <v>1375</v>
      </c>
      <c r="F85" s="47">
        <v>40275</v>
      </c>
      <c r="G85" s="434">
        <f t="shared" si="22"/>
        <v>1</v>
      </c>
      <c r="H85" s="429">
        <v>1</v>
      </c>
      <c r="I85" s="429"/>
      <c r="J85" s="115" t="str">
        <f>IF(K85="","",VLOOKUP(K85,Tri!$A$1:$B$12,2,FALSE))</f>
        <v>II</v>
      </c>
      <c r="K85" s="115">
        <f t="shared" si="23"/>
        <v>4</v>
      </c>
      <c r="M85" s="93"/>
    </row>
    <row r="86" spans="1:13" s="209" customFormat="1" ht="45.75" customHeight="1">
      <c r="A86" s="208" t="s">
        <v>1262</v>
      </c>
      <c r="B86" s="128" t="s">
        <v>435</v>
      </c>
      <c r="C86" s="128" t="s">
        <v>598</v>
      </c>
      <c r="D86" s="339" t="s">
        <v>1376</v>
      </c>
      <c r="E86" s="128" t="s">
        <v>1377</v>
      </c>
      <c r="F86" s="47">
        <v>40275</v>
      </c>
      <c r="G86" s="434">
        <f t="shared" si="22"/>
        <v>1</v>
      </c>
      <c r="H86" s="429">
        <v>1</v>
      </c>
      <c r="I86" s="429"/>
      <c r="J86" s="115" t="str">
        <f>IF(K86="","",VLOOKUP(K86,Tri!$A$1:$B$12,2,FALSE))</f>
        <v>II</v>
      </c>
      <c r="K86" s="115">
        <f t="shared" si="23"/>
        <v>4</v>
      </c>
      <c r="M86" s="93"/>
    </row>
    <row r="87" spans="1:13" s="209" customFormat="1" ht="45.75" customHeight="1">
      <c r="A87" s="208" t="s">
        <v>1262</v>
      </c>
      <c r="B87" s="128" t="s">
        <v>435</v>
      </c>
      <c r="C87" s="128" t="s">
        <v>598</v>
      </c>
      <c r="D87" s="339" t="s">
        <v>1378</v>
      </c>
      <c r="E87" s="233" t="s">
        <v>436</v>
      </c>
      <c r="F87" s="47">
        <v>40542</v>
      </c>
      <c r="G87" s="434">
        <f t="shared" si="22"/>
        <v>1</v>
      </c>
      <c r="H87" s="429">
        <v>1</v>
      </c>
      <c r="I87" s="429"/>
      <c r="J87" s="115" t="str">
        <f>IF(K87="","",VLOOKUP(K87,Tri!$A$1:$B$12,2,FALSE))</f>
        <v>IV</v>
      </c>
      <c r="K87" s="115">
        <f t="shared" si="23"/>
        <v>12</v>
      </c>
      <c r="M87" s="93"/>
    </row>
    <row r="88" spans="1:13" s="209" customFormat="1" ht="45.75" customHeight="1">
      <c r="A88" s="208" t="s">
        <v>1262</v>
      </c>
      <c r="B88" s="128" t="s">
        <v>435</v>
      </c>
      <c r="C88" s="128" t="s">
        <v>598</v>
      </c>
      <c r="D88" s="339" t="s">
        <v>783</v>
      </c>
      <c r="E88" s="233" t="s">
        <v>784</v>
      </c>
      <c r="F88" s="340">
        <v>40480</v>
      </c>
      <c r="G88" s="434">
        <f t="shared" si="22"/>
        <v>1</v>
      </c>
      <c r="H88" s="429">
        <v>1</v>
      </c>
      <c r="I88" s="429"/>
      <c r="J88" s="115" t="str">
        <f>IF(K88="","",VLOOKUP(K88,Tri!$A$1:$B$12,2,FALSE))</f>
        <v>IV</v>
      </c>
      <c r="K88" s="115">
        <f t="shared" si="23"/>
        <v>10</v>
      </c>
      <c r="M88" s="93"/>
    </row>
    <row r="89" spans="1:13" s="209" customFormat="1" ht="45.75" customHeight="1">
      <c r="A89" s="208" t="s">
        <v>1262</v>
      </c>
      <c r="B89" s="128" t="s">
        <v>789</v>
      </c>
      <c r="C89" s="128" t="s">
        <v>598</v>
      </c>
      <c r="D89" s="339" t="s">
        <v>785</v>
      </c>
      <c r="E89" s="233" t="s">
        <v>1379</v>
      </c>
      <c r="F89" s="340">
        <v>40245</v>
      </c>
      <c r="G89" s="434">
        <f t="shared" si="22"/>
        <v>1</v>
      </c>
      <c r="H89" s="429">
        <v>1</v>
      </c>
      <c r="I89" s="429"/>
      <c r="J89" s="115" t="str">
        <f>IF(K89="","",VLOOKUP(K89,Tri!$A$1:$B$12,2,FALSE))</f>
        <v>I</v>
      </c>
      <c r="K89" s="115">
        <f t="shared" si="23"/>
        <v>3</v>
      </c>
      <c r="M89" s="93"/>
    </row>
    <row r="90" spans="1:13" s="209" customFormat="1" ht="45.75" customHeight="1">
      <c r="A90" s="208" t="s">
        <v>1262</v>
      </c>
      <c r="B90" s="128" t="s">
        <v>789</v>
      </c>
      <c r="C90" s="128" t="s">
        <v>598</v>
      </c>
      <c r="D90" s="339" t="s">
        <v>786</v>
      </c>
      <c r="E90" s="233" t="s">
        <v>1323</v>
      </c>
      <c r="F90" s="340">
        <v>40304</v>
      </c>
      <c r="G90" s="434">
        <f t="shared" si="22"/>
        <v>1</v>
      </c>
      <c r="H90" s="429">
        <v>1</v>
      </c>
      <c r="I90" s="429"/>
      <c r="J90" s="115" t="str">
        <f>IF(K90="","",VLOOKUP(K90,Tri!$A$1:$B$12,2,FALSE))</f>
        <v>II</v>
      </c>
      <c r="K90" s="115">
        <f t="shared" si="23"/>
        <v>5</v>
      </c>
      <c r="M90" s="93"/>
    </row>
    <row r="91" spans="1:13" s="209" customFormat="1" ht="45.75" customHeight="1">
      <c r="A91" s="208" t="s">
        <v>1262</v>
      </c>
      <c r="B91" s="128" t="s">
        <v>789</v>
      </c>
      <c r="C91" s="128" t="s">
        <v>598</v>
      </c>
      <c r="D91" s="339" t="s">
        <v>787</v>
      </c>
      <c r="E91" s="233" t="s">
        <v>1324</v>
      </c>
      <c r="F91" s="340">
        <v>40382</v>
      </c>
      <c r="G91" s="434">
        <f t="shared" si="22"/>
        <v>1</v>
      </c>
      <c r="H91" s="429">
        <v>1</v>
      </c>
      <c r="I91" s="429"/>
      <c r="J91" s="115" t="str">
        <f>IF(K91="","",VLOOKUP(K91,Tri!$A$1:$B$12,2,FALSE))</f>
        <v>III</v>
      </c>
      <c r="K91" s="115">
        <f t="shared" si="23"/>
        <v>7</v>
      </c>
      <c r="M91" s="93"/>
    </row>
    <row r="92" spans="1:13" s="209" customFormat="1" ht="45.75" customHeight="1">
      <c r="A92" s="140" t="s">
        <v>1262</v>
      </c>
      <c r="B92" s="76" t="s">
        <v>789</v>
      </c>
      <c r="C92" s="76" t="s">
        <v>598</v>
      </c>
      <c r="D92" s="361" t="s">
        <v>788</v>
      </c>
      <c r="E92" s="362" t="s">
        <v>1325</v>
      </c>
      <c r="F92" s="363">
        <v>40470</v>
      </c>
      <c r="G92" s="434">
        <f t="shared" si="22"/>
        <v>1</v>
      </c>
      <c r="H92" s="429">
        <v>1</v>
      </c>
      <c r="I92" s="429"/>
      <c r="J92" s="115" t="str">
        <f>IF(K92="","",VLOOKUP(K92,Tri!$A$1:$B$12,2,FALSE))</f>
        <v>IV</v>
      </c>
      <c r="K92" s="115">
        <f t="shared" si="23"/>
        <v>10</v>
      </c>
      <c r="M92" s="93"/>
    </row>
    <row r="93" spans="1:13" s="209" customFormat="1" ht="45.75" customHeight="1">
      <c r="A93" s="208" t="s">
        <v>1262</v>
      </c>
      <c r="B93" s="128" t="s">
        <v>287</v>
      </c>
      <c r="C93" s="336" t="s">
        <v>598</v>
      </c>
      <c r="D93" s="339" t="s">
        <v>790</v>
      </c>
      <c r="E93" s="233" t="s">
        <v>1380</v>
      </c>
      <c r="F93" s="340">
        <v>40218</v>
      </c>
      <c r="G93" s="434">
        <f t="shared" si="22"/>
        <v>1</v>
      </c>
      <c r="H93" s="429">
        <v>1</v>
      </c>
      <c r="I93" s="429"/>
      <c r="J93" s="115" t="str">
        <f>IF(K93="","",VLOOKUP(K93,Tri!$A$1:$B$12,2,FALSE))</f>
        <v>I</v>
      </c>
      <c r="K93" s="115">
        <f t="shared" si="23"/>
        <v>2</v>
      </c>
      <c r="M93" s="93"/>
    </row>
    <row r="94" spans="1:13" s="209" customFormat="1" ht="45.75" customHeight="1">
      <c r="A94" s="208" t="s">
        <v>1262</v>
      </c>
      <c r="B94" s="128" t="s">
        <v>287</v>
      </c>
      <c r="C94" s="336" t="s">
        <v>598</v>
      </c>
      <c r="D94" s="339" t="s">
        <v>791</v>
      </c>
      <c r="E94" s="233" t="s">
        <v>1381</v>
      </c>
      <c r="F94" s="340">
        <v>40235</v>
      </c>
      <c r="G94" s="434">
        <f t="shared" si="22"/>
        <v>1</v>
      </c>
      <c r="H94" s="429">
        <v>1</v>
      </c>
      <c r="I94" s="429"/>
      <c r="J94" s="115" t="str">
        <f>IF(K94="","",VLOOKUP(K94,Tri!$A$1:$B$12,2,FALSE))</f>
        <v>I</v>
      </c>
      <c r="K94" s="115">
        <f t="shared" si="23"/>
        <v>2</v>
      </c>
      <c r="M94" s="93"/>
    </row>
    <row r="95" spans="1:13" s="209" customFormat="1" ht="45.75" customHeight="1">
      <c r="A95" s="208" t="s">
        <v>1262</v>
      </c>
      <c r="B95" s="128" t="s">
        <v>287</v>
      </c>
      <c r="C95" s="336" t="s">
        <v>598</v>
      </c>
      <c r="D95" s="339" t="s">
        <v>792</v>
      </c>
      <c r="E95" s="233" t="s">
        <v>1382</v>
      </c>
      <c r="F95" s="340">
        <v>40260</v>
      </c>
      <c r="G95" s="434">
        <f t="shared" si="22"/>
        <v>1</v>
      </c>
      <c r="H95" s="429">
        <v>1</v>
      </c>
      <c r="I95" s="429"/>
      <c r="J95" s="115" t="str">
        <f>IF(K95="","",VLOOKUP(K95,Tri!$A$1:$B$12,2,FALSE))</f>
        <v>I</v>
      </c>
      <c r="K95" s="115">
        <f t="shared" si="23"/>
        <v>3</v>
      </c>
      <c r="M95" s="93"/>
    </row>
    <row r="96" spans="1:13" s="209" customFormat="1" ht="45.75" customHeight="1">
      <c r="A96" s="208" t="s">
        <v>1262</v>
      </c>
      <c r="B96" s="128" t="s">
        <v>287</v>
      </c>
      <c r="C96" s="336" t="s">
        <v>598</v>
      </c>
      <c r="D96" s="339" t="s">
        <v>793</v>
      </c>
      <c r="E96" s="233" t="s">
        <v>1383</v>
      </c>
      <c r="F96" s="340">
        <v>40290</v>
      </c>
      <c r="G96" s="434">
        <f t="shared" si="22"/>
        <v>1</v>
      </c>
      <c r="H96" s="429">
        <v>1</v>
      </c>
      <c r="I96" s="429"/>
      <c r="J96" s="115" t="str">
        <f>IF(K96="","",VLOOKUP(K96,Tri!$A$1:$B$12,2,FALSE))</f>
        <v>II</v>
      </c>
      <c r="K96" s="115">
        <f t="shared" si="23"/>
        <v>4</v>
      </c>
      <c r="M96" s="93"/>
    </row>
    <row r="97" spans="1:13" s="209" customFormat="1" ht="45.75" customHeight="1">
      <c r="A97" s="208" t="s">
        <v>1262</v>
      </c>
      <c r="B97" s="128" t="s">
        <v>287</v>
      </c>
      <c r="C97" s="336" t="s">
        <v>598</v>
      </c>
      <c r="D97" s="339" t="s">
        <v>794</v>
      </c>
      <c r="E97" s="233" t="s">
        <v>1384</v>
      </c>
      <c r="F97" s="340">
        <v>40322</v>
      </c>
      <c r="G97" s="434">
        <f t="shared" si="22"/>
        <v>1</v>
      </c>
      <c r="H97" s="429">
        <v>1</v>
      </c>
      <c r="I97" s="429"/>
      <c r="J97" s="115" t="str">
        <f>IF(K97="","",VLOOKUP(K97,Tri!$A$1:$B$12,2,FALSE))</f>
        <v>II</v>
      </c>
      <c r="K97" s="115">
        <f t="shared" si="23"/>
        <v>5</v>
      </c>
      <c r="M97" s="93"/>
    </row>
    <row r="98" spans="1:13" s="209" customFormat="1" ht="45.75" customHeight="1">
      <c r="A98" s="208" t="s">
        <v>1262</v>
      </c>
      <c r="B98" s="128" t="s">
        <v>287</v>
      </c>
      <c r="C98" s="336" t="s">
        <v>598</v>
      </c>
      <c r="D98" s="339" t="s">
        <v>795</v>
      </c>
      <c r="E98" s="233" t="s">
        <v>1385</v>
      </c>
      <c r="F98" s="340">
        <v>40350</v>
      </c>
      <c r="G98" s="434">
        <f t="shared" si="22"/>
        <v>1</v>
      </c>
      <c r="H98" s="429">
        <v>1</v>
      </c>
      <c r="I98" s="429"/>
      <c r="J98" s="115" t="str">
        <f>IF(K98="","",VLOOKUP(K98,Tri!$A$1:$B$12,2,FALSE))</f>
        <v>II</v>
      </c>
      <c r="K98" s="115">
        <f t="shared" si="23"/>
        <v>6</v>
      </c>
      <c r="M98" s="93"/>
    </row>
    <row r="99" spans="1:13" s="209" customFormat="1" ht="45.75" customHeight="1">
      <c r="A99" s="208" t="s">
        <v>1262</v>
      </c>
      <c r="B99" s="128" t="s">
        <v>287</v>
      </c>
      <c r="C99" s="336" t="s">
        <v>598</v>
      </c>
      <c r="D99" s="339" t="s">
        <v>796</v>
      </c>
      <c r="E99" s="233" t="s">
        <v>1386</v>
      </c>
      <c r="F99" s="340">
        <v>40385</v>
      </c>
      <c r="G99" s="434">
        <f t="shared" si="22"/>
        <v>1</v>
      </c>
      <c r="H99" s="429">
        <v>1</v>
      </c>
      <c r="I99" s="429"/>
      <c r="J99" s="115" t="str">
        <f>IF(K99="","",VLOOKUP(K99,Tri!$A$1:$B$12,2,FALSE))</f>
        <v>III</v>
      </c>
      <c r="K99" s="115">
        <f t="shared" si="23"/>
        <v>7</v>
      </c>
      <c r="M99" s="93"/>
    </row>
    <row r="100" spans="1:13" s="209" customFormat="1" ht="45.75" customHeight="1">
      <c r="A100" s="208" t="s">
        <v>1262</v>
      </c>
      <c r="B100" s="128" t="s">
        <v>287</v>
      </c>
      <c r="C100" s="336" t="s">
        <v>598</v>
      </c>
      <c r="D100" s="339" t="s">
        <v>797</v>
      </c>
      <c r="E100" s="233" t="s">
        <v>1387</v>
      </c>
      <c r="F100" s="340">
        <v>40414</v>
      </c>
      <c r="G100" s="434">
        <f t="shared" si="22"/>
        <v>1</v>
      </c>
      <c r="H100" s="429">
        <v>1</v>
      </c>
      <c r="I100" s="429"/>
      <c r="J100" s="115" t="str">
        <f>IF(K100="","",VLOOKUP(K100,Tri!$A$1:$B$12,2,FALSE))</f>
        <v>III</v>
      </c>
      <c r="K100" s="115">
        <f t="shared" si="23"/>
        <v>8</v>
      </c>
      <c r="M100" s="93"/>
    </row>
    <row r="101" spans="1:13" s="209" customFormat="1" ht="45.75" customHeight="1">
      <c r="A101" s="208" t="s">
        <v>1262</v>
      </c>
      <c r="B101" s="128" t="s">
        <v>287</v>
      </c>
      <c r="C101" s="336" t="s">
        <v>598</v>
      </c>
      <c r="D101" s="339" t="s">
        <v>798</v>
      </c>
      <c r="E101" s="233" t="s">
        <v>1388</v>
      </c>
      <c r="F101" s="340">
        <v>40443</v>
      </c>
      <c r="G101" s="434">
        <f t="shared" si="22"/>
        <v>1</v>
      </c>
      <c r="H101" s="429">
        <v>1</v>
      </c>
      <c r="I101" s="429"/>
      <c r="J101" s="115" t="str">
        <f>IF(K101="","",VLOOKUP(K101,Tri!$A$1:$B$12,2,FALSE))</f>
        <v>III</v>
      </c>
      <c r="K101" s="115">
        <f t="shared" si="23"/>
        <v>9</v>
      </c>
      <c r="M101" s="93"/>
    </row>
    <row r="102" spans="1:13" s="209" customFormat="1" ht="45.75" customHeight="1">
      <c r="A102" s="140" t="s">
        <v>1262</v>
      </c>
      <c r="B102" s="128" t="s">
        <v>287</v>
      </c>
      <c r="C102" s="364" t="s">
        <v>598</v>
      </c>
      <c r="D102" s="361" t="s">
        <v>799</v>
      </c>
      <c r="E102" s="362" t="s">
        <v>1389</v>
      </c>
      <c r="F102" s="363">
        <v>40472</v>
      </c>
      <c r="G102" s="434">
        <f>IF(F102="","",1)</f>
        <v>1</v>
      </c>
      <c r="H102" s="429">
        <v>1</v>
      </c>
      <c r="I102" s="429"/>
      <c r="J102" s="115" t="str">
        <f>IF(K102="","",VLOOKUP(K102,Tri!$A$1:$B$12,2,FALSE))</f>
        <v>IV</v>
      </c>
      <c r="K102" s="115">
        <f>IF(F102="","",MONTH(F102))</f>
        <v>10</v>
      </c>
      <c r="M102" s="93"/>
    </row>
    <row r="103" spans="1:13" s="209" customFormat="1" ht="45.75" customHeight="1">
      <c r="A103" s="140" t="s">
        <v>1262</v>
      </c>
      <c r="B103" s="128" t="s">
        <v>287</v>
      </c>
      <c r="C103" s="364" t="s">
        <v>598</v>
      </c>
      <c r="D103" s="361" t="s">
        <v>800</v>
      </c>
      <c r="E103" s="362" t="s">
        <v>1390</v>
      </c>
      <c r="F103" s="363">
        <v>40504</v>
      </c>
      <c r="G103" s="434">
        <f>IF(F103="","",1)</f>
        <v>1</v>
      </c>
      <c r="H103" s="429">
        <v>1</v>
      </c>
      <c r="I103" s="429"/>
      <c r="J103" s="115" t="str">
        <f>IF(K103="","",VLOOKUP(K103,Tri!$A$1:$B$12,2,FALSE))</f>
        <v>IV</v>
      </c>
      <c r="K103" s="115">
        <f>IF(F103="","",MONTH(F103))</f>
        <v>11</v>
      </c>
      <c r="M103" s="93"/>
    </row>
    <row r="104" spans="1:13" s="209" customFormat="1" ht="45.75" customHeight="1">
      <c r="A104" s="208" t="s">
        <v>1262</v>
      </c>
      <c r="B104" s="128" t="s">
        <v>287</v>
      </c>
      <c r="C104" s="336" t="s">
        <v>598</v>
      </c>
      <c r="D104" s="339" t="s">
        <v>801</v>
      </c>
      <c r="E104" s="233" t="s">
        <v>1391</v>
      </c>
      <c r="F104" s="340">
        <v>40532</v>
      </c>
      <c r="G104" s="434">
        <f>IF(F104="","",1)</f>
        <v>1</v>
      </c>
      <c r="H104" s="429">
        <v>1</v>
      </c>
      <c r="I104" s="429"/>
      <c r="J104" s="115" t="str">
        <f>IF(K104="","",VLOOKUP(K104,Tri!$A$1:$B$12,2,FALSE))</f>
        <v>IV</v>
      </c>
      <c r="K104" s="115">
        <f>IF(F104="","",MONTH(F104))</f>
        <v>12</v>
      </c>
      <c r="M104" s="93"/>
    </row>
    <row r="105" spans="1:13" s="209" customFormat="1" ht="84.75" customHeight="1">
      <c r="A105" s="208" t="s">
        <v>1262</v>
      </c>
      <c r="B105" s="336" t="s">
        <v>288</v>
      </c>
      <c r="C105" s="254" t="s">
        <v>1067</v>
      </c>
      <c r="D105" s="341" t="s">
        <v>1392</v>
      </c>
      <c r="E105" s="339" t="s">
        <v>1211</v>
      </c>
      <c r="F105" s="342">
        <v>40542</v>
      </c>
      <c r="G105" s="434">
        <f>IF(F105="","",1)</f>
        <v>1</v>
      </c>
      <c r="H105" s="429">
        <v>1</v>
      </c>
      <c r="I105" s="429"/>
      <c r="J105" s="115" t="str">
        <f>IF(K105="","",VLOOKUP(K105,Tri!$A$1:$B$12,2,FALSE))</f>
        <v>IV</v>
      </c>
      <c r="K105" s="115">
        <f>IF(F105="","",MONTH(F105))</f>
        <v>12</v>
      </c>
      <c r="M105" s="93"/>
    </row>
    <row r="106" spans="1:9" s="33" customFormat="1" ht="11.25">
      <c r="A106" s="30"/>
      <c r="B106" s="30"/>
      <c r="C106" s="343"/>
      <c r="D106" s="32"/>
      <c r="E106" s="344"/>
      <c r="F106" s="32"/>
      <c r="G106" s="450">
        <f>SUM(G4:G105)</f>
        <v>102</v>
      </c>
      <c r="H106" s="431"/>
      <c r="I106" s="431"/>
    </row>
    <row r="107" spans="1:9" s="33" customFormat="1" ht="33.75" customHeight="1">
      <c r="A107" s="30"/>
      <c r="B107" s="30"/>
      <c r="C107" s="343"/>
      <c r="D107" s="32"/>
      <c r="E107" s="344"/>
      <c r="F107" s="32"/>
      <c r="G107" s="32"/>
      <c r="H107" s="431"/>
      <c r="I107" s="431"/>
    </row>
    <row r="108" spans="1:9" s="33" customFormat="1" ht="22.5" customHeight="1">
      <c r="A108" s="30"/>
      <c r="B108" s="30"/>
      <c r="C108" s="343"/>
      <c r="D108" s="32"/>
      <c r="E108" s="344"/>
      <c r="F108" s="32"/>
      <c r="G108" s="32"/>
      <c r="H108" s="431"/>
      <c r="I108" s="431"/>
    </row>
    <row r="109" spans="1:9" s="33" customFormat="1" ht="22.5" customHeight="1">
      <c r="A109" s="30"/>
      <c r="B109" s="30"/>
      <c r="C109" s="32"/>
      <c r="D109" s="32"/>
      <c r="E109" s="344"/>
      <c r="F109" s="32"/>
      <c r="G109" s="32"/>
      <c r="H109" s="431"/>
      <c r="I109" s="431"/>
    </row>
    <row r="110" spans="1:9" s="33" customFormat="1" ht="12.75" customHeight="1">
      <c r="A110" s="30"/>
      <c r="B110" s="30"/>
      <c r="C110" s="343"/>
      <c r="D110" s="32"/>
      <c r="E110" s="344"/>
      <c r="F110" s="32"/>
      <c r="G110" s="32"/>
      <c r="H110" s="431"/>
      <c r="I110" s="431"/>
    </row>
    <row r="111" spans="1:9" s="33" customFormat="1" ht="12.75" customHeight="1">
      <c r="A111" s="30"/>
      <c r="B111" s="30"/>
      <c r="C111" s="343"/>
      <c r="D111" s="32"/>
      <c r="E111" s="344"/>
      <c r="F111" s="32"/>
      <c r="G111" s="32"/>
      <c r="H111" s="431"/>
      <c r="I111" s="431"/>
    </row>
    <row r="112" spans="1:9" s="33" customFormat="1" ht="12.75" customHeight="1">
      <c r="A112" s="30"/>
      <c r="B112" s="30"/>
      <c r="C112" s="343"/>
      <c r="D112" s="32"/>
      <c r="E112" s="344"/>
      <c r="F112" s="32"/>
      <c r="G112" s="32"/>
      <c r="H112" s="431"/>
      <c r="I112" s="431"/>
    </row>
    <row r="113" spans="1:9" s="33" customFormat="1" ht="11.25">
      <c r="A113" s="30"/>
      <c r="B113" s="30"/>
      <c r="C113" s="32"/>
      <c r="D113" s="32"/>
      <c r="E113" s="344"/>
      <c r="F113" s="32"/>
      <c r="G113" s="32"/>
      <c r="H113" s="431"/>
      <c r="I113" s="431"/>
    </row>
    <row r="114" spans="1:9" s="33" customFormat="1" ht="12.75" customHeight="1">
      <c r="A114" s="30"/>
      <c r="B114" s="30"/>
      <c r="C114" s="32"/>
      <c r="D114" s="32"/>
      <c r="E114" s="344"/>
      <c r="F114" s="35"/>
      <c r="G114" s="35"/>
      <c r="H114" s="431"/>
      <c r="I114" s="431"/>
    </row>
    <row r="115" spans="1:9" s="33" customFormat="1" ht="12.75" customHeight="1">
      <c r="A115" s="30"/>
      <c r="B115" s="30"/>
      <c r="C115" s="32"/>
      <c r="D115" s="32"/>
      <c r="E115" s="344"/>
      <c r="F115" s="35"/>
      <c r="G115" s="35"/>
      <c r="H115" s="431"/>
      <c r="I115" s="431"/>
    </row>
    <row r="116" spans="1:9" s="33" customFormat="1" ht="11.25">
      <c r="A116" s="30"/>
      <c r="B116" s="30"/>
      <c r="C116" s="32"/>
      <c r="D116" s="32"/>
      <c r="E116" s="344"/>
      <c r="F116" s="32"/>
      <c r="G116" s="32"/>
      <c r="H116" s="431"/>
      <c r="I116" s="431"/>
    </row>
    <row r="117" spans="1:9" s="33" customFormat="1" ht="23.25" customHeight="1">
      <c r="A117" s="30"/>
      <c r="B117" s="30"/>
      <c r="C117" s="32"/>
      <c r="D117" s="32"/>
      <c r="E117" s="344"/>
      <c r="F117" s="32"/>
      <c r="G117" s="32"/>
      <c r="H117" s="431"/>
      <c r="I117" s="431"/>
    </row>
    <row r="118" spans="1:9" s="33" customFormat="1" ht="36.75" customHeight="1">
      <c r="A118" s="30"/>
      <c r="B118" s="30"/>
      <c r="C118" s="343"/>
      <c r="D118" s="32"/>
      <c r="E118" s="344"/>
      <c r="F118" s="35"/>
      <c r="G118" s="35"/>
      <c r="H118" s="431"/>
      <c r="I118" s="431"/>
    </row>
    <row r="119" spans="1:9" s="33" customFormat="1" ht="36.75" customHeight="1">
      <c r="A119" s="30"/>
      <c r="B119" s="30"/>
      <c r="C119" s="343"/>
      <c r="D119" s="32"/>
      <c r="E119" s="344"/>
      <c r="F119" s="35"/>
      <c r="G119" s="35"/>
      <c r="H119" s="431"/>
      <c r="I119" s="431"/>
    </row>
    <row r="120" spans="1:9" s="33" customFormat="1" ht="13.5" customHeight="1">
      <c r="A120" s="30"/>
      <c r="B120" s="30"/>
      <c r="C120" s="32"/>
      <c r="D120" s="32"/>
      <c r="E120" s="344"/>
      <c r="F120" s="35"/>
      <c r="G120" s="35"/>
      <c r="H120" s="431"/>
      <c r="I120" s="431"/>
    </row>
    <row r="121" spans="1:9" s="33" customFormat="1" ht="22.5" customHeight="1">
      <c r="A121" s="30"/>
      <c r="B121" s="30"/>
      <c r="C121" s="343"/>
      <c r="D121" s="32"/>
      <c r="E121" s="344"/>
      <c r="F121" s="32"/>
      <c r="G121" s="32"/>
      <c r="H121" s="431"/>
      <c r="I121" s="431"/>
    </row>
    <row r="122" spans="1:9" s="33" customFormat="1" ht="11.25">
      <c r="A122" s="30"/>
      <c r="B122" s="30"/>
      <c r="C122" s="343"/>
      <c r="D122" s="32"/>
      <c r="E122" s="344"/>
      <c r="F122" s="32"/>
      <c r="G122" s="32"/>
      <c r="H122" s="431"/>
      <c r="I122" s="431"/>
    </row>
    <row r="123" spans="1:9" s="33" customFormat="1" ht="12.75" customHeight="1">
      <c r="A123" s="30"/>
      <c r="B123" s="30"/>
      <c r="C123" s="32"/>
      <c r="D123" s="32"/>
      <c r="E123" s="344"/>
      <c r="F123" s="32"/>
      <c r="G123" s="32"/>
      <c r="H123" s="431"/>
      <c r="I123" s="431"/>
    </row>
    <row r="124" spans="1:9" s="33" customFormat="1" ht="12.75" customHeight="1">
      <c r="A124" s="30"/>
      <c r="B124" s="30"/>
      <c r="C124" s="32"/>
      <c r="D124" s="32"/>
      <c r="E124" s="344"/>
      <c r="F124" s="32"/>
      <c r="G124" s="32"/>
      <c r="H124" s="431"/>
      <c r="I124" s="431"/>
    </row>
    <row r="125" spans="1:9" s="33" customFormat="1" ht="11.25">
      <c r="A125" s="30"/>
      <c r="B125" s="30"/>
      <c r="C125" s="32"/>
      <c r="D125" s="32"/>
      <c r="E125" s="344"/>
      <c r="F125" s="32"/>
      <c r="G125" s="32"/>
      <c r="H125" s="431"/>
      <c r="I125" s="431"/>
    </row>
    <row r="126" spans="1:9" s="33" customFormat="1" ht="36.75" customHeight="1">
      <c r="A126" s="30"/>
      <c r="B126" s="30"/>
      <c r="C126" s="32"/>
      <c r="D126" s="32"/>
      <c r="E126" s="344"/>
      <c r="F126" s="32"/>
      <c r="G126" s="32"/>
      <c r="H126" s="431"/>
      <c r="I126" s="431"/>
    </row>
    <row r="127" spans="1:9" s="33" customFormat="1" ht="27" customHeight="1">
      <c r="A127" s="30"/>
      <c r="B127" s="30"/>
      <c r="C127" s="32"/>
      <c r="D127" s="32"/>
      <c r="E127" s="345"/>
      <c r="F127" s="32"/>
      <c r="G127" s="32"/>
      <c r="H127" s="431"/>
      <c r="I127" s="431"/>
    </row>
    <row r="128" spans="1:9" s="33" customFormat="1" ht="11.25">
      <c r="A128" s="30"/>
      <c r="B128" s="30"/>
      <c r="C128" s="343"/>
      <c r="D128" s="32"/>
      <c r="E128" s="31"/>
      <c r="F128" s="39"/>
      <c r="G128" s="39"/>
      <c r="H128" s="431"/>
      <c r="I128" s="431"/>
    </row>
    <row r="129" spans="1:9" s="33" customFormat="1" ht="11.25">
      <c r="A129" s="30"/>
      <c r="B129" s="30"/>
      <c r="C129" s="343"/>
      <c r="D129" s="32"/>
      <c r="E129" s="345"/>
      <c r="F129" s="32"/>
      <c r="G129" s="32"/>
      <c r="H129" s="431"/>
      <c r="I129" s="431"/>
    </row>
    <row r="130" spans="1:9" s="33" customFormat="1" ht="12.75" customHeight="1">
      <c r="A130" s="30"/>
      <c r="B130" s="30"/>
      <c r="C130" s="343"/>
      <c r="D130" s="32"/>
      <c r="E130" s="345"/>
      <c r="F130" s="32"/>
      <c r="G130" s="32"/>
      <c r="H130" s="431"/>
      <c r="I130" s="431"/>
    </row>
    <row r="131" spans="1:52" s="141" customFormat="1" ht="35.25" customHeight="1">
      <c r="A131" s="9"/>
      <c r="B131" s="9"/>
      <c r="C131" s="6"/>
      <c r="D131" s="6"/>
      <c r="E131" s="13"/>
      <c r="F131" s="6"/>
      <c r="G131" s="6"/>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s="141" customFormat="1" ht="12.75" customHeight="1">
      <c r="A132" s="9"/>
      <c r="B132" s="9"/>
      <c r="C132" s="6"/>
      <c r="D132" s="6"/>
      <c r="E132" s="13"/>
      <c r="F132" s="6"/>
      <c r="G132" s="6"/>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s="141" customFormat="1" ht="33.75" customHeight="1">
      <c r="A133" s="9"/>
      <c r="B133" s="9"/>
      <c r="C133" s="14"/>
      <c r="D133" s="15"/>
      <c r="E133" s="14"/>
      <c r="F133" s="15"/>
      <c r="G133" s="15"/>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s="141" customFormat="1" ht="13.5" customHeight="1">
      <c r="A134" s="9"/>
      <c r="B134" s="9"/>
      <c r="C134" s="14"/>
      <c r="D134" s="15"/>
      <c r="E134" s="13"/>
      <c r="F134" s="15"/>
      <c r="G134" s="15"/>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s="141" customFormat="1" ht="13.5" customHeight="1">
      <c r="A135" s="9"/>
      <c r="B135" s="9"/>
      <c r="C135" s="14"/>
      <c r="D135" s="15"/>
      <c r="E135" s="13"/>
      <c r="F135" s="16"/>
      <c r="G135" s="16"/>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s="141" customFormat="1" ht="11.25">
      <c r="A136" s="9"/>
      <c r="B136" s="9"/>
      <c r="C136" s="14"/>
      <c r="D136" s="15"/>
      <c r="E136" s="13"/>
      <c r="F136" s="15"/>
      <c r="G136" s="15"/>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s="141" customFormat="1" ht="12.75" customHeight="1">
      <c r="A137" s="9"/>
      <c r="B137" s="9"/>
      <c r="C137" s="14"/>
      <c r="D137" s="15"/>
      <c r="E137" s="13"/>
      <c r="F137" s="15"/>
      <c r="G137" s="15"/>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s="141" customFormat="1" ht="12.75" customHeight="1">
      <c r="A138" s="9"/>
      <c r="B138" s="9"/>
      <c r="C138" s="14"/>
      <c r="D138" s="15"/>
      <c r="E138" s="13"/>
      <c r="F138" s="15"/>
      <c r="G138" s="15"/>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s="141" customFormat="1" ht="11.25">
      <c r="A139" s="9"/>
      <c r="B139" s="9"/>
      <c r="C139" s="14"/>
      <c r="D139" s="15"/>
      <c r="E139" s="14"/>
      <c r="F139" s="15"/>
      <c r="G139" s="15"/>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s="141" customFormat="1" ht="13.5" customHeight="1">
      <c r="A140" s="9"/>
      <c r="B140" s="9"/>
      <c r="C140" s="15"/>
      <c r="D140" s="15"/>
      <c r="E140" s="13"/>
      <c r="F140" s="15"/>
      <c r="G140" s="15"/>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s="141" customFormat="1" ht="13.5" customHeight="1">
      <c r="A141" s="9"/>
      <c r="B141" s="9"/>
      <c r="C141" s="15"/>
      <c r="D141" s="15"/>
      <c r="E141" s="13"/>
      <c r="F141" s="16"/>
      <c r="G141" s="16"/>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s="141" customFormat="1" ht="12.75" customHeight="1">
      <c r="A142" s="9"/>
      <c r="B142" s="9"/>
      <c r="C142" s="14"/>
      <c r="D142" s="15"/>
      <c r="E142" s="13"/>
      <c r="F142" s="15"/>
      <c r="G142" s="15"/>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s="141" customFormat="1" ht="12.75" customHeight="1">
      <c r="A143" s="9"/>
      <c r="B143" s="9"/>
      <c r="C143" s="14"/>
      <c r="D143" s="15"/>
      <c r="E143" s="13"/>
      <c r="F143" s="15"/>
      <c r="G143" s="15"/>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s="141" customFormat="1" ht="12.75" customHeight="1">
      <c r="A144" s="9"/>
      <c r="B144" s="9"/>
      <c r="C144" s="14"/>
      <c r="D144" s="15"/>
      <c r="E144" s="13"/>
      <c r="F144" s="15"/>
      <c r="G144" s="15"/>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s="141" customFormat="1" ht="11.25">
      <c r="A145" s="9"/>
      <c r="B145" s="9"/>
      <c r="C145" s="14"/>
      <c r="D145" s="15"/>
      <c r="E145" s="13"/>
      <c r="F145" s="15"/>
      <c r="G145" s="15"/>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s="141" customFormat="1" ht="12.75" customHeight="1">
      <c r="A146" s="9"/>
      <c r="B146" s="9"/>
      <c r="C146" s="15"/>
      <c r="D146" s="15"/>
      <c r="E146" s="13"/>
      <c r="F146" s="15"/>
      <c r="G146" s="15"/>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s="141" customFormat="1" ht="22.5" customHeight="1">
      <c r="A147" s="9"/>
      <c r="B147" s="9"/>
      <c r="C147" s="14"/>
      <c r="D147" s="15"/>
      <c r="E147" s="13"/>
      <c r="F147" s="15"/>
      <c r="G147" s="15"/>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s="141" customFormat="1" ht="11.25">
      <c r="A148" s="9"/>
      <c r="B148" s="9"/>
      <c r="C148" s="14"/>
      <c r="D148" s="15"/>
      <c r="E148" s="13"/>
      <c r="F148" s="15"/>
      <c r="G148" s="15"/>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s="141" customFormat="1" ht="11.25">
      <c r="A149" s="9"/>
      <c r="B149" s="9"/>
      <c r="C149" s="15"/>
      <c r="D149" s="15"/>
      <c r="E149" s="13"/>
      <c r="F149" s="15"/>
      <c r="G149" s="15"/>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s="141" customFormat="1" ht="11.25">
      <c r="A150" s="9"/>
      <c r="B150" s="9"/>
      <c r="C150" s="15"/>
      <c r="D150" s="15"/>
      <c r="E150" s="13"/>
      <c r="F150" s="15"/>
      <c r="G150" s="15"/>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s="141" customFormat="1" ht="12.75" customHeight="1">
      <c r="A151" s="9"/>
      <c r="B151" s="9"/>
      <c r="C151" s="15"/>
      <c r="D151" s="15"/>
      <c r="E151" s="13"/>
      <c r="F151" s="15"/>
      <c r="G151" s="15"/>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s="141" customFormat="1" ht="11.25">
      <c r="A152" s="9"/>
      <c r="B152" s="9"/>
      <c r="C152" s="14"/>
      <c r="D152" s="15"/>
      <c r="E152" s="13"/>
      <c r="F152" s="15"/>
      <c r="G152" s="15"/>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s="141" customFormat="1" ht="12.75" customHeight="1">
      <c r="A153" s="9"/>
      <c r="B153" s="9"/>
      <c r="C153" s="14"/>
      <c r="D153" s="15"/>
      <c r="E153" s="13"/>
      <c r="F153" s="15"/>
      <c r="G153" s="15"/>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s="141" customFormat="1" ht="12.75" customHeight="1">
      <c r="A154" s="9"/>
      <c r="B154" s="9"/>
      <c r="C154" s="15"/>
      <c r="D154" s="15"/>
      <c r="E154" s="13"/>
      <c r="F154" s="15"/>
      <c r="G154" s="15"/>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s="141" customFormat="1" ht="11.25">
      <c r="A155" s="11"/>
      <c r="B155" s="11"/>
      <c r="C155" s="14"/>
      <c r="D155" s="14"/>
      <c r="E155" s="14"/>
      <c r="F155" s="15"/>
      <c r="G155" s="15"/>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s="141" customFormat="1" ht="11.25">
      <c r="A156" s="11"/>
      <c r="B156" s="11"/>
      <c r="C156" s="14"/>
      <c r="D156" s="14"/>
      <c r="E156" s="14"/>
      <c r="F156" s="15"/>
      <c r="G156" s="15"/>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s="141" customFormat="1" ht="11.25">
      <c r="A157" s="11"/>
      <c r="B157" s="11"/>
      <c r="C157" s="14"/>
      <c r="D157" s="14"/>
      <c r="E157" s="14"/>
      <c r="F157" s="15"/>
      <c r="G157" s="15"/>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s="141" customFormat="1" ht="11.25">
      <c r="A158" s="11"/>
      <c r="B158" s="11"/>
      <c r="C158" s="14"/>
      <c r="D158" s="14"/>
      <c r="E158" s="14"/>
      <c r="F158" s="15"/>
      <c r="G158" s="15"/>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s="141" customFormat="1" ht="11.25">
      <c r="A159" s="11"/>
      <c r="B159" s="11"/>
      <c r="C159" s="14"/>
      <c r="D159" s="14"/>
      <c r="E159" s="14"/>
      <c r="F159" s="15"/>
      <c r="G159" s="15"/>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row>
    <row r="160" spans="1:52" s="141" customFormat="1" ht="11.25">
      <c r="A160" s="11"/>
      <c r="B160" s="11"/>
      <c r="C160" s="14"/>
      <c r="D160" s="14"/>
      <c r="E160" s="14"/>
      <c r="F160" s="15"/>
      <c r="G160" s="15"/>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row>
    <row r="161" spans="1:52" s="141" customFormat="1" ht="11.25">
      <c r="A161" s="11"/>
      <c r="B161" s="11"/>
      <c r="C161" s="14"/>
      <c r="D161" s="14"/>
      <c r="E161" s="14"/>
      <c r="F161" s="15"/>
      <c r="G161" s="15"/>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s="141" customFormat="1" ht="11.25">
      <c r="A162" s="11"/>
      <c r="B162" s="11"/>
      <c r="C162" s="14"/>
      <c r="D162" s="14"/>
      <c r="E162" s="14"/>
      <c r="F162" s="15"/>
      <c r="G162" s="15"/>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sheetData>
  <sheetProtection/>
  <mergeCells count="5">
    <mergeCell ref="N2:Z2"/>
    <mergeCell ref="AA2:AM2"/>
    <mergeCell ref="AN2:AZ2"/>
    <mergeCell ref="A1:G2"/>
    <mergeCell ref="H1:I2"/>
  </mergeCells>
  <dataValidations count="6">
    <dataValidation type="date" operator="lessThanOrEqual" allowBlank="1" showInputMessage="1" showErrorMessage="1" errorTitle="NO PERMITIDO" error="El tiempo planeado supera los 30 dias permitidos.&#10;Debe desagrugar aún más la tarea" sqref="F39 F89:F92 F41:F42 F44:F45 F105:G105 F69:F72 G4:G104">
      <formula1>E39+30</formula1>
    </dataValidation>
    <dataValidation type="date" operator="lessThanOrEqual" allowBlank="1" showInputMessage="1" showErrorMessage="1" errorTitle="NO PERMITIDO" error="El tiempo planeado supera los 30 dias permitidos.&#10;Debe desagrugar aún más la tarea" sqref="F46">
      <formula1>E47+30</formula1>
    </dataValidation>
    <dataValidation type="date" allowBlank="1" showInputMessage="1" showErrorMessage="1" errorTitle="ERROR" error="FECHA NO VALIDA.  DIGITE DIA / MES / AÑO&#10;&#10;EJEMPLO 13/05/08&#10;&#10;Rango entre:  01/01/08 y 31/01/09" sqref="F85:F88">
      <formula1>40179</formula1>
      <formula2>40543</formula2>
    </dataValidation>
    <dataValidation allowBlank="1" showInputMessage="1" showErrorMessage="1" sqref="C105 C11:C42 C4:C9 C44:C52"/>
    <dataValidation type="date" allowBlank="1" showInputMessage="1" showErrorMessage="1" errorTitle="ERROR" error="FECHA NO VALIDA.  DIGITE DIA / MES / AÑO&#10;&#10;EJEMPLO 13/05/10&#10;&#10;Rango entre:  01/01/10 y 31/01/11" sqref="F73:F84 F48:F52 F43 F11:F38 F4:F9">
      <formula1>40179</formula1>
      <formula2>40574</formula2>
    </dataValidation>
    <dataValidation type="custom" operator="equal" allowBlank="1" showInputMessage="1" showErrorMessage="1" errorTitle="ERROR" error="CODIGO NO VALIDO. NO CREE NUEVOS CODIGOS" sqref="C43 C10">
      <formula1>C43</formula1>
    </dataValidation>
  </dataValidations>
  <printOptions/>
  <pageMargins left="0.75" right="0.75" top="1" bottom="1"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AZ209"/>
  <sheetViews>
    <sheetView zoomScalePageLayoutView="0" workbookViewId="0" topLeftCell="A157">
      <selection activeCell="D182" sqref="D182:E185"/>
    </sheetView>
  </sheetViews>
  <sheetFormatPr defaultColWidth="11.421875" defaultRowHeight="12.75"/>
  <cols>
    <col min="1" max="1" width="19.8515625" style="209" customWidth="1"/>
    <col min="2" max="2" width="21.57421875" style="2" customWidth="1"/>
    <col min="3" max="3" width="15.140625" style="187" customWidth="1"/>
    <col min="4" max="4" width="34.28125" style="3" customWidth="1"/>
    <col min="5" max="5" width="42.28125" style="1" customWidth="1"/>
    <col min="6" max="7" width="16.421875" style="1" customWidth="1"/>
    <col min="8" max="8" width="18.7109375" style="2" customWidth="1"/>
    <col min="9" max="9" width="27.7109375" style="2" customWidth="1"/>
    <col min="10" max="12" width="11.421875" style="2" customWidth="1"/>
    <col min="13" max="13" width="41.421875" style="2" customWidth="1"/>
    <col min="14" max="14" width="6.28125" style="2" customWidth="1"/>
    <col min="15" max="52" width="5.57421875" style="2" customWidth="1"/>
    <col min="53" max="16384" width="11.421875" style="2" customWidth="1"/>
  </cols>
  <sheetData>
    <row r="1" spans="1:9" ht="13.5" customHeight="1">
      <c r="A1" s="472" t="s">
        <v>430</v>
      </c>
      <c r="B1" s="473"/>
      <c r="C1" s="473"/>
      <c r="D1" s="473"/>
      <c r="E1" s="473"/>
      <c r="F1" s="473"/>
      <c r="G1" s="114"/>
      <c r="H1" s="475" t="s">
        <v>1238</v>
      </c>
      <c r="I1" s="476"/>
    </row>
    <row r="2" spans="1:52" ht="13.5" customHeight="1">
      <c r="A2" s="472"/>
      <c r="B2" s="473"/>
      <c r="C2" s="473"/>
      <c r="D2" s="473"/>
      <c r="E2" s="473"/>
      <c r="F2" s="473"/>
      <c r="G2" s="114"/>
      <c r="H2" s="477"/>
      <c r="I2" s="478"/>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45">
      <c r="A3" s="207" t="s">
        <v>427</v>
      </c>
      <c r="B3" s="84" t="s">
        <v>1258</v>
      </c>
      <c r="C3" s="84" t="s">
        <v>425</v>
      </c>
      <c r="D3" s="84" t="s">
        <v>429</v>
      </c>
      <c r="E3" s="84" t="s">
        <v>424</v>
      </c>
      <c r="F3" s="84" t="s">
        <v>1259</v>
      </c>
      <c r="G3" s="131" t="s">
        <v>1205</v>
      </c>
      <c r="H3" s="132" t="s">
        <v>656</v>
      </c>
      <c r="I3" s="133"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38.25" customHeight="1">
      <c r="A4" s="208" t="s">
        <v>367</v>
      </c>
      <c r="B4" s="19" t="s">
        <v>121</v>
      </c>
      <c r="C4" s="170" t="s">
        <v>598</v>
      </c>
      <c r="D4" s="4" t="s">
        <v>1396</v>
      </c>
      <c r="E4" s="174" t="s">
        <v>1397</v>
      </c>
      <c r="F4" s="152">
        <v>40241</v>
      </c>
      <c r="G4" s="135">
        <f>IF(F4="","",1)</f>
        <v>1</v>
      </c>
      <c r="H4" s="67">
        <v>1</v>
      </c>
      <c r="I4" s="67"/>
      <c r="J4" s="4" t="str">
        <f>IF(K4="","",VLOOKUP(K4,Tri!$A$1:$B$12,2,FALSE))</f>
        <v>I</v>
      </c>
      <c r="K4" s="4">
        <f>IF(F4="","",MONTH(F4))</f>
        <v>3</v>
      </c>
      <c r="M4" s="146" t="s">
        <v>121</v>
      </c>
      <c r="N4" s="41">
        <f aca="true" t="shared" si="0" ref="N4:Y11">_xlfn.SUMIFS($G$4:$G$508,$B$4:$B$508,$M4,$K$4:$K$508,N$3)</f>
        <v>0</v>
      </c>
      <c r="O4" s="41">
        <f t="shared" si="0"/>
        <v>5</v>
      </c>
      <c r="P4" s="41">
        <f t="shared" si="0"/>
        <v>4</v>
      </c>
      <c r="Q4" s="41">
        <f t="shared" si="0"/>
        <v>0</v>
      </c>
      <c r="R4" s="41">
        <f t="shared" si="0"/>
        <v>7</v>
      </c>
      <c r="S4" s="41">
        <f t="shared" si="0"/>
        <v>5</v>
      </c>
      <c r="T4" s="41">
        <f t="shared" si="0"/>
        <v>0</v>
      </c>
      <c r="U4" s="41">
        <f t="shared" si="0"/>
        <v>5</v>
      </c>
      <c r="V4" s="41">
        <f t="shared" si="0"/>
        <v>5</v>
      </c>
      <c r="W4" s="41">
        <f t="shared" si="0"/>
        <v>0</v>
      </c>
      <c r="X4" s="41">
        <f t="shared" si="0"/>
        <v>6</v>
      </c>
      <c r="Y4" s="41">
        <f t="shared" si="0"/>
        <v>4</v>
      </c>
      <c r="Z4" s="232">
        <f aca="true" t="shared" si="1" ref="Z4:Z11">SUM(N4:Y4)</f>
        <v>41</v>
      </c>
      <c r="AA4" s="41">
        <f aca="true" t="shared" si="2" ref="AA4:AL11">_xlfn.SUMIFS($H$4:$H$508,$B$4:$B$508,$M4,$K$4:$K$508,AA$3)</f>
        <v>0</v>
      </c>
      <c r="AB4" s="41">
        <f t="shared" si="2"/>
        <v>5</v>
      </c>
      <c r="AC4" s="41">
        <f t="shared" si="2"/>
        <v>4</v>
      </c>
      <c r="AD4" s="41">
        <f t="shared" si="2"/>
        <v>0</v>
      </c>
      <c r="AE4" s="41">
        <f t="shared" si="2"/>
        <v>7</v>
      </c>
      <c r="AF4" s="41">
        <f t="shared" si="2"/>
        <v>5</v>
      </c>
      <c r="AG4" s="41">
        <f t="shared" si="2"/>
        <v>0</v>
      </c>
      <c r="AH4" s="41">
        <f t="shared" si="2"/>
        <v>5</v>
      </c>
      <c r="AI4" s="41">
        <f t="shared" si="2"/>
        <v>5</v>
      </c>
      <c r="AJ4" s="41">
        <f t="shared" si="2"/>
        <v>0</v>
      </c>
      <c r="AK4" s="41">
        <f t="shared" si="2"/>
        <v>6</v>
      </c>
      <c r="AL4" s="41">
        <f t="shared" si="2"/>
        <v>4</v>
      </c>
      <c r="AM4" s="232">
        <f aca="true" t="shared" si="3" ref="AM4:AM11">SUM(AA4:AL4)</f>
        <v>41</v>
      </c>
      <c r="AN4" s="113">
        <f>IF(N4="","",IF(N4=0,"",(AA4/N4)))</f>
      </c>
      <c r="AO4" s="113">
        <f aca="true" t="shared" si="4" ref="AO4:AY11">IF(O4="","",IF(O4=0,"",(AB4/O4)))</f>
        <v>1</v>
      </c>
      <c r="AP4" s="113">
        <f t="shared" si="4"/>
        <v>1</v>
      </c>
      <c r="AQ4" s="113">
        <f t="shared" si="4"/>
      </c>
      <c r="AR4" s="113">
        <f t="shared" si="4"/>
        <v>1</v>
      </c>
      <c r="AS4" s="113">
        <f t="shared" si="4"/>
        <v>1</v>
      </c>
      <c r="AT4" s="113">
        <f t="shared" si="4"/>
      </c>
      <c r="AU4" s="113">
        <f t="shared" si="4"/>
        <v>1</v>
      </c>
      <c r="AV4" s="113">
        <f t="shared" si="4"/>
        <v>1</v>
      </c>
      <c r="AW4" s="113">
        <f t="shared" si="4"/>
      </c>
      <c r="AX4" s="113">
        <f t="shared" si="4"/>
        <v>1</v>
      </c>
      <c r="AY4" s="113">
        <f t="shared" si="4"/>
        <v>1</v>
      </c>
      <c r="AZ4" s="169">
        <f>IF(ISERROR(AVERAGE(AN4:AY4)),"",AVERAGE(AN4:AY4))</f>
        <v>1</v>
      </c>
    </row>
    <row r="5" spans="1:52" ht="38.25" customHeight="1">
      <c r="A5" s="208" t="s">
        <v>367</v>
      </c>
      <c r="B5" s="19" t="s">
        <v>121</v>
      </c>
      <c r="C5" s="170" t="s">
        <v>598</v>
      </c>
      <c r="D5" s="171" t="s">
        <v>1398</v>
      </c>
      <c r="E5" s="174" t="s">
        <v>1399</v>
      </c>
      <c r="F5" s="152">
        <v>40330</v>
      </c>
      <c r="G5" s="135">
        <f aca="true" t="shared" si="5" ref="G5:G11">IF(F5="","",1)</f>
        <v>1</v>
      </c>
      <c r="H5" s="67">
        <v>1</v>
      </c>
      <c r="I5" s="67"/>
      <c r="J5" s="4" t="str">
        <f>IF(K5="","",VLOOKUP(K5,Tri!$A$1:$B$12,2,FALSE))</f>
        <v>II</v>
      </c>
      <c r="K5" s="4">
        <f aca="true" t="shared" si="6" ref="K5:K65">IF(F5="","",MONTH(F5))</f>
        <v>6</v>
      </c>
      <c r="M5" s="146" t="s">
        <v>122</v>
      </c>
      <c r="N5" s="41">
        <f t="shared" si="0"/>
        <v>0</v>
      </c>
      <c r="O5" s="41">
        <f t="shared" si="0"/>
        <v>0</v>
      </c>
      <c r="P5" s="41">
        <f t="shared" si="0"/>
        <v>3</v>
      </c>
      <c r="Q5" s="41">
        <f t="shared" si="0"/>
        <v>0</v>
      </c>
      <c r="R5" s="41">
        <f t="shared" si="0"/>
        <v>1</v>
      </c>
      <c r="S5" s="41">
        <f t="shared" si="0"/>
        <v>2</v>
      </c>
      <c r="T5" s="41">
        <f t="shared" si="0"/>
        <v>0</v>
      </c>
      <c r="U5" s="41">
        <f t="shared" si="0"/>
        <v>1</v>
      </c>
      <c r="V5" s="41">
        <f t="shared" si="0"/>
        <v>2</v>
      </c>
      <c r="W5" s="41">
        <f t="shared" si="0"/>
        <v>0</v>
      </c>
      <c r="X5" s="41">
        <f t="shared" si="0"/>
        <v>1</v>
      </c>
      <c r="Y5" s="41">
        <f t="shared" si="0"/>
        <v>2</v>
      </c>
      <c r="Z5" s="232">
        <f t="shared" si="1"/>
        <v>12</v>
      </c>
      <c r="AA5" s="41">
        <f t="shared" si="2"/>
        <v>0</v>
      </c>
      <c r="AB5" s="41">
        <f t="shared" si="2"/>
        <v>0</v>
      </c>
      <c r="AC5" s="41">
        <f t="shared" si="2"/>
        <v>3</v>
      </c>
      <c r="AD5" s="41">
        <f t="shared" si="2"/>
        <v>0</v>
      </c>
      <c r="AE5" s="41">
        <f t="shared" si="2"/>
        <v>1</v>
      </c>
      <c r="AF5" s="41">
        <f t="shared" si="2"/>
        <v>2</v>
      </c>
      <c r="AG5" s="41">
        <f t="shared" si="2"/>
        <v>0</v>
      </c>
      <c r="AH5" s="41">
        <f t="shared" si="2"/>
        <v>1</v>
      </c>
      <c r="AI5" s="41">
        <f t="shared" si="2"/>
        <v>2</v>
      </c>
      <c r="AJ5" s="41">
        <f t="shared" si="2"/>
        <v>0</v>
      </c>
      <c r="AK5" s="41">
        <f t="shared" si="2"/>
        <v>1</v>
      </c>
      <c r="AL5" s="41">
        <f t="shared" si="2"/>
        <v>2</v>
      </c>
      <c r="AM5" s="232">
        <f t="shared" si="3"/>
        <v>12</v>
      </c>
      <c r="AN5" s="113">
        <f aca="true" t="shared" si="7" ref="AN5:AN10">IF(N5="","",IF(N5=0,"",(AA5/N5)))</f>
      </c>
      <c r="AO5" s="113">
        <f t="shared" si="4"/>
      </c>
      <c r="AP5" s="113">
        <f t="shared" si="4"/>
        <v>1</v>
      </c>
      <c r="AQ5" s="113">
        <f t="shared" si="4"/>
      </c>
      <c r="AR5" s="113">
        <f t="shared" si="4"/>
        <v>1</v>
      </c>
      <c r="AS5" s="113">
        <f t="shared" si="4"/>
        <v>1</v>
      </c>
      <c r="AT5" s="113">
        <f t="shared" si="4"/>
      </c>
      <c r="AU5" s="113">
        <f t="shared" si="4"/>
        <v>1</v>
      </c>
      <c r="AV5" s="113">
        <f t="shared" si="4"/>
        <v>1</v>
      </c>
      <c r="AW5" s="113">
        <f t="shared" si="4"/>
      </c>
      <c r="AX5" s="113">
        <f t="shared" si="4"/>
        <v>1</v>
      </c>
      <c r="AY5" s="113"/>
      <c r="AZ5" s="169">
        <f aca="true" t="shared" si="8" ref="AZ5:AZ11">IF(ISERROR(AVERAGE(AN5:AY5)),"",AVERAGE(AN5:AY5))</f>
        <v>1</v>
      </c>
    </row>
    <row r="6" spans="1:52" ht="38.25" customHeight="1">
      <c r="A6" s="208" t="s">
        <v>367</v>
      </c>
      <c r="B6" s="19" t="s">
        <v>121</v>
      </c>
      <c r="C6" s="170" t="s">
        <v>598</v>
      </c>
      <c r="D6" s="171" t="s">
        <v>1400</v>
      </c>
      <c r="E6" s="174" t="s">
        <v>1401</v>
      </c>
      <c r="F6" s="152">
        <v>40423</v>
      </c>
      <c r="G6" s="135">
        <f t="shared" si="5"/>
        <v>1</v>
      </c>
      <c r="H6" s="67">
        <v>1</v>
      </c>
      <c r="I6" s="67"/>
      <c r="J6" s="4" t="str">
        <f>IF(K6="","",VLOOKUP(K6,Tri!$A$1:$B$12,2,FALSE))</f>
        <v>III</v>
      </c>
      <c r="K6" s="4">
        <f t="shared" si="6"/>
        <v>9</v>
      </c>
      <c r="M6" s="146" t="s">
        <v>1402</v>
      </c>
      <c r="N6" s="41">
        <f t="shared" si="0"/>
        <v>0</v>
      </c>
      <c r="O6" s="41">
        <f t="shared" si="0"/>
        <v>3</v>
      </c>
      <c r="P6" s="41">
        <f t="shared" si="0"/>
        <v>4</v>
      </c>
      <c r="Q6" s="41">
        <f t="shared" si="0"/>
        <v>2</v>
      </c>
      <c r="R6" s="41">
        <f t="shared" si="0"/>
        <v>1</v>
      </c>
      <c r="S6" s="41">
        <f t="shared" si="0"/>
        <v>1</v>
      </c>
      <c r="T6" s="41">
        <f t="shared" si="0"/>
        <v>0</v>
      </c>
      <c r="U6" s="41">
        <f t="shared" si="0"/>
        <v>0</v>
      </c>
      <c r="V6" s="41">
        <f t="shared" si="0"/>
        <v>1</v>
      </c>
      <c r="W6" s="41">
        <f t="shared" si="0"/>
        <v>1</v>
      </c>
      <c r="X6" s="41">
        <f t="shared" si="0"/>
        <v>0</v>
      </c>
      <c r="Y6" s="41">
        <f t="shared" si="0"/>
        <v>0</v>
      </c>
      <c r="Z6" s="426">
        <f t="shared" si="1"/>
        <v>13</v>
      </c>
      <c r="AA6" s="41">
        <f t="shared" si="2"/>
        <v>0</v>
      </c>
      <c r="AB6" s="41">
        <f t="shared" si="2"/>
        <v>3</v>
      </c>
      <c r="AC6" s="41">
        <f t="shared" si="2"/>
        <v>4</v>
      </c>
      <c r="AD6" s="41">
        <f t="shared" si="2"/>
        <v>2</v>
      </c>
      <c r="AE6" s="41">
        <f t="shared" si="2"/>
        <v>1</v>
      </c>
      <c r="AF6" s="41">
        <f t="shared" si="2"/>
        <v>1</v>
      </c>
      <c r="AG6" s="41">
        <f t="shared" si="2"/>
        <v>0</v>
      </c>
      <c r="AH6" s="41">
        <f t="shared" si="2"/>
        <v>0</v>
      </c>
      <c r="AI6" s="41">
        <f t="shared" si="2"/>
        <v>1</v>
      </c>
      <c r="AJ6" s="41">
        <f t="shared" si="2"/>
        <v>1</v>
      </c>
      <c r="AK6" s="41">
        <f t="shared" si="2"/>
        <v>0</v>
      </c>
      <c r="AL6" s="41">
        <f t="shared" si="2"/>
        <v>0</v>
      </c>
      <c r="AM6" s="232">
        <f t="shared" si="3"/>
        <v>13</v>
      </c>
      <c r="AN6" s="113">
        <f t="shared" si="7"/>
      </c>
      <c r="AO6" s="113">
        <f t="shared" si="4"/>
        <v>1</v>
      </c>
      <c r="AP6" s="113">
        <f t="shared" si="4"/>
        <v>1</v>
      </c>
      <c r="AQ6" s="113">
        <f t="shared" si="4"/>
        <v>1</v>
      </c>
      <c r="AR6" s="113">
        <f t="shared" si="4"/>
        <v>1</v>
      </c>
      <c r="AS6" s="113">
        <f t="shared" si="4"/>
        <v>1</v>
      </c>
      <c r="AT6" s="113">
        <f t="shared" si="4"/>
      </c>
      <c r="AU6" s="113">
        <f t="shared" si="4"/>
      </c>
      <c r="AV6" s="113">
        <f t="shared" si="4"/>
        <v>1</v>
      </c>
      <c r="AW6" s="113">
        <f t="shared" si="4"/>
        <v>1</v>
      </c>
      <c r="AX6" s="113">
        <f t="shared" si="4"/>
      </c>
      <c r="AY6" s="113">
        <f aca="true" t="shared" si="9" ref="AY6:AY11">IF(Y6="","",IF(Y6=0,"",(AL6/Y6)))</f>
      </c>
      <c r="AZ6" s="169">
        <f t="shared" si="8"/>
        <v>1</v>
      </c>
    </row>
    <row r="7" spans="1:52" ht="38.25" customHeight="1">
      <c r="A7" s="208" t="s">
        <v>367</v>
      </c>
      <c r="B7" s="19" t="s">
        <v>121</v>
      </c>
      <c r="C7" s="170" t="s">
        <v>598</v>
      </c>
      <c r="D7" s="171" t="s">
        <v>1403</v>
      </c>
      <c r="E7" s="174" t="s">
        <v>1404</v>
      </c>
      <c r="F7" s="152">
        <v>40513</v>
      </c>
      <c r="G7" s="135">
        <f t="shared" si="5"/>
        <v>1</v>
      </c>
      <c r="H7" s="67">
        <v>1</v>
      </c>
      <c r="I7" s="67"/>
      <c r="J7" s="4" t="str">
        <f>IF(K7="","",VLOOKUP(K7,Tri!$A$1:$B$12,2,FALSE))</f>
        <v>IV</v>
      </c>
      <c r="K7" s="4">
        <f t="shared" si="6"/>
        <v>12</v>
      </c>
      <c r="M7" s="146" t="s">
        <v>1405</v>
      </c>
      <c r="N7" s="41">
        <f t="shared" si="0"/>
        <v>0</v>
      </c>
      <c r="O7" s="41">
        <f t="shared" si="0"/>
        <v>0</v>
      </c>
      <c r="P7" s="41">
        <f t="shared" si="0"/>
        <v>4</v>
      </c>
      <c r="Q7" s="41">
        <f t="shared" si="0"/>
        <v>0</v>
      </c>
      <c r="R7" s="41">
        <f t="shared" si="0"/>
        <v>3</v>
      </c>
      <c r="S7" s="41">
        <f t="shared" si="0"/>
        <v>1</v>
      </c>
      <c r="T7" s="41">
        <f t="shared" si="0"/>
        <v>0</v>
      </c>
      <c r="U7" s="41">
        <f t="shared" si="0"/>
        <v>3</v>
      </c>
      <c r="V7" s="41">
        <f t="shared" si="0"/>
        <v>1</v>
      </c>
      <c r="W7" s="41">
        <f t="shared" si="0"/>
        <v>0</v>
      </c>
      <c r="X7" s="41">
        <f t="shared" si="0"/>
        <v>3</v>
      </c>
      <c r="Y7" s="41">
        <f t="shared" si="0"/>
        <v>1</v>
      </c>
      <c r="Z7" s="232">
        <f t="shared" si="1"/>
        <v>16</v>
      </c>
      <c r="AA7" s="41">
        <f t="shared" si="2"/>
        <v>0</v>
      </c>
      <c r="AB7" s="41">
        <f t="shared" si="2"/>
        <v>0</v>
      </c>
      <c r="AC7" s="41">
        <f t="shared" si="2"/>
        <v>4</v>
      </c>
      <c r="AD7" s="41">
        <f t="shared" si="2"/>
        <v>0</v>
      </c>
      <c r="AE7" s="41">
        <f t="shared" si="2"/>
        <v>3</v>
      </c>
      <c r="AF7" s="41">
        <f t="shared" si="2"/>
        <v>1</v>
      </c>
      <c r="AG7" s="41">
        <f t="shared" si="2"/>
        <v>0</v>
      </c>
      <c r="AH7" s="41">
        <f t="shared" si="2"/>
        <v>3</v>
      </c>
      <c r="AI7" s="41">
        <f t="shared" si="2"/>
        <v>1</v>
      </c>
      <c r="AJ7" s="41">
        <f t="shared" si="2"/>
        <v>0</v>
      </c>
      <c r="AK7" s="41">
        <f t="shared" si="2"/>
        <v>3</v>
      </c>
      <c r="AL7" s="41">
        <f t="shared" si="2"/>
        <v>1</v>
      </c>
      <c r="AM7" s="232">
        <f t="shared" si="3"/>
        <v>16</v>
      </c>
      <c r="AN7" s="113">
        <f t="shared" si="7"/>
      </c>
      <c r="AO7" s="113">
        <f t="shared" si="4"/>
      </c>
      <c r="AP7" s="113">
        <f t="shared" si="4"/>
        <v>1</v>
      </c>
      <c r="AQ7" s="113">
        <f t="shared" si="4"/>
      </c>
      <c r="AR7" s="113">
        <f t="shared" si="4"/>
        <v>1</v>
      </c>
      <c r="AS7" s="113">
        <f t="shared" si="4"/>
        <v>1</v>
      </c>
      <c r="AT7" s="113">
        <f t="shared" si="4"/>
      </c>
      <c r="AU7" s="113">
        <f t="shared" si="4"/>
        <v>1</v>
      </c>
      <c r="AV7" s="113">
        <f t="shared" si="4"/>
        <v>1</v>
      </c>
      <c r="AW7" s="113">
        <f t="shared" si="4"/>
      </c>
      <c r="AX7" s="113">
        <f t="shared" si="4"/>
        <v>1</v>
      </c>
      <c r="AY7" s="113">
        <f t="shared" si="9"/>
        <v>1</v>
      </c>
      <c r="AZ7" s="169">
        <f t="shared" si="8"/>
        <v>1</v>
      </c>
    </row>
    <row r="8" spans="1:52" ht="38.25" customHeight="1">
      <c r="A8" s="208" t="s">
        <v>367</v>
      </c>
      <c r="B8" s="19" t="s">
        <v>121</v>
      </c>
      <c r="C8" s="175" t="s">
        <v>612</v>
      </c>
      <c r="D8" s="173" t="s">
        <v>1208</v>
      </c>
      <c r="E8" s="174" t="s">
        <v>1406</v>
      </c>
      <c r="F8" s="152">
        <v>40359</v>
      </c>
      <c r="G8" s="135">
        <f t="shared" si="5"/>
        <v>1</v>
      </c>
      <c r="H8" s="67">
        <v>1</v>
      </c>
      <c r="I8" s="67"/>
      <c r="J8" s="4" t="str">
        <f>IF(K8="","",VLOOKUP(K8,Tri!$A$1:$B$12,2,FALSE))</f>
        <v>II</v>
      </c>
      <c r="K8" s="4">
        <f t="shared" si="6"/>
        <v>6</v>
      </c>
      <c r="M8" s="146" t="s">
        <v>131</v>
      </c>
      <c r="N8" s="41">
        <f t="shared" si="0"/>
        <v>0</v>
      </c>
      <c r="O8" s="41">
        <f t="shared" si="0"/>
        <v>0</v>
      </c>
      <c r="P8" s="41">
        <f t="shared" si="0"/>
        <v>4</v>
      </c>
      <c r="Q8" s="41">
        <f t="shared" si="0"/>
        <v>1</v>
      </c>
      <c r="R8" s="41">
        <f t="shared" si="0"/>
        <v>2</v>
      </c>
      <c r="S8" s="41">
        <f t="shared" si="0"/>
        <v>1</v>
      </c>
      <c r="T8" s="41">
        <f t="shared" si="0"/>
        <v>1</v>
      </c>
      <c r="U8" s="41">
        <f t="shared" si="0"/>
        <v>2</v>
      </c>
      <c r="V8" s="41">
        <f t="shared" si="0"/>
        <v>1</v>
      </c>
      <c r="W8" s="41">
        <f t="shared" si="0"/>
        <v>1</v>
      </c>
      <c r="X8" s="41">
        <f t="shared" si="0"/>
        <v>2</v>
      </c>
      <c r="Y8" s="41">
        <f t="shared" si="0"/>
        <v>2</v>
      </c>
      <c r="Z8" s="232">
        <f t="shared" si="1"/>
        <v>17</v>
      </c>
      <c r="AA8" s="41">
        <f t="shared" si="2"/>
        <v>0</v>
      </c>
      <c r="AB8" s="41">
        <f t="shared" si="2"/>
        <v>0</v>
      </c>
      <c r="AC8" s="41">
        <f t="shared" si="2"/>
        <v>4</v>
      </c>
      <c r="AD8" s="41">
        <f t="shared" si="2"/>
        <v>1</v>
      </c>
      <c r="AE8" s="41">
        <f t="shared" si="2"/>
        <v>2</v>
      </c>
      <c r="AF8" s="41">
        <f t="shared" si="2"/>
        <v>1</v>
      </c>
      <c r="AG8" s="41">
        <f t="shared" si="2"/>
        <v>1</v>
      </c>
      <c r="AH8" s="41">
        <f t="shared" si="2"/>
        <v>2</v>
      </c>
      <c r="AI8" s="41">
        <f t="shared" si="2"/>
        <v>1</v>
      </c>
      <c r="AJ8" s="41">
        <f t="shared" si="2"/>
        <v>1</v>
      </c>
      <c r="AK8" s="41">
        <f t="shared" si="2"/>
        <v>2</v>
      </c>
      <c r="AL8" s="41">
        <f t="shared" si="2"/>
        <v>2</v>
      </c>
      <c r="AM8" s="232">
        <f t="shared" si="3"/>
        <v>17</v>
      </c>
      <c r="AN8" s="113">
        <f t="shared" si="7"/>
      </c>
      <c r="AO8" s="113">
        <f t="shared" si="4"/>
      </c>
      <c r="AP8" s="113">
        <f t="shared" si="4"/>
        <v>1</v>
      </c>
      <c r="AQ8" s="113">
        <f t="shared" si="4"/>
        <v>1</v>
      </c>
      <c r="AR8" s="113">
        <f t="shared" si="4"/>
        <v>1</v>
      </c>
      <c r="AS8" s="113">
        <f t="shared" si="4"/>
        <v>1</v>
      </c>
      <c r="AT8" s="113">
        <f t="shared" si="4"/>
        <v>1</v>
      </c>
      <c r="AU8" s="113">
        <f t="shared" si="4"/>
        <v>1</v>
      </c>
      <c r="AV8" s="113">
        <f t="shared" si="4"/>
        <v>1</v>
      </c>
      <c r="AW8" s="113">
        <f t="shared" si="4"/>
        <v>1</v>
      </c>
      <c r="AX8" s="113">
        <f t="shared" si="4"/>
        <v>1</v>
      </c>
      <c r="AY8" s="113">
        <f t="shared" si="9"/>
        <v>1</v>
      </c>
      <c r="AZ8" s="169">
        <f t="shared" si="8"/>
        <v>1</v>
      </c>
    </row>
    <row r="9" spans="1:52" ht="38.25" customHeight="1">
      <c r="A9" s="208" t="s">
        <v>367</v>
      </c>
      <c r="B9" s="19" t="s">
        <v>121</v>
      </c>
      <c r="C9" s="175" t="s">
        <v>603</v>
      </c>
      <c r="D9" s="173" t="s">
        <v>1407</v>
      </c>
      <c r="E9" s="174" t="s">
        <v>568</v>
      </c>
      <c r="F9" s="152">
        <v>40232</v>
      </c>
      <c r="G9" s="135">
        <f t="shared" si="5"/>
        <v>1</v>
      </c>
      <c r="H9" s="67">
        <v>1</v>
      </c>
      <c r="I9" s="67"/>
      <c r="J9" s="4" t="str">
        <f>IF(K9="","",VLOOKUP(K9,Tri!$A$1:$B$12,2,FALSE))</f>
        <v>I</v>
      </c>
      <c r="K9" s="4">
        <f t="shared" si="6"/>
        <v>2</v>
      </c>
      <c r="M9" s="146" t="s">
        <v>1408</v>
      </c>
      <c r="N9" s="41">
        <f t="shared" si="0"/>
        <v>1</v>
      </c>
      <c r="O9" s="41">
        <f t="shared" si="0"/>
        <v>1</v>
      </c>
      <c r="P9" s="41">
        <f t="shared" si="0"/>
        <v>2</v>
      </c>
      <c r="Q9" s="41">
        <f t="shared" si="0"/>
        <v>1</v>
      </c>
      <c r="R9" s="41">
        <f t="shared" si="0"/>
        <v>1</v>
      </c>
      <c r="S9" s="41">
        <f t="shared" si="0"/>
        <v>2</v>
      </c>
      <c r="T9" s="41">
        <f t="shared" si="0"/>
        <v>1</v>
      </c>
      <c r="U9" s="41">
        <f t="shared" si="0"/>
        <v>1</v>
      </c>
      <c r="V9" s="41">
        <f t="shared" si="0"/>
        <v>3</v>
      </c>
      <c r="W9" s="41">
        <f t="shared" si="0"/>
        <v>1</v>
      </c>
      <c r="X9" s="41">
        <f t="shared" si="0"/>
        <v>1</v>
      </c>
      <c r="Y9" s="41">
        <f t="shared" si="0"/>
        <v>2</v>
      </c>
      <c r="Z9" s="232">
        <f t="shared" si="1"/>
        <v>17</v>
      </c>
      <c r="AA9" s="41">
        <f t="shared" si="2"/>
        <v>1</v>
      </c>
      <c r="AB9" s="41">
        <f t="shared" si="2"/>
        <v>1</v>
      </c>
      <c r="AC9" s="41">
        <f t="shared" si="2"/>
        <v>2</v>
      </c>
      <c r="AD9" s="41">
        <f t="shared" si="2"/>
        <v>1</v>
      </c>
      <c r="AE9" s="41">
        <f t="shared" si="2"/>
        <v>1</v>
      </c>
      <c r="AF9" s="41">
        <f t="shared" si="2"/>
        <v>2</v>
      </c>
      <c r="AG9" s="41">
        <f t="shared" si="2"/>
        <v>1</v>
      </c>
      <c r="AH9" s="41">
        <f t="shared" si="2"/>
        <v>1</v>
      </c>
      <c r="AI9" s="41">
        <f t="shared" si="2"/>
        <v>3</v>
      </c>
      <c r="AJ9" s="41">
        <f t="shared" si="2"/>
        <v>1</v>
      </c>
      <c r="AK9" s="41">
        <f t="shared" si="2"/>
        <v>1</v>
      </c>
      <c r="AL9" s="41">
        <f t="shared" si="2"/>
        <v>2</v>
      </c>
      <c r="AM9" s="232">
        <f t="shared" si="3"/>
        <v>17</v>
      </c>
      <c r="AN9" s="113">
        <f t="shared" si="7"/>
        <v>1</v>
      </c>
      <c r="AO9" s="113">
        <f t="shared" si="4"/>
        <v>1</v>
      </c>
      <c r="AP9" s="113">
        <f t="shared" si="4"/>
        <v>1</v>
      </c>
      <c r="AQ9" s="113">
        <f t="shared" si="4"/>
        <v>1</v>
      </c>
      <c r="AR9" s="113">
        <f t="shared" si="4"/>
        <v>1</v>
      </c>
      <c r="AS9" s="113">
        <f t="shared" si="4"/>
        <v>1</v>
      </c>
      <c r="AT9" s="113">
        <f t="shared" si="4"/>
        <v>1</v>
      </c>
      <c r="AU9" s="113">
        <f t="shared" si="4"/>
        <v>1</v>
      </c>
      <c r="AV9" s="113">
        <f t="shared" si="4"/>
        <v>1</v>
      </c>
      <c r="AW9" s="113">
        <f t="shared" si="4"/>
        <v>1</v>
      </c>
      <c r="AX9" s="113">
        <f t="shared" si="4"/>
        <v>1</v>
      </c>
      <c r="AY9" s="113">
        <f t="shared" si="9"/>
        <v>1</v>
      </c>
      <c r="AZ9" s="169">
        <f t="shared" si="8"/>
        <v>1</v>
      </c>
    </row>
    <row r="10" spans="1:52" ht="38.25" customHeight="1">
      <c r="A10" s="208" t="s">
        <v>367</v>
      </c>
      <c r="B10" s="19" t="s">
        <v>121</v>
      </c>
      <c r="C10" s="175" t="s">
        <v>603</v>
      </c>
      <c r="D10" s="176" t="s">
        <v>1409</v>
      </c>
      <c r="E10" s="174" t="s">
        <v>569</v>
      </c>
      <c r="F10" s="152">
        <v>40323</v>
      </c>
      <c r="G10" s="135">
        <f t="shared" si="5"/>
        <v>1</v>
      </c>
      <c r="H10" s="67">
        <v>1</v>
      </c>
      <c r="I10" s="67"/>
      <c r="J10" s="4" t="str">
        <f>IF(K10="","",VLOOKUP(K10,Tri!$A$1:$B$12,2,FALSE))</f>
        <v>II</v>
      </c>
      <c r="K10" s="4">
        <f t="shared" si="6"/>
        <v>5</v>
      </c>
      <c r="M10" s="146" t="s">
        <v>133</v>
      </c>
      <c r="N10" s="41">
        <f t="shared" si="0"/>
        <v>0</v>
      </c>
      <c r="O10" s="41">
        <f t="shared" si="0"/>
        <v>6</v>
      </c>
      <c r="P10" s="41">
        <f t="shared" si="0"/>
        <v>4</v>
      </c>
      <c r="Q10" s="41">
        <f t="shared" si="0"/>
        <v>3</v>
      </c>
      <c r="R10" s="41">
        <f t="shared" si="0"/>
        <v>6</v>
      </c>
      <c r="S10" s="41">
        <f t="shared" si="0"/>
        <v>3</v>
      </c>
      <c r="T10" s="41">
        <f t="shared" si="0"/>
        <v>4</v>
      </c>
      <c r="U10" s="41">
        <f t="shared" si="0"/>
        <v>6</v>
      </c>
      <c r="V10" s="41">
        <f t="shared" si="0"/>
        <v>3</v>
      </c>
      <c r="W10" s="41">
        <f t="shared" si="0"/>
        <v>4</v>
      </c>
      <c r="X10" s="41">
        <f t="shared" si="0"/>
        <v>5</v>
      </c>
      <c r="Y10" s="41">
        <f t="shared" si="0"/>
        <v>3</v>
      </c>
      <c r="Z10" s="232">
        <f t="shared" si="1"/>
        <v>47</v>
      </c>
      <c r="AA10" s="41">
        <f t="shared" si="2"/>
        <v>0</v>
      </c>
      <c r="AB10" s="41">
        <f t="shared" si="2"/>
        <v>6</v>
      </c>
      <c r="AC10" s="41">
        <f t="shared" si="2"/>
        <v>4</v>
      </c>
      <c r="AD10" s="41">
        <f t="shared" si="2"/>
        <v>3</v>
      </c>
      <c r="AE10" s="41">
        <f t="shared" si="2"/>
        <v>6</v>
      </c>
      <c r="AF10" s="41">
        <f t="shared" si="2"/>
        <v>3</v>
      </c>
      <c r="AG10" s="41">
        <f t="shared" si="2"/>
        <v>4</v>
      </c>
      <c r="AH10" s="41">
        <f t="shared" si="2"/>
        <v>6</v>
      </c>
      <c r="AI10" s="41">
        <f t="shared" si="2"/>
        <v>3</v>
      </c>
      <c r="AJ10" s="41">
        <f t="shared" si="2"/>
        <v>4</v>
      </c>
      <c r="AK10" s="41">
        <f t="shared" si="2"/>
        <v>5</v>
      </c>
      <c r="AL10" s="41">
        <f t="shared" si="2"/>
        <v>3</v>
      </c>
      <c r="AM10" s="232">
        <f t="shared" si="3"/>
        <v>47</v>
      </c>
      <c r="AN10" s="113">
        <f t="shared" si="7"/>
      </c>
      <c r="AO10" s="113">
        <f t="shared" si="4"/>
        <v>1</v>
      </c>
      <c r="AP10" s="113">
        <f t="shared" si="4"/>
        <v>1</v>
      </c>
      <c r="AQ10" s="113">
        <f t="shared" si="4"/>
        <v>1</v>
      </c>
      <c r="AR10" s="113">
        <f t="shared" si="4"/>
        <v>1</v>
      </c>
      <c r="AS10" s="113">
        <f t="shared" si="4"/>
        <v>1</v>
      </c>
      <c r="AT10" s="113">
        <f t="shared" si="4"/>
        <v>1</v>
      </c>
      <c r="AU10" s="113">
        <f t="shared" si="4"/>
        <v>1</v>
      </c>
      <c r="AV10" s="113">
        <f t="shared" si="4"/>
        <v>1</v>
      </c>
      <c r="AW10" s="113">
        <f t="shared" si="4"/>
        <v>1</v>
      </c>
      <c r="AX10" s="113">
        <f t="shared" si="4"/>
        <v>1</v>
      </c>
      <c r="AY10" s="113">
        <f t="shared" si="9"/>
        <v>1</v>
      </c>
      <c r="AZ10" s="169">
        <f t="shared" si="8"/>
        <v>1</v>
      </c>
    </row>
    <row r="11" spans="1:52" ht="38.25" customHeight="1">
      <c r="A11" s="208" t="s">
        <v>367</v>
      </c>
      <c r="B11" s="19" t="s">
        <v>121</v>
      </c>
      <c r="C11" s="175" t="s">
        <v>603</v>
      </c>
      <c r="D11" s="176" t="s">
        <v>1410</v>
      </c>
      <c r="E11" s="174" t="s">
        <v>570</v>
      </c>
      <c r="F11" s="152">
        <v>40415</v>
      </c>
      <c r="G11" s="135">
        <f t="shared" si="5"/>
        <v>1</v>
      </c>
      <c r="H11" s="67">
        <v>1</v>
      </c>
      <c r="I11" s="67"/>
      <c r="J11" s="4" t="str">
        <f>IF(K11="","",VLOOKUP(K11,Tri!$A$1:$B$12,2,FALSE))</f>
        <v>III</v>
      </c>
      <c r="K11" s="4">
        <f t="shared" si="6"/>
        <v>8</v>
      </c>
      <c r="M11" s="208" t="s">
        <v>1411</v>
      </c>
      <c r="N11" s="41">
        <f t="shared" si="0"/>
        <v>1</v>
      </c>
      <c r="O11" s="41">
        <f t="shared" si="0"/>
        <v>3</v>
      </c>
      <c r="P11" s="41">
        <f t="shared" si="0"/>
        <v>5</v>
      </c>
      <c r="Q11" s="41">
        <f t="shared" si="0"/>
        <v>4</v>
      </c>
      <c r="R11" s="41">
        <f t="shared" si="0"/>
        <v>4</v>
      </c>
      <c r="S11" s="41">
        <f t="shared" si="0"/>
        <v>3</v>
      </c>
      <c r="T11" s="41">
        <f t="shared" si="0"/>
        <v>3</v>
      </c>
      <c r="U11" s="41">
        <f t="shared" si="0"/>
        <v>4</v>
      </c>
      <c r="V11" s="41">
        <f t="shared" si="0"/>
        <v>3</v>
      </c>
      <c r="W11" s="41">
        <f t="shared" si="0"/>
        <v>3</v>
      </c>
      <c r="X11" s="41">
        <f t="shared" si="0"/>
        <v>4</v>
      </c>
      <c r="Y11" s="41">
        <f t="shared" si="0"/>
        <v>5</v>
      </c>
      <c r="Z11" s="232">
        <f t="shared" si="1"/>
        <v>42</v>
      </c>
      <c r="AA11" s="41">
        <f t="shared" si="2"/>
        <v>1</v>
      </c>
      <c r="AB11" s="41">
        <f t="shared" si="2"/>
        <v>3</v>
      </c>
      <c r="AC11" s="41">
        <f t="shared" si="2"/>
        <v>5</v>
      </c>
      <c r="AD11" s="41">
        <f t="shared" si="2"/>
        <v>4</v>
      </c>
      <c r="AE11" s="41">
        <f t="shared" si="2"/>
        <v>4</v>
      </c>
      <c r="AF11" s="41">
        <f t="shared" si="2"/>
        <v>3</v>
      </c>
      <c r="AG11" s="41">
        <f t="shared" si="2"/>
        <v>3</v>
      </c>
      <c r="AH11" s="41">
        <f t="shared" si="2"/>
        <v>4</v>
      </c>
      <c r="AI11" s="41">
        <f t="shared" si="2"/>
        <v>3</v>
      </c>
      <c r="AJ11" s="41">
        <f t="shared" si="2"/>
        <v>3</v>
      </c>
      <c r="AK11" s="41">
        <f t="shared" si="2"/>
        <v>4</v>
      </c>
      <c r="AL11" s="41">
        <f t="shared" si="2"/>
        <v>5</v>
      </c>
      <c r="AM11" s="232">
        <f t="shared" si="3"/>
        <v>42</v>
      </c>
      <c r="AN11" s="113">
        <f>IF(N11="","",IF(N11=0,"",(AA11/N11)))</f>
        <v>1</v>
      </c>
      <c r="AO11" s="113">
        <f t="shared" si="4"/>
        <v>1</v>
      </c>
      <c r="AP11" s="113">
        <f t="shared" si="4"/>
        <v>1</v>
      </c>
      <c r="AQ11" s="113">
        <f t="shared" si="4"/>
        <v>1</v>
      </c>
      <c r="AR11" s="113">
        <f t="shared" si="4"/>
        <v>1</v>
      </c>
      <c r="AS11" s="113">
        <f t="shared" si="4"/>
        <v>1</v>
      </c>
      <c r="AT11" s="113">
        <f t="shared" si="4"/>
        <v>1</v>
      </c>
      <c r="AU11" s="113">
        <f t="shared" si="4"/>
        <v>1</v>
      </c>
      <c r="AV11" s="113">
        <f t="shared" si="4"/>
        <v>1</v>
      </c>
      <c r="AW11" s="113">
        <f t="shared" si="4"/>
        <v>1</v>
      </c>
      <c r="AX11" s="113">
        <f t="shared" si="4"/>
        <v>1</v>
      </c>
      <c r="AY11" s="113">
        <f t="shared" si="9"/>
        <v>1</v>
      </c>
      <c r="AZ11" s="169">
        <f t="shared" si="8"/>
        <v>1</v>
      </c>
    </row>
    <row r="12" spans="1:39" ht="38.25" customHeight="1">
      <c r="A12" s="140" t="s">
        <v>367</v>
      </c>
      <c r="B12" s="379" t="s">
        <v>121</v>
      </c>
      <c r="C12" s="365" t="s">
        <v>603</v>
      </c>
      <c r="D12" s="371" t="s">
        <v>1412</v>
      </c>
      <c r="E12" s="151" t="s">
        <v>368</v>
      </c>
      <c r="F12" s="383">
        <v>40507</v>
      </c>
      <c r="G12" s="135">
        <f>IF(F12="","",1)</f>
        <v>1</v>
      </c>
      <c r="H12" s="67">
        <v>1</v>
      </c>
      <c r="I12" s="67"/>
      <c r="J12" s="4" t="str">
        <f>IF(K12="","",VLOOKUP(K12,Tri!$A$1:$B$12,2,FALSE))</f>
        <v>IV</v>
      </c>
      <c r="K12" s="4">
        <f t="shared" si="6"/>
        <v>11</v>
      </c>
      <c r="M12"/>
      <c r="AM12" s="2">
        <f>SUM(AM4:AM11)</f>
        <v>205</v>
      </c>
    </row>
    <row r="13" spans="1:13" ht="38.25" customHeight="1">
      <c r="A13" s="140" t="s">
        <v>367</v>
      </c>
      <c r="B13" s="379" t="s">
        <v>121</v>
      </c>
      <c r="C13" s="365" t="s">
        <v>603</v>
      </c>
      <c r="D13" s="371" t="s">
        <v>1407</v>
      </c>
      <c r="E13" s="151" t="s">
        <v>571</v>
      </c>
      <c r="F13" s="383">
        <v>40232</v>
      </c>
      <c r="G13" s="135">
        <f aca="true" t="shared" si="10" ref="G13:G71">IF(F13="","",1)</f>
        <v>1</v>
      </c>
      <c r="H13" s="67">
        <v>1</v>
      </c>
      <c r="I13" s="67"/>
      <c r="J13" s="4" t="str">
        <f>IF(K13="","",VLOOKUP(K13,Tri!$A$1:$B$12,2,FALSE))</f>
        <v>I</v>
      </c>
      <c r="K13" s="4">
        <f t="shared" si="6"/>
        <v>2</v>
      </c>
      <c r="M13"/>
    </row>
    <row r="14" spans="1:13" ht="38.25" customHeight="1">
      <c r="A14" s="140" t="s">
        <v>367</v>
      </c>
      <c r="B14" s="379" t="s">
        <v>121</v>
      </c>
      <c r="C14" s="365" t="s">
        <v>603</v>
      </c>
      <c r="D14" s="371" t="s">
        <v>1409</v>
      </c>
      <c r="E14" s="151" t="s">
        <v>572</v>
      </c>
      <c r="F14" s="383">
        <v>40323</v>
      </c>
      <c r="G14" s="135">
        <f t="shared" si="10"/>
        <v>1</v>
      </c>
      <c r="H14" s="67">
        <v>1</v>
      </c>
      <c r="I14" s="67"/>
      <c r="J14" s="4" t="str">
        <f>IF(K14="","",VLOOKUP(K14,Tri!$A$1:$B$12,2,FALSE))</f>
        <v>II</v>
      </c>
      <c r="K14" s="4">
        <f t="shared" si="6"/>
        <v>5</v>
      </c>
      <c r="M14"/>
    </row>
    <row r="15" spans="1:13" ht="38.25" customHeight="1">
      <c r="A15" s="140" t="s">
        <v>367</v>
      </c>
      <c r="B15" s="379" t="s">
        <v>121</v>
      </c>
      <c r="C15" s="365" t="s">
        <v>603</v>
      </c>
      <c r="D15" s="371" t="s">
        <v>1410</v>
      </c>
      <c r="E15" s="151" t="s">
        <v>573</v>
      </c>
      <c r="F15" s="383">
        <v>40415</v>
      </c>
      <c r="G15" s="135">
        <f t="shared" si="10"/>
        <v>1</v>
      </c>
      <c r="H15" s="67">
        <v>1</v>
      </c>
      <c r="I15" s="67"/>
      <c r="J15" s="4" t="str">
        <f>IF(K15="","",VLOOKUP(K15,Tri!$A$1:$B$12,2,FALSE))</f>
        <v>III</v>
      </c>
      <c r="K15" s="4">
        <f t="shared" si="6"/>
        <v>8</v>
      </c>
      <c r="M15"/>
    </row>
    <row r="16" spans="1:13" ht="38.25" customHeight="1">
      <c r="A16" s="140" t="s">
        <v>367</v>
      </c>
      <c r="B16" s="379" t="s">
        <v>121</v>
      </c>
      <c r="C16" s="365" t="s">
        <v>603</v>
      </c>
      <c r="D16" s="371" t="s">
        <v>1412</v>
      </c>
      <c r="E16" s="151" t="s">
        <v>289</v>
      </c>
      <c r="F16" s="383">
        <v>40507</v>
      </c>
      <c r="G16" s="135">
        <f t="shared" si="10"/>
        <v>1</v>
      </c>
      <c r="H16" s="67">
        <v>1</v>
      </c>
      <c r="I16" s="67"/>
      <c r="J16" s="4" t="str">
        <f>IF(K16="","",VLOOKUP(K16,Tri!$A$1:$B$12,2,FALSE))</f>
        <v>IV</v>
      </c>
      <c r="K16" s="4">
        <f t="shared" si="6"/>
        <v>11</v>
      </c>
      <c r="M16"/>
    </row>
    <row r="17" spans="1:13" ht="38.25" customHeight="1">
      <c r="A17" s="208" t="s">
        <v>367</v>
      </c>
      <c r="B17" s="19" t="s">
        <v>121</v>
      </c>
      <c r="C17" s="177" t="s">
        <v>616</v>
      </c>
      <c r="D17" s="172" t="s">
        <v>1413</v>
      </c>
      <c r="E17" s="174" t="s">
        <v>437</v>
      </c>
      <c r="F17" s="152">
        <v>40253</v>
      </c>
      <c r="G17" s="135">
        <f t="shared" si="10"/>
        <v>1</v>
      </c>
      <c r="H17" s="67">
        <v>1</v>
      </c>
      <c r="I17" s="67"/>
      <c r="J17" s="4" t="str">
        <f>IF(K17="","",VLOOKUP(K17,Tri!$A$1:$B$12,2,FALSE))</f>
        <v>I</v>
      </c>
      <c r="K17" s="4">
        <f t="shared" si="6"/>
        <v>3</v>
      </c>
      <c r="M17"/>
    </row>
    <row r="18" spans="1:13" ht="38.25" customHeight="1">
      <c r="A18" s="208" t="s">
        <v>367</v>
      </c>
      <c r="B18" s="19" t="s">
        <v>121</v>
      </c>
      <c r="C18" s="177" t="s">
        <v>616</v>
      </c>
      <c r="D18" s="178" t="s">
        <v>1414</v>
      </c>
      <c r="E18" s="174" t="s">
        <v>438</v>
      </c>
      <c r="F18" s="152">
        <v>40340</v>
      </c>
      <c r="G18" s="135">
        <f t="shared" si="10"/>
        <v>1</v>
      </c>
      <c r="H18" s="67">
        <v>1</v>
      </c>
      <c r="I18" s="67"/>
      <c r="J18" s="4" t="str">
        <f>IF(K18="","",VLOOKUP(K18,Tri!$A$1:$B$12,2,FALSE))</f>
        <v>II</v>
      </c>
      <c r="K18" s="4">
        <f t="shared" si="6"/>
        <v>6</v>
      </c>
      <c r="M18"/>
    </row>
    <row r="19" spans="1:13" ht="38.25" customHeight="1">
      <c r="A19" s="208" t="s">
        <v>367</v>
      </c>
      <c r="B19" s="19" t="s">
        <v>121</v>
      </c>
      <c r="C19" s="177" t="s">
        <v>616</v>
      </c>
      <c r="D19" s="179" t="s">
        <v>1415</v>
      </c>
      <c r="E19" s="174" t="s">
        <v>439</v>
      </c>
      <c r="F19" s="152">
        <v>40434</v>
      </c>
      <c r="G19" s="135">
        <f t="shared" si="10"/>
        <v>1</v>
      </c>
      <c r="H19" s="67">
        <v>1</v>
      </c>
      <c r="I19" s="67"/>
      <c r="J19" s="4" t="str">
        <f>IF(K19="","",VLOOKUP(K19,Tri!$A$1:$B$12,2,FALSE))</f>
        <v>III</v>
      </c>
      <c r="K19" s="4">
        <f t="shared" si="6"/>
        <v>9</v>
      </c>
      <c r="M19"/>
    </row>
    <row r="20" spans="1:13" ht="38.25" customHeight="1">
      <c r="A20" s="208" t="s">
        <v>367</v>
      </c>
      <c r="B20" s="19" t="s">
        <v>121</v>
      </c>
      <c r="C20" s="177" t="s">
        <v>616</v>
      </c>
      <c r="D20" s="180" t="s">
        <v>1416</v>
      </c>
      <c r="E20" s="174" t="s">
        <v>766</v>
      </c>
      <c r="F20" s="152">
        <v>40525</v>
      </c>
      <c r="G20" s="135">
        <f t="shared" si="10"/>
        <v>1</v>
      </c>
      <c r="H20" s="67">
        <v>1</v>
      </c>
      <c r="I20" s="67"/>
      <c r="J20" s="4" t="str">
        <f>IF(K20="","",VLOOKUP(K20,Tri!$A$1:$B$12,2,FALSE))</f>
        <v>IV</v>
      </c>
      <c r="K20" s="4">
        <f t="shared" si="6"/>
        <v>12</v>
      </c>
      <c r="M20"/>
    </row>
    <row r="21" spans="1:13" ht="38.25" customHeight="1">
      <c r="A21" s="208" t="s">
        <v>367</v>
      </c>
      <c r="B21" s="19" t="s">
        <v>121</v>
      </c>
      <c r="C21" s="177" t="s">
        <v>423</v>
      </c>
      <c r="D21" s="173" t="s">
        <v>1417</v>
      </c>
      <c r="E21" s="174" t="s">
        <v>1418</v>
      </c>
      <c r="F21" s="153">
        <v>40234</v>
      </c>
      <c r="G21" s="135">
        <f t="shared" si="10"/>
        <v>1</v>
      </c>
      <c r="H21" s="67">
        <v>1</v>
      </c>
      <c r="I21" s="67"/>
      <c r="J21" s="4" t="str">
        <f>IF(K21="","",VLOOKUP(K21,Tri!$A$1:$B$12,2,FALSE))</f>
        <v>I</v>
      </c>
      <c r="K21" s="4">
        <f t="shared" si="6"/>
        <v>2</v>
      </c>
      <c r="M21"/>
    </row>
    <row r="22" spans="1:13" ht="38.25" customHeight="1">
      <c r="A22" s="208" t="s">
        <v>367</v>
      </c>
      <c r="B22" s="19" t="s">
        <v>121</v>
      </c>
      <c r="C22" s="177" t="s">
        <v>423</v>
      </c>
      <c r="D22" s="173" t="s">
        <v>1419</v>
      </c>
      <c r="E22" s="174" t="s">
        <v>1420</v>
      </c>
      <c r="F22" s="80">
        <v>40329</v>
      </c>
      <c r="G22" s="135">
        <f t="shared" si="10"/>
        <v>1</v>
      </c>
      <c r="H22" s="67">
        <v>1</v>
      </c>
      <c r="I22" s="67"/>
      <c r="J22" s="4" t="str">
        <f>IF(K22="","",VLOOKUP(K22,Tri!$A$1:$B$12,2,FALSE))</f>
        <v>II</v>
      </c>
      <c r="K22" s="4">
        <f t="shared" si="6"/>
        <v>5</v>
      </c>
      <c r="M22"/>
    </row>
    <row r="23" spans="1:13" ht="38.25" customHeight="1">
      <c r="A23" s="208" t="s">
        <v>367</v>
      </c>
      <c r="B23" s="19" t="s">
        <v>121</v>
      </c>
      <c r="C23" s="177" t="s">
        <v>423</v>
      </c>
      <c r="D23" s="176" t="s">
        <v>1421</v>
      </c>
      <c r="E23" s="174" t="s">
        <v>1422</v>
      </c>
      <c r="F23" s="80">
        <v>40324</v>
      </c>
      <c r="G23" s="135">
        <f t="shared" si="10"/>
        <v>1</v>
      </c>
      <c r="H23" s="67">
        <v>1</v>
      </c>
      <c r="I23" s="67"/>
      <c r="J23" s="4" t="str">
        <f>IF(K23="","",VLOOKUP(K23,Tri!$A$1:$B$12,2,FALSE))</f>
        <v>II</v>
      </c>
      <c r="K23" s="4">
        <f t="shared" si="6"/>
        <v>5</v>
      </c>
      <c r="M23"/>
    </row>
    <row r="24" spans="1:13" ht="38.25" customHeight="1">
      <c r="A24" s="208" t="s">
        <v>367</v>
      </c>
      <c r="B24" s="19" t="s">
        <v>121</v>
      </c>
      <c r="C24" s="177" t="s">
        <v>423</v>
      </c>
      <c r="D24" s="176" t="s">
        <v>1423</v>
      </c>
      <c r="E24" s="174" t="s">
        <v>1420</v>
      </c>
      <c r="F24" s="80">
        <v>40329</v>
      </c>
      <c r="G24" s="135">
        <f t="shared" si="10"/>
        <v>1</v>
      </c>
      <c r="H24" s="67">
        <v>1</v>
      </c>
      <c r="I24" s="67"/>
      <c r="J24" s="4" t="str">
        <f>IF(K24="","",VLOOKUP(K24,Tri!$A$1:$B$12,2,FALSE))</f>
        <v>II</v>
      </c>
      <c r="K24" s="4">
        <f t="shared" si="6"/>
        <v>5</v>
      </c>
      <c r="M24"/>
    </row>
    <row r="25" spans="1:13" ht="38.25" customHeight="1">
      <c r="A25" s="208" t="s">
        <v>367</v>
      </c>
      <c r="B25" s="19" t="s">
        <v>121</v>
      </c>
      <c r="C25" s="177" t="s">
        <v>423</v>
      </c>
      <c r="D25" s="176" t="s">
        <v>1424</v>
      </c>
      <c r="E25" s="174" t="s">
        <v>1425</v>
      </c>
      <c r="F25" s="80">
        <v>40417</v>
      </c>
      <c r="G25" s="135">
        <f t="shared" si="10"/>
        <v>1</v>
      </c>
      <c r="H25" s="67">
        <v>1</v>
      </c>
      <c r="I25" s="67"/>
      <c r="J25" s="4" t="str">
        <f>IF(K25="","",VLOOKUP(K25,Tri!$A$1:$B$12,2,FALSE))</f>
        <v>III</v>
      </c>
      <c r="K25" s="4">
        <f t="shared" si="6"/>
        <v>8</v>
      </c>
      <c r="M25"/>
    </row>
    <row r="26" spans="1:13" ht="38.25" customHeight="1">
      <c r="A26" s="208" t="s">
        <v>367</v>
      </c>
      <c r="B26" s="19" t="s">
        <v>121</v>
      </c>
      <c r="C26" s="177" t="s">
        <v>423</v>
      </c>
      <c r="D26" s="176" t="s">
        <v>1426</v>
      </c>
      <c r="E26" s="174" t="s">
        <v>1427</v>
      </c>
      <c r="F26" s="80">
        <v>40423</v>
      </c>
      <c r="G26" s="135">
        <f t="shared" si="10"/>
        <v>1</v>
      </c>
      <c r="H26" s="67">
        <v>1</v>
      </c>
      <c r="I26" s="67"/>
      <c r="J26" s="4" t="str">
        <f>IF(K26="","",VLOOKUP(K26,Tri!$A$1:$B$12,2,FALSE))</f>
        <v>III</v>
      </c>
      <c r="K26" s="4">
        <f t="shared" si="6"/>
        <v>9</v>
      </c>
      <c r="M26"/>
    </row>
    <row r="27" spans="1:13" ht="38.25" customHeight="1">
      <c r="A27" s="140" t="s">
        <v>367</v>
      </c>
      <c r="B27" s="379" t="s">
        <v>121</v>
      </c>
      <c r="C27" s="370" t="s">
        <v>621</v>
      </c>
      <c r="D27" s="371" t="s">
        <v>1428</v>
      </c>
      <c r="E27" s="151" t="s">
        <v>1429</v>
      </c>
      <c r="F27" s="153">
        <v>40508</v>
      </c>
      <c r="G27" s="135">
        <f t="shared" si="10"/>
        <v>1</v>
      </c>
      <c r="H27" s="67">
        <v>1</v>
      </c>
      <c r="I27" s="67"/>
      <c r="J27" s="4" t="str">
        <f>IF(K27="","",VLOOKUP(K27,Tri!$A$1:$B$12,2,FALSE))</f>
        <v>IV</v>
      </c>
      <c r="K27" s="4">
        <f t="shared" si="6"/>
        <v>11</v>
      </c>
      <c r="M27"/>
    </row>
    <row r="28" spans="1:13" ht="38.25" customHeight="1">
      <c r="A28" s="140" t="s">
        <v>367</v>
      </c>
      <c r="B28" s="379" t="s">
        <v>121</v>
      </c>
      <c r="C28" s="370" t="s">
        <v>1210</v>
      </c>
      <c r="D28" s="366" t="s">
        <v>1430</v>
      </c>
      <c r="E28" s="151" t="s">
        <v>1431</v>
      </c>
      <c r="F28" s="153">
        <v>40512</v>
      </c>
      <c r="G28" s="135">
        <f t="shared" si="10"/>
        <v>1</v>
      </c>
      <c r="H28" s="67">
        <v>1</v>
      </c>
      <c r="I28" s="67"/>
      <c r="J28" s="4" t="str">
        <f>IF(K28="","",VLOOKUP(K28,Tri!$A$1:$B$12,2,FALSE))</f>
        <v>IV</v>
      </c>
      <c r="K28" s="4">
        <f t="shared" si="6"/>
        <v>11</v>
      </c>
      <c r="M28"/>
    </row>
    <row r="29" spans="1:13" ht="38.25" customHeight="1">
      <c r="A29" s="208" t="s">
        <v>367</v>
      </c>
      <c r="B29" s="379" t="s">
        <v>121</v>
      </c>
      <c r="C29" s="370" t="s">
        <v>609</v>
      </c>
      <c r="D29" s="371" t="s">
        <v>1432</v>
      </c>
      <c r="E29" s="151" t="s">
        <v>1433</v>
      </c>
      <c r="F29" s="153">
        <v>40232</v>
      </c>
      <c r="G29" s="135">
        <f t="shared" si="10"/>
        <v>1</v>
      </c>
      <c r="H29" s="67">
        <v>1</v>
      </c>
      <c r="I29" s="67"/>
      <c r="J29" s="4" t="str">
        <f>IF(K29="","",VLOOKUP(K29,Tri!$A$1:$B$12,2,FALSE))</f>
        <v>I</v>
      </c>
      <c r="K29" s="4">
        <f t="shared" si="6"/>
        <v>2</v>
      </c>
      <c r="M29"/>
    </row>
    <row r="30" spans="1:13" ht="38.25" customHeight="1">
      <c r="A30" s="208" t="s">
        <v>367</v>
      </c>
      <c r="B30" s="379" t="s">
        <v>121</v>
      </c>
      <c r="C30" s="370" t="s">
        <v>609</v>
      </c>
      <c r="D30" s="182" t="s">
        <v>1434</v>
      </c>
      <c r="E30" s="151" t="s">
        <v>1435</v>
      </c>
      <c r="F30" s="153">
        <v>40319</v>
      </c>
      <c r="G30" s="135">
        <f t="shared" si="10"/>
        <v>1</v>
      </c>
      <c r="H30" s="67">
        <v>1</v>
      </c>
      <c r="I30" s="67"/>
      <c r="J30" s="4" t="str">
        <f>IF(K30="","",VLOOKUP(K30,Tri!$A$1:$B$12,2,FALSE))</f>
        <v>II</v>
      </c>
      <c r="K30" s="4">
        <f t="shared" si="6"/>
        <v>5</v>
      </c>
      <c r="M30"/>
    </row>
    <row r="31" spans="1:13" ht="38.25" customHeight="1">
      <c r="A31" s="208" t="s">
        <v>367</v>
      </c>
      <c r="B31" s="379" t="s">
        <v>121</v>
      </c>
      <c r="C31" s="370" t="s">
        <v>609</v>
      </c>
      <c r="D31" s="382" t="s">
        <v>1436</v>
      </c>
      <c r="E31" s="151" t="s">
        <v>1437</v>
      </c>
      <c r="F31" s="153">
        <v>40414</v>
      </c>
      <c r="G31" s="135">
        <f t="shared" si="10"/>
        <v>1</v>
      </c>
      <c r="H31" s="67">
        <v>1</v>
      </c>
      <c r="I31" s="67"/>
      <c r="J31" s="4" t="str">
        <f>IF(K31="","",VLOOKUP(K31,Tri!$A$1:$B$12,2,FALSE))</f>
        <v>III</v>
      </c>
      <c r="K31" s="4">
        <f t="shared" si="6"/>
        <v>8</v>
      </c>
      <c r="M31"/>
    </row>
    <row r="32" spans="1:13" ht="38.25" customHeight="1">
      <c r="A32" s="140" t="s">
        <v>367</v>
      </c>
      <c r="B32" s="379" t="s">
        <v>121</v>
      </c>
      <c r="C32" s="370" t="s">
        <v>609</v>
      </c>
      <c r="D32" s="380" t="s">
        <v>1438</v>
      </c>
      <c r="E32" s="151" t="s">
        <v>1439</v>
      </c>
      <c r="F32" s="153">
        <v>40505</v>
      </c>
      <c r="G32" s="135">
        <f t="shared" si="10"/>
        <v>1</v>
      </c>
      <c r="H32" s="67">
        <v>1</v>
      </c>
      <c r="I32" s="67"/>
      <c r="J32" s="4" t="str">
        <f>IF(K32="","",VLOOKUP(K32,Tri!$A$1:$B$12,2,FALSE))</f>
        <v>IV</v>
      </c>
      <c r="K32" s="4">
        <f t="shared" si="6"/>
        <v>11</v>
      </c>
      <c r="M32"/>
    </row>
    <row r="33" spans="1:13" ht="38.25" customHeight="1">
      <c r="A33" s="140" t="s">
        <v>367</v>
      </c>
      <c r="B33" s="379" t="s">
        <v>121</v>
      </c>
      <c r="C33" s="370" t="s">
        <v>609</v>
      </c>
      <c r="D33" s="371" t="s">
        <v>1440</v>
      </c>
      <c r="E33" s="381" t="s">
        <v>1441</v>
      </c>
      <c r="F33" s="153">
        <v>40232</v>
      </c>
      <c r="G33" s="135">
        <f t="shared" si="10"/>
        <v>1</v>
      </c>
      <c r="H33" s="67">
        <v>1</v>
      </c>
      <c r="I33" s="67"/>
      <c r="J33" s="4" t="str">
        <f>IF(K33="","",VLOOKUP(K33,Tri!$A$1:$B$12,2,FALSE))</f>
        <v>I</v>
      </c>
      <c r="K33" s="4">
        <f t="shared" si="6"/>
        <v>2</v>
      </c>
      <c r="M33"/>
    </row>
    <row r="34" spans="1:13" ht="38.25" customHeight="1">
      <c r="A34" s="140" t="s">
        <v>367</v>
      </c>
      <c r="B34" s="19" t="s">
        <v>121</v>
      </c>
      <c r="C34" s="177" t="s">
        <v>609</v>
      </c>
      <c r="D34" s="182" t="s">
        <v>1442</v>
      </c>
      <c r="E34" s="211" t="s">
        <v>1443</v>
      </c>
      <c r="F34" s="80">
        <v>40319</v>
      </c>
      <c r="G34" s="135">
        <f t="shared" si="10"/>
        <v>1</v>
      </c>
      <c r="H34" s="67">
        <v>1</v>
      </c>
      <c r="I34" s="67"/>
      <c r="J34" s="4" t="str">
        <f>IF(K34="","",VLOOKUP(K34,Tri!$A$1:$B$12,2,FALSE))</f>
        <v>II</v>
      </c>
      <c r="K34" s="4">
        <f t="shared" si="6"/>
        <v>5</v>
      </c>
      <c r="M34"/>
    </row>
    <row r="35" spans="1:13" ht="38.25" customHeight="1">
      <c r="A35" s="140" t="s">
        <v>367</v>
      </c>
      <c r="B35" s="19" t="s">
        <v>121</v>
      </c>
      <c r="C35" s="177" t="s">
        <v>609</v>
      </c>
      <c r="D35" s="183" t="s">
        <v>1444</v>
      </c>
      <c r="E35" s="211" t="s">
        <v>566</v>
      </c>
      <c r="F35" s="80">
        <v>40414</v>
      </c>
      <c r="G35" s="135">
        <f t="shared" si="10"/>
        <v>1</v>
      </c>
      <c r="H35" s="67">
        <v>1</v>
      </c>
      <c r="I35" s="67"/>
      <c r="J35" s="4" t="str">
        <f>IF(K35="","",VLOOKUP(K35,Tri!$A$1:$B$12,2,FALSE))</f>
        <v>III</v>
      </c>
      <c r="K35" s="4">
        <f t="shared" si="6"/>
        <v>8</v>
      </c>
      <c r="M35"/>
    </row>
    <row r="36" spans="1:13" ht="38.25" customHeight="1">
      <c r="A36" s="140" t="s">
        <v>367</v>
      </c>
      <c r="B36" s="379" t="s">
        <v>121</v>
      </c>
      <c r="C36" s="370" t="s">
        <v>609</v>
      </c>
      <c r="D36" s="380" t="s">
        <v>1445</v>
      </c>
      <c r="E36" s="381" t="s">
        <v>567</v>
      </c>
      <c r="F36" s="153">
        <v>40505</v>
      </c>
      <c r="G36" s="135">
        <f t="shared" si="10"/>
        <v>1</v>
      </c>
      <c r="H36" s="67">
        <v>1</v>
      </c>
      <c r="I36" s="67"/>
      <c r="J36" s="4" t="str">
        <f>IF(K36="","",VLOOKUP(K36,Tri!$A$1:$B$12,2,FALSE))</f>
        <v>IV</v>
      </c>
      <c r="K36" s="4">
        <f t="shared" si="6"/>
        <v>11</v>
      </c>
      <c r="M36"/>
    </row>
    <row r="37" spans="1:13" ht="38.25" customHeight="1">
      <c r="A37" s="208" t="s">
        <v>367</v>
      </c>
      <c r="B37" s="19" t="s">
        <v>121</v>
      </c>
      <c r="C37" s="170" t="s">
        <v>598</v>
      </c>
      <c r="D37" s="186" t="s">
        <v>1446</v>
      </c>
      <c r="E37" s="174" t="s">
        <v>1209</v>
      </c>
      <c r="F37" s="185">
        <v>40248</v>
      </c>
      <c r="G37" s="135">
        <f t="shared" si="10"/>
        <v>1</v>
      </c>
      <c r="H37" s="67">
        <v>1</v>
      </c>
      <c r="I37" s="67"/>
      <c r="J37" s="4" t="str">
        <f>IF(K37="","",VLOOKUP(K37,Tri!$A$1:$B$12,2,FALSE))</f>
        <v>I</v>
      </c>
      <c r="K37" s="4">
        <f t="shared" si="6"/>
        <v>3</v>
      </c>
      <c r="M37"/>
    </row>
    <row r="38" spans="1:13" ht="38.25" customHeight="1">
      <c r="A38" s="208" t="s">
        <v>367</v>
      </c>
      <c r="B38" s="19" t="s">
        <v>121</v>
      </c>
      <c r="C38" s="170" t="s">
        <v>598</v>
      </c>
      <c r="D38" s="171" t="s">
        <v>1447</v>
      </c>
      <c r="E38" s="174" t="s">
        <v>172</v>
      </c>
      <c r="F38" s="185">
        <v>40337</v>
      </c>
      <c r="G38" s="135">
        <f t="shared" si="10"/>
        <v>1</v>
      </c>
      <c r="H38" s="67">
        <v>1</v>
      </c>
      <c r="I38" s="67"/>
      <c r="J38" s="4" t="str">
        <f>IF(K38="","",VLOOKUP(K38,Tri!$A$1:$B$12,2,FALSE))</f>
        <v>II</v>
      </c>
      <c r="K38" s="4">
        <f t="shared" si="6"/>
        <v>6</v>
      </c>
      <c r="M38"/>
    </row>
    <row r="39" spans="1:13" ht="38.25" customHeight="1">
      <c r="A39" s="208" t="s">
        <v>367</v>
      </c>
      <c r="B39" s="19" t="s">
        <v>121</v>
      </c>
      <c r="C39" s="170" t="s">
        <v>598</v>
      </c>
      <c r="D39" s="171" t="s">
        <v>1448</v>
      </c>
      <c r="E39" s="174" t="s">
        <v>173</v>
      </c>
      <c r="F39" s="185">
        <v>40428</v>
      </c>
      <c r="G39" s="135">
        <f t="shared" si="10"/>
        <v>1</v>
      </c>
      <c r="H39" s="67">
        <v>1</v>
      </c>
      <c r="I39" s="67"/>
      <c r="J39" s="4" t="str">
        <f>IF(K39="","",VLOOKUP(K39,Tri!$A$1:$B$12,2,FALSE))</f>
        <v>III</v>
      </c>
      <c r="K39" s="4">
        <f t="shared" si="6"/>
        <v>9</v>
      </c>
      <c r="M39"/>
    </row>
    <row r="40" spans="1:13" ht="38.25" customHeight="1">
      <c r="A40" s="208" t="s">
        <v>367</v>
      </c>
      <c r="B40" s="19" t="s">
        <v>121</v>
      </c>
      <c r="C40" s="170" t="s">
        <v>598</v>
      </c>
      <c r="D40" s="171" t="s">
        <v>1449</v>
      </c>
      <c r="E40" s="174" t="s">
        <v>174</v>
      </c>
      <c r="F40" s="185">
        <v>40518</v>
      </c>
      <c r="G40" s="135">
        <f t="shared" si="10"/>
        <v>1</v>
      </c>
      <c r="H40" s="67">
        <v>1</v>
      </c>
      <c r="I40" s="67"/>
      <c r="J40" s="4" t="str">
        <f>IF(K40="","",VLOOKUP(K40,Tri!$A$1:$B$12,2,FALSE))</f>
        <v>IV</v>
      </c>
      <c r="K40" s="4">
        <f t="shared" si="6"/>
        <v>12</v>
      </c>
      <c r="M40"/>
    </row>
    <row r="41" spans="1:13" ht="38.25" customHeight="1">
      <c r="A41" s="208" t="s">
        <v>367</v>
      </c>
      <c r="B41" s="19" t="s">
        <v>121</v>
      </c>
      <c r="C41" s="170" t="s">
        <v>598</v>
      </c>
      <c r="D41" s="186" t="s">
        <v>1450</v>
      </c>
      <c r="E41" s="174" t="s">
        <v>1451</v>
      </c>
      <c r="F41" s="185">
        <v>40249</v>
      </c>
      <c r="G41" s="135">
        <f t="shared" si="10"/>
        <v>1</v>
      </c>
      <c r="H41" s="67">
        <v>1</v>
      </c>
      <c r="I41" s="67"/>
      <c r="J41" s="4" t="str">
        <f>IF(K41="","",VLOOKUP(K41,Tri!$A$1:$B$12,2,FALSE))</f>
        <v>I</v>
      </c>
      <c r="K41" s="4">
        <f t="shared" si="6"/>
        <v>3</v>
      </c>
      <c r="M41"/>
    </row>
    <row r="42" spans="1:13" ht="38.25" customHeight="1">
      <c r="A42" s="208" t="s">
        <v>367</v>
      </c>
      <c r="B42" s="19" t="s">
        <v>121</v>
      </c>
      <c r="C42" s="170" t="s">
        <v>598</v>
      </c>
      <c r="D42" s="171" t="s">
        <v>1452</v>
      </c>
      <c r="E42" s="174" t="s">
        <v>1453</v>
      </c>
      <c r="F42" s="185">
        <v>40340</v>
      </c>
      <c r="G42" s="135">
        <f t="shared" si="10"/>
        <v>1</v>
      </c>
      <c r="H42" s="67">
        <v>1</v>
      </c>
      <c r="I42" s="67"/>
      <c r="J42" s="4" t="str">
        <f>IF(K42="","",VLOOKUP(K42,Tri!$A$1:$B$12,2,FALSE))</f>
        <v>II</v>
      </c>
      <c r="K42" s="4">
        <f t="shared" si="6"/>
        <v>6</v>
      </c>
      <c r="M42"/>
    </row>
    <row r="43" spans="1:13" ht="38.25" customHeight="1">
      <c r="A43" s="208" t="s">
        <v>367</v>
      </c>
      <c r="B43" s="19" t="s">
        <v>121</v>
      </c>
      <c r="C43" s="170" t="s">
        <v>598</v>
      </c>
      <c r="D43" s="171" t="s">
        <v>1454</v>
      </c>
      <c r="E43" s="174" t="s">
        <v>1455</v>
      </c>
      <c r="F43" s="185">
        <v>40431</v>
      </c>
      <c r="G43" s="135">
        <f t="shared" si="10"/>
        <v>1</v>
      </c>
      <c r="H43" s="67">
        <v>1</v>
      </c>
      <c r="I43" s="67"/>
      <c r="J43" s="4" t="str">
        <f>IF(K43="","",VLOOKUP(K43,Tri!$A$1:$B$12,2,FALSE))</f>
        <v>III</v>
      </c>
      <c r="K43" s="4">
        <f t="shared" si="6"/>
        <v>9</v>
      </c>
      <c r="M43"/>
    </row>
    <row r="44" spans="1:13" ht="38.25" customHeight="1">
      <c r="A44" s="208" t="s">
        <v>367</v>
      </c>
      <c r="B44" s="19" t="s">
        <v>121</v>
      </c>
      <c r="C44" s="170" t="s">
        <v>598</v>
      </c>
      <c r="D44" s="171" t="s">
        <v>1456</v>
      </c>
      <c r="E44" s="174" t="s">
        <v>1457</v>
      </c>
      <c r="F44" s="185">
        <v>40522</v>
      </c>
      <c r="G44" s="135">
        <f t="shared" si="10"/>
        <v>1</v>
      </c>
      <c r="H44" s="67">
        <v>1</v>
      </c>
      <c r="I44" s="67"/>
      <c r="J44" s="4" t="str">
        <f>IF(K44="","",VLOOKUP(K44,Tri!$A$1:$B$12,2,FALSE))</f>
        <v>IV</v>
      </c>
      <c r="K44" s="4">
        <f t="shared" si="6"/>
        <v>12</v>
      </c>
      <c r="M44"/>
    </row>
    <row r="45" spans="1:13" ht="38.25" customHeight="1">
      <c r="A45" s="208" t="s">
        <v>367</v>
      </c>
      <c r="B45" s="62" t="s">
        <v>122</v>
      </c>
      <c r="C45" s="193" t="s">
        <v>598</v>
      </c>
      <c r="D45" s="188" t="s">
        <v>175</v>
      </c>
      <c r="E45" s="174" t="s">
        <v>1458</v>
      </c>
      <c r="F45" s="185">
        <v>40261</v>
      </c>
      <c r="G45" s="135">
        <f t="shared" si="10"/>
        <v>1</v>
      </c>
      <c r="H45" s="67">
        <v>1</v>
      </c>
      <c r="I45" s="67"/>
      <c r="J45" s="4" t="str">
        <f>IF(K45="","",VLOOKUP(K45,Tri!$A$1:$B$12,2,FALSE))</f>
        <v>I</v>
      </c>
      <c r="K45" s="4">
        <f t="shared" si="6"/>
        <v>3</v>
      </c>
      <c r="M45"/>
    </row>
    <row r="46" spans="1:13" ht="38.25" customHeight="1">
      <c r="A46" s="208" t="s">
        <v>367</v>
      </c>
      <c r="B46" s="62" t="s">
        <v>122</v>
      </c>
      <c r="C46" s="193" t="s">
        <v>598</v>
      </c>
      <c r="D46" s="188" t="s">
        <v>1459</v>
      </c>
      <c r="E46" s="174" t="s">
        <v>1460</v>
      </c>
      <c r="F46" s="185">
        <v>40346</v>
      </c>
      <c r="G46" s="135">
        <f t="shared" si="10"/>
        <v>1</v>
      </c>
      <c r="H46" s="67">
        <v>1</v>
      </c>
      <c r="I46" s="67"/>
      <c r="J46" s="4" t="str">
        <f>IF(K46="","",VLOOKUP(K46,Tri!$A$1:$B$12,2,FALSE))</f>
        <v>II</v>
      </c>
      <c r="K46" s="4">
        <f t="shared" si="6"/>
        <v>6</v>
      </c>
      <c r="M46"/>
    </row>
    <row r="47" spans="1:13" ht="38.25" customHeight="1">
      <c r="A47" s="208" t="s">
        <v>367</v>
      </c>
      <c r="B47" s="62" t="s">
        <v>122</v>
      </c>
      <c r="C47" s="193" t="s">
        <v>598</v>
      </c>
      <c r="D47" s="188" t="s">
        <v>1461</v>
      </c>
      <c r="E47" s="174" t="s">
        <v>1462</v>
      </c>
      <c r="F47" s="185">
        <v>40437</v>
      </c>
      <c r="G47" s="135">
        <f t="shared" si="10"/>
        <v>1</v>
      </c>
      <c r="H47" s="67">
        <v>1</v>
      </c>
      <c r="I47" s="67"/>
      <c r="J47" s="4" t="str">
        <f>IF(K47="","",VLOOKUP(K47,Tri!$A$1:$B$12,2,FALSE))</f>
        <v>III</v>
      </c>
      <c r="K47" s="4">
        <f t="shared" si="6"/>
        <v>9</v>
      </c>
      <c r="M47"/>
    </row>
    <row r="48" spans="1:13" ht="38.25" customHeight="1">
      <c r="A48" s="208" t="s">
        <v>367</v>
      </c>
      <c r="B48" s="62" t="s">
        <v>122</v>
      </c>
      <c r="C48" s="193" t="s">
        <v>598</v>
      </c>
      <c r="D48" s="188" t="s">
        <v>1463</v>
      </c>
      <c r="E48" s="174" t="s">
        <v>1464</v>
      </c>
      <c r="F48" s="185">
        <v>40528</v>
      </c>
      <c r="G48" s="135">
        <f t="shared" si="10"/>
        <v>1</v>
      </c>
      <c r="H48" s="67">
        <v>1</v>
      </c>
      <c r="I48" s="67"/>
      <c r="J48" s="4" t="str">
        <f>IF(K48="","",VLOOKUP(K48,Tri!$A$1:$B$12,2,FALSE))</f>
        <v>IV</v>
      </c>
      <c r="K48" s="4">
        <f t="shared" si="6"/>
        <v>12</v>
      </c>
      <c r="M48"/>
    </row>
    <row r="49" spans="1:13" ht="38.25" customHeight="1">
      <c r="A49" s="208" t="s">
        <v>367</v>
      </c>
      <c r="B49" s="62" t="s">
        <v>122</v>
      </c>
      <c r="C49" s="192" t="s">
        <v>406</v>
      </c>
      <c r="D49" s="176" t="s">
        <v>1465</v>
      </c>
      <c r="E49" s="174" t="s">
        <v>440</v>
      </c>
      <c r="F49" s="185">
        <v>40240</v>
      </c>
      <c r="G49" s="135">
        <f t="shared" si="10"/>
        <v>1</v>
      </c>
      <c r="H49" s="67">
        <v>1</v>
      </c>
      <c r="I49" s="67"/>
      <c r="J49" s="4" t="str">
        <f>IF(K49="","",VLOOKUP(K49,Tri!$A$1:$B$12,2,FALSE))</f>
        <v>I</v>
      </c>
      <c r="K49" s="4">
        <f t="shared" si="6"/>
        <v>3</v>
      </c>
      <c r="M49"/>
    </row>
    <row r="50" spans="1:13" ht="38.25" customHeight="1">
      <c r="A50" s="208" t="s">
        <v>367</v>
      </c>
      <c r="B50" s="62" t="s">
        <v>122</v>
      </c>
      <c r="C50" s="192" t="s">
        <v>406</v>
      </c>
      <c r="D50" s="176" t="s">
        <v>1466</v>
      </c>
      <c r="E50" s="174" t="s">
        <v>441</v>
      </c>
      <c r="F50" s="153">
        <v>40329</v>
      </c>
      <c r="G50" s="135">
        <f t="shared" si="10"/>
        <v>1</v>
      </c>
      <c r="H50" s="67">
        <v>1</v>
      </c>
      <c r="I50" s="67"/>
      <c r="J50" s="4" t="str">
        <f>IF(K50="","",VLOOKUP(K50,Tri!$A$1:$B$12,2,FALSE))</f>
        <v>II</v>
      </c>
      <c r="K50" s="4">
        <f t="shared" si="6"/>
        <v>5</v>
      </c>
      <c r="M50"/>
    </row>
    <row r="51" spans="1:13" ht="38.25" customHeight="1">
      <c r="A51" s="208" t="s">
        <v>367</v>
      </c>
      <c r="B51" s="62" t="s">
        <v>122</v>
      </c>
      <c r="C51" s="192" t="s">
        <v>406</v>
      </c>
      <c r="D51" s="176" t="s">
        <v>1467</v>
      </c>
      <c r="E51" s="174" t="s">
        <v>176</v>
      </c>
      <c r="F51" s="153">
        <v>40396</v>
      </c>
      <c r="G51" s="135">
        <f t="shared" si="10"/>
        <v>1</v>
      </c>
      <c r="H51" s="67">
        <v>1</v>
      </c>
      <c r="I51" s="67"/>
      <c r="J51" s="4" t="str">
        <f>IF(K51="","",VLOOKUP(K51,Tri!$A$1:$B$12,2,FALSE))</f>
        <v>III</v>
      </c>
      <c r="K51" s="4">
        <f t="shared" si="6"/>
        <v>8</v>
      </c>
      <c r="M51"/>
    </row>
    <row r="52" spans="1:13" ht="38.25" customHeight="1">
      <c r="A52" s="140" t="s">
        <v>367</v>
      </c>
      <c r="B52" s="140" t="s">
        <v>122</v>
      </c>
      <c r="C52" s="200" t="s">
        <v>406</v>
      </c>
      <c r="D52" s="371" t="s">
        <v>1468</v>
      </c>
      <c r="E52" s="151" t="s">
        <v>177</v>
      </c>
      <c r="F52" s="153">
        <v>40487</v>
      </c>
      <c r="G52" s="135">
        <f t="shared" si="10"/>
        <v>1</v>
      </c>
      <c r="H52" s="67">
        <v>1</v>
      </c>
      <c r="I52" s="67"/>
      <c r="J52" s="4" t="str">
        <f>IF(K52="","",VLOOKUP(K52,Tri!$A$1:$B$12,2,FALSE))</f>
        <v>IV</v>
      </c>
      <c r="K52" s="4">
        <f t="shared" si="6"/>
        <v>11</v>
      </c>
      <c r="M52"/>
    </row>
    <row r="53" spans="1:13" ht="38.25" customHeight="1">
      <c r="A53" s="140" t="s">
        <v>367</v>
      </c>
      <c r="B53" s="62" t="s">
        <v>122</v>
      </c>
      <c r="C53" s="192" t="s">
        <v>423</v>
      </c>
      <c r="D53" s="176" t="s">
        <v>178</v>
      </c>
      <c r="E53" s="174" t="s">
        <v>1469</v>
      </c>
      <c r="F53" s="80">
        <v>40246</v>
      </c>
      <c r="G53" s="135">
        <f t="shared" si="10"/>
        <v>1</v>
      </c>
      <c r="H53" s="67">
        <v>1</v>
      </c>
      <c r="I53" s="67"/>
      <c r="J53" s="4" t="str">
        <f>IF(K53="","",VLOOKUP(K53,Tri!$A$1:$B$12,2,FALSE))</f>
        <v>I</v>
      </c>
      <c r="K53" s="4">
        <f t="shared" si="6"/>
        <v>3</v>
      </c>
      <c r="M53"/>
    </row>
    <row r="54" spans="1:13" ht="38.25" customHeight="1">
      <c r="A54" s="140" t="s">
        <v>367</v>
      </c>
      <c r="B54" s="62" t="s">
        <v>122</v>
      </c>
      <c r="C54" s="192" t="s">
        <v>423</v>
      </c>
      <c r="D54" s="176" t="s">
        <v>1470</v>
      </c>
      <c r="E54" s="174" t="s">
        <v>1471</v>
      </c>
      <c r="F54" s="80">
        <v>40333</v>
      </c>
      <c r="G54" s="135">
        <f t="shared" si="10"/>
        <v>1</v>
      </c>
      <c r="H54" s="67">
        <v>1</v>
      </c>
      <c r="I54" s="67"/>
      <c r="J54" s="4" t="str">
        <f>IF(K54="","",VLOOKUP(K54,Tri!$A$1:$B$12,2,FALSE))</f>
        <v>II</v>
      </c>
      <c r="K54" s="4">
        <f t="shared" si="6"/>
        <v>6</v>
      </c>
      <c r="M54"/>
    </row>
    <row r="55" spans="1:13" ht="38.25" customHeight="1">
      <c r="A55" s="140" t="s">
        <v>367</v>
      </c>
      <c r="B55" s="62" t="s">
        <v>122</v>
      </c>
      <c r="C55" s="192" t="s">
        <v>423</v>
      </c>
      <c r="D55" s="176" t="s">
        <v>1472</v>
      </c>
      <c r="E55" s="174" t="s">
        <v>1473</v>
      </c>
      <c r="F55" s="80">
        <v>40424</v>
      </c>
      <c r="G55" s="135">
        <f t="shared" si="10"/>
        <v>1</v>
      </c>
      <c r="H55" s="67">
        <v>1</v>
      </c>
      <c r="I55" s="67"/>
      <c r="J55" s="4" t="str">
        <f>IF(K55="","",VLOOKUP(K55,Tri!$A$1:$B$12,2,FALSE))</f>
        <v>III</v>
      </c>
      <c r="K55" s="4">
        <f t="shared" si="6"/>
        <v>9</v>
      </c>
      <c r="M55"/>
    </row>
    <row r="56" spans="1:13" ht="38.25" customHeight="1">
      <c r="A56" s="140" t="s">
        <v>367</v>
      </c>
      <c r="B56" s="62" t="s">
        <v>122</v>
      </c>
      <c r="C56" s="192" t="s">
        <v>423</v>
      </c>
      <c r="D56" s="176" t="s">
        <v>1474</v>
      </c>
      <c r="E56" s="174" t="s">
        <v>1475</v>
      </c>
      <c r="F56" s="80">
        <v>40518</v>
      </c>
      <c r="G56" s="135">
        <f t="shared" si="10"/>
        <v>1</v>
      </c>
      <c r="H56" s="67">
        <v>1</v>
      </c>
      <c r="I56" s="67"/>
      <c r="J56" s="4" t="str">
        <f>IF(K56="","",VLOOKUP(K56,Tri!$A$1:$B$12,2,FALSE))</f>
        <v>IV</v>
      </c>
      <c r="K56" s="4">
        <f t="shared" si="6"/>
        <v>12</v>
      </c>
      <c r="M56"/>
    </row>
    <row r="57" spans="1:13" ht="38.25" customHeight="1">
      <c r="A57" s="140" t="s">
        <v>367</v>
      </c>
      <c r="B57" s="62" t="s">
        <v>1402</v>
      </c>
      <c r="C57" s="192" t="s">
        <v>421</v>
      </c>
      <c r="D57" s="176" t="s">
        <v>179</v>
      </c>
      <c r="E57" s="212" t="s">
        <v>123</v>
      </c>
      <c r="F57" s="80">
        <v>40217</v>
      </c>
      <c r="G57" s="135">
        <f t="shared" si="10"/>
        <v>1</v>
      </c>
      <c r="H57" s="67">
        <v>1</v>
      </c>
      <c r="I57" s="67"/>
      <c r="J57" s="4" t="str">
        <f>IF(K57="","",VLOOKUP(K57,Tri!$A$1:$B$12,2,FALSE))</f>
        <v>I</v>
      </c>
      <c r="K57" s="4">
        <f t="shared" si="6"/>
        <v>2</v>
      </c>
      <c r="M57"/>
    </row>
    <row r="58" spans="1:13" ht="38.25" customHeight="1">
      <c r="A58" s="140" t="s">
        <v>367</v>
      </c>
      <c r="B58" s="62" t="s">
        <v>1402</v>
      </c>
      <c r="C58" s="192" t="s">
        <v>421</v>
      </c>
      <c r="D58" s="181" t="s">
        <v>180</v>
      </c>
      <c r="E58" s="213" t="s">
        <v>124</v>
      </c>
      <c r="F58" s="80">
        <v>40450</v>
      </c>
      <c r="G58" s="135">
        <f t="shared" si="10"/>
        <v>1</v>
      </c>
      <c r="H58" s="67">
        <v>1</v>
      </c>
      <c r="I58" s="67"/>
      <c r="J58" s="4" t="str">
        <f>IF(K58="","",VLOOKUP(K58,Tri!$A$1:$B$12,2,FALSE))</f>
        <v>III</v>
      </c>
      <c r="K58" s="4">
        <f t="shared" si="6"/>
        <v>9</v>
      </c>
      <c r="M58"/>
    </row>
    <row r="59" spans="1:13" ht="52.5" customHeight="1">
      <c r="A59" s="140" t="s">
        <v>367</v>
      </c>
      <c r="B59" s="62" t="s">
        <v>1402</v>
      </c>
      <c r="C59" s="192" t="s">
        <v>421</v>
      </c>
      <c r="D59" s="176" t="s">
        <v>181</v>
      </c>
      <c r="E59" s="212" t="s">
        <v>125</v>
      </c>
      <c r="F59" s="80">
        <v>40235</v>
      </c>
      <c r="G59" s="135">
        <f t="shared" si="10"/>
        <v>1</v>
      </c>
      <c r="H59" s="67">
        <v>1</v>
      </c>
      <c r="I59" s="67"/>
      <c r="J59" s="4" t="str">
        <f>IF(K59="","",VLOOKUP(K59,Tri!$A$1:$B$12,2,FALSE))</f>
        <v>I</v>
      </c>
      <c r="K59" s="4">
        <f t="shared" si="6"/>
        <v>2</v>
      </c>
      <c r="M59"/>
    </row>
    <row r="60" spans="1:13" ht="38.25" customHeight="1">
      <c r="A60" s="140" t="s">
        <v>367</v>
      </c>
      <c r="B60" s="62" t="s">
        <v>1402</v>
      </c>
      <c r="C60" s="175" t="s">
        <v>603</v>
      </c>
      <c r="D60" s="176" t="s">
        <v>182</v>
      </c>
      <c r="E60" s="115" t="s">
        <v>126</v>
      </c>
      <c r="F60" s="80">
        <v>40240</v>
      </c>
      <c r="G60" s="135">
        <f t="shared" si="10"/>
        <v>1</v>
      </c>
      <c r="H60" s="67">
        <v>1</v>
      </c>
      <c r="I60" s="67"/>
      <c r="J60" s="4" t="str">
        <f>IF(K60="","",VLOOKUP(K60,Tri!$A$1:$B$12,2,FALSE))</f>
        <v>I</v>
      </c>
      <c r="K60" s="4">
        <f t="shared" si="6"/>
        <v>3</v>
      </c>
      <c r="M60"/>
    </row>
    <row r="61" spans="1:13" ht="54.75" customHeight="1">
      <c r="A61" s="140" t="s">
        <v>367</v>
      </c>
      <c r="B61" s="62" t="s">
        <v>1402</v>
      </c>
      <c r="C61" s="175" t="s">
        <v>603</v>
      </c>
      <c r="D61" s="176" t="s">
        <v>183</v>
      </c>
      <c r="E61" s="115" t="s">
        <v>1476</v>
      </c>
      <c r="F61" s="80">
        <v>40291</v>
      </c>
      <c r="G61" s="135">
        <f t="shared" si="10"/>
        <v>1</v>
      </c>
      <c r="H61" s="67">
        <v>1</v>
      </c>
      <c r="I61" s="67"/>
      <c r="J61" s="4" t="str">
        <f>IF(K61="","",VLOOKUP(K61,Tri!$A$1:$B$12,2,FALSE))</f>
        <v>II</v>
      </c>
      <c r="K61" s="4">
        <f t="shared" si="6"/>
        <v>4</v>
      </c>
      <c r="M61"/>
    </row>
    <row r="62" spans="1:13" ht="54.75" customHeight="1">
      <c r="A62" s="140" t="s">
        <v>367</v>
      </c>
      <c r="B62" s="140" t="s">
        <v>1402</v>
      </c>
      <c r="C62" s="365" t="s">
        <v>603</v>
      </c>
      <c r="D62" s="366" t="s">
        <v>184</v>
      </c>
      <c r="E62" s="59" t="s">
        <v>127</v>
      </c>
      <c r="F62" s="153">
        <v>40480</v>
      </c>
      <c r="G62" s="135">
        <f t="shared" si="10"/>
        <v>1</v>
      </c>
      <c r="H62" s="67">
        <v>1</v>
      </c>
      <c r="I62" s="67"/>
      <c r="J62" s="4" t="str">
        <f>IF(K62="","",VLOOKUP(K62,Tri!$A$1:$B$12,2,FALSE))</f>
        <v>IV</v>
      </c>
      <c r="K62" s="4">
        <f t="shared" si="6"/>
        <v>10</v>
      </c>
      <c r="M62"/>
    </row>
    <row r="63" spans="1:13" ht="53.25" customHeight="1">
      <c r="A63" s="208" t="s">
        <v>367</v>
      </c>
      <c r="B63" s="62" t="s">
        <v>1402</v>
      </c>
      <c r="C63" s="192" t="s">
        <v>40</v>
      </c>
      <c r="D63" s="176" t="s">
        <v>1477</v>
      </c>
      <c r="E63" s="115" t="s">
        <v>773</v>
      </c>
      <c r="F63" s="80">
        <v>40268</v>
      </c>
      <c r="G63" s="135">
        <f t="shared" si="10"/>
        <v>1</v>
      </c>
      <c r="H63" s="67">
        <v>1</v>
      </c>
      <c r="I63" s="4"/>
      <c r="J63" s="4" t="str">
        <f>IF(K63="","",VLOOKUP(K63,Tri!$A$1:$B$12,2,FALSE))</f>
        <v>I</v>
      </c>
      <c r="K63" s="4">
        <f t="shared" si="6"/>
        <v>3</v>
      </c>
      <c r="M63"/>
    </row>
    <row r="64" spans="1:13" ht="43.5" customHeight="1">
      <c r="A64" s="208" t="s">
        <v>367</v>
      </c>
      <c r="B64" s="62" t="s">
        <v>1402</v>
      </c>
      <c r="C64" s="192" t="s">
        <v>40</v>
      </c>
      <c r="D64" s="176" t="s">
        <v>185</v>
      </c>
      <c r="E64" s="115" t="s">
        <v>189</v>
      </c>
      <c r="F64" s="80">
        <v>40268</v>
      </c>
      <c r="G64" s="135">
        <f t="shared" si="10"/>
        <v>1</v>
      </c>
      <c r="H64" s="67">
        <v>1</v>
      </c>
      <c r="I64" s="67"/>
      <c r="J64" s="4" t="str">
        <f>IF(K64="","",VLOOKUP(K64,Tri!$A$1:$B$12,2,FALSE))</f>
        <v>I</v>
      </c>
      <c r="K64" s="4">
        <f t="shared" si="6"/>
        <v>3</v>
      </c>
      <c r="M64"/>
    </row>
    <row r="65" spans="1:13" ht="51.75" customHeight="1">
      <c r="A65" s="208" t="s">
        <v>367</v>
      </c>
      <c r="B65" s="62" t="s">
        <v>1402</v>
      </c>
      <c r="C65" s="192" t="s">
        <v>40</v>
      </c>
      <c r="D65" s="176" t="s">
        <v>186</v>
      </c>
      <c r="E65" s="115" t="s">
        <v>190</v>
      </c>
      <c r="F65" s="80">
        <v>40298</v>
      </c>
      <c r="G65" s="135">
        <f t="shared" si="10"/>
        <v>1</v>
      </c>
      <c r="H65" s="67">
        <v>1</v>
      </c>
      <c r="I65" s="67"/>
      <c r="J65" s="4" t="str">
        <f>IF(K65="","",VLOOKUP(K65,Tri!$A$1:$B$12,2,FALSE))</f>
        <v>II</v>
      </c>
      <c r="K65" s="4">
        <f t="shared" si="6"/>
        <v>4</v>
      </c>
      <c r="M65"/>
    </row>
    <row r="66" spans="1:13" ht="54.75" customHeight="1">
      <c r="A66" s="208" t="s">
        <v>367</v>
      </c>
      <c r="B66" s="62" t="s">
        <v>1402</v>
      </c>
      <c r="C66" s="192" t="s">
        <v>40</v>
      </c>
      <c r="D66" s="176" t="s">
        <v>187</v>
      </c>
      <c r="E66" s="115" t="s">
        <v>191</v>
      </c>
      <c r="F66" s="80">
        <v>40326</v>
      </c>
      <c r="G66" s="135">
        <f t="shared" si="10"/>
        <v>1</v>
      </c>
      <c r="H66" s="67">
        <v>1</v>
      </c>
      <c r="I66" s="67"/>
      <c r="J66" s="4" t="str">
        <f>IF(K66="","",VLOOKUP(K66,Tri!$A$1:$B$12,2,FALSE))</f>
        <v>II</v>
      </c>
      <c r="K66" s="4">
        <f aca="true" t="shared" si="11" ref="K66:K129">IF(F66="","",MONTH(F66))</f>
        <v>5</v>
      </c>
      <c r="M66"/>
    </row>
    <row r="67" spans="1:13" ht="55.5" customHeight="1">
      <c r="A67" s="208" t="s">
        <v>367</v>
      </c>
      <c r="B67" s="62" t="s">
        <v>1402</v>
      </c>
      <c r="C67" s="192" t="s">
        <v>40</v>
      </c>
      <c r="D67" s="189" t="s">
        <v>188</v>
      </c>
      <c r="E67" s="115" t="s">
        <v>192</v>
      </c>
      <c r="F67" s="80">
        <v>40359</v>
      </c>
      <c r="G67" s="135">
        <f t="shared" si="10"/>
        <v>1</v>
      </c>
      <c r="H67" s="67">
        <v>1</v>
      </c>
      <c r="I67" s="67"/>
      <c r="J67" s="4" t="str">
        <f>IF(K67="","",VLOOKUP(K67,Tri!$A$1:$B$12,2,FALSE))</f>
        <v>II</v>
      </c>
      <c r="K67" s="4">
        <f t="shared" si="11"/>
        <v>6</v>
      </c>
      <c r="M67"/>
    </row>
    <row r="68" spans="1:13" ht="38.25" customHeight="1">
      <c r="A68" s="208" t="s">
        <v>367</v>
      </c>
      <c r="B68" s="62" t="s">
        <v>1402</v>
      </c>
      <c r="C68" s="192" t="s">
        <v>416</v>
      </c>
      <c r="D68" s="176" t="s">
        <v>193</v>
      </c>
      <c r="E68" s="115" t="s">
        <v>128</v>
      </c>
      <c r="F68" s="80">
        <v>40224</v>
      </c>
      <c r="G68" s="135">
        <f t="shared" si="10"/>
        <v>1</v>
      </c>
      <c r="H68" s="67">
        <v>1</v>
      </c>
      <c r="I68" s="67"/>
      <c r="J68" s="4" t="str">
        <f>IF(K68="","",VLOOKUP(K68,Tri!$A$1:$B$12,2,FALSE))</f>
        <v>I</v>
      </c>
      <c r="K68" s="4">
        <f t="shared" si="11"/>
        <v>2</v>
      </c>
      <c r="M68"/>
    </row>
    <row r="69" spans="1:13" ht="38.25" customHeight="1">
      <c r="A69" s="208" t="s">
        <v>367</v>
      </c>
      <c r="B69" s="62" t="s">
        <v>1402</v>
      </c>
      <c r="C69" s="192" t="s">
        <v>321</v>
      </c>
      <c r="D69" s="184" t="s">
        <v>194</v>
      </c>
      <c r="E69" s="115" t="s">
        <v>129</v>
      </c>
      <c r="F69" s="80">
        <v>40261</v>
      </c>
      <c r="G69" s="135">
        <f t="shared" si="10"/>
        <v>1</v>
      </c>
      <c r="H69" s="67">
        <v>1</v>
      </c>
      <c r="I69" s="4"/>
      <c r="J69" s="4" t="str">
        <f>IF(K69="","",VLOOKUP(K69,Tri!$A$1:$B$12,2,FALSE))</f>
        <v>I</v>
      </c>
      <c r="K69" s="4">
        <f t="shared" si="11"/>
        <v>3</v>
      </c>
      <c r="M69"/>
    </row>
    <row r="70" spans="1:13" ht="38.25" customHeight="1">
      <c r="A70" s="208" t="s">
        <v>367</v>
      </c>
      <c r="B70" s="62" t="s">
        <v>1411</v>
      </c>
      <c r="C70" s="192" t="s">
        <v>612</v>
      </c>
      <c r="D70" s="184" t="s">
        <v>819</v>
      </c>
      <c r="E70" s="115" t="s">
        <v>820</v>
      </c>
      <c r="F70" s="80">
        <v>40298</v>
      </c>
      <c r="G70" s="135">
        <v>1</v>
      </c>
      <c r="H70" s="67">
        <v>1</v>
      </c>
      <c r="I70" s="4"/>
      <c r="J70" s="4" t="str">
        <f>IF(K70="","",VLOOKUP(K70,Tri!$A$1:$B$12,2,FALSE))</f>
        <v>II</v>
      </c>
      <c r="K70" s="4">
        <f>IF(F70="","",MONTH(F70))</f>
        <v>4</v>
      </c>
      <c r="M70"/>
    </row>
    <row r="71" spans="1:13" ht="38.25" customHeight="1">
      <c r="A71" s="208" t="s">
        <v>367</v>
      </c>
      <c r="B71" s="208" t="s">
        <v>1411</v>
      </c>
      <c r="C71" s="225" t="s">
        <v>612</v>
      </c>
      <c r="D71" s="224" t="s">
        <v>811</v>
      </c>
      <c r="E71" s="174" t="s">
        <v>130</v>
      </c>
      <c r="F71" s="80">
        <v>40542</v>
      </c>
      <c r="G71" s="135">
        <f t="shared" si="10"/>
        <v>1</v>
      </c>
      <c r="H71" s="67">
        <v>1</v>
      </c>
      <c r="I71" s="4"/>
      <c r="J71" s="4" t="str">
        <f>IF(K71="","",VLOOKUP(K71,Tri!$A$1:$B$12,2,FALSE))</f>
        <v>IV</v>
      </c>
      <c r="K71" s="4">
        <f t="shared" si="11"/>
        <v>12</v>
      </c>
      <c r="M71"/>
    </row>
    <row r="72" spans="1:13" ht="67.5" customHeight="1">
      <c r="A72" s="208" t="s">
        <v>367</v>
      </c>
      <c r="B72" s="208" t="s">
        <v>1411</v>
      </c>
      <c r="C72" s="192" t="s">
        <v>416</v>
      </c>
      <c r="D72" s="191" t="s">
        <v>206</v>
      </c>
      <c r="E72" s="174" t="s">
        <v>442</v>
      </c>
      <c r="F72" s="80">
        <v>40227</v>
      </c>
      <c r="G72" s="135">
        <f>IF(F72="","",1)</f>
        <v>1</v>
      </c>
      <c r="H72" s="67">
        <v>1</v>
      </c>
      <c r="I72" s="67"/>
      <c r="J72" s="4" t="str">
        <f>IF(K72="","",VLOOKUP(K72,Tri!$A$1:$B$12,2,FALSE))</f>
        <v>I</v>
      </c>
      <c r="K72" s="4">
        <f t="shared" si="11"/>
        <v>2</v>
      </c>
      <c r="M72"/>
    </row>
    <row r="73" spans="1:13" ht="81" customHeight="1">
      <c r="A73" s="208" t="s">
        <v>367</v>
      </c>
      <c r="B73" s="208" t="s">
        <v>1411</v>
      </c>
      <c r="C73" s="192" t="s">
        <v>416</v>
      </c>
      <c r="D73" s="191" t="s">
        <v>1478</v>
      </c>
      <c r="E73" s="174" t="s">
        <v>443</v>
      </c>
      <c r="F73" s="80">
        <v>40241</v>
      </c>
      <c r="G73" s="135">
        <f>IF(F73="","",1)</f>
        <v>1</v>
      </c>
      <c r="H73" s="67">
        <v>1</v>
      </c>
      <c r="I73" s="67"/>
      <c r="J73" s="4" t="str">
        <f>IF(K73="","",VLOOKUP(K73,Tri!$A$1:$B$12,2,FALSE))</f>
        <v>I</v>
      </c>
      <c r="K73" s="4">
        <f t="shared" si="11"/>
        <v>3</v>
      </c>
      <c r="M73"/>
    </row>
    <row r="74" spans="1:13" ht="38.25" customHeight="1">
      <c r="A74" s="208" t="s">
        <v>367</v>
      </c>
      <c r="B74" s="208" t="s">
        <v>1411</v>
      </c>
      <c r="C74" s="192" t="s">
        <v>416</v>
      </c>
      <c r="D74" s="191" t="s">
        <v>207</v>
      </c>
      <c r="E74" s="174" t="s">
        <v>444</v>
      </c>
      <c r="F74" s="80">
        <v>40275</v>
      </c>
      <c r="G74" s="135">
        <f>IF(F74="","",1)</f>
        <v>1</v>
      </c>
      <c r="H74" s="67">
        <v>1</v>
      </c>
      <c r="I74" s="67"/>
      <c r="J74" s="4" t="str">
        <f>IF(K74="","",VLOOKUP(K74,Tri!$A$1:$B$12,2,FALSE))</f>
        <v>II</v>
      </c>
      <c r="K74" s="4">
        <f t="shared" si="11"/>
        <v>4</v>
      </c>
      <c r="M74"/>
    </row>
    <row r="75" spans="1:13" ht="60" customHeight="1">
      <c r="A75" s="208" t="s">
        <v>367</v>
      </c>
      <c r="B75" s="208" t="s">
        <v>1411</v>
      </c>
      <c r="C75" s="192" t="s">
        <v>416</v>
      </c>
      <c r="D75" s="191" t="s">
        <v>208</v>
      </c>
      <c r="E75" s="174" t="s">
        <v>445</v>
      </c>
      <c r="F75" s="80">
        <v>40304</v>
      </c>
      <c r="G75" s="135">
        <f aca="true" t="shared" si="12" ref="G75:G131">IF(F75="","",1)</f>
        <v>1</v>
      </c>
      <c r="H75" s="67">
        <v>1</v>
      </c>
      <c r="I75" s="67"/>
      <c r="J75" s="4" t="str">
        <f>IF(K75="","",VLOOKUP(K75,Tri!$A$1:$B$12,2,FALSE))</f>
        <v>II</v>
      </c>
      <c r="K75" s="4">
        <f t="shared" si="11"/>
        <v>5</v>
      </c>
      <c r="M75"/>
    </row>
    <row r="76" spans="1:13" ht="60" customHeight="1">
      <c r="A76" s="208" t="s">
        <v>367</v>
      </c>
      <c r="B76" s="208" t="s">
        <v>1411</v>
      </c>
      <c r="C76" s="192" t="s">
        <v>416</v>
      </c>
      <c r="D76" s="191" t="s">
        <v>209</v>
      </c>
      <c r="E76" s="174" t="s">
        <v>446</v>
      </c>
      <c r="F76" s="80">
        <v>40333</v>
      </c>
      <c r="G76" s="135">
        <f t="shared" si="12"/>
        <v>1</v>
      </c>
      <c r="H76" s="67">
        <v>1</v>
      </c>
      <c r="I76" s="67"/>
      <c r="J76" s="4" t="str">
        <f>IF(K76="","",VLOOKUP(K76,Tri!$A$1:$B$12,2,FALSE))</f>
        <v>II</v>
      </c>
      <c r="K76" s="4">
        <f t="shared" si="11"/>
        <v>6</v>
      </c>
      <c r="M76"/>
    </row>
    <row r="77" spans="1:13" ht="58.5" customHeight="1">
      <c r="A77" s="208" t="s">
        <v>367</v>
      </c>
      <c r="B77" s="208" t="s">
        <v>1411</v>
      </c>
      <c r="C77" s="192" t="s">
        <v>416</v>
      </c>
      <c r="D77" s="191" t="s">
        <v>210</v>
      </c>
      <c r="E77" s="174" t="s">
        <v>447</v>
      </c>
      <c r="F77" s="80">
        <v>40366</v>
      </c>
      <c r="G77" s="135">
        <f t="shared" si="12"/>
        <v>1</v>
      </c>
      <c r="H77" s="67">
        <v>1</v>
      </c>
      <c r="I77" s="67"/>
      <c r="J77" s="4" t="str">
        <f>IF(K77="","",VLOOKUP(K77,Tri!$A$1:$B$12,2,FALSE))</f>
        <v>III</v>
      </c>
      <c r="K77" s="4">
        <f t="shared" si="11"/>
        <v>7</v>
      </c>
      <c r="M77"/>
    </row>
    <row r="78" spans="1:13" ht="60" customHeight="1">
      <c r="A78" s="208" t="s">
        <v>367</v>
      </c>
      <c r="B78" s="208" t="s">
        <v>1411</v>
      </c>
      <c r="C78" s="192" t="s">
        <v>416</v>
      </c>
      <c r="D78" s="191" t="s">
        <v>679</v>
      </c>
      <c r="E78" s="174" t="s">
        <v>1012</v>
      </c>
      <c r="F78" s="80">
        <v>40395</v>
      </c>
      <c r="G78" s="135">
        <f t="shared" si="12"/>
        <v>1</v>
      </c>
      <c r="H78" s="67">
        <v>1</v>
      </c>
      <c r="I78" s="67"/>
      <c r="J78" s="4" t="str">
        <f>IF(K78="","",VLOOKUP(K78,Tri!$A$1:$B$12,2,FALSE))</f>
        <v>III</v>
      </c>
      <c r="K78" s="4">
        <f t="shared" si="11"/>
        <v>8</v>
      </c>
      <c r="M78"/>
    </row>
    <row r="79" spans="1:13" ht="56.25" customHeight="1">
      <c r="A79" s="208" t="s">
        <v>367</v>
      </c>
      <c r="B79" s="208" t="s">
        <v>1411</v>
      </c>
      <c r="C79" s="192" t="s">
        <v>416</v>
      </c>
      <c r="D79" s="191" t="s">
        <v>680</v>
      </c>
      <c r="E79" s="174" t="s">
        <v>1013</v>
      </c>
      <c r="F79" s="80">
        <v>40424</v>
      </c>
      <c r="G79" s="135">
        <f t="shared" si="12"/>
        <v>1</v>
      </c>
      <c r="H79" s="67">
        <v>1</v>
      </c>
      <c r="I79" s="67"/>
      <c r="J79" s="4" t="str">
        <f>IF(K79="","",VLOOKUP(K79,Tri!$A$1:$B$12,2,FALSE))</f>
        <v>III</v>
      </c>
      <c r="K79" s="4">
        <f t="shared" si="11"/>
        <v>9</v>
      </c>
      <c r="M79"/>
    </row>
    <row r="80" spans="1:13" ht="57.75" customHeight="1">
      <c r="A80" s="140" t="s">
        <v>367</v>
      </c>
      <c r="B80" s="140" t="s">
        <v>1411</v>
      </c>
      <c r="C80" s="200" t="s">
        <v>416</v>
      </c>
      <c r="D80" s="368" t="s">
        <v>681</v>
      </c>
      <c r="E80" s="151" t="s">
        <v>1014</v>
      </c>
      <c r="F80" s="153">
        <v>40455</v>
      </c>
      <c r="G80" s="135">
        <f t="shared" si="12"/>
        <v>1</v>
      </c>
      <c r="H80" s="67">
        <v>1</v>
      </c>
      <c r="I80" s="67"/>
      <c r="J80" s="4" t="str">
        <f>IF(K80="","",VLOOKUP(K80,Tri!$A$1:$B$12,2,FALSE))</f>
        <v>IV</v>
      </c>
      <c r="K80" s="4">
        <f t="shared" si="11"/>
        <v>10</v>
      </c>
      <c r="M80"/>
    </row>
    <row r="81" spans="1:13" ht="65.25" customHeight="1">
      <c r="A81" s="140" t="s">
        <v>367</v>
      </c>
      <c r="B81" s="140" t="s">
        <v>1411</v>
      </c>
      <c r="C81" s="200" t="s">
        <v>416</v>
      </c>
      <c r="D81" s="368" t="s">
        <v>1009</v>
      </c>
      <c r="E81" s="151" t="s">
        <v>1015</v>
      </c>
      <c r="F81" s="153">
        <v>40487</v>
      </c>
      <c r="G81" s="135">
        <f t="shared" si="12"/>
        <v>1</v>
      </c>
      <c r="H81" s="67">
        <v>1</v>
      </c>
      <c r="I81" s="67"/>
      <c r="J81" s="4" t="str">
        <f>IF(K81="","",VLOOKUP(K81,Tri!$A$1:$B$12,2,FALSE))</f>
        <v>IV</v>
      </c>
      <c r="K81" s="4">
        <f t="shared" si="11"/>
        <v>11</v>
      </c>
      <c r="M81"/>
    </row>
    <row r="82" spans="1:13" ht="61.5" customHeight="1">
      <c r="A82" s="208" t="s">
        <v>367</v>
      </c>
      <c r="B82" s="208" t="s">
        <v>1411</v>
      </c>
      <c r="C82" s="192" t="s">
        <v>416</v>
      </c>
      <c r="D82" s="191" t="s">
        <v>1010</v>
      </c>
      <c r="E82" s="174" t="s">
        <v>1016</v>
      </c>
      <c r="F82" s="80">
        <v>40513</v>
      </c>
      <c r="G82" s="135">
        <f t="shared" si="12"/>
        <v>1</v>
      </c>
      <c r="H82" s="67">
        <v>1</v>
      </c>
      <c r="I82" s="67"/>
      <c r="J82" s="4" t="str">
        <f>IF(K82="","",VLOOKUP(K82,Tri!$A$1:$B$12,2,FALSE))</f>
        <v>IV</v>
      </c>
      <c r="K82" s="4">
        <f t="shared" si="11"/>
        <v>12</v>
      </c>
      <c r="M82"/>
    </row>
    <row r="83" spans="1:13" ht="63.75" customHeight="1">
      <c r="A83" s="208" t="s">
        <v>367</v>
      </c>
      <c r="B83" s="208" t="s">
        <v>1411</v>
      </c>
      <c r="C83" s="192" t="s">
        <v>416</v>
      </c>
      <c r="D83" s="191" t="s">
        <v>1011</v>
      </c>
      <c r="E83" s="174" t="s">
        <v>1017</v>
      </c>
      <c r="F83" s="80">
        <v>40542</v>
      </c>
      <c r="G83" s="135">
        <f t="shared" si="12"/>
        <v>1</v>
      </c>
      <c r="H83" s="67">
        <v>1</v>
      </c>
      <c r="I83" s="67"/>
      <c r="J83" s="4" t="str">
        <f>IF(K83="","",VLOOKUP(K83,Tri!$A$1:$B$12,2,FALSE))</f>
        <v>IV</v>
      </c>
      <c r="K83" s="4">
        <f t="shared" si="11"/>
        <v>12</v>
      </c>
      <c r="M83"/>
    </row>
    <row r="84" spans="1:13" ht="38.25" customHeight="1">
      <c r="A84" s="208" t="s">
        <v>367</v>
      </c>
      <c r="B84" s="208" t="s">
        <v>1411</v>
      </c>
      <c r="C84" s="192" t="s">
        <v>423</v>
      </c>
      <c r="D84" s="190" t="s">
        <v>1018</v>
      </c>
      <c r="E84" s="174" t="s">
        <v>448</v>
      </c>
      <c r="F84" s="80">
        <v>40205</v>
      </c>
      <c r="G84" s="135">
        <f t="shared" si="12"/>
        <v>1</v>
      </c>
      <c r="H84" s="67">
        <v>1</v>
      </c>
      <c r="I84" s="67"/>
      <c r="J84" s="4" t="str">
        <f>IF(K84="","",VLOOKUP(K84,Tri!$A$1:$B$12,2,FALSE))</f>
        <v>I</v>
      </c>
      <c r="K84" s="4">
        <f t="shared" si="11"/>
        <v>1</v>
      </c>
      <c r="M84"/>
    </row>
    <row r="85" spans="1:13" ht="38.25" customHeight="1">
      <c r="A85" s="208" t="s">
        <v>367</v>
      </c>
      <c r="B85" s="208" t="s">
        <v>1411</v>
      </c>
      <c r="C85" s="192" t="s">
        <v>423</v>
      </c>
      <c r="D85" s="190" t="s">
        <v>1019</v>
      </c>
      <c r="E85" s="174" t="s">
        <v>449</v>
      </c>
      <c r="F85" s="80">
        <v>40232</v>
      </c>
      <c r="G85" s="135">
        <f t="shared" si="12"/>
        <v>1</v>
      </c>
      <c r="H85" s="67">
        <v>1</v>
      </c>
      <c r="I85" s="67"/>
      <c r="J85" s="4" t="str">
        <f>IF(K85="","",VLOOKUP(K85,Tri!$A$1:$B$12,2,FALSE))</f>
        <v>I</v>
      </c>
      <c r="K85" s="4">
        <f t="shared" si="11"/>
        <v>2</v>
      </c>
      <c r="M85"/>
    </row>
    <row r="86" spans="1:13" ht="38.25" customHeight="1">
      <c r="A86" s="208" t="s">
        <v>367</v>
      </c>
      <c r="B86" s="208" t="s">
        <v>1411</v>
      </c>
      <c r="C86" s="192" t="s">
        <v>423</v>
      </c>
      <c r="D86" s="190" t="s">
        <v>1020</v>
      </c>
      <c r="E86" s="174" t="s">
        <v>450</v>
      </c>
      <c r="F86" s="80">
        <v>40246</v>
      </c>
      <c r="G86" s="135">
        <f t="shared" si="12"/>
        <v>1</v>
      </c>
      <c r="H86" s="67">
        <v>1</v>
      </c>
      <c r="I86" s="67"/>
      <c r="J86" s="4" t="str">
        <f>IF(K86="","",VLOOKUP(K86,Tri!$A$1:$B$12,2,FALSE))</f>
        <v>I</v>
      </c>
      <c r="K86" s="4">
        <f t="shared" si="11"/>
        <v>3</v>
      </c>
      <c r="M86"/>
    </row>
    <row r="87" spans="1:13" ht="38.25" customHeight="1">
      <c r="A87" s="208" t="s">
        <v>367</v>
      </c>
      <c r="B87" s="208" t="s">
        <v>1411</v>
      </c>
      <c r="C87" s="192" t="s">
        <v>423</v>
      </c>
      <c r="D87" s="190" t="s">
        <v>1021</v>
      </c>
      <c r="E87" s="174" t="s">
        <v>451</v>
      </c>
      <c r="F87" s="80">
        <v>40280</v>
      </c>
      <c r="G87" s="135">
        <f t="shared" si="12"/>
        <v>1</v>
      </c>
      <c r="H87" s="67">
        <v>1</v>
      </c>
      <c r="I87" s="67"/>
      <c r="J87" s="4" t="str">
        <f>IF(K87="","",VLOOKUP(K87,Tri!$A$1:$B$12,2,FALSE))</f>
        <v>II</v>
      </c>
      <c r="K87" s="4">
        <f t="shared" si="11"/>
        <v>4</v>
      </c>
      <c r="M87"/>
    </row>
    <row r="88" spans="1:13" ht="38.25" customHeight="1">
      <c r="A88" s="208" t="s">
        <v>367</v>
      </c>
      <c r="B88" s="208" t="s">
        <v>1411</v>
      </c>
      <c r="C88" s="192" t="s">
        <v>423</v>
      </c>
      <c r="D88" s="190" t="s">
        <v>1022</v>
      </c>
      <c r="E88" s="174" t="s">
        <v>739</v>
      </c>
      <c r="F88" s="80">
        <v>40310</v>
      </c>
      <c r="G88" s="135">
        <f t="shared" si="12"/>
        <v>1</v>
      </c>
      <c r="H88" s="67">
        <v>1</v>
      </c>
      <c r="I88" s="67"/>
      <c r="J88" s="4" t="str">
        <f>IF(K88="","",VLOOKUP(K88,Tri!$A$1:$B$12,2,FALSE))</f>
        <v>II</v>
      </c>
      <c r="K88" s="4">
        <f t="shared" si="11"/>
        <v>5</v>
      </c>
      <c r="M88"/>
    </row>
    <row r="89" spans="1:13" ht="38.25" customHeight="1">
      <c r="A89" s="208" t="s">
        <v>367</v>
      </c>
      <c r="B89" s="208" t="s">
        <v>1411</v>
      </c>
      <c r="C89" s="192" t="s">
        <v>423</v>
      </c>
      <c r="D89" s="190" t="s">
        <v>1023</v>
      </c>
      <c r="E89" s="174" t="s">
        <v>740</v>
      </c>
      <c r="F89" s="80">
        <v>40339</v>
      </c>
      <c r="G89" s="135">
        <f t="shared" si="12"/>
        <v>1</v>
      </c>
      <c r="H89" s="67">
        <v>1</v>
      </c>
      <c r="I89" s="67"/>
      <c r="J89" s="4" t="str">
        <f>IF(K89="","",VLOOKUP(K89,Tri!$A$1:$B$12,2,FALSE))</f>
        <v>II</v>
      </c>
      <c r="K89" s="4">
        <f t="shared" si="11"/>
        <v>6</v>
      </c>
      <c r="M89"/>
    </row>
    <row r="90" spans="1:13" ht="38.25" customHeight="1">
      <c r="A90" s="208" t="s">
        <v>367</v>
      </c>
      <c r="B90" s="208" t="s">
        <v>1411</v>
      </c>
      <c r="C90" s="192" t="s">
        <v>423</v>
      </c>
      <c r="D90" s="190" t="s">
        <v>1024</v>
      </c>
      <c r="E90" s="174" t="s">
        <v>741</v>
      </c>
      <c r="F90" s="80">
        <v>40371</v>
      </c>
      <c r="G90" s="135">
        <f t="shared" si="12"/>
        <v>1</v>
      </c>
      <c r="H90" s="67">
        <v>1</v>
      </c>
      <c r="I90" s="67"/>
      <c r="J90" s="4" t="str">
        <f>IF(K90="","",VLOOKUP(K90,Tri!$A$1:$B$12,2,FALSE))</f>
        <v>III</v>
      </c>
      <c r="K90" s="4">
        <f t="shared" si="11"/>
        <v>7</v>
      </c>
      <c r="M90"/>
    </row>
    <row r="91" spans="1:13" ht="38.25" customHeight="1">
      <c r="A91" s="208" t="s">
        <v>367</v>
      </c>
      <c r="B91" s="208" t="s">
        <v>1411</v>
      </c>
      <c r="C91" s="192" t="s">
        <v>423</v>
      </c>
      <c r="D91" s="190" t="s">
        <v>1479</v>
      </c>
      <c r="E91" s="174" t="s">
        <v>1028</v>
      </c>
      <c r="F91" s="80">
        <v>40400</v>
      </c>
      <c r="G91" s="135">
        <f t="shared" si="12"/>
        <v>1</v>
      </c>
      <c r="H91" s="67">
        <v>1</v>
      </c>
      <c r="I91" s="67"/>
      <c r="J91" s="4" t="str">
        <f>IF(K91="","",VLOOKUP(K91,Tri!$A$1:$B$12,2,FALSE))</f>
        <v>III</v>
      </c>
      <c r="K91" s="4">
        <f t="shared" si="11"/>
        <v>8</v>
      </c>
      <c r="M91"/>
    </row>
    <row r="92" spans="1:13" ht="38.25" customHeight="1">
      <c r="A92" s="208" t="s">
        <v>367</v>
      </c>
      <c r="B92" s="208" t="s">
        <v>1411</v>
      </c>
      <c r="C92" s="192" t="s">
        <v>423</v>
      </c>
      <c r="D92" s="190" t="s">
        <v>1025</v>
      </c>
      <c r="E92" s="174" t="s">
        <v>1029</v>
      </c>
      <c r="F92" s="80">
        <v>40429</v>
      </c>
      <c r="G92" s="135">
        <f t="shared" si="12"/>
        <v>1</v>
      </c>
      <c r="H92" s="67">
        <v>1</v>
      </c>
      <c r="I92" s="67"/>
      <c r="J92" s="4" t="str">
        <f>IF(K92="","",VLOOKUP(K92,Tri!$A$1:$B$12,2,FALSE))</f>
        <v>III</v>
      </c>
      <c r="K92" s="4">
        <f t="shared" si="11"/>
        <v>9</v>
      </c>
      <c r="M92"/>
    </row>
    <row r="93" spans="1:13" ht="38.25" customHeight="1">
      <c r="A93" s="140" t="s">
        <v>367</v>
      </c>
      <c r="B93" s="140" t="s">
        <v>1411</v>
      </c>
      <c r="C93" s="200" t="s">
        <v>423</v>
      </c>
      <c r="D93" s="367" t="s">
        <v>1480</v>
      </c>
      <c r="E93" s="151" t="s">
        <v>1030</v>
      </c>
      <c r="F93" s="153">
        <v>40458</v>
      </c>
      <c r="G93" s="135">
        <f t="shared" si="12"/>
        <v>1</v>
      </c>
      <c r="H93" s="67">
        <v>1</v>
      </c>
      <c r="I93" s="67"/>
      <c r="J93" s="4" t="str">
        <f>IF(K93="","",VLOOKUP(K93,Tri!$A$1:$B$12,2,FALSE))</f>
        <v>IV</v>
      </c>
      <c r="K93" s="4">
        <f t="shared" si="11"/>
        <v>10</v>
      </c>
      <c r="M93"/>
    </row>
    <row r="94" spans="1:13" ht="38.25" customHeight="1">
      <c r="A94" s="140" t="s">
        <v>367</v>
      </c>
      <c r="B94" s="140" t="s">
        <v>1411</v>
      </c>
      <c r="C94" s="200" t="s">
        <v>423</v>
      </c>
      <c r="D94" s="367" t="s">
        <v>1026</v>
      </c>
      <c r="E94" s="151" t="s">
        <v>1031</v>
      </c>
      <c r="F94" s="153">
        <v>40492</v>
      </c>
      <c r="G94" s="135">
        <f t="shared" si="12"/>
        <v>1</v>
      </c>
      <c r="H94" s="67">
        <v>1</v>
      </c>
      <c r="I94" s="67"/>
      <c r="J94" s="4" t="str">
        <f>IF(K94="","",VLOOKUP(K94,Tri!$A$1:$B$12,2,FALSE))</f>
        <v>IV</v>
      </c>
      <c r="K94" s="4">
        <f t="shared" si="11"/>
        <v>11</v>
      </c>
      <c r="M94"/>
    </row>
    <row r="95" spans="1:13" ht="38.25" customHeight="1">
      <c r="A95" s="140" t="s">
        <v>367</v>
      </c>
      <c r="B95" s="208" t="s">
        <v>1411</v>
      </c>
      <c r="C95" s="192" t="s">
        <v>423</v>
      </c>
      <c r="D95" s="190" t="s">
        <v>1027</v>
      </c>
      <c r="E95" s="174" t="s">
        <v>1032</v>
      </c>
      <c r="F95" s="80">
        <v>40522</v>
      </c>
      <c r="G95" s="135">
        <f t="shared" si="12"/>
        <v>1</v>
      </c>
      <c r="H95" s="67">
        <v>1</v>
      </c>
      <c r="I95" s="67"/>
      <c r="J95" s="4" t="str">
        <f>IF(K95="","",VLOOKUP(K95,Tri!$A$1:$B$12,2,FALSE))</f>
        <v>IV</v>
      </c>
      <c r="K95" s="4">
        <f t="shared" si="11"/>
        <v>12</v>
      </c>
      <c r="M95"/>
    </row>
    <row r="96" spans="1:13" ht="38.25" customHeight="1">
      <c r="A96" s="140" t="s">
        <v>367</v>
      </c>
      <c r="B96" s="208" t="s">
        <v>1411</v>
      </c>
      <c r="C96" s="192" t="s">
        <v>423</v>
      </c>
      <c r="D96" s="191" t="s">
        <v>1033</v>
      </c>
      <c r="E96" s="174" t="s">
        <v>1481</v>
      </c>
      <c r="F96" s="80">
        <v>40239</v>
      </c>
      <c r="G96" s="135">
        <f t="shared" si="12"/>
        <v>1</v>
      </c>
      <c r="H96" s="67">
        <v>1</v>
      </c>
      <c r="I96" s="67"/>
      <c r="J96" s="4" t="str">
        <f>IF(K96="","",VLOOKUP(K96,Tri!$A$1:$B$12,2,FALSE))</f>
        <v>I</v>
      </c>
      <c r="K96" s="4">
        <f t="shared" si="11"/>
        <v>3</v>
      </c>
      <c r="M96"/>
    </row>
    <row r="97" spans="1:13" ht="38.25" customHeight="1">
      <c r="A97" s="140" t="s">
        <v>367</v>
      </c>
      <c r="B97" s="208" t="s">
        <v>1411</v>
      </c>
      <c r="C97" s="192" t="s">
        <v>423</v>
      </c>
      <c r="D97" s="191" t="s">
        <v>1034</v>
      </c>
      <c r="E97" s="174" t="s">
        <v>1482</v>
      </c>
      <c r="F97" s="80">
        <v>40305</v>
      </c>
      <c r="G97" s="135">
        <f t="shared" si="12"/>
        <v>1</v>
      </c>
      <c r="H97" s="67">
        <v>1</v>
      </c>
      <c r="I97" s="67"/>
      <c r="J97" s="4" t="str">
        <f>IF(K97="","",VLOOKUP(K97,Tri!$A$1:$B$12,2,FALSE))</f>
        <v>II</v>
      </c>
      <c r="K97" s="4">
        <f t="shared" si="11"/>
        <v>5</v>
      </c>
      <c r="M97"/>
    </row>
    <row r="98" spans="1:13" ht="38.25" customHeight="1">
      <c r="A98" s="140" t="s">
        <v>367</v>
      </c>
      <c r="B98" s="208" t="s">
        <v>1411</v>
      </c>
      <c r="C98" s="192" t="s">
        <v>423</v>
      </c>
      <c r="D98" s="191" t="s">
        <v>1035</v>
      </c>
      <c r="E98" s="174" t="s">
        <v>1483</v>
      </c>
      <c r="F98" s="80">
        <v>40396</v>
      </c>
      <c r="G98" s="135">
        <f t="shared" si="12"/>
        <v>1</v>
      </c>
      <c r="H98" s="67">
        <v>1</v>
      </c>
      <c r="I98" s="67"/>
      <c r="J98" s="4" t="str">
        <f>IF(K98="","",VLOOKUP(K98,Tri!$A$1:$B$12,2,FALSE))</f>
        <v>III</v>
      </c>
      <c r="K98" s="4">
        <f t="shared" si="11"/>
        <v>8</v>
      </c>
      <c r="M98"/>
    </row>
    <row r="99" spans="1:13" ht="38.25" customHeight="1">
      <c r="A99" s="140" t="s">
        <v>367</v>
      </c>
      <c r="B99" s="140" t="s">
        <v>1411</v>
      </c>
      <c r="C99" s="200" t="s">
        <v>423</v>
      </c>
      <c r="D99" s="368" t="s">
        <v>1036</v>
      </c>
      <c r="E99" s="151" t="s">
        <v>1484</v>
      </c>
      <c r="F99" s="153">
        <v>40490</v>
      </c>
      <c r="G99" s="135">
        <f t="shared" si="12"/>
        <v>1</v>
      </c>
      <c r="H99" s="67">
        <v>1</v>
      </c>
      <c r="I99" s="67"/>
      <c r="J99" s="4" t="str">
        <f>IF(K99="","",VLOOKUP(K99,Tri!$A$1:$B$12,2,FALSE))</f>
        <v>IV</v>
      </c>
      <c r="K99" s="4">
        <f t="shared" si="11"/>
        <v>11</v>
      </c>
      <c r="M99"/>
    </row>
    <row r="100" spans="1:13" ht="38.25" customHeight="1">
      <c r="A100" s="208" t="s">
        <v>367</v>
      </c>
      <c r="B100" s="208" t="s">
        <v>1411</v>
      </c>
      <c r="C100" s="170" t="s">
        <v>598</v>
      </c>
      <c r="D100" s="190" t="s">
        <v>195</v>
      </c>
      <c r="E100" s="174" t="s">
        <v>818</v>
      </c>
      <c r="F100" s="185">
        <v>40213</v>
      </c>
      <c r="G100" s="135">
        <f t="shared" si="12"/>
        <v>1</v>
      </c>
      <c r="H100" s="67">
        <v>1</v>
      </c>
      <c r="I100" s="67"/>
      <c r="J100" s="4" t="str">
        <f>IF(K100="","",VLOOKUP(K100,Tri!$A$1:$B$12,2,FALSE))</f>
        <v>I</v>
      </c>
      <c r="K100" s="4">
        <f t="shared" si="11"/>
        <v>2</v>
      </c>
      <c r="M100"/>
    </row>
    <row r="101" spans="1:13" ht="38.25" customHeight="1">
      <c r="A101" s="208" t="s">
        <v>367</v>
      </c>
      <c r="B101" s="208" t="s">
        <v>1411</v>
      </c>
      <c r="C101" s="170" t="s">
        <v>598</v>
      </c>
      <c r="D101" s="190" t="s">
        <v>196</v>
      </c>
      <c r="E101" s="174" t="s">
        <v>742</v>
      </c>
      <c r="F101" s="185">
        <v>40246</v>
      </c>
      <c r="G101" s="135">
        <f t="shared" si="12"/>
        <v>1</v>
      </c>
      <c r="H101" s="67">
        <v>1</v>
      </c>
      <c r="I101" s="67"/>
      <c r="J101" s="4" t="str">
        <f>IF(K101="","",VLOOKUP(K101,Tri!$A$1:$B$12,2,FALSE))</f>
        <v>I</v>
      </c>
      <c r="K101" s="4">
        <f t="shared" si="11"/>
        <v>3</v>
      </c>
      <c r="M101"/>
    </row>
    <row r="102" spans="1:13" ht="38.25" customHeight="1">
      <c r="A102" s="208" t="s">
        <v>367</v>
      </c>
      <c r="B102" s="208" t="s">
        <v>1411</v>
      </c>
      <c r="C102" s="170" t="s">
        <v>598</v>
      </c>
      <c r="D102" s="190" t="s">
        <v>197</v>
      </c>
      <c r="E102" s="174" t="s">
        <v>743</v>
      </c>
      <c r="F102" s="185">
        <v>40256</v>
      </c>
      <c r="G102" s="135">
        <f t="shared" si="12"/>
        <v>1</v>
      </c>
      <c r="H102" s="67">
        <v>1</v>
      </c>
      <c r="I102" s="67"/>
      <c r="J102" s="4" t="str">
        <f>IF(K102="","",VLOOKUP(K102,Tri!$A$1:$B$12,2,FALSE))</f>
        <v>I</v>
      </c>
      <c r="K102" s="4">
        <f t="shared" si="11"/>
        <v>3</v>
      </c>
      <c r="M102"/>
    </row>
    <row r="103" spans="1:13" ht="38.25" customHeight="1">
      <c r="A103" s="208" t="s">
        <v>367</v>
      </c>
      <c r="B103" s="208" t="s">
        <v>1411</v>
      </c>
      <c r="C103" s="170" t="s">
        <v>598</v>
      </c>
      <c r="D103" s="190" t="s">
        <v>198</v>
      </c>
      <c r="E103" s="174" t="s">
        <v>743</v>
      </c>
      <c r="F103" s="185">
        <v>40289</v>
      </c>
      <c r="G103" s="135">
        <f t="shared" si="12"/>
        <v>1</v>
      </c>
      <c r="H103" s="67">
        <v>1</v>
      </c>
      <c r="I103" s="67"/>
      <c r="J103" s="4" t="str">
        <f>IF(K103="","",VLOOKUP(K103,Tri!$A$1:$B$12,2,FALSE))</f>
        <v>II</v>
      </c>
      <c r="K103" s="4">
        <f t="shared" si="11"/>
        <v>4</v>
      </c>
      <c r="M103"/>
    </row>
    <row r="104" spans="1:13" ht="38.25" customHeight="1">
      <c r="A104" s="208" t="s">
        <v>367</v>
      </c>
      <c r="B104" s="208" t="s">
        <v>1411</v>
      </c>
      <c r="C104" s="170" t="s">
        <v>598</v>
      </c>
      <c r="D104" s="190" t="s">
        <v>199</v>
      </c>
      <c r="E104" s="174" t="s">
        <v>744</v>
      </c>
      <c r="F104" s="185">
        <v>40319</v>
      </c>
      <c r="G104" s="135">
        <f t="shared" si="12"/>
        <v>1</v>
      </c>
      <c r="H104" s="67">
        <v>1</v>
      </c>
      <c r="I104" s="67"/>
      <c r="J104" s="4" t="str">
        <f>IF(K104="","",VLOOKUP(K104,Tri!$A$1:$B$12,2,FALSE))</f>
        <v>II</v>
      </c>
      <c r="K104" s="4">
        <f t="shared" si="11"/>
        <v>5</v>
      </c>
      <c r="M104"/>
    </row>
    <row r="105" spans="1:13" ht="38.25" customHeight="1">
      <c r="A105" s="208" t="s">
        <v>367</v>
      </c>
      <c r="B105" s="208" t="s">
        <v>1411</v>
      </c>
      <c r="C105" s="170" t="s">
        <v>598</v>
      </c>
      <c r="D105" s="190" t="s">
        <v>200</v>
      </c>
      <c r="E105" s="174" t="s">
        <v>745</v>
      </c>
      <c r="F105" s="185">
        <v>40352</v>
      </c>
      <c r="G105" s="135">
        <f t="shared" si="12"/>
        <v>1</v>
      </c>
      <c r="H105" s="67">
        <v>1</v>
      </c>
      <c r="I105" s="67"/>
      <c r="J105" s="4" t="str">
        <f>IF(K105="","",VLOOKUP(K105,Tri!$A$1:$B$12,2,FALSE))</f>
        <v>II</v>
      </c>
      <c r="K105" s="4">
        <f t="shared" si="11"/>
        <v>6</v>
      </c>
      <c r="M105"/>
    </row>
    <row r="106" spans="1:13" ht="38.25" customHeight="1">
      <c r="A106" s="208" t="s">
        <v>367</v>
      </c>
      <c r="B106" s="208" t="s">
        <v>1411</v>
      </c>
      <c r="C106" s="170" t="s">
        <v>598</v>
      </c>
      <c r="D106" s="190" t="s">
        <v>201</v>
      </c>
      <c r="E106" s="174" t="s">
        <v>746</v>
      </c>
      <c r="F106" s="185">
        <v>40381</v>
      </c>
      <c r="G106" s="135">
        <f t="shared" si="12"/>
        <v>1</v>
      </c>
      <c r="H106" s="67">
        <v>1</v>
      </c>
      <c r="I106" s="67"/>
      <c r="J106" s="4" t="str">
        <f>IF(K106="","",VLOOKUP(K106,Tri!$A$1:$B$12,2,FALSE))</f>
        <v>III</v>
      </c>
      <c r="K106" s="4">
        <f t="shared" si="11"/>
        <v>7</v>
      </c>
      <c r="M106"/>
    </row>
    <row r="107" spans="1:13" ht="38.25" customHeight="1">
      <c r="A107" s="208" t="s">
        <v>367</v>
      </c>
      <c r="B107" s="208" t="s">
        <v>1411</v>
      </c>
      <c r="C107" s="170" t="s">
        <v>598</v>
      </c>
      <c r="D107" s="190" t="s">
        <v>202</v>
      </c>
      <c r="E107" s="174" t="s">
        <v>768</v>
      </c>
      <c r="F107" s="185">
        <v>40410</v>
      </c>
      <c r="G107" s="135">
        <f t="shared" si="12"/>
        <v>1</v>
      </c>
      <c r="H107" s="67">
        <v>1</v>
      </c>
      <c r="I107" s="67"/>
      <c r="J107" s="4" t="str">
        <f>IF(K107="","",VLOOKUP(K107,Tri!$A$1:$B$12,2,FALSE))</f>
        <v>III</v>
      </c>
      <c r="K107" s="4">
        <f t="shared" si="11"/>
        <v>8</v>
      </c>
      <c r="M107"/>
    </row>
    <row r="108" spans="1:13" ht="38.25" customHeight="1">
      <c r="A108" s="208" t="s">
        <v>367</v>
      </c>
      <c r="B108" s="140" t="s">
        <v>1411</v>
      </c>
      <c r="C108" s="369" t="s">
        <v>598</v>
      </c>
      <c r="D108" s="367" t="s">
        <v>203</v>
      </c>
      <c r="E108" s="151" t="s">
        <v>769</v>
      </c>
      <c r="F108" s="303">
        <v>40441</v>
      </c>
      <c r="G108" s="135">
        <f t="shared" si="12"/>
        <v>1</v>
      </c>
      <c r="H108" s="67">
        <v>1</v>
      </c>
      <c r="I108" s="67"/>
      <c r="J108" s="4" t="str">
        <f>IF(K108="","",VLOOKUP(K108,Tri!$A$1:$B$12,2,FALSE))</f>
        <v>III</v>
      </c>
      <c r="K108" s="4">
        <f t="shared" si="11"/>
        <v>9</v>
      </c>
      <c r="M108"/>
    </row>
    <row r="109" spans="1:13" ht="38.25" customHeight="1">
      <c r="A109" s="358" t="s">
        <v>367</v>
      </c>
      <c r="B109" s="140" t="s">
        <v>1411</v>
      </c>
      <c r="C109" s="369" t="s">
        <v>598</v>
      </c>
      <c r="D109" s="367" t="s">
        <v>204</v>
      </c>
      <c r="E109" s="151" t="s">
        <v>770</v>
      </c>
      <c r="F109" s="303">
        <v>40471</v>
      </c>
      <c r="G109" s="135">
        <f t="shared" si="12"/>
        <v>1</v>
      </c>
      <c r="H109" s="67">
        <v>1</v>
      </c>
      <c r="I109" s="67"/>
      <c r="J109" s="4" t="str">
        <f>IF(K109="","",VLOOKUP(K109,Tri!$A$1:$B$12,2,FALSE))</f>
        <v>IV</v>
      </c>
      <c r="K109" s="4">
        <f t="shared" si="11"/>
        <v>10</v>
      </c>
      <c r="M109"/>
    </row>
    <row r="110" spans="1:13" ht="38.25" customHeight="1">
      <c r="A110" s="358" t="s">
        <v>367</v>
      </c>
      <c r="B110" s="140" t="s">
        <v>1411</v>
      </c>
      <c r="C110" s="369" t="s">
        <v>598</v>
      </c>
      <c r="D110" s="367" t="s">
        <v>205</v>
      </c>
      <c r="E110" s="151" t="s">
        <v>771</v>
      </c>
      <c r="F110" s="303">
        <v>40504</v>
      </c>
      <c r="G110" s="135">
        <f t="shared" si="12"/>
        <v>1</v>
      </c>
      <c r="H110" s="67">
        <v>1</v>
      </c>
      <c r="I110" s="67"/>
      <c r="J110" s="4" t="str">
        <f>IF(K110="","",VLOOKUP(K110,Tri!$A$1:$B$12,2,FALSE))</f>
        <v>IV</v>
      </c>
      <c r="K110" s="4">
        <f>IF(F110="","",MONTH(F110))</f>
        <v>11</v>
      </c>
      <c r="M110"/>
    </row>
    <row r="111" spans="1:13" ht="38.25" customHeight="1">
      <c r="A111" s="208" t="s">
        <v>367</v>
      </c>
      <c r="B111" s="208" t="s">
        <v>1411</v>
      </c>
      <c r="C111" s="170" t="s">
        <v>598</v>
      </c>
      <c r="D111" s="190" t="s">
        <v>817</v>
      </c>
      <c r="E111" s="174" t="s">
        <v>772</v>
      </c>
      <c r="F111" s="185">
        <v>40534</v>
      </c>
      <c r="G111" s="135">
        <f t="shared" si="12"/>
        <v>1</v>
      </c>
      <c r="H111" s="67">
        <v>1</v>
      </c>
      <c r="I111" s="67"/>
      <c r="J111" s="4" t="str">
        <f>IF(K111="","",VLOOKUP(K111,Tri!$A$1:$B$12,2,FALSE))</f>
        <v>IV</v>
      </c>
      <c r="K111" s="4">
        <f>IF(F111="","",MONTH(F111))</f>
        <v>12</v>
      </c>
      <c r="M111"/>
    </row>
    <row r="112" spans="1:13" ht="53.25" customHeight="1">
      <c r="A112" s="208" t="s">
        <v>367</v>
      </c>
      <c r="B112" s="208" t="s">
        <v>1405</v>
      </c>
      <c r="C112" s="196" t="s">
        <v>598</v>
      </c>
      <c r="D112" s="194" t="s">
        <v>1037</v>
      </c>
      <c r="E112" s="174" t="s">
        <v>1485</v>
      </c>
      <c r="F112" s="185">
        <v>40256</v>
      </c>
      <c r="G112" s="135">
        <f t="shared" si="12"/>
        <v>1</v>
      </c>
      <c r="H112" s="67">
        <v>1</v>
      </c>
      <c r="I112" s="67"/>
      <c r="J112" s="4" t="str">
        <f>IF(K112="","",VLOOKUP(K112,Tri!$A$1:$B$12,2,FALSE))</f>
        <v>I</v>
      </c>
      <c r="K112" s="4">
        <f t="shared" si="11"/>
        <v>3</v>
      </c>
      <c r="M112"/>
    </row>
    <row r="113" spans="1:13" ht="51.75" customHeight="1">
      <c r="A113" s="208" t="s">
        <v>367</v>
      </c>
      <c r="B113" s="208" t="s">
        <v>1405</v>
      </c>
      <c r="C113" s="196" t="s">
        <v>598</v>
      </c>
      <c r="D113" s="195" t="s">
        <v>1038</v>
      </c>
      <c r="E113" s="174" t="s">
        <v>1486</v>
      </c>
      <c r="F113" s="185">
        <v>40338</v>
      </c>
      <c r="G113" s="135">
        <f t="shared" si="12"/>
        <v>1</v>
      </c>
      <c r="H113" s="67">
        <v>1</v>
      </c>
      <c r="I113" s="67"/>
      <c r="J113" s="4" t="str">
        <f>IF(K113="","",VLOOKUP(K113,Tri!$A$1:$B$12,2,FALSE))</f>
        <v>II</v>
      </c>
      <c r="K113" s="4">
        <f t="shared" si="11"/>
        <v>6</v>
      </c>
      <c r="M113"/>
    </row>
    <row r="114" spans="1:13" ht="58.5" customHeight="1">
      <c r="A114" s="208" t="s">
        <v>367</v>
      </c>
      <c r="B114" s="208" t="s">
        <v>1405</v>
      </c>
      <c r="C114" s="196" t="s">
        <v>598</v>
      </c>
      <c r="D114" s="195" t="s">
        <v>1039</v>
      </c>
      <c r="E114" s="174" t="s">
        <v>1487</v>
      </c>
      <c r="F114" s="185">
        <v>40430</v>
      </c>
      <c r="G114" s="135">
        <f t="shared" si="12"/>
        <v>1</v>
      </c>
      <c r="H114" s="67">
        <v>1</v>
      </c>
      <c r="I114" s="67"/>
      <c r="J114" s="4" t="str">
        <f>IF(K114="","",VLOOKUP(K114,Tri!$A$1:$B$12,2,FALSE))</f>
        <v>III</v>
      </c>
      <c r="K114" s="4">
        <f t="shared" si="11"/>
        <v>9</v>
      </c>
      <c r="M114"/>
    </row>
    <row r="115" spans="1:13" ht="63.75" customHeight="1">
      <c r="A115" s="208" t="s">
        <v>367</v>
      </c>
      <c r="B115" s="208" t="s">
        <v>1405</v>
      </c>
      <c r="C115" s="196" t="s">
        <v>598</v>
      </c>
      <c r="D115" s="195" t="s">
        <v>1040</v>
      </c>
      <c r="E115" s="174" t="s">
        <v>1488</v>
      </c>
      <c r="F115" s="185">
        <v>40521</v>
      </c>
      <c r="G115" s="135">
        <f t="shared" si="12"/>
        <v>1</v>
      </c>
      <c r="H115" s="67">
        <v>1</v>
      </c>
      <c r="I115" s="67"/>
      <c r="J115" s="4" t="str">
        <f>IF(K115="","",VLOOKUP(K115,Tri!$A$1:$B$12,2,FALSE))</f>
        <v>IV</v>
      </c>
      <c r="K115" s="4">
        <f t="shared" si="11"/>
        <v>12</v>
      </c>
      <c r="M115"/>
    </row>
    <row r="116" spans="1:13" ht="38.25" customHeight="1">
      <c r="A116" s="208" t="s">
        <v>367</v>
      </c>
      <c r="B116" s="208" t="s">
        <v>1405</v>
      </c>
      <c r="C116" s="192" t="s">
        <v>406</v>
      </c>
      <c r="D116" s="197" t="s">
        <v>1041</v>
      </c>
      <c r="E116" s="174" t="s">
        <v>747</v>
      </c>
      <c r="F116" s="80">
        <v>40239</v>
      </c>
      <c r="G116" s="135">
        <f t="shared" si="12"/>
        <v>1</v>
      </c>
      <c r="H116" s="67">
        <v>1</v>
      </c>
      <c r="I116" s="67"/>
      <c r="J116" s="4" t="str">
        <f>IF(K116="","",VLOOKUP(K116,Tri!$A$1:$B$12,2,FALSE))</f>
        <v>I</v>
      </c>
      <c r="K116" s="4">
        <f t="shared" si="11"/>
        <v>3</v>
      </c>
      <c r="M116"/>
    </row>
    <row r="117" spans="1:13" ht="38.25" customHeight="1">
      <c r="A117" s="208" t="s">
        <v>367</v>
      </c>
      <c r="B117" s="208" t="s">
        <v>1405</v>
      </c>
      <c r="C117" s="192" t="s">
        <v>406</v>
      </c>
      <c r="D117" s="197" t="s">
        <v>1042</v>
      </c>
      <c r="E117" s="174" t="s">
        <v>748</v>
      </c>
      <c r="F117" s="80">
        <v>40317</v>
      </c>
      <c r="G117" s="135">
        <f t="shared" si="12"/>
        <v>1</v>
      </c>
      <c r="H117" s="67">
        <v>1</v>
      </c>
      <c r="I117" s="67"/>
      <c r="J117" s="4" t="str">
        <f>IF(K117="","",VLOOKUP(K117,Tri!$A$1:$B$12,2,FALSE))</f>
        <v>II</v>
      </c>
      <c r="K117" s="4">
        <f t="shared" si="11"/>
        <v>5</v>
      </c>
      <c r="M117"/>
    </row>
    <row r="118" spans="1:13" ht="38.25" customHeight="1">
      <c r="A118" s="208" t="s">
        <v>367</v>
      </c>
      <c r="B118" s="208" t="s">
        <v>1405</v>
      </c>
      <c r="C118" s="192" t="s">
        <v>406</v>
      </c>
      <c r="D118" s="197" t="s">
        <v>1043</v>
      </c>
      <c r="E118" s="174" t="s">
        <v>749</v>
      </c>
      <c r="F118" s="80">
        <v>40403</v>
      </c>
      <c r="G118" s="135">
        <f t="shared" si="12"/>
        <v>1</v>
      </c>
      <c r="H118" s="67">
        <v>1</v>
      </c>
      <c r="I118" s="67"/>
      <c r="J118" s="4" t="str">
        <f>IF(K118="","",VLOOKUP(K118,Tri!$A$1:$B$12,2,FALSE))</f>
        <v>III</v>
      </c>
      <c r="K118" s="4">
        <f t="shared" si="11"/>
        <v>8</v>
      </c>
      <c r="M118"/>
    </row>
    <row r="119" spans="1:13" ht="38.25" customHeight="1">
      <c r="A119" s="140" t="s">
        <v>367</v>
      </c>
      <c r="B119" s="140" t="s">
        <v>1405</v>
      </c>
      <c r="C119" s="200" t="s">
        <v>406</v>
      </c>
      <c r="D119" s="378" t="s">
        <v>1044</v>
      </c>
      <c r="E119" s="151" t="s">
        <v>1045</v>
      </c>
      <c r="F119" s="153">
        <v>40498</v>
      </c>
      <c r="G119" s="135">
        <f t="shared" si="12"/>
        <v>1</v>
      </c>
      <c r="H119" s="67">
        <v>1</v>
      </c>
      <c r="I119" s="67"/>
      <c r="J119" s="4" t="str">
        <f>IF(K119="","",VLOOKUP(K119,Tri!$A$1:$B$12,2,FALSE))</f>
        <v>IV</v>
      </c>
      <c r="K119" s="4">
        <f t="shared" si="11"/>
        <v>11</v>
      </c>
      <c r="M119"/>
    </row>
    <row r="120" spans="1:13" ht="38.25" customHeight="1">
      <c r="A120" s="140" t="s">
        <v>367</v>
      </c>
      <c r="B120" s="62" t="s">
        <v>1405</v>
      </c>
      <c r="C120" s="200" t="s">
        <v>423</v>
      </c>
      <c r="D120" s="198" t="s">
        <v>1046</v>
      </c>
      <c r="E120" s="174" t="s">
        <v>728</v>
      </c>
      <c r="F120" s="80">
        <v>40248</v>
      </c>
      <c r="G120" s="135">
        <f t="shared" si="12"/>
        <v>1</v>
      </c>
      <c r="H120" s="67">
        <v>1</v>
      </c>
      <c r="I120" s="67"/>
      <c r="J120" s="4" t="str">
        <f>IF(K120="","",VLOOKUP(K120,Tri!$A$1:$B$12,2,FALSE))</f>
        <v>I</v>
      </c>
      <c r="K120" s="4">
        <f t="shared" si="11"/>
        <v>3</v>
      </c>
      <c r="M120"/>
    </row>
    <row r="121" spans="1:13" ht="38.25" customHeight="1">
      <c r="A121" s="140" t="s">
        <v>367</v>
      </c>
      <c r="B121" s="62" t="s">
        <v>1405</v>
      </c>
      <c r="C121" s="200" t="s">
        <v>423</v>
      </c>
      <c r="D121" s="199" t="s">
        <v>1047</v>
      </c>
      <c r="E121" s="174" t="s">
        <v>750</v>
      </c>
      <c r="F121" s="80">
        <v>40326</v>
      </c>
      <c r="G121" s="135">
        <f t="shared" si="12"/>
        <v>1</v>
      </c>
      <c r="H121" s="67">
        <v>1</v>
      </c>
      <c r="I121" s="67"/>
      <c r="J121" s="4" t="str">
        <f>IF(K121="","",VLOOKUP(K121,Tri!$A$1:$B$12,2,FALSE))</f>
        <v>II</v>
      </c>
      <c r="K121" s="4">
        <f t="shared" si="11"/>
        <v>5</v>
      </c>
      <c r="M121"/>
    </row>
    <row r="122" spans="1:13" ht="38.25" customHeight="1">
      <c r="A122" s="140" t="s">
        <v>367</v>
      </c>
      <c r="B122" s="62" t="s">
        <v>1405</v>
      </c>
      <c r="C122" s="200" t="s">
        <v>423</v>
      </c>
      <c r="D122" s="199" t="s">
        <v>1048</v>
      </c>
      <c r="E122" s="174" t="s">
        <v>751</v>
      </c>
      <c r="F122" s="80">
        <v>40420</v>
      </c>
      <c r="G122" s="135">
        <f t="shared" si="12"/>
        <v>1</v>
      </c>
      <c r="H122" s="67">
        <v>1</v>
      </c>
      <c r="I122" s="67"/>
      <c r="J122" s="4" t="str">
        <f>IF(K122="","",VLOOKUP(K122,Tri!$A$1:$B$12,2,FALSE))</f>
        <v>III</v>
      </c>
      <c r="K122" s="4">
        <f t="shared" si="11"/>
        <v>8</v>
      </c>
      <c r="M122"/>
    </row>
    <row r="123" spans="1:13" ht="38.25" customHeight="1">
      <c r="A123" s="140" t="s">
        <v>367</v>
      </c>
      <c r="B123" s="140" t="s">
        <v>1405</v>
      </c>
      <c r="C123" s="200" t="s">
        <v>423</v>
      </c>
      <c r="D123" s="198" t="s">
        <v>1049</v>
      </c>
      <c r="E123" s="151" t="s">
        <v>1050</v>
      </c>
      <c r="F123" s="153">
        <v>40508</v>
      </c>
      <c r="G123" s="135">
        <f t="shared" si="12"/>
        <v>1</v>
      </c>
      <c r="H123" s="67">
        <v>1</v>
      </c>
      <c r="I123" s="67"/>
      <c r="J123" s="4" t="str">
        <f>IF(K123="","",VLOOKUP(K123,Tri!$A$1:$B$12,2,FALSE))</f>
        <v>IV</v>
      </c>
      <c r="K123" s="4">
        <f t="shared" si="11"/>
        <v>11</v>
      </c>
      <c r="M123"/>
    </row>
    <row r="124" spans="1:13" ht="38.25" customHeight="1">
      <c r="A124" s="208" t="s">
        <v>367</v>
      </c>
      <c r="B124" s="62" t="s">
        <v>1405</v>
      </c>
      <c r="C124" s="192" t="s">
        <v>609</v>
      </c>
      <c r="D124" s="197" t="s">
        <v>1051</v>
      </c>
      <c r="E124" s="174" t="s">
        <v>752</v>
      </c>
      <c r="F124" s="80">
        <v>40239</v>
      </c>
      <c r="G124" s="135">
        <f t="shared" si="12"/>
        <v>1</v>
      </c>
      <c r="H124" s="67">
        <v>1</v>
      </c>
      <c r="I124" s="67"/>
      <c r="J124" s="4" t="str">
        <f>IF(K124="","",VLOOKUP(K124,Tri!$A$1:$B$12,2,FALSE))</f>
        <v>I</v>
      </c>
      <c r="K124" s="4">
        <f t="shared" si="11"/>
        <v>3</v>
      </c>
      <c r="M124"/>
    </row>
    <row r="125" spans="1:13" ht="38.25" customHeight="1">
      <c r="A125" s="208" t="s">
        <v>367</v>
      </c>
      <c r="B125" s="62" t="s">
        <v>1405</v>
      </c>
      <c r="C125" s="192" t="s">
        <v>609</v>
      </c>
      <c r="D125" s="201" t="s">
        <v>1052</v>
      </c>
      <c r="E125" s="174" t="s">
        <v>753</v>
      </c>
      <c r="F125" s="80">
        <v>40317</v>
      </c>
      <c r="G125" s="135">
        <f t="shared" si="12"/>
        <v>1</v>
      </c>
      <c r="H125" s="67">
        <v>1</v>
      </c>
      <c r="I125" s="67"/>
      <c r="J125" s="4" t="str">
        <f>IF(K125="","",VLOOKUP(K125,Tri!$A$1:$B$12,2,FALSE))</f>
        <v>II</v>
      </c>
      <c r="K125" s="4">
        <f t="shared" si="11"/>
        <v>5</v>
      </c>
      <c r="M125"/>
    </row>
    <row r="126" spans="1:13" ht="38.25" customHeight="1">
      <c r="A126" s="208" t="s">
        <v>367</v>
      </c>
      <c r="B126" s="62" t="s">
        <v>1405</v>
      </c>
      <c r="C126" s="192" t="s">
        <v>609</v>
      </c>
      <c r="D126" s="201" t="s">
        <v>1053</v>
      </c>
      <c r="E126" s="174" t="s">
        <v>754</v>
      </c>
      <c r="F126" s="80">
        <v>40407</v>
      </c>
      <c r="G126" s="135">
        <f t="shared" si="12"/>
        <v>1</v>
      </c>
      <c r="H126" s="67">
        <v>1</v>
      </c>
      <c r="I126" s="67"/>
      <c r="J126" s="4" t="str">
        <f>IF(K126="","",VLOOKUP(K126,Tri!$A$1:$B$12,2,FALSE))</f>
        <v>III</v>
      </c>
      <c r="K126" s="4">
        <f t="shared" si="11"/>
        <v>8</v>
      </c>
      <c r="M126"/>
    </row>
    <row r="127" spans="1:13" ht="38.25" customHeight="1">
      <c r="A127" s="140" t="s">
        <v>367</v>
      </c>
      <c r="B127" s="140" t="s">
        <v>1405</v>
      </c>
      <c r="C127" s="200" t="s">
        <v>609</v>
      </c>
      <c r="D127" s="201" t="s">
        <v>1054</v>
      </c>
      <c r="E127" s="151" t="s">
        <v>1055</v>
      </c>
      <c r="F127" s="153">
        <v>40498</v>
      </c>
      <c r="G127" s="135">
        <f t="shared" si="12"/>
        <v>1</v>
      </c>
      <c r="H127" s="67">
        <v>1</v>
      </c>
      <c r="I127" s="67"/>
      <c r="J127" s="4" t="str">
        <f>IF(K127="","",VLOOKUP(K127,Tri!$A$1:$B$12,2,FALSE))</f>
        <v>IV</v>
      </c>
      <c r="K127" s="4">
        <f t="shared" si="11"/>
        <v>11</v>
      </c>
      <c r="M127"/>
    </row>
    <row r="128" spans="1:13" ht="38.25" customHeight="1">
      <c r="A128" s="208" t="s">
        <v>367</v>
      </c>
      <c r="B128" s="62" t="s">
        <v>131</v>
      </c>
      <c r="C128" s="203" t="s">
        <v>598</v>
      </c>
      <c r="D128" s="202" t="s">
        <v>1056</v>
      </c>
      <c r="E128" s="174" t="s">
        <v>1489</v>
      </c>
      <c r="F128" s="80">
        <v>40253</v>
      </c>
      <c r="G128" s="135">
        <f t="shared" si="12"/>
        <v>1</v>
      </c>
      <c r="H128" s="67">
        <v>1</v>
      </c>
      <c r="I128" s="67"/>
      <c r="J128" s="4" t="str">
        <f>IF(K128="","",VLOOKUP(K128,Tri!$A$1:$B$12,2,FALSE))</f>
        <v>I</v>
      </c>
      <c r="K128" s="4">
        <f t="shared" si="11"/>
        <v>3</v>
      </c>
      <c r="M128"/>
    </row>
    <row r="129" spans="1:13" ht="38.25" customHeight="1">
      <c r="A129" s="208" t="s">
        <v>367</v>
      </c>
      <c r="B129" s="62" t="s">
        <v>131</v>
      </c>
      <c r="C129" s="203" t="s">
        <v>598</v>
      </c>
      <c r="D129" s="202" t="s">
        <v>1057</v>
      </c>
      <c r="E129" s="174" t="s">
        <v>1490</v>
      </c>
      <c r="F129" s="80">
        <v>40331</v>
      </c>
      <c r="G129" s="135">
        <f t="shared" si="12"/>
        <v>1</v>
      </c>
      <c r="H129" s="67">
        <v>1</v>
      </c>
      <c r="I129" s="67"/>
      <c r="J129" s="4" t="str">
        <f>IF(K129="","",VLOOKUP(K129,Tri!$A$1:$B$12,2,FALSE))</f>
        <v>II</v>
      </c>
      <c r="K129" s="4">
        <f t="shared" si="11"/>
        <v>6</v>
      </c>
      <c r="M129"/>
    </row>
    <row r="130" spans="1:13" ht="38.25" customHeight="1">
      <c r="A130" s="208" t="s">
        <v>367</v>
      </c>
      <c r="B130" s="62" t="s">
        <v>131</v>
      </c>
      <c r="C130" s="203" t="s">
        <v>598</v>
      </c>
      <c r="D130" s="202" t="s">
        <v>1058</v>
      </c>
      <c r="E130" s="174" t="s">
        <v>1491</v>
      </c>
      <c r="F130" s="80">
        <v>40422</v>
      </c>
      <c r="G130" s="135">
        <f t="shared" si="12"/>
        <v>1</v>
      </c>
      <c r="H130" s="67">
        <v>1</v>
      </c>
      <c r="I130" s="4"/>
      <c r="J130" s="4" t="str">
        <f>IF(K130="","",VLOOKUP(K130,Tri!$A$1:$B$12,2,FALSE))</f>
        <v>III</v>
      </c>
      <c r="K130" s="4">
        <f aca="true" t="shared" si="13" ref="K130:K193">IF(F130="","",MONTH(F130))</f>
        <v>9</v>
      </c>
      <c r="M130"/>
    </row>
    <row r="131" spans="1:13" ht="38.25" customHeight="1">
      <c r="A131" s="208" t="s">
        <v>367</v>
      </c>
      <c r="B131" s="62" t="s">
        <v>131</v>
      </c>
      <c r="C131" s="203" t="s">
        <v>598</v>
      </c>
      <c r="D131" s="202" t="s">
        <v>1059</v>
      </c>
      <c r="E131" s="174" t="s">
        <v>1492</v>
      </c>
      <c r="F131" s="80">
        <v>40514</v>
      </c>
      <c r="G131" s="135">
        <f t="shared" si="12"/>
        <v>1</v>
      </c>
      <c r="H131" s="67">
        <v>1</v>
      </c>
      <c r="I131" s="67"/>
      <c r="J131" s="4" t="str">
        <f>IF(K131="","",VLOOKUP(K131,Tri!$A$1:$B$12,2,FALSE))</f>
        <v>IV</v>
      </c>
      <c r="K131" s="4">
        <f t="shared" si="13"/>
        <v>12</v>
      </c>
      <c r="M131"/>
    </row>
    <row r="132" spans="1:13" ht="38.25" customHeight="1">
      <c r="A132" s="208" t="s">
        <v>367</v>
      </c>
      <c r="B132" s="62" t="s">
        <v>131</v>
      </c>
      <c r="C132" s="203" t="s">
        <v>598</v>
      </c>
      <c r="D132" s="202" t="s">
        <v>1060</v>
      </c>
      <c r="E132" s="174" t="s">
        <v>1493</v>
      </c>
      <c r="F132" s="80">
        <v>40274</v>
      </c>
      <c r="G132" s="135">
        <f>IF(F132="","",1)</f>
        <v>1</v>
      </c>
      <c r="H132" s="67">
        <v>1</v>
      </c>
      <c r="I132" s="67"/>
      <c r="J132" s="4" t="str">
        <f>IF(K132="","",VLOOKUP(K132,Tri!$A$1:$B$12,2,FALSE))</f>
        <v>II</v>
      </c>
      <c r="K132" s="4">
        <f t="shared" si="13"/>
        <v>4</v>
      </c>
      <c r="M132"/>
    </row>
    <row r="133" spans="1:13" ht="38.25" customHeight="1">
      <c r="A133" s="208" t="s">
        <v>367</v>
      </c>
      <c r="B133" s="62" t="s">
        <v>131</v>
      </c>
      <c r="C133" s="203" t="s">
        <v>598</v>
      </c>
      <c r="D133" s="202" t="s">
        <v>729</v>
      </c>
      <c r="E133" s="174" t="s">
        <v>1494</v>
      </c>
      <c r="F133" s="80">
        <v>40360</v>
      </c>
      <c r="G133" s="135">
        <f aca="true" t="shared" si="14" ref="G133:G139">IF(F133="","",1)</f>
        <v>1</v>
      </c>
      <c r="H133" s="67">
        <v>1</v>
      </c>
      <c r="I133" s="67"/>
      <c r="J133" s="4" t="str">
        <f>IF(K133="","",VLOOKUP(K133,Tri!$A$1:$B$12,2,FALSE))</f>
        <v>III</v>
      </c>
      <c r="K133" s="4">
        <f t="shared" si="13"/>
        <v>7</v>
      </c>
      <c r="M133"/>
    </row>
    <row r="134" spans="1:13" ht="38.25" customHeight="1">
      <c r="A134" s="208" t="s">
        <v>367</v>
      </c>
      <c r="B134" s="62" t="s">
        <v>131</v>
      </c>
      <c r="C134" s="203" t="s">
        <v>598</v>
      </c>
      <c r="D134" s="202" t="s">
        <v>730</v>
      </c>
      <c r="E134" s="151" t="s">
        <v>1495</v>
      </c>
      <c r="F134" s="80">
        <v>40452</v>
      </c>
      <c r="G134" s="135">
        <f t="shared" si="14"/>
        <v>1</v>
      </c>
      <c r="H134" s="67">
        <v>1</v>
      </c>
      <c r="I134" s="67"/>
      <c r="J134" s="4" t="str">
        <f>IF(K134="","",VLOOKUP(K134,Tri!$A$1:$B$12,2,FALSE))</f>
        <v>IV</v>
      </c>
      <c r="K134" s="4">
        <f t="shared" si="13"/>
        <v>10</v>
      </c>
      <c r="M134"/>
    </row>
    <row r="135" spans="1:13" ht="38.25" customHeight="1">
      <c r="A135" s="208" t="s">
        <v>367</v>
      </c>
      <c r="B135" s="62" t="s">
        <v>131</v>
      </c>
      <c r="C135" s="203" t="s">
        <v>598</v>
      </c>
      <c r="D135" s="202" t="s">
        <v>731</v>
      </c>
      <c r="E135" s="151" t="s">
        <v>1496</v>
      </c>
      <c r="F135" s="80">
        <v>40540</v>
      </c>
      <c r="G135" s="135">
        <f t="shared" si="14"/>
        <v>1</v>
      </c>
      <c r="H135" s="67">
        <v>1</v>
      </c>
      <c r="I135" s="67"/>
      <c r="J135" s="4" t="str">
        <f>IF(K135="","",VLOOKUP(K135,Tri!$A$1:$B$12,2,FALSE))</f>
        <v>IV</v>
      </c>
      <c r="K135" s="4">
        <f t="shared" si="13"/>
        <v>12</v>
      </c>
      <c r="M135"/>
    </row>
    <row r="136" spans="1:13" ht="38.25" customHeight="1">
      <c r="A136" s="208" t="s">
        <v>367</v>
      </c>
      <c r="B136" s="208" t="s">
        <v>131</v>
      </c>
      <c r="C136" s="223" t="s">
        <v>612</v>
      </c>
      <c r="D136" s="173" t="s">
        <v>812</v>
      </c>
      <c r="E136" s="174" t="s">
        <v>1497</v>
      </c>
      <c r="F136" s="153">
        <v>40238</v>
      </c>
      <c r="G136" s="135">
        <f t="shared" si="14"/>
        <v>1</v>
      </c>
      <c r="H136" s="67">
        <v>1</v>
      </c>
      <c r="I136" s="67"/>
      <c r="J136" s="4" t="str">
        <f>IF(K136="","",VLOOKUP(K136,Tri!$A$1:$B$12,2,FALSE))</f>
        <v>I</v>
      </c>
      <c r="K136" s="4">
        <f t="shared" si="13"/>
        <v>3</v>
      </c>
      <c r="M136"/>
    </row>
    <row r="137" spans="1:13" ht="51.75" customHeight="1">
      <c r="A137" s="208" t="s">
        <v>367</v>
      </c>
      <c r="B137" s="208" t="s">
        <v>131</v>
      </c>
      <c r="C137" s="226" t="s">
        <v>616</v>
      </c>
      <c r="D137" s="227" t="s">
        <v>732</v>
      </c>
      <c r="E137" s="174" t="s">
        <v>813</v>
      </c>
      <c r="F137" s="153">
        <v>40242</v>
      </c>
      <c r="G137" s="135">
        <f t="shared" si="14"/>
        <v>1</v>
      </c>
      <c r="H137" s="67">
        <v>1</v>
      </c>
      <c r="I137" s="67"/>
      <c r="J137" s="4" t="str">
        <f>IF(K137="","",VLOOKUP(K137,Tri!$A$1:$B$12,2,FALSE))</f>
        <v>I</v>
      </c>
      <c r="K137" s="4">
        <f t="shared" si="13"/>
        <v>3</v>
      </c>
      <c r="M137"/>
    </row>
    <row r="138" spans="1:13" ht="57.75" customHeight="1">
      <c r="A138" s="208" t="s">
        <v>367</v>
      </c>
      <c r="B138" s="208" t="s">
        <v>131</v>
      </c>
      <c r="C138" s="226" t="s">
        <v>616</v>
      </c>
      <c r="D138" s="228" t="s">
        <v>733</v>
      </c>
      <c r="E138" s="174" t="s">
        <v>814</v>
      </c>
      <c r="F138" s="153">
        <v>40316</v>
      </c>
      <c r="G138" s="135">
        <f t="shared" si="14"/>
        <v>1</v>
      </c>
      <c r="H138" s="67">
        <v>1</v>
      </c>
      <c r="I138" s="67"/>
      <c r="J138" s="4" t="str">
        <f>IF(K138="","",VLOOKUP(K138,Tri!$A$1:$B$12,2,FALSE))</f>
        <v>II</v>
      </c>
      <c r="K138" s="4">
        <f t="shared" si="13"/>
        <v>5</v>
      </c>
      <c r="M138"/>
    </row>
    <row r="139" spans="1:13" ht="53.25" customHeight="1">
      <c r="A139" s="208" t="s">
        <v>367</v>
      </c>
      <c r="B139" s="208" t="s">
        <v>131</v>
      </c>
      <c r="C139" s="226" t="s">
        <v>616</v>
      </c>
      <c r="D139" s="229" t="s">
        <v>734</v>
      </c>
      <c r="E139" s="174" t="s">
        <v>815</v>
      </c>
      <c r="F139" s="153">
        <v>40407</v>
      </c>
      <c r="G139" s="135">
        <f t="shared" si="14"/>
        <v>1</v>
      </c>
      <c r="H139" s="67">
        <v>1</v>
      </c>
      <c r="I139" s="67"/>
      <c r="J139" s="4" t="str">
        <f>IF(K139="","",VLOOKUP(K139,Tri!$A$1:$B$12,2,FALSE))</f>
        <v>III</v>
      </c>
      <c r="K139" s="4">
        <f t="shared" si="13"/>
        <v>8</v>
      </c>
      <c r="M139"/>
    </row>
    <row r="140" spans="1:13" ht="53.25" customHeight="1">
      <c r="A140" s="140" t="s">
        <v>367</v>
      </c>
      <c r="B140" s="140" t="s">
        <v>131</v>
      </c>
      <c r="C140" s="196" t="s">
        <v>616</v>
      </c>
      <c r="D140" s="377" t="s">
        <v>735</v>
      </c>
      <c r="E140" s="151" t="s">
        <v>816</v>
      </c>
      <c r="F140" s="153">
        <v>40499</v>
      </c>
      <c r="G140" s="135">
        <f>IF(F140="","",1)</f>
        <v>1</v>
      </c>
      <c r="H140" s="67">
        <v>1</v>
      </c>
      <c r="I140" s="67"/>
      <c r="J140" s="4" t="str">
        <f>IF(K140="","",VLOOKUP(K140,Tri!$A$1:$B$12,2,FALSE))</f>
        <v>IV</v>
      </c>
      <c r="K140" s="4">
        <f t="shared" si="13"/>
        <v>11</v>
      </c>
      <c r="M140"/>
    </row>
    <row r="141" spans="1:13" ht="38.25" customHeight="1">
      <c r="A141" s="140" t="s">
        <v>367</v>
      </c>
      <c r="B141" s="140" t="s">
        <v>131</v>
      </c>
      <c r="C141" s="196" t="s">
        <v>609</v>
      </c>
      <c r="D141" s="182" t="s">
        <v>338</v>
      </c>
      <c r="E141" s="151" t="s">
        <v>755</v>
      </c>
      <c r="F141" s="153">
        <v>40247</v>
      </c>
      <c r="G141" s="135">
        <f aca="true" t="shared" si="15" ref="G141:G204">IF(F141="","",1)</f>
        <v>1</v>
      </c>
      <c r="H141" s="67">
        <v>1</v>
      </c>
      <c r="I141" s="67"/>
      <c r="J141" s="4" t="str">
        <f>IF(K141="","",VLOOKUP(K141,Tri!$A$1:$B$12,2,FALSE))</f>
        <v>I</v>
      </c>
      <c r="K141" s="4">
        <f t="shared" si="13"/>
        <v>3</v>
      </c>
      <c r="M141"/>
    </row>
    <row r="142" spans="1:13" ht="38.25" customHeight="1">
      <c r="A142" s="140" t="s">
        <v>367</v>
      </c>
      <c r="B142" s="140" t="s">
        <v>131</v>
      </c>
      <c r="C142" s="196" t="s">
        <v>609</v>
      </c>
      <c r="D142" s="182" t="s">
        <v>339</v>
      </c>
      <c r="E142" s="151" t="s">
        <v>756</v>
      </c>
      <c r="F142" s="153">
        <v>40323</v>
      </c>
      <c r="G142" s="135">
        <f t="shared" si="15"/>
        <v>1</v>
      </c>
      <c r="H142" s="67">
        <v>1</v>
      </c>
      <c r="I142" s="67"/>
      <c r="J142" s="4" t="str">
        <f>IF(K142="","",VLOOKUP(K142,Tri!$A$1:$B$12,2,FALSE))</f>
        <v>II</v>
      </c>
      <c r="K142" s="4">
        <f t="shared" si="13"/>
        <v>5</v>
      </c>
      <c r="M142"/>
    </row>
    <row r="143" spans="1:13" ht="38.25" customHeight="1">
      <c r="A143" s="140" t="s">
        <v>367</v>
      </c>
      <c r="B143" s="140" t="s">
        <v>131</v>
      </c>
      <c r="C143" s="196" t="s">
        <v>609</v>
      </c>
      <c r="D143" s="182" t="s">
        <v>340</v>
      </c>
      <c r="E143" s="151" t="s">
        <v>757</v>
      </c>
      <c r="F143" s="153">
        <v>40414</v>
      </c>
      <c r="G143" s="135">
        <f t="shared" si="15"/>
        <v>1</v>
      </c>
      <c r="H143" s="67">
        <v>1</v>
      </c>
      <c r="I143" s="4"/>
      <c r="J143" s="4" t="str">
        <f>IF(K143="","",VLOOKUP(K143,Tri!$A$1:$B$12,2,FALSE))</f>
        <v>III</v>
      </c>
      <c r="K143" s="4">
        <f t="shared" si="13"/>
        <v>8</v>
      </c>
      <c r="M143"/>
    </row>
    <row r="144" spans="1:13" ht="38.25" customHeight="1">
      <c r="A144" s="140" t="s">
        <v>367</v>
      </c>
      <c r="B144" s="140" t="s">
        <v>131</v>
      </c>
      <c r="C144" s="196" t="s">
        <v>609</v>
      </c>
      <c r="D144" s="182" t="s">
        <v>341</v>
      </c>
      <c r="E144" s="151" t="s">
        <v>342</v>
      </c>
      <c r="F144" s="153">
        <v>40505</v>
      </c>
      <c r="G144" s="135">
        <f t="shared" si="15"/>
        <v>1</v>
      </c>
      <c r="H144" s="67">
        <v>1</v>
      </c>
      <c r="I144" s="67"/>
      <c r="J144" s="4" t="str">
        <f>IF(K144="","",VLOOKUP(K144,Tri!$A$1:$B$12,2,FALSE))</f>
        <v>IV</v>
      </c>
      <c r="K144" s="4">
        <f t="shared" si="13"/>
        <v>11</v>
      </c>
      <c r="M144"/>
    </row>
    <row r="145" spans="1:13" ht="38.25" customHeight="1">
      <c r="A145" s="140" t="s">
        <v>367</v>
      </c>
      <c r="B145" s="62" t="s">
        <v>1408</v>
      </c>
      <c r="C145" s="203" t="s">
        <v>598</v>
      </c>
      <c r="D145" s="204" t="s">
        <v>349</v>
      </c>
      <c r="E145" s="151" t="s">
        <v>758</v>
      </c>
      <c r="F145" s="153">
        <v>40204</v>
      </c>
      <c r="G145" s="135">
        <f t="shared" si="15"/>
        <v>1</v>
      </c>
      <c r="H145" s="67">
        <v>1</v>
      </c>
      <c r="I145" s="67"/>
      <c r="J145" s="4" t="str">
        <f>IF(K145="","",VLOOKUP(K145,Tri!$A$1:$B$12,2,FALSE))</f>
        <v>I</v>
      </c>
      <c r="K145" s="4">
        <f t="shared" si="13"/>
        <v>1</v>
      </c>
      <c r="M145"/>
    </row>
    <row r="146" spans="1:13" ht="38.25" customHeight="1">
      <c r="A146" s="140" t="s">
        <v>367</v>
      </c>
      <c r="B146" s="62" t="s">
        <v>1408</v>
      </c>
      <c r="C146" s="203" t="s">
        <v>598</v>
      </c>
      <c r="D146" s="204" t="s">
        <v>350</v>
      </c>
      <c r="E146" s="151" t="s">
        <v>759</v>
      </c>
      <c r="F146" s="153">
        <v>40235</v>
      </c>
      <c r="G146" s="135">
        <f t="shared" si="15"/>
        <v>1</v>
      </c>
      <c r="H146" s="67">
        <v>1</v>
      </c>
      <c r="I146" s="67"/>
      <c r="J146" s="4" t="str">
        <f>IF(K146="","",VLOOKUP(K146,Tri!$A$1:$B$12,2,FALSE))</f>
        <v>I</v>
      </c>
      <c r="K146" s="4">
        <f t="shared" si="13"/>
        <v>2</v>
      </c>
      <c r="M146"/>
    </row>
    <row r="147" spans="1:13" ht="38.25" customHeight="1">
      <c r="A147" s="140" t="s">
        <v>367</v>
      </c>
      <c r="B147" s="62" t="s">
        <v>1408</v>
      </c>
      <c r="C147" s="203" t="s">
        <v>598</v>
      </c>
      <c r="D147" s="204" t="s">
        <v>351</v>
      </c>
      <c r="E147" s="151" t="s">
        <v>760</v>
      </c>
      <c r="F147" s="153">
        <v>40266</v>
      </c>
      <c r="G147" s="135">
        <f t="shared" si="15"/>
        <v>1</v>
      </c>
      <c r="H147" s="67">
        <v>1</v>
      </c>
      <c r="I147" s="67"/>
      <c r="J147" s="4" t="str">
        <f>IF(K147="","",VLOOKUP(K147,Tri!$A$1:$B$12,2,FALSE))</f>
        <v>I</v>
      </c>
      <c r="K147" s="4">
        <f t="shared" si="13"/>
        <v>3</v>
      </c>
      <c r="M147"/>
    </row>
    <row r="148" spans="1:13" ht="38.25" customHeight="1">
      <c r="A148" s="140" t="s">
        <v>367</v>
      </c>
      <c r="B148" s="62" t="s">
        <v>1408</v>
      </c>
      <c r="C148" s="203" t="s">
        <v>598</v>
      </c>
      <c r="D148" s="204" t="s">
        <v>352</v>
      </c>
      <c r="E148" s="151" t="s">
        <v>761</v>
      </c>
      <c r="F148" s="153">
        <v>40294</v>
      </c>
      <c r="G148" s="135">
        <f t="shared" si="15"/>
        <v>1</v>
      </c>
      <c r="H148" s="67">
        <v>1</v>
      </c>
      <c r="I148" s="67"/>
      <c r="J148" s="4" t="str">
        <f>IF(K148="","",VLOOKUP(K148,Tri!$A$1:$B$12,2,FALSE))</f>
        <v>II</v>
      </c>
      <c r="K148" s="4">
        <f t="shared" si="13"/>
        <v>4</v>
      </c>
      <c r="M148"/>
    </row>
    <row r="149" spans="1:13" ht="38.25" customHeight="1">
      <c r="A149" s="140" t="s">
        <v>367</v>
      </c>
      <c r="B149" s="62" t="s">
        <v>1408</v>
      </c>
      <c r="C149" s="203" t="s">
        <v>598</v>
      </c>
      <c r="D149" s="204" t="s">
        <v>353</v>
      </c>
      <c r="E149" s="151" t="s">
        <v>762</v>
      </c>
      <c r="F149" s="153">
        <v>40325</v>
      </c>
      <c r="G149" s="135">
        <f t="shared" si="15"/>
        <v>1</v>
      </c>
      <c r="H149" s="67">
        <v>1</v>
      </c>
      <c r="I149" s="67"/>
      <c r="J149" s="4" t="str">
        <f>IF(K149="","",VLOOKUP(K149,Tri!$A$1:$B$12,2,FALSE))</f>
        <v>II</v>
      </c>
      <c r="K149" s="4">
        <f t="shared" si="13"/>
        <v>5</v>
      </c>
      <c r="M149"/>
    </row>
    <row r="150" spans="1:13" ht="38.25" customHeight="1">
      <c r="A150" s="140" t="s">
        <v>367</v>
      </c>
      <c r="B150" s="62" t="s">
        <v>1408</v>
      </c>
      <c r="C150" s="203" t="s">
        <v>598</v>
      </c>
      <c r="D150" s="204" t="s">
        <v>354</v>
      </c>
      <c r="E150" s="151" t="s">
        <v>763</v>
      </c>
      <c r="F150" s="153">
        <v>40357</v>
      </c>
      <c r="G150" s="135">
        <f t="shared" si="15"/>
        <v>1</v>
      </c>
      <c r="H150" s="67">
        <v>1</v>
      </c>
      <c r="I150" s="67"/>
      <c r="J150" s="4" t="str">
        <f>IF(K150="","",VLOOKUP(K150,Tri!$A$1:$B$12,2,FALSE))</f>
        <v>II</v>
      </c>
      <c r="K150" s="4">
        <f t="shared" si="13"/>
        <v>6</v>
      </c>
      <c r="M150"/>
    </row>
    <row r="151" spans="1:13" ht="38.25" customHeight="1">
      <c r="A151" s="140" t="s">
        <v>367</v>
      </c>
      <c r="B151" s="62" t="s">
        <v>1408</v>
      </c>
      <c r="C151" s="203" t="s">
        <v>598</v>
      </c>
      <c r="D151" s="204" t="s">
        <v>355</v>
      </c>
      <c r="E151" s="151" t="s">
        <v>343</v>
      </c>
      <c r="F151" s="153">
        <v>40385</v>
      </c>
      <c r="G151" s="135">
        <f t="shared" si="15"/>
        <v>1</v>
      </c>
      <c r="H151" s="67">
        <v>1</v>
      </c>
      <c r="I151" s="67"/>
      <c r="J151" s="4" t="str">
        <f>IF(K151="","",VLOOKUP(K151,Tri!$A$1:$B$12,2,FALSE))</f>
        <v>III</v>
      </c>
      <c r="K151" s="4">
        <f t="shared" si="13"/>
        <v>7</v>
      </c>
      <c r="M151"/>
    </row>
    <row r="152" spans="1:13" ht="38.25" customHeight="1">
      <c r="A152" s="140" t="s">
        <v>367</v>
      </c>
      <c r="B152" s="62" t="s">
        <v>1408</v>
      </c>
      <c r="C152" s="203" t="s">
        <v>598</v>
      </c>
      <c r="D152" s="204" t="s">
        <v>356</v>
      </c>
      <c r="E152" s="151" t="s">
        <v>344</v>
      </c>
      <c r="F152" s="153">
        <v>40417</v>
      </c>
      <c r="G152" s="135">
        <f t="shared" si="15"/>
        <v>1</v>
      </c>
      <c r="H152" s="67">
        <v>1</v>
      </c>
      <c r="I152" s="67"/>
      <c r="J152" s="4" t="str">
        <f>IF(K152="","",VLOOKUP(K152,Tri!$A$1:$B$12,2,FALSE))</f>
        <v>III</v>
      </c>
      <c r="K152" s="4">
        <f t="shared" si="13"/>
        <v>8</v>
      </c>
      <c r="M152"/>
    </row>
    <row r="153" spans="1:13" ht="38.25" customHeight="1">
      <c r="A153" s="140" t="s">
        <v>367</v>
      </c>
      <c r="B153" s="62" t="s">
        <v>1408</v>
      </c>
      <c r="C153" s="203" t="s">
        <v>598</v>
      </c>
      <c r="D153" s="205" t="s">
        <v>357</v>
      </c>
      <c r="E153" s="151" t="s">
        <v>345</v>
      </c>
      <c r="F153" s="153">
        <v>40445</v>
      </c>
      <c r="G153" s="135">
        <f t="shared" si="15"/>
        <v>1</v>
      </c>
      <c r="H153" s="67">
        <v>1</v>
      </c>
      <c r="I153" s="67"/>
      <c r="J153" s="4" t="str">
        <f>IF(K153="","",VLOOKUP(K153,Tri!$A$1:$B$12,2,FALSE))</f>
        <v>III</v>
      </c>
      <c r="K153" s="4">
        <f t="shared" si="13"/>
        <v>9</v>
      </c>
      <c r="M153"/>
    </row>
    <row r="154" spans="1:13" ht="38.25" customHeight="1">
      <c r="A154" s="140" t="s">
        <v>367</v>
      </c>
      <c r="B154" s="140" t="s">
        <v>1408</v>
      </c>
      <c r="C154" s="196" t="s">
        <v>598</v>
      </c>
      <c r="D154" s="375" t="s">
        <v>358</v>
      </c>
      <c r="E154" s="151" t="s">
        <v>346</v>
      </c>
      <c r="F154" s="153">
        <v>40477</v>
      </c>
      <c r="G154" s="135">
        <f t="shared" si="15"/>
        <v>1</v>
      </c>
      <c r="H154" s="67">
        <v>1</v>
      </c>
      <c r="I154" s="67"/>
      <c r="J154" s="4" t="str">
        <f>IF(K154="","",VLOOKUP(K154,Tri!$A$1:$B$12,2,FALSE))</f>
        <v>IV</v>
      </c>
      <c r="K154" s="4">
        <f t="shared" si="13"/>
        <v>10</v>
      </c>
      <c r="M154"/>
    </row>
    <row r="155" spans="1:13" ht="38.25" customHeight="1">
      <c r="A155" s="140" t="s">
        <v>367</v>
      </c>
      <c r="B155" s="140" t="s">
        <v>1408</v>
      </c>
      <c r="C155" s="196" t="s">
        <v>598</v>
      </c>
      <c r="D155" s="376" t="s">
        <v>359</v>
      </c>
      <c r="E155" s="151" t="s">
        <v>347</v>
      </c>
      <c r="F155" s="153">
        <v>40511</v>
      </c>
      <c r="G155" s="135">
        <f t="shared" si="15"/>
        <v>1</v>
      </c>
      <c r="H155" s="67">
        <v>1</v>
      </c>
      <c r="I155" s="67"/>
      <c r="J155" s="4" t="str">
        <f>IF(K155="","",VLOOKUP(K155,Tri!$A$1:$B$12,2,FALSE))</f>
        <v>IV</v>
      </c>
      <c r="K155" s="4">
        <f t="shared" si="13"/>
        <v>11</v>
      </c>
      <c r="M155"/>
    </row>
    <row r="156" spans="1:13" ht="38.25" customHeight="1">
      <c r="A156" s="140" t="s">
        <v>367</v>
      </c>
      <c r="B156" s="62" t="s">
        <v>1408</v>
      </c>
      <c r="C156" s="203" t="s">
        <v>598</v>
      </c>
      <c r="D156" s="206" t="s">
        <v>360</v>
      </c>
      <c r="E156" s="151" t="s">
        <v>348</v>
      </c>
      <c r="F156" s="153">
        <v>40536</v>
      </c>
      <c r="G156" s="135">
        <f t="shared" si="15"/>
        <v>1</v>
      </c>
      <c r="H156" s="67">
        <v>1</v>
      </c>
      <c r="I156" s="67"/>
      <c r="J156" s="4" t="str">
        <f>IF(K156="","",VLOOKUP(K156,Tri!$A$1:$B$12,2,FALSE))</f>
        <v>IV</v>
      </c>
      <c r="K156" s="4">
        <f t="shared" si="13"/>
        <v>12</v>
      </c>
      <c r="M156"/>
    </row>
    <row r="157" spans="1:13" ht="38.25" customHeight="1">
      <c r="A157" s="140" t="s">
        <v>367</v>
      </c>
      <c r="B157" s="208" t="s">
        <v>1408</v>
      </c>
      <c r="C157" s="223" t="s">
        <v>612</v>
      </c>
      <c r="D157" s="230" t="s">
        <v>1498</v>
      </c>
      <c r="E157" s="174" t="s">
        <v>132</v>
      </c>
      <c r="F157" s="231">
        <v>40451</v>
      </c>
      <c r="G157" s="135">
        <f t="shared" si="15"/>
        <v>1</v>
      </c>
      <c r="H157" s="67">
        <v>1</v>
      </c>
      <c r="I157" s="67"/>
      <c r="J157" s="4" t="str">
        <f>IF(K157="","",VLOOKUP(K157,Tri!$A$1:$B$12,2,FALSE))</f>
        <v>III</v>
      </c>
      <c r="K157" s="4">
        <f t="shared" si="13"/>
        <v>9</v>
      </c>
      <c r="M157"/>
    </row>
    <row r="158" spans="1:13" ht="38.25" customHeight="1">
      <c r="A158" s="140" t="s">
        <v>367</v>
      </c>
      <c r="B158" s="62" t="s">
        <v>1408</v>
      </c>
      <c r="C158" s="203" t="s">
        <v>423</v>
      </c>
      <c r="D158" s="210" t="s">
        <v>361</v>
      </c>
      <c r="E158" s="151" t="s">
        <v>765</v>
      </c>
      <c r="F158" s="153">
        <v>40263</v>
      </c>
      <c r="G158" s="135">
        <f t="shared" si="15"/>
        <v>1</v>
      </c>
      <c r="H158" s="67">
        <v>1</v>
      </c>
      <c r="I158" s="67"/>
      <c r="J158" s="4" t="str">
        <f>IF(K158="","",VLOOKUP(K158,Tri!$A$1:$B$12,2,FALSE))</f>
        <v>I</v>
      </c>
      <c r="K158" s="4">
        <f t="shared" si="13"/>
        <v>3</v>
      </c>
      <c r="M158"/>
    </row>
    <row r="159" spans="1:13" ht="38.25" customHeight="1">
      <c r="A159" s="140" t="s">
        <v>367</v>
      </c>
      <c r="B159" s="62" t="s">
        <v>1408</v>
      </c>
      <c r="C159" s="203" t="s">
        <v>423</v>
      </c>
      <c r="D159" s="210" t="s">
        <v>362</v>
      </c>
      <c r="E159" s="151" t="s">
        <v>764</v>
      </c>
      <c r="F159" s="153">
        <v>40354</v>
      </c>
      <c r="G159" s="135">
        <f t="shared" si="15"/>
        <v>1</v>
      </c>
      <c r="H159" s="67">
        <v>1</v>
      </c>
      <c r="I159" s="67"/>
      <c r="J159" s="4" t="str">
        <f>IF(K159="","",VLOOKUP(K159,Tri!$A$1:$B$12,2,FALSE))</f>
        <v>II</v>
      </c>
      <c r="K159" s="4">
        <f t="shared" si="13"/>
        <v>6</v>
      </c>
      <c r="M159"/>
    </row>
    <row r="160" spans="1:13" ht="38.25" customHeight="1">
      <c r="A160" s="140" t="s">
        <v>367</v>
      </c>
      <c r="B160" s="62" t="s">
        <v>1408</v>
      </c>
      <c r="C160" s="203" t="s">
        <v>423</v>
      </c>
      <c r="D160" s="210" t="s">
        <v>363</v>
      </c>
      <c r="E160" s="151" t="s">
        <v>365</v>
      </c>
      <c r="F160" s="153">
        <v>40445</v>
      </c>
      <c r="G160" s="135">
        <f t="shared" si="15"/>
        <v>1</v>
      </c>
      <c r="H160" s="67">
        <v>1</v>
      </c>
      <c r="I160" s="67"/>
      <c r="J160" s="4" t="str">
        <f>IF(K160="","",VLOOKUP(K160,Tri!$A$1:$B$12,2,FALSE))</f>
        <v>III</v>
      </c>
      <c r="K160" s="4">
        <f t="shared" si="13"/>
        <v>9</v>
      </c>
      <c r="M160"/>
    </row>
    <row r="161" spans="1:13" ht="38.25" customHeight="1">
      <c r="A161" s="140" t="s">
        <v>367</v>
      </c>
      <c r="B161" s="62" t="s">
        <v>1408</v>
      </c>
      <c r="C161" s="216" t="s">
        <v>423</v>
      </c>
      <c r="D161" s="217" t="s">
        <v>364</v>
      </c>
      <c r="E161" s="151" t="s">
        <v>366</v>
      </c>
      <c r="F161" s="214">
        <v>40536</v>
      </c>
      <c r="G161" s="135">
        <f t="shared" si="15"/>
        <v>1</v>
      </c>
      <c r="H161" s="67">
        <v>1</v>
      </c>
      <c r="I161" s="67"/>
      <c r="J161" s="4" t="str">
        <f>IF(K161="","",VLOOKUP(K161,Tri!$A$1:$B$12,2,FALSE))</f>
        <v>IV</v>
      </c>
      <c r="K161" s="4">
        <f t="shared" si="13"/>
        <v>12</v>
      </c>
      <c r="M161"/>
    </row>
    <row r="162" spans="1:13" ht="38.25" customHeight="1">
      <c r="A162" s="140" t="s">
        <v>367</v>
      </c>
      <c r="B162" s="62" t="s">
        <v>133</v>
      </c>
      <c r="C162" s="216" t="s">
        <v>598</v>
      </c>
      <c r="D162" s="29" t="s">
        <v>1499</v>
      </c>
      <c r="E162" s="221" t="s">
        <v>1500</v>
      </c>
      <c r="F162" s="214">
        <v>40239</v>
      </c>
      <c r="G162" s="135">
        <f t="shared" si="15"/>
        <v>1</v>
      </c>
      <c r="H162" s="67">
        <v>1</v>
      </c>
      <c r="I162" s="67"/>
      <c r="J162" s="4" t="str">
        <f>IF(K162="","",VLOOKUP(K162,Tri!$A$1:$B$12,2,FALSE))</f>
        <v>I</v>
      </c>
      <c r="K162" s="4">
        <f t="shared" si="13"/>
        <v>3</v>
      </c>
      <c r="M162"/>
    </row>
    <row r="163" spans="1:13" ht="38.25" customHeight="1">
      <c r="A163" s="140" t="s">
        <v>367</v>
      </c>
      <c r="B163" s="62" t="s">
        <v>133</v>
      </c>
      <c r="C163" s="216" t="s">
        <v>598</v>
      </c>
      <c r="D163" s="29" t="s">
        <v>1501</v>
      </c>
      <c r="E163" s="221" t="s">
        <v>1502</v>
      </c>
      <c r="F163" s="214">
        <v>40311</v>
      </c>
      <c r="G163" s="135">
        <f t="shared" si="15"/>
        <v>1</v>
      </c>
      <c r="H163" s="67">
        <v>1</v>
      </c>
      <c r="I163" s="67"/>
      <c r="J163" s="4" t="str">
        <f>IF(K163="","",VLOOKUP(K163,Tri!$A$1:$B$12,2,FALSE))</f>
        <v>II</v>
      </c>
      <c r="K163" s="4">
        <f t="shared" si="13"/>
        <v>5</v>
      </c>
      <c r="M163"/>
    </row>
    <row r="164" spans="1:13" ht="38.25" customHeight="1">
      <c r="A164" s="140" t="s">
        <v>367</v>
      </c>
      <c r="B164" s="62" t="s">
        <v>133</v>
      </c>
      <c r="C164" s="216" t="s">
        <v>598</v>
      </c>
      <c r="D164" s="29" t="s">
        <v>1503</v>
      </c>
      <c r="E164" s="221" t="s">
        <v>1504</v>
      </c>
      <c r="F164" s="214">
        <v>40403</v>
      </c>
      <c r="G164" s="135">
        <f t="shared" si="15"/>
        <v>1</v>
      </c>
      <c r="H164" s="67">
        <v>1</v>
      </c>
      <c r="I164" s="67"/>
      <c r="J164" s="4" t="str">
        <f>IF(K164="","",VLOOKUP(K164,Tri!$A$1:$B$12,2,FALSE))</f>
        <v>III</v>
      </c>
      <c r="K164" s="4">
        <f t="shared" si="13"/>
        <v>8</v>
      </c>
      <c r="M164"/>
    </row>
    <row r="165" spans="1:13" ht="38.25" customHeight="1">
      <c r="A165" s="140" t="s">
        <v>367</v>
      </c>
      <c r="B165" s="140" t="s">
        <v>133</v>
      </c>
      <c r="C165" s="372" t="s">
        <v>598</v>
      </c>
      <c r="D165" s="106" t="s">
        <v>1505</v>
      </c>
      <c r="E165" s="374" t="s">
        <v>1506</v>
      </c>
      <c r="F165" s="214">
        <v>40494</v>
      </c>
      <c r="G165" s="135">
        <f t="shared" si="15"/>
        <v>1</v>
      </c>
      <c r="H165" s="67">
        <v>1</v>
      </c>
      <c r="I165" s="67"/>
      <c r="J165" s="4" t="str">
        <f>IF(K165="","",VLOOKUP(K165,Tri!$A$1:$B$12,2,FALSE))</f>
        <v>IV</v>
      </c>
      <c r="K165" s="4">
        <f t="shared" si="13"/>
        <v>11</v>
      </c>
      <c r="M165"/>
    </row>
    <row r="166" spans="1:13" ht="38.25" customHeight="1">
      <c r="A166" s="140" t="s">
        <v>367</v>
      </c>
      <c r="B166" s="215" t="s">
        <v>133</v>
      </c>
      <c r="C166" s="216" t="s">
        <v>416</v>
      </c>
      <c r="D166" s="218" t="s">
        <v>1507</v>
      </c>
      <c r="E166" s="222" t="s">
        <v>371</v>
      </c>
      <c r="F166" s="214">
        <v>40225</v>
      </c>
      <c r="G166" s="135">
        <f t="shared" si="15"/>
        <v>1</v>
      </c>
      <c r="H166" s="67">
        <v>1</v>
      </c>
      <c r="I166" s="67"/>
      <c r="J166" s="4" t="str">
        <f>IF(K166="","",VLOOKUP(K166,Tri!$A$1:$B$12,2,FALSE))</f>
        <v>I</v>
      </c>
      <c r="K166" s="4">
        <f t="shared" si="13"/>
        <v>2</v>
      </c>
      <c r="M166"/>
    </row>
    <row r="167" spans="1:13" ht="38.25" customHeight="1">
      <c r="A167" s="140" t="s">
        <v>367</v>
      </c>
      <c r="B167" s="62" t="s">
        <v>133</v>
      </c>
      <c r="C167" s="216" t="s">
        <v>416</v>
      </c>
      <c r="D167" s="218" t="s">
        <v>369</v>
      </c>
      <c r="E167" s="174" t="s">
        <v>372</v>
      </c>
      <c r="F167" s="214">
        <v>40246</v>
      </c>
      <c r="G167" s="135">
        <f t="shared" si="15"/>
        <v>1</v>
      </c>
      <c r="H167" s="67">
        <v>1</v>
      </c>
      <c r="I167" s="67"/>
      <c r="J167" s="4" t="str">
        <f>IF(K167="","",VLOOKUP(K167,Tri!$A$1:$B$12,2,FALSE))</f>
        <v>I</v>
      </c>
      <c r="K167" s="4">
        <f t="shared" si="13"/>
        <v>3</v>
      </c>
      <c r="M167"/>
    </row>
    <row r="168" spans="1:13" ht="38.25" customHeight="1">
      <c r="A168" s="140" t="s">
        <v>367</v>
      </c>
      <c r="B168" s="62" t="s">
        <v>133</v>
      </c>
      <c r="C168" s="216" t="s">
        <v>416</v>
      </c>
      <c r="D168" s="218" t="s">
        <v>1508</v>
      </c>
      <c r="E168" s="174" t="s">
        <v>373</v>
      </c>
      <c r="F168" s="214">
        <v>40276</v>
      </c>
      <c r="G168" s="135">
        <f t="shared" si="15"/>
        <v>1</v>
      </c>
      <c r="H168" s="67">
        <v>1</v>
      </c>
      <c r="I168" s="67"/>
      <c r="J168" s="4" t="str">
        <f>IF(K168="","",VLOOKUP(K168,Tri!$A$1:$B$12,2,FALSE))</f>
        <v>II</v>
      </c>
      <c r="K168" s="4">
        <f t="shared" si="13"/>
        <v>4</v>
      </c>
      <c r="M168"/>
    </row>
    <row r="169" spans="1:13" ht="38.25" customHeight="1">
      <c r="A169" s="140" t="s">
        <v>367</v>
      </c>
      <c r="B169" s="62" t="s">
        <v>133</v>
      </c>
      <c r="C169" s="216" t="s">
        <v>416</v>
      </c>
      <c r="D169" s="218" t="s">
        <v>370</v>
      </c>
      <c r="E169" s="174" t="s">
        <v>374</v>
      </c>
      <c r="F169" s="214">
        <v>40308</v>
      </c>
      <c r="G169" s="135">
        <f t="shared" si="15"/>
        <v>1</v>
      </c>
      <c r="H169" s="67">
        <v>1</v>
      </c>
      <c r="I169" s="67"/>
      <c r="J169" s="4" t="str">
        <f>IF(K169="","",VLOOKUP(K169,Tri!$A$1:$B$12,2,FALSE))</f>
        <v>II</v>
      </c>
      <c r="K169" s="4">
        <f t="shared" si="13"/>
        <v>5</v>
      </c>
      <c r="M169"/>
    </row>
    <row r="170" spans="1:13" ht="38.25" customHeight="1">
      <c r="A170" s="140" t="s">
        <v>367</v>
      </c>
      <c r="B170" s="62" t="s">
        <v>133</v>
      </c>
      <c r="C170" s="216" t="s">
        <v>416</v>
      </c>
      <c r="D170" s="218" t="s">
        <v>1509</v>
      </c>
      <c r="E170" s="174" t="s">
        <v>375</v>
      </c>
      <c r="F170" s="214">
        <v>40338</v>
      </c>
      <c r="G170" s="135">
        <f t="shared" si="15"/>
        <v>1</v>
      </c>
      <c r="H170" s="67">
        <v>1</v>
      </c>
      <c r="I170" s="67"/>
      <c r="J170" s="4" t="str">
        <f>IF(K170="","",VLOOKUP(K170,Tri!$A$1:$B$12,2,FALSE))</f>
        <v>II</v>
      </c>
      <c r="K170" s="4">
        <f t="shared" si="13"/>
        <v>6</v>
      </c>
      <c r="M170"/>
    </row>
    <row r="171" spans="1:13" ht="38.25" customHeight="1">
      <c r="A171" s="140" t="s">
        <v>367</v>
      </c>
      <c r="B171" s="62" t="s">
        <v>133</v>
      </c>
      <c r="C171" s="216" t="s">
        <v>416</v>
      </c>
      <c r="D171" s="218" t="s">
        <v>1510</v>
      </c>
      <c r="E171" s="174" t="s">
        <v>376</v>
      </c>
      <c r="F171" s="214">
        <v>40368</v>
      </c>
      <c r="G171" s="135">
        <f t="shared" si="15"/>
        <v>1</v>
      </c>
      <c r="H171" s="67">
        <v>1</v>
      </c>
      <c r="I171" s="67"/>
      <c r="J171" s="4" t="str">
        <f>IF(K171="","",VLOOKUP(K171,Tri!$A$1:$B$12,2,FALSE))</f>
        <v>III</v>
      </c>
      <c r="K171" s="4">
        <f t="shared" si="13"/>
        <v>7</v>
      </c>
      <c r="M171"/>
    </row>
    <row r="172" spans="1:13" ht="38.25" customHeight="1">
      <c r="A172" s="140" t="s">
        <v>367</v>
      </c>
      <c r="B172" s="62" t="s">
        <v>133</v>
      </c>
      <c r="C172" s="216" t="s">
        <v>416</v>
      </c>
      <c r="D172" s="218" t="s">
        <v>1511</v>
      </c>
      <c r="E172" s="174" t="s">
        <v>377</v>
      </c>
      <c r="F172" s="214">
        <v>40399</v>
      </c>
      <c r="G172" s="135">
        <f t="shared" si="15"/>
        <v>1</v>
      </c>
      <c r="H172" s="67">
        <v>1</v>
      </c>
      <c r="I172" s="67"/>
      <c r="J172" s="4" t="str">
        <f>IF(K172="","",VLOOKUP(K172,Tri!$A$1:$B$12,2,FALSE))</f>
        <v>III</v>
      </c>
      <c r="K172" s="4">
        <f t="shared" si="13"/>
        <v>8</v>
      </c>
      <c r="M172"/>
    </row>
    <row r="173" spans="1:13" ht="38.25" customHeight="1">
      <c r="A173" s="140" t="s">
        <v>367</v>
      </c>
      <c r="B173" s="62" t="s">
        <v>133</v>
      </c>
      <c r="C173" s="216" t="s">
        <v>416</v>
      </c>
      <c r="D173" s="218" t="s">
        <v>1512</v>
      </c>
      <c r="E173" s="174" t="s">
        <v>378</v>
      </c>
      <c r="F173" s="214">
        <v>40421</v>
      </c>
      <c r="G173" s="135">
        <f t="shared" si="15"/>
        <v>1</v>
      </c>
      <c r="H173" s="67">
        <v>1</v>
      </c>
      <c r="I173" s="67"/>
      <c r="J173" s="4" t="str">
        <f>IF(K173="","",VLOOKUP(K173,Tri!$A$1:$B$12,2,FALSE))</f>
        <v>III</v>
      </c>
      <c r="K173" s="4">
        <f t="shared" si="13"/>
        <v>8</v>
      </c>
      <c r="M173"/>
    </row>
    <row r="174" spans="1:13" ht="38.25" customHeight="1">
      <c r="A174" s="140" t="s">
        <v>367</v>
      </c>
      <c r="B174" s="62" t="s">
        <v>133</v>
      </c>
      <c r="C174" s="216" t="s">
        <v>416</v>
      </c>
      <c r="D174" s="218" t="s">
        <v>1513</v>
      </c>
      <c r="E174" s="174" t="s">
        <v>379</v>
      </c>
      <c r="F174" s="214">
        <v>40449</v>
      </c>
      <c r="G174" s="135">
        <f t="shared" si="15"/>
        <v>1</v>
      </c>
      <c r="H174" s="67">
        <v>1</v>
      </c>
      <c r="I174" s="67"/>
      <c r="J174" s="4" t="str">
        <f>IF(K174="","",VLOOKUP(K174,Tri!$A$1:$B$12,2,FALSE))</f>
        <v>III</v>
      </c>
      <c r="K174" s="4">
        <f t="shared" si="13"/>
        <v>9</v>
      </c>
      <c r="M174"/>
    </row>
    <row r="175" spans="1:13" ht="38.25" customHeight="1">
      <c r="A175" s="140" t="s">
        <v>367</v>
      </c>
      <c r="B175" s="140" t="s">
        <v>133</v>
      </c>
      <c r="C175" s="372" t="s">
        <v>416</v>
      </c>
      <c r="D175" s="373" t="s">
        <v>1514</v>
      </c>
      <c r="E175" s="151" t="s">
        <v>380</v>
      </c>
      <c r="F175" s="214">
        <v>40480</v>
      </c>
      <c r="G175" s="135">
        <f t="shared" si="15"/>
        <v>1</v>
      </c>
      <c r="H175" s="67">
        <v>1</v>
      </c>
      <c r="I175" s="67"/>
      <c r="J175" s="4" t="str">
        <f>IF(K175="","",VLOOKUP(K175,Tri!$A$1:$B$12,2,FALSE))</f>
        <v>IV</v>
      </c>
      <c r="K175" s="4">
        <f t="shared" si="13"/>
        <v>10</v>
      </c>
      <c r="M175"/>
    </row>
    <row r="176" spans="1:13" ht="38.25" customHeight="1">
      <c r="A176" s="140" t="s">
        <v>367</v>
      </c>
      <c r="B176" s="140" t="s">
        <v>133</v>
      </c>
      <c r="C176" s="372" t="s">
        <v>416</v>
      </c>
      <c r="D176" s="373" t="s">
        <v>1515</v>
      </c>
      <c r="E176" s="151" t="s">
        <v>381</v>
      </c>
      <c r="F176" s="214">
        <v>40512</v>
      </c>
      <c r="G176" s="135">
        <f t="shared" si="15"/>
        <v>1</v>
      </c>
      <c r="H176" s="67">
        <v>1</v>
      </c>
      <c r="I176" s="67"/>
      <c r="J176" s="4" t="str">
        <f>IF(K176="","",VLOOKUP(K176,Tri!$A$1:$B$12,2,FALSE))</f>
        <v>IV</v>
      </c>
      <c r="K176" s="4">
        <f t="shared" si="13"/>
        <v>11</v>
      </c>
      <c r="M176"/>
    </row>
    <row r="177" spans="1:13" ht="38.25" customHeight="1">
      <c r="A177" s="140" t="s">
        <v>367</v>
      </c>
      <c r="B177" s="62" t="s">
        <v>133</v>
      </c>
      <c r="C177" s="216" t="s">
        <v>416</v>
      </c>
      <c r="D177" s="218" t="s">
        <v>1516</v>
      </c>
      <c r="E177" s="174" t="s">
        <v>382</v>
      </c>
      <c r="F177" s="214">
        <v>40543</v>
      </c>
      <c r="G177" s="135">
        <f t="shared" si="15"/>
        <v>1</v>
      </c>
      <c r="H177" s="67">
        <v>1</v>
      </c>
      <c r="I177" s="67"/>
      <c r="J177" s="4" t="str">
        <f>IF(K177="","",VLOOKUP(K177,Tri!$A$1:$B$12,2,FALSE))</f>
        <v>IV</v>
      </c>
      <c r="K177" s="4">
        <f t="shared" si="13"/>
        <v>12</v>
      </c>
      <c r="M177"/>
    </row>
    <row r="178" spans="1:13" ht="38.25" customHeight="1">
      <c r="A178" s="140" t="s">
        <v>367</v>
      </c>
      <c r="B178" s="62" t="s">
        <v>133</v>
      </c>
      <c r="C178" s="216" t="s">
        <v>609</v>
      </c>
      <c r="D178" s="176" t="s">
        <v>1517</v>
      </c>
      <c r="E178" s="174" t="s">
        <v>807</v>
      </c>
      <c r="F178" s="214">
        <v>40234</v>
      </c>
      <c r="G178" s="135">
        <f t="shared" si="15"/>
        <v>1</v>
      </c>
      <c r="H178" s="67">
        <v>1</v>
      </c>
      <c r="I178" s="67"/>
      <c r="J178" s="4" t="str">
        <f>IF(K178="","",VLOOKUP(K178,Tri!$A$1:$B$12,2,FALSE))</f>
        <v>I</v>
      </c>
      <c r="K178" s="4">
        <f t="shared" si="13"/>
        <v>2</v>
      </c>
      <c r="M178"/>
    </row>
    <row r="179" spans="1:13" ht="38.25" customHeight="1">
      <c r="A179" s="140" t="s">
        <v>367</v>
      </c>
      <c r="B179" s="62" t="s">
        <v>133</v>
      </c>
      <c r="C179" s="216" t="s">
        <v>609</v>
      </c>
      <c r="D179" s="176" t="s">
        <v>1518</v>
      </c>
      <c r="E179" s="174" t="s">
        <v>808</v>
      </c>
      <c r="F179" s="214">
        <v>40316</v>
      </c>
      <c r="G179" s="135">
        <f t="shared" si="15"/>
        <v>1</v>
      </c>
      <c r="H179" s="67">
        <v>1</v>
      </c>
      <c r="I179" s="67"/>
      <c r="J179" s="4" t="str">
        <f>IF(K179="","",VLOOKUP(K179,Tri!$A$1:$B$12,2,FALSE))</f>
        <v>II</v>
      </c>
      <c r="K179" s="4">
        <f t="shared" si="13"/>
        <v>5</v>
      </c>
      <c r="M179"/>
    </row>
    <row r="180" spans="1:13" ht="38.25" customHeight="1">
      <c r="A180" s="140" t="s">
        <v>367</v>
      </c>
      <c r="B180" s="62" t="s">
        <v>133</v>
      </c>
      <c r="C180" s="216" t="s">
        <v>609</v>
      </c>
      <c r="D180" s="176" t="s">
        <v>1519</v>
      </c>
      <c r="E180" s="174" t="s">
        <v>809</v>
      </c>
      <c r="F180" s="214">
        <v>40409</v>
      </c>
      <c r="G180" s="135">
        <f t="shared" si="15"/>
        <v>1</v>
      </c>
      <c r="H180" s="67">
        <v>1</v>
      </c>
      <c r="I180" s="67"/>
      <c r="J180" s="4" t="str">
        <f>IF(K180="","",VLOOKUP(K180,Tri!$A$1:$B$12,2,FALSE))</f>
        <v>III</v>
      </c>
      <c r="K180" s="4">
        <f t="shared" si="13"/>
        <v>8</v>
      </c>
      <c r="M180"/>
    </row>
    <row r="181" spans="1:13" ht="38.25" customHeight="1">
      <c r="A181" s="140" t="s">
        <v>367</v>
      </c>
      <c r="B181" s="140" t="s">
        <v>133</v>
      </c>
      <c r="C181" s="372" t="s">
        <v>609</v>
      </c>
      <c r="D181" s="371" t="s">
        <v>1520</v>
      </c>
      <c r="E181" s="151" t="s">
        <v>810</v>
      </c>
      <c r="F181" s="214">
        <v>40505</v>
      </c>
      <c r="G181" s="135">
        <f t="shared" si="15"/>
        <v>1</v>
      </c>
      <c r="H181" s="67">
        <v>1</v>
      </c>
      <c r="I181" s="67"/>
      <c r="J181" s="4" t="str">
        <f>IF(K181="","",VLOOKUP(K181,Tri!$A$1:$B$12,2,FALSE))</f>
        <v>IV</v>
      </c>
      <c r="K181" s="4">
        <f t="shared" si="13"/>
        <v>11</v>
      </c>
      <c r="M181"/>
    </row>
    <row r="182" spans="1:13" ht="38.25" customHeight="1">
      <c r="A182" s="140" t="s">
        <v>367</v>
      </c>
      <c r="B182" s="62" t="s">
        <v>133</v>
      </c>
      <c r="C182" s="216" t="s">
        <v>609</v>
      </c>
      <c r="D182" s="467" t="s">
        <v>1708</v>
      </c>
      <c r="E182" s="468" t="s">
        <v>1712</v>
      </c>
      <c r="F182" s="214">
        <v>40217</v>
      </c>
      <c r="G182" s="135">
        <f t="shared" si="15"/>
        <v>1</v>
      </c>
      <c r="H182" s="67">
        <v>1</v>
      </c>
      <c r="I182" s="67"/>
      <c r="J182" s="4" t="str">
        <f>IF(K182="","",VLOOKUP(K182,Tri!$A$1:$B$12,2,FALSE))</f>
        <v>I</v>
      </c>
      <c r="K182" s="4">
        <f t="shared" si="13"/>
        <v>2</v>
      </c>
      <c r="M182"/>
    </row>
    <row r="183" spans="1:13" ht="38.25" customHeight="1">
      <c r="A183" s="140" t="s">
        <v>367</v>
      </c>
      <c r="B183" s="62" t="s">
        <v>133</v>
      </c>
      <c r="C183" s="216" t="s">
        <v>609</v>
      </c>
      <c r="D183" s="467" t="s">
        <v>1709</v>
      </c>
      <c r="E183" s="468" t="s">
        <v>1713</v>
      </c>
      <c r="F183" s="214">
        <v>40302</v>
      </c>
      <c r="G183" s="135">
        <f t="shared" si="15"/>
        <v>1</v>
      </c>
      <c r="H183" s="67">
        <v>1</v>
      </c>
      <c r="I183" s="67"/>
      <c r="J183" s="4" t="str">
        <f>IF(K183="","",VLOOKUP(K183,Tri!$A$1:$B$12,2,FALSE))</f>
        <v>II</v>
      </c>
      <c r="K183" s="4">
        <f t="shared" si="13"/>
        <v>5</v>
      </c>
      <c r="M183"/>
    </row>
    <row r="184" spans="1:13" ht="38.25" customHeight="1">
      <c r="A184" s="140" t="s">
        <v>367</v>
      </c>
      <c r="B184" s="62" t="s">
        <v>133</v>
      </c>
      <c r="C184" s="216" t="s">
        <v>609</v>
      </c>
      <c r="D184" s="467" t="s">
        <v>1710</v>
      </c>
      <c r="E184" s="468" t="s">
        <v>1714</v>
      </c>
      <c r="F184" s="214">
        <v>40389</v>
      </c>
      <c r="G184" s="135">
        <f t="shared" si="15"/>
        <v>1</v>
      </c>
      <c r="H184" s="67">
        <v>1</v>
      </c>
      <c r="I184" s="67"/>
      <c r="J184" s="4" t="str">
        <f>IF(K184="","",VLOOKUP(K184,Tri!$A$1:$B$12,2,FALSE))</f>
        <v>III</v>
      </c>
      <c r="K184" s="4">
        <f t="shared" si="13"/>
        <v>7</v>
      </c>
      <c r="M184"/>
    </row>
    <row r="185" spans="1:13" ht="38.25" customHeight="1">
      <c r="A185" s="140" t="s">
        <v>367</v>
      </c>
      <c r="B185" s="62" t="s">
        <v>133</v>
      </c>
      <c r="C185" s="216" t="s">
        <v>609</v>
      </c>
      <c r="D185" s="467" t="s">
        <v>1711</v>
      </c>
      <c r="E185" s="468" t="s">
        <v>1715</v>
      </c>
      <c r="F185" s="214">
        <v>40479</v>
      </c>
      <c r="G185" s="135">
        <f t="shared" si="15"/>
        <v>1</v>
      </c>
      <c r="H185" s="67">
        <v>1</v>
      </c>
      <c r="I185" s="67"/>
      <c r="J185" s="4" t="str">
        <f>IF(K185="","",VLOOKUP(K185,Tri!$A$1:$B$12,2,FALSE))</f>
        <v>IV</v>
      </c>
      <c r="K185" s="4">
        <f t="shared" si="13"/>
        <v>10</v>
      </c>
      <c r="M185"/>
    </row>
    <row r="186" spans="1:13" ht="38.25" customHeight="1">
      <c r="A186" s="140" t="s">
        <v>367</v>
      </c>
      <c r="B186" s="62" t="s">
        <v>133</v>
      </c>
      <c r="C186" s="177" t="s">
        <v>610</v>
      </c>
      <c r="D186" s="176" t="s">
        <v>383</v>
      </c>
      <c r="E186" s="174" t="s">
        <v>395</v>
      </c>
      <c r="F186" s="214">
        <v>40212</v>
      </c>
      <c r="G186" s="135">
        <f t="shared" si="15"/>
        <v>1</v>
      </c>
      <c r="H186" s="67">
        <v>1</v>
      </c>
      <c r="I186" s="67"/>
      <c r="J186" s="4" t="str">
        <f>IF(K186="","",VLOOKUP(K186,Tri!$A$1:$B$12,2,FALSE))</f>
        <v>I</v>
      </c>
      <c r="K186" s="4">
        <f t="shared" si="13"/>
        <v>2</v>
      </c>
      <c r="M186"/>
    </row>
    <row r="187" spans="1:13" ht="38.25" customHeight="1">
      <c r="A187" s="140" t="s">
        <v>367</v>
      </c>
      <c r="B187" s="62" t="s">
        <v>133</v>
      </c>
      <c r="C187" s="177" t="s">
        <v>610</v>
      </c>
      <c r="D187" s="176" t="s">
        <v>384</v>
      </c>
      <c r="E187" s="174" t="s">
        <v>396</v>
      </c>
      <c r="F187" s="214">
        <v>40233</v>
      </c>
      <c r="G187" s="135">
        <f t="shared" si="15"/>
        <v>1</v>
      </c>
      <c r="H187" s="67">
        <v>1</v>
      </c>
      <c r="I187" s="67"/>
      <c r="J187" s="4" t="str">
        <f>IF(K187="","",VLOOKUP(K187,Tri!$A$1:$B$12,2,FALSE))</f>
        <v>I</v>
      </c>
      <c r="K187" s="4">
        <f t="shared" si="13"/>
        <v>2</v>
      </c>
      <c r="M187"/>
    </row>
    <row r="188" spans="1:13" ht="38.25" customHeight="1">
      <c r="A188" s="140" t="s">
        <v>367</v>
      </c>
      <c r="B188" s="62" t="s">
        <v>133</v>
      </c>
      <c r="C188" s="177" t="s">
        <v>610</v>
      </c>
      <c r="D188" s="176" t="s">
        <v>385</v>
      </c>
      <c r="E188" s="174" t="s">
        <v>291</v>
      </c>
      <c r="F188" s="214">
        <v>40256</v>
      </c>
      <c r="G188" s="135">
        <f t="shared" si="15"/>
        <v>1</v>
      </c>
      <c r="H188" s="67">
        <v>1</v>
      </c>
      <c r="I188" s="67"/>
      <c r="J188" s="4" t="str">
        <f>IF(K188="","",VLOOKUP(K188,Tri!$A$1:$B$12,2,FALSE))</f>
        <v>I</v>
      </c>
      <c r="K188" s="4">
        <f t="shared" si="13"/>
        <v>3</v>
      </c>
      <c r="M188"/>
    </row>
    <row r="189" spans="1:13" ht="38.25" customHeight="1">
      <c r="A189" s="140" t="s">
        <v>367</v>
      </c>
      <c r="B189" s="62" t="s">
        <v>133</v>
      </c>
      <c r="C189" s="177" t="s">
        <v>610</v>
      </c>
      <c r="D189" s="176" t="s">
        <v>386</v>
      </c>
      <c r="E189" s="174" t="s">
        <v>292</v>
      </c>
      <c r="F189" s="214">
        <v>40288</v>
      </c>
      <c r="G189" s="135">
        <f t="shared" si="15"/>
        <v>1</v>
      </c>
      <c r="H189" s="67">
        <v>1</v>
      </c>
      <c r="I189" s="67"/>
      <c r="J189" s="4" t="str">
        <f>IF(K189="","",VLOOKUP(K189,Tri!$A$1:$B$12,2,FALSE))</f>
        <v>II</v>
      </c>
      <c r="K189" s="4">
        <f t="shared" si="13"/>
        <v>4</v>
      </c>
      <c r="M189"/>
    </row>
    <row r="190" spans="1:13" ht="38.25" customHeight="1">
      <c r="A190" s="140" t="s">
        <v>367</v>
      </c>
      <c r="B190" s="62" t="s">
        <v>133</v>
      </c>
      <c r="C190" s="177" t="s">
        <v>610</v>
      </c>
      <c r="D190" s="176" t="s">
        <v>387</v>
      </c>
      <c r="E190" s="174" t="s">
        <v>293</v>
      </c>
      <c r="F190" s="214">
        <v>40312</v>
      </c>
      <c r="G190" s="135">
        <f t="shared" si="15"/>
        <v>1</v>
      </c>
      <c r="H190" s="67">
        <v>1</v>
      </c>
      <c r="I190" s="67"/>
      <c r="J190" s="4" t="str">
        <f>IF(K190="","",VLOOKUP(K190,Tri!$A$1:$B$12,2,FALSE))</f>
        <v>II</v>
      </c>
      <c r="K190" s="4">
        <f t="shared" si="13"/>
        <v>5</v>
      </c>
      <c r="M190"/>
    </row>
    <row r="191" spans="1:13" ht="38.25" customHeight="1">
      <c r="A191" s="140" t="s">
        <v>367</v>
      </c>
      <c r="B191" s="62" t="s">
        <v>133</v>
      </c>
      <c r="C191" s="177" t="s">
        <v>610</v>
      </c>
      <c r="D191" s="176" t="s">
        <v>388</v>
      </c>
      <c r="E191" s="174" t="s">
        <v>294</v>
      </c>
      <c r="F191" s="214">
        <v>40352</v>
      </c>
      <c r="G191" s="135">
        <f t="shared" si="15"/>
        <v>1</v>
      </c>
      <c r="H191" s="67">
        <v>1</v>
      </c>
      <c r="I191" s="67"/>
      <c r="J191" s="4" t="str">
        <f>IF(K191="","",VLOOKUP(K191,Tri!$A$1:$B$12,2,FALSE))</f>
        <v>II</v>
      </c>
      <c r="K191" s="4">
        <f t="shared" si="13"/>
        <v>6</v>
      </c>
      <c r="M191"/>
    </row>
    <row r="192" spans="1:13" ht="38.25" customHeight="1">
      <c r="A192" s="140" t="s">
        <v>367</v>
      </c>
      <c r="B192" s="62" t="s">
        <v>133</v>
      </c>
      <c r="C192" s="177" t="s">
        <v>610</v>
      </c>
      <c r="D192" s="176" t="s">
        <v>389</v>
      </c>
      <c r="E192" s="174" t="s">
        <v>295</v>
      </c>
      <c r="F192" s="214">
        <v>40381</v>
      </c>
      <c r="G192" s="135">
        <f t="shared" si="15"/>
        <v>1</v>
      </c>
      <c r="H192" s="67">
        <v>1</v>
      </c>
      <c r="I192" s="67"/>
      <c r="J192" s="4" t="str">
        <f>IF(K192="","",VLOOKUP(K192,Tri!$A$1:$B$12,2,FALSE))</f>
        <v>III</v>
      </c>
      <c r="K192" s="4">
        <f t="shared" si="13"/>
        <v>7</v>
      </c>
      <c r="M192"/>
    </row>
    <row r="193" spans="1:11" ht="38.25" customHeight="1">
      <c r="A193" s="140" t="s">
        <v>367</v>
      </c>
      <c r="B193" s="62" t="s">
        <v>133</v>
      </c>
      <c r="C193" s="177" t="s">
        <v>610</v>
      </c>
      <c r="D193" s="176" t="s">
        <v>390</v>
      </c>
      <c r="E193" s="174" t="s">
        <v>296</v>
      </c>
      <c r="F193" s="214">
        <v>40408</v>
      </c>
      <c r="G193" s="135">
        <f t="shared" si="15"/>
        <v>1</v>
      </c>
      <c r="H193" s="67">
        <v>1</v>
      </c>
      <c r="I193" s="67"/>
      <c r="J193" s="4" t="str">
        <f>IF(K193="","",VLOOKUP(K193,Tri!$A$1:$B$12,2,FALSE))</f>
        <v>III</v>
      </c>
      <c r="K193" s="4">
        <f t="shared" si="13"/>
        <v>8</v>
      </c>
    </row>
    <row r="194" spans="1:11" ht="38.25" customHeight="1">
      <c r="A194" s="140" t="s">
        <v>367</v>
      </c>
      <c r="B194" s="62" t="s">
        <v>133</v>
      </c>
      <c r="C194" s="177" t="s">
        <v>610</v>
      </c>
      <c r="D194" s="176" t="s">
        <v>391</v>
      </c>
      <c r="E194" s="174" t="s">
        <v>297</v>
      </c>
      <c r="F194" s="214">
        <v>40427</v>
      </c>
      <c r="G194" s="135">
        <f t="shared" si="15"/>
        <v>1</v>
      </c>
      <c r="H194" s="67">
        <v>1</v>
      </c>
      <c r="I194" s="67"/>
      <c r="J194" s="4" t="str">
        <f>IF(K194="","",VLOOKUP(K194,Tri!$A$1:$B$12,2,FALSE))</f>
        <v>III</v>
      </c>
      <c r="K194" s="4">
        <f aca="true" t="shared" si="16" ref="K194:K208">IF(F194="","",MONTH(F194))</f>
        <v>9</v>
      </c>
    </row>
    <row r="195" spans="1:11" ht="38.25" customHeight="1">
      <c r="A195" s="140" t="s">
        <v>367</v>
      </c>
      <c r="B195" s="140" t="s">
        <v>133</v>
      </c>
      <c r="C195" s="370" t="s">
        <v>610</v>
      </c>
      <c r="D195" s="371" t="s">
        <v>392</v>
      </c>
      <c r="E195" s="151" t="s">
        <v>298</v>
      </c>
      <c r="F195" s="214">
        <v>40455</v>
      </c>
      <c r="G195" s="135">
        <f t="shared" si="15"/>
        <v>1</v>
      </c>
      <c r="H195" s="67">
        <v>1</v>
      </c>
      <c r="I195" s="67"/>
      <c r="J195" s="4" t="str">
        <f>IF(K195="","",VLOOKUP(K195,Tri!$A$1:$B$12,2,FALSE))</f>
        <v>IV</v>
      </c>
      <c r="K195" s="4">
        <f t="shared" si="16"/>
        <v>10</v>
      </c>
    </row>
    <row r="196" spans="1:11" ht="78.75">
      <c r="A196" s="140" t="s">
        <v>367</v>
      </c>
      <c r="B196" s="140" t="s">
        <v>133</v>
      </c>
      <c r="C196" s="370" t="s">
        <v>610</v>
      </c>
      <c r="D196" s="371" t="s">
        <v>393</v>
      </c>
      <c r="E196" s="151" t="s">
        <v>290</v>
      </c>
      <c r="F196" s="214">
        <v>40487</v>
      </c>
      <c r="G196" s="135">
        <f t="shared" si="15"/>
        <v>1</v>
      </c>
      <c r="H196" s="67">
        <v>1</v>
      </c>
      <c r="I196" s="67"/>
      <c r="J196" s="4" t="str">
        <f>IF(K196="","",VLOOKUP(K196,Tri!$A$1:$B$12,2,FALSE))</f>
        <v>IV</v>
      </c>
      <c r="K196" s="4">
        <f t="shared" si="16"/>
        <v>11</v>
      </c>
    </row>
    <row r="197" spans="1:11" ht="78.75">
      <c r="A197" s="140" t="s">
        <v>367</v>
      </c>
      <c r="B197" s="62" t="s">
        <v>133</v>
      </c>
      <c r="C197" s="177" t="s">
        <v>610</v>
      </c>
      <c r="D197" s="176" t="s">
        <v>394</v>
      </c>
      <c r="E197" s="174" t="s">
        <v>171</v>
      </c>
      <c r="F197" s="214">
        <v>40518</v>
      </c>
      <c r="G197" s="135">
        <f t="shared" si="15"/>
        <v>1</v>
      </c>
      <c r="H197" s="67">
        <v>1</v>
      </c>
      <c r="I197" s="67"/>
      <c r="J197" s="4" t="str">
        <f>IF(K197="","",VLOOKUP(K197,Tri!$A$1:$B$12,2,FALSE))</f>
        <v>IV</v>
      </c>
      <c r="K197" s="4">
        <f t="shared" si="16"/>
        <v>12</v>
      </c>
    </row>
    <row r="198" spans="1:11" ht="78.75">
      <c r="A198" s="140" t="s">
        <v>367</v>
      </c>
      <c r="B198" s="62" t="s">
        <v>133</v>
      </c>
      <c r="C198" s="177" t="s">
        <v>610</v>
      </c>
      <c r="D198" s="467" t="s">
        <v>1716</v>
      </c>
      <c r="E198" s="468" t="s">
        <v>396</v>
      </c>
      <c r="F198" s="214">
        <v>40226</v>
      </c>
      <c r="G198" s="135">
        <f t="shared" si="15"/>
        <v>1</v>
      </c>
      <c r="H198" s="67">
        <v>1</v>
      </c>
      <c r="I198" s="67"/>
      <c r="J198" s="4" t="str">
        <f>IF(K198="","",VLOOKUP(K198,Tri!$A$1:$B$12,2,FALSE))</f>
        <v>I</v>
      </c>
      <c r="K198" s="4">
        <f t="shared" si="16"/>
        <v>2</v>
      </c>
    </row>
    <row r="199" spans="1:11" ht="78.75">
      <c r="A199" s="140" t="s">
        <v>367</v>
      </c>
      <c r="B199" s="62" t="s">
        <v>133</v>
      </c>
      <c r="C199" s="177" t="s">
        <v>610</v>
      </c>
      <c r="D199" s="467" t="s">
        <v>1717</v>
      </c>
      <c r="E199" s="468" t="s">
        <v>1718</v>
      </c>
      <c r="F199" s="214">
        <v>40242</v>
      </c>
      <c r="G199" s="135">
        <f t="shared" si="15"/>
        <v>1</v>
      </c>
      <c r="H199" s="67">
        <v>1</v>
      </c>
      <c r="I199" s="67"/>
      <c r="J199" s="4" t="str">
        <f>IF(K199="","",VLOOKUP(K199,Tri!$A$1:$B$12,2,FALSE))</f>
        <v>I</v>
      </c>
      <c r="K199" s="4">
        <f t="shared" si="16"/>
        <v>3</v>
      </c>
    </row>
    <row r="200" spans="1:11" ht="78.75">
      <c r="A200" s="140" t="s">
        <v>367</v>
      </c>
      <c r="B200" s="62" t="s">
        <v>133</v>
      </c>
      <c r="C200" s="177" t="s">
        <v>610</v>
      </c>
      <c r="D200" s="467" t="s">
        <v>1719</v>
      </c>
      <c r="E200" s="468" t="s">
        <v>1720</v>
      </c>
      <c r="F200" s="214">
        <v>40274</v>
      </c>
      <c r="G200" s="135">
        <f t="shared" si="15"/>
        <v>1</v>
      </c>
      <c r="H200" s="67">
        <v>1</v>
      </c>
      <c r="I200" s="67"/>
      <c r="J200" s="4" t="str">
        <f>IF(K200="","",VLOOKUP(K200,Tri!$A$1:$B$12,2,FALSE))</f>
        <v>II</v>
      </c>
      <c r="K200" s="4">
        <f t="shared" si="16"/>
        <v>4</v>
      </c>
    </row>
    <row r="201" spans="1:11" ht="78.75">
      <c r="A201" s="140" t="s">
        <v>367</v>
      </c>
      <c r="B201" s="62" t="s">
        <v>133</v>
      </c>
      <c r="C201" s="177" t="s">
        <v>610</v>
      </c>
      <c r="D201" s="467" t="s">
        <v>1721</v>
      </c>
      <c r="E201" s="468" t="s">
        <v>1722</v>
      </c>
      <c r="F201" s="214">
        <v>40309</v>
      </c>
      <c r="G201" s="135">
        <f t="shared" si="15"/>
        <v>1</v>
      </c>
      <c r="H201" s="67">
        <v>1</v>
      </c>
      <c r="I201" s="67"/>
      <c r="J201" s="4" t="str">
        <f>IF(K201="","",VLOOKUP(K201,Tri!$A$1:$B$12,2,FALSE))</f>
        <v>II</v>
      </c>
      <c r="K201" s="4">
        <f t="shared" si="16"/>
        <v>5</v>
      </c>
    </row>
    <row r="202" spans="1:11" ht="78.75">
      <c r="A202" s="140" t="s">
        <v>367</v>
      </c>
      <c r="B202" s="62" t="s">
        <v>133</v>
      </c>
      <c r="C202" s="177" t="s">
        <v>610</v>
      </c>
      <c r="D202" s="467" t="s">
        <v>1723</v>
      </c>
      <c r="E202" s="468" t="s">
        <v>1724</v>
      </c>
      <c r="F202" s="214">
        <v>40334</v>
      </c>
      <c r="G202" s="135">
        <f t="shared" si="15"/>
        <v>1</v>
      </c>
      <c r="H202" s="67">
        <v>1</v>
      </c>
      <c r="I202" s="67"/>
      <c r="J202" s="4" t="str">
        <f>IF(K202="","",VLOOKUP(K202,Tri!$A$1:$B$12,2,FALSE))</f>
        <v>II</v>
      </c>
      <c r="K202" s="4">
        <f t="shared" si="16"/>
        <v>6</v>
      </c>
    </row>
    <row r="203" spans="1:11" ht="78.75">
      <c r="A203" s="140" t="s">
        <v>367</v>
      </c>
      <c r="B203" s="62" t="s">
        <v>133</v>
      </c>
      <c r="C203" s="177" t="s">
        <v>610</v>
      </c>
      <c r="D203" s="467" t="s">
        <v>1725</v>
      </c>
      <c r="E203" s="468" t="s">
        <v>1726</v>
      </c>
      <c r="F203" s="214">
        <v>40367</v>
      </c>
      <c r="G203" s="135">
        <f t="shared" si="15"/>
        <v>1</v>
      </c>
      <c r="H203" s="67">
        <v>1</v>
      </c>
      <c r="I203" s="67"/>
      <c r="J203" s="4" t="str">
        <f>IF(K203="","",VLOOKUP(K203,Tri!$A$1:$B$12,2,FALSE))</f>
        <v>III</v>
      </c>
      <c r="K203" s="4">
        <f t="shared" si="16"/>
        <v>7</v>
      </c>
    </row>
    <row r="204" spans="1:11" ht="78.75">
      <c r="A204" s="140" t="s">
        <v>367</v>
      </c>
      <c r="B204" s="62" t="s">
        <v>133</v>
      </c>
      <c r="C204" s="177" t="s">
        <v>610</v>
      </c>
      <c r="D204" s="467" t="s">
        <v>1727</v>
      </c>
      <c r="E204" s="468" t="s">
        <v>1728</v>
      </c>
      <c r="F204" s="214">
        <v>40396</v>
      </c>
      <c r="G204" s="135">
        <f t="shared" si="15"/>
        <v>1</v>
      </c>
      <c r="H204" s="67">
        <v>1</v>
      </c>
      <c r="I204" s="67"/>
      <c r="J204" s="4" t="str">
        <f>IF(K204="","",VLOOKUP(K204,Tri!$A$1:$B$12,2,FALSE))</f>
        <v>III</v>
      </c>
      <c r="K204" s="4">
        <f t="shared" si="16"/>
        <v>8</v>
      </c>
    </row>
    <row r="205" spans="1:11" ht="78.75">
      <c r="A205" s="140" t="s">
        <v>367</v>
      </c>
      <c r="B205" s="62" t="s">
        <v>133</v>
      </c>
      <c r="C205" s="177" t="s">
        <v>610</v>
      </c>
      <c r="D205" s="467" t="s">
        <v>1729</v>
      </c>
      <c r="E205" s="468" t="s">
        <v>1730</v>
      </c>
      <c r="F205" s="214">
        <v>40424</v>
      </c>
      <c r="G205" s="135">
        <f>IF(F205="","",1)</f>
        <v>1</v>
      </c>
      <c r="H205" s="67">
        <v>1</v>
      </c>
      <c r="I205" s="67"/>
      <c r="J205" s="4" t="str">
        <f>IF(K205="","",VLOOKUP(K205,Tri!$A$1:$B$12,2,FALSE))</f>
        <v>III</v>
      </c>
      <c r="K205" s="4">
        <f t="shared" si="16"/>
        <v>9</v>
      </c>
    </row>
    <row r="206" spans="1:11" ht="78.75">
      <c r="A206" s="140" t="s">
        <v>367</v>
      </c>
      <c r="B206" s="62" t="s">
        <v>133</v>
      </c>
      <c r="C206" s="177" t="s">
        <v>610</v>
      </c>
      <c r="D206" s="467" t="s">
        <v>1731</v>
      </c>
      <c r="E206" s="468" t="s">
        <v>1732</v>
      </c>
      <c r="F206" s="214">
        <v>40455</v>
      </c>
      <c r="G206" s="135">
        <f>IF(F206="","",1)</f>
        <v>1</v>
      </c>
      <c r="H206" s="67">
        <v>1</v>
      </c>
      <c r="I206" s="67"/>
      <c r="J206" s="4" t="str">
        <f>IF(K206="","",VLOOKUP(K206,Tri!$A$1:$B$12,2,FALSE))</f>
        <v>IV</v>
      </c>
      <c r="K206" s="4">
        <f t="shared" si="16"/>
        <v>10</v>
      </c>
    </row>
    <row r="207" spans="1:11" ht="78.75">
      <c r="A207" s="140" t="s">
        <v>367</v>
      </c>
      <c r="B207" s="140" t="s">
        <v>133</v>
      </c>
      <c r="C207" s="370" t="s">
        <v>610</v>
      </c>
      <c r="D207" s="467" t="s">
        <v>1733</v>
      </c>
      <c r="E207" s="468" t="s">
        <v>1734</v>
      </c>
      <c r="F207" s="214">
        <v>40487</v>
      </c>
      <c r="G207" s="135">
        <f>IF(F207="","",1)</f>
        <v>1</v>
      </c>
      <c r="H207" s="67">
        <v>1</v>
      </c>
      <c r="I207" s="67"/>
      <c r="J207" s="4" t="str">
        <f>IF(K207="","",VLOOKUP(K207,Tri!$A$1:$B$12,2,FALSE))</f>
        <v>IV</v>
      </c>
      <c r="K207" s="4">
        <f t="shared" si="16"/>
        <v>11</v>
      </c>
    </row>
    <row r="208" spans="1:11" ht="78.75">
      <c r="A208" s="140" t="s">
        <v>367</v>
      </c>
      <c r="B208" s="62" t="s">
        <v>133</v>
      </c>
      <c r="C208" s="177" t="s">
        <v>610</v>
      </c>
      <c r="D208" s="467" t="s">
        <v>1735</v>
      </c>
      <c r="E208" s="468" t="s">
        <v>171</v>
      </c>
      <c r="F208" s="214">
        <v>40518</v>
      </c>
      <c r="G208" s="135">
        <f>IF(F208="","",1)</f>
        <v>1</v>
      </c>
      <c r="H208" s="67">
        <v>1</v>
      </c>
      <c r="I208" s="67"/>
      <c r="J208" s="4" t="str">
        <f>IF(K208="","",VLOOKUP(K208,Tri!$A$1:$B$12,2,FALSE))</f>
        <v>IV</v>
      </c>
      <c r="K208" s="4">
        <f t="shared" si="16"/>
        <v>12</v>
      </c>
    </row>
    <row r="209" ht="11.25">
      <c r="E209" s="220"/>
    </row>
  </sheetData>
  <sheetProtection/>
  <mergeCells count="5">
    <mergeCell ref="N2:Z2"/>
    <mergeCell ref="AA2:AM2"/>
    <mergeCell ref="AN2:AZ2"/>
    <mergeCell ref="A1:F2"/>
    <mergeCell ref="H1:I2"/>
  </mergeCells>
  <dataValidations count="3">
    <dataValidation type="date" operator="lessThanOrEqual" allowBlank="1" showInputMessage="1" showErrorMessage="1" errorTitle="NO PERMITIDO" error="El tiempo planeado supera los 30 dias permitidos.&#10;Debe desagrugar aún más la tarea" sqref="F116:F119 F128 F7 F103 F9 F11:F13 F15:F36 F38:F44 F135:F208 F105 F49:F52 F110:F111 F57:F99 G4:G208">
      <formula1>E116+30</formula1>
    </dataValidation>
    <dataValidation type="date" allowBlank="1" showInputMessage="1" showErrorMessage="1" errorTitle="ERROR" error="FECHA NO VALIDA.  DIGITE DIA / MES / AÑO&#10;&#10;EJEMPLO 13/05/10&#10;&#10;Rango entre:  01/01/10 y 31/01/11" sqref="F100:F102 F129:F134 F120:F127 F104 F106:F109 F112:F115 F8 F10 F45:F48 F53:F56 F14 F4:F6 F37">
      <formula1>40179</formula1>
      <formula2>40574</formula2>
    </dataValidation>
    <dataValidation allowBlank="1" showInputMessage="1" showErrorMessage="1" sqref="C4:C208"/>
  </dataValidation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AZ176"/>
  <sheetViews>
    <sheetView zoomScalePageLayoutView="0" workbookViewId="0" topLeftCell="K1">
      <selection activeCell="L80" sqref="L80"/>
    </sheetView>
  </sheetViews>
  <sheetFormatPr defaultColWidth="11.421875" defaultRowHeight="12.75"/>
  <cols>
    <col min="1" max="1" width="19.8515625" style="2" customWidth="1"/>
    <col min="2" max="2" width="21.57421875" style="2" customWidth="1"/>
    <col min="3" max="3" width="7.8515625" style="1" bestFit="1" customWidth="1"/>
    <col min="4" max="4" width="34.28125" style="3" customWidth="1"/>
    <col min="5" max="5" width="28.7109375" style="27" customWidth="1"/>
    <col min="6" max="6" width="16.57421875" style="1" customWidth="1"/>
    <col min="7" max="7" width="10.57421875" style="1" bestFit="1" customWidth="1"/>
    <col min="8" max="8" width="23.140625" style="187" customWidth="1"/>
    <col min="9" max="9" width="19.28125" style="1" customWidth="1"/>
    <col min="10" max="10" width="13.7109375" style="1" bestFit="1" customWidth="1"/>
    <col min="11" max="11" width="5.28125" style="1" bestFit="1" customWidth="1"/>
    <col min="12" max="12" width="18.8515625" style="2" customWidth="1"/>
    <col min="13" max="13" width="30.8515625" style="2" customWidth="1"/>
    <col min="14" max="54" width="6.28125" style="2" customWidth="1"/>
    <col min="55" max="16384" width="11.421875" style="2" customWidth="1"/>
  </cols>
  <sheetData>
    <row r="1" spans="1:11" ht="13.5" customHeight="1">
      <c r="A1" s="470" t="s">
        <v>430</v>
      </c>
      <c r="B1" s="471"/>
      <c r="C1" s="471"/>
      <c r="D1" s="471"/>
      <c r="E1" s="471"/>
      <c r="F1" s="479"/>
      <c r="G1" s="112"/>
      <c r="H1" s="475" t="s">
        <v>1239</v>
      </c>
      <c r="I1" s="476"/>
      <c r="J1" s="117"/>
      <c r="K1" s="117"/>
    </row>
    <row r="2" spans="1:52" ht="13.5" customHeight="1">
      <c r="A2" s="472"/>
      <c r="B2" s="473"/>
      <c r="C2" s="473"/>
      <c r="D2" s="473"/>
      <c r="E2" s="473"/>
      <c r="F2" s="480"/>
      <c r="G2" s="114"/>
      <c r="H2" s="477"/>
      <c r="I2" s="478"/>
      <c r="J2" s="117"/>
      <c r="K2" s="117"/>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30">
      <c r="A3" s="84" t="s">
        <v>427</v>
      </c>
      <c r="B3" s="84" t="s">
        <v>1258</v>
      </c>
      <c r="C3" s="84" t="s">
        <v>425</v>
      </c>
      <c r="D3" s="84" t="s">
        <v>429</v>
      </c>
      <c r="E3" s="138" t="s">
        <v>424</v>
      </c>
      <c r="F3" s="84" t="s">
        <v>1259</v>
      </c>
      <c r="G3" s="131" t="s">
        <v>1205</v>
      </c>
      <c r="H3" s="132" t="s">
        <v>656</v>
      </c>
      <c r="I3" s="133" t="s">
        <v>426</v>
      </c>
      <c r="J3" s="133" t="s">
        <v>1200</v>
      </c>
      <c r="K3" s="133" t="s">
        <v>1201</v>
      </c>
      <c r="M3" s="139" t="s">
        <v>1206</v>
      </c>
      <c r="N3" s="139">
        <v>1</v>
      </c>
      <c r="O3" s="139">
        <v>2</v>
      </c>
      <c r="P3" s="139">
        <v>3</v>
      </c>
      <c r="Q3" s="139">
        <v>4</v>
      </c>
      <c r="R3" s="139">
        <v>5</v>
      </c>
      <c r="S3" s="139">
        <v>6</v>
      </c>
      <c r="T3" s="139">
        <v>7</v>
      </c>
      <c r="U3" s="139">
        <v>8</v>
      </c>
      <c r="V3" s="139">
        <v>9</v>
      </c>
      <c r="W3" s="139">
        <v>10</v>
      </c>
      <c r="X3" s="139">
        <v>11</v>
      </c>
      <c r="Y3" s="139">
        <v>12</v>
      </c>
      <c r="Z3" s="139" t="s">
        <v>1202</v>
      </c>
      <c r="AA3" s="139">
        <v>1</v>
      </c>
      <c r="AB3" s="139">
        <v>2</v>
      </c>
      <c r="AC3" s="139">
        <v>3</v>
      </c>
      <c r="AD3" s="139">
        <v>4</v>
      </c>
      <c r="AE3" s="139">
        <v>5</v>
      </c>
      <c r="AF3" s="139">
        <v>6</v>
      </c>
      <c r="AG3" s="139">
        <v>7</v>
      </c>
      <c r="AH3" s="139">
        <v>8</v>
      </c>
      <c r="AI3" s="139">
        <v>9</v>
      </c>
      <c r="AJ3" s="139">
        <v>10</v>
      </c>
      <c r="AK3" s="139">
        <v>11</v>
      </c>
      <c r="AL3" s="139">
        <v>12</v>
      </c>
      <c r="AM3" s="139" t="s">
        <v>1202</v>
      </c>
      <c r="AN3" s="139">
        <v>1</v>
      </c>
      <c r="AO3" s="139">
        <v>2</v>
      </c>
      <c r="AP3" s="139">
        <v>3</v>
      </c>
      <c r="AQ3" s="139">
        <v>4</v>
      </c>
      <c r="AR3" s="139">
        <v>5</v>
      </c>
      <c r="AS3" s="139">
        <v>6</v>
      </c>
      <c r="AT3" s="139">
        <v>7</v>
      </c>
      <c r="AU3" s="139">
        <v>8</v>
      </c>
      <c r="AV3" s="139">
        <v>9</v>
      </c>
      <c r="AW3" s="139">
        <v>10</v>
      </c>
      <c r="AX3" s="139">
        <v>11</v>
      </c>
      <c r="AY3" s="139">
        <v>12</v>
      </c>
      <c r="AZ3" s="139" t="s">
        <v>1202</v>
      </c>
    </row>
    <row r="4" spans="1:52" ht="81" customHeight="1">
      <c r="A4" s="7" t="s">
        <v>1212</v>
      </c>
      <c r="B4" s="128" t="s">
        <v>1213</v>
      </c>
      <c r="C4" s="115" t="s">
        <v>1214</v>
      </c>
      <c r="D4" s="128" t="s">
        <v>1521</v>
      </c>
      <c r="E4" s="432" t="s">
        <v>1590</v>
      </c>
      <c r="F4" s="433">
        <v>40543</v>
      </c>
      <c r="G4" s="434">
        <f>IF(F4="","",1)</f>
        <v>1</v>
      </c>
      <c r="H4" s="63"/>
      <c r="I4" s="4" t="s">
        <v>1592</v>
      </c>
      <c r="J4" s="4" t="str">
        <f>VLOOKUP(K4,Tri!$A$1:$B$12,2,FALSE)</f>
        <v>IV</v>
      </c>
      <c r="K4" s="4">
        <f>MONTH(F4)</f>
        <v>12</v>
      </c>
      <c r="M4" s="7" t="s">
        <v>1213</v>
      </c>
      <c r="N4" s="41">
        <f aca="true" t="shared" si="0" ref="N4:Y10">_xlfn.SUMIFS($G$4:$G$501,$B$4:$B$501,$M4,$K$4:$K$501,N$3)</f>
        <v>1</v>
      </c>
      <c r="O4" s="41">
        <f t="shared" si="0"/>
        <v>1</v>
      </c>
      <c r="P4" s="41">
        <f t="shared" si="0"/>
        <v>1</v>
      </c>
      <c r="Q4" s="41">
        <f t="shared" si="0"/>
        <v>2</v>
      </c>
      <c r="R4" s="41">
        <f t="shared" si="0"/>
        <v>2</v>
      </c>
      <c r="S4" s="41">
        <f t="shared" si="0"/>
        <v>3</v>
      </c>
      <c r="T4" s="41">
        <f t="shared" si="0"/>
        <v>2</v>
      </c>
      <c r="U4" s="41">
        <f t="shared" si="0"/>
        <v>2</v>
      </c>
      <c r="V4" s="41">
        <f t="shared" si="0"/>
        <v>2</v>
      </c>
      <c r="W4" s="41">
        <f t="shared" si="0"/>
        <v>2</v>
      </c>
      <c r="X4" s="41">
        <f t="shared" si="0"/>
        <v>2</v>
      </c>
      <c r="Y4" s="41">
        <f t="shared" si="0"/>
        <v>3</v>
      </c>
      <c r="Z4" s="168">
        <f>SUM(N4:Y4)</f>
        <v>23</v>
      </c>
      <c r="AA4" s="41">
        <f aca="true" t="shared" si="1" ref="AA4:AL10">_xlfn.SUMIFS($H$4:$H$501,$B$4:$B$501,$M4,$K$4:$K$501,AA$3)</f>
        <v>1</v>
      </c>
      <c r="AB4" s="41">
        <f t="shared" si="1"/>
        <v>1</v>
      </c>
      <c r="AC4" s="41">
        <f t="shared" si="1"/>
        <v>1</v>
      </c>
      <c r="AD4" s="41">
        <f t="shared" si="1"/>
        <v>2</v>
      </c>
      <c r="AE4" s="41">
        <f t="shared" si="1"/>
        <v>2</v>
      </c>
      <c r="AF4" s="41">
        <f t="shared" si="1"/>
        <v>3</v>
      </c>
      <c r="AG4" s="41">
        <f t="shared" si="1"/>
        <v>2</v>
      </c>
      <c r="AH4" s="41">
        <f t="shared" si="1"/>
        <v>2</v>
      </c>
      <c r="AI4" s="41">
        <f t="shared" si="1"/>
        <v>2</v>
      </c>
      <c r="AJ4" s="41">
        <f t="shared" si="1"/>
        <v>2</v>
      </c>
      <c r="AK4" s="41">
        <f t="shared" si="1"/>
        <v>2</v>
      </c>
      <c r="AL4" s="41">
        <f t="shared" si="1"/>
        <v>2</v>
      </c>
      <c r="AM4" s="168">
        <f>SUM(AA4:AL4)</f>
        <v>22</v>
      </c>
      <c r="AN4" s="113">
        <f>IF(N4="","",IF(N4=0,"",(AA4/N4)))</f>
        <v>1</v>
      </c>
      <c r="AO4" s="113">
        <f aca="true" t="shared" si="2" ref="AO4:AY4">IF(O4="","",IF(O4=0,"",(AB4/O4)))</f>
        <v>1</v>
      </c>
      <c r="AP4" s="113">
        <f t="shared" si="2"/>
        <v>1</v>
      </c>
      <c r="AQ4" s="113">
        <f t="shared" si="2"/>
        <v>1</v>
      </c>
      <c r="AR4" s="113">
        <f t="shared" si="2"/>
        <v>1</v>
      </c>
      <c r="AS4" s="113">
        <f t="shared" si="2"/>
        <v>1</v>
      </c>
      <c r="AT4" s="113">
        <f t="shared" si="2"/>
        <v>1</v>
      </c>
      <c r="AU4" s="113">
        <f t="shared" si="2"/>
        <v>1</v>
      </c>
      <c r="AV4" s="113">
        <f t="shared" si="2"/>
        <v>1</v>
      </c>
      <c r="AW4" s="113">
        <f t="shared" si="2"/>
        <v>1</v>
      </c>
      <c r="AX4" s="113">
        <f t="shared" si="2"/>
        <v>1</v>
      </c>
      <c r="AY4" s="113">
        <f t="shared" si="2"/>
        <v>0.6666666666666666</v>
      </c>
      <c r="AZ4" s="169">
        <f>IF(ISERROR(AVERAGE(AN4:AY4)),"",AVERAGE(AN4:AY4))</f>
        <v>0.9722222222222222</v>
      </c>
    </row>
    <row r="5" spans="1:52" ht="141.75" customHeight="1">
      <c r="A5" s="7" t="s">
        <v>1212</v>
      </c>
      <c r="B5" s="128" t="s">
        <v>1213</v>
      </c>
      <c r="C5" s="115" t="s">
        <v>574</v>
      </c>
      <c r="D5" s="128" t="s">
        <v>1522</v>
      </c>
      <c r="E5" s="163" t="s">
        <v>1523</v>
      </c>
      <c r="F5" s="8">
        <v>40359</v>
      </c>
      <c r="G5" s="135">
        <f aca="true" t="shared" si="3" ref="G5:G75">IF(F5="","",1)</f>
        <v>1</v>
      </c>
      <c r="H5" s="67">
        <v>1</v>
      </c>
      <c r="I5" s="4" t="s">
        <v>1237</v>
      </c>
      <c r="J5" s="4" t="str">
        <f>VLOOKUP(K5,Tri!$A$1:$B$12,2,FALSE)</f>
        <v>II</v>
      </c>
      <c r="K5" s="4">
        <f aca="true" t="shared" si="4" ref="K5:K75">MONTH(F5)</f>
        <v>6</v>
      </c>
      <c r="M5" s="76" t="s">
        <v>599</v>
      </c>
      <c r="N5" s="41">
        <f t="shared" si="0"/>
        <v>1</v>
      </c>
      <c r="O5" s="41">
        <f t="shared" si="0"/>
        <v>1</v>
      </c>
      <c r="P5" s="41">
        <f t="shared" si="0"/>
        <v>1</v>
      </c>
      <c r="Q5" s="41">
        <f t="shared" si="0"/>
        <v>1</v>
      </c>
      <c r="R5" s="41">
        <f t="shared" si="0"/>
        <v>1</v>
      </c>
      <c r="S5" s="41">
        <f t="shared" si="0"/>
        <v>1</v>
      </c>
      <c r="T5" s="41">
        <f t="shared" si="0"/>
        <v>1</v>
      </c>
      <c r="U5" s="41">
        <f t="shared" si="0"/>
        <v>1</v>
      </c>
      <c r="V5" s="41">
        <f t="shared" si="0"/>
        <v>1</v>
      </c>
      <c r="W5" s="41">
        <f t="shared" si="0"/>
        <v>1</v>
      </c>
      <c r="X5" s="41">
        <f t="shared" si="0"/>
        <v>1</v>
      </c>
      <c r="Y5" s="41">
        <f t="shared" si="0"/>
        <v>2</v>
      </c>
      <c r="Z5" s="168">
        <f aca="true" t="shared" si="5" ref="Z5:Z10">SUM(N5:Y5)</f>
        <v>13</v>
      </c>
      <c r="AA5" s="41">
        <f t="shared" si="1"/>
        <v>1</v>
      </c>
      <c r="AB5" s="41">
        <f t="shared" si="1"/>
        <v>1</v>
      </c>
      <c r="AC5" s="41">
        <f t="shared" si="1"/>
        <v>1</v>
      </c>
      <c r="AD5" s="41">
        <f t="shared" si="1"/>
        <v>1</v>
      </c>
      <c r="AE5" s="41">
        <f t="shared" si="1"/>
        <v>1</v>
      </c>
      <c r="AF5" s="41">
        <f t="shared" si="1"/>
        <v>1</v>
      </c>
      <c r="AG5" s="41">
        <f t="shared" si="1"/>
        <v>1</v>
      </c>
      <c r="AH5" s="41">
        <f t="shared" si="1"/>
        <v>1</v>
      </c>
      <c r="AI5" s="41">
        <f t="shared" si="1"/>
        <v>1</v>
      </c>
      <c r="AJ5" s="41">
        <f t="shared" si="1"/>
        <v>1</v>
      </c>
      <c r="AK5" s="41">
        <f t="shared" si="1"/>
        <v>1</v>
      </c>
      <c r="AL5" s="41">
        <f t="shared" si="1"/>
        <v>2</v>
      </c>
      <c r="AM5" s="168">
        <f aca="true" t="shared" si="6" ref="AM5:AM10">SUM(AA5:AL5)</f>
        <v>13</v>
      </c>
      <c r="AN5" s="113">
        <f aca="true" t="shared" si="7" ref="AN5:AN10">IF(N5="","",IF(N5=0,"",(AA5/N5)))</f>
        <v>1</v>
      </c>
      <c r="AO5" s="113">
        <f aca="true" t="shared" si="8" ref="AO5:AO10">IF(O5="","",IF(O5=0,"",(AB5/O5)))</f>
        <v>1</v>
      </c>
      <c r="AP5" s="113">
        <f aca="true" t="shared" si="9" ref="AP5:AP10">IF(P5="","",IF(P5=0,"",(AC5/P5)))</f>
        <v>1</v>
      </c>
      <c r="AQ5" s="113">
        <f aca="true" t="shared" si="10" ref="AQ5:AQ10">IF(Q5="","",IF(Q5=0,"",(AD5/Q5)))</f>
        <v>1</v>
      </c>
      <c r="AR5" s="113">
        <f aca="true" t="shared" si="11" ref="AR5:AR10">IF(R5="","",IF(R5=0,"",(AE5/R5)))</f>
        <v>1</v>
      </c>
      <c r="AS5" s="113">
        <f aca="true" t="shared" si="12" ref="AS5:AS10">IF(S5="","",IF(S5=0,"",(AF5/S5)))</f>
        <v>1</v>
      </c>
      <c r="AT5" s="113">
        <f aca="true" t="shared" si="13" ref="AT5:AT10">IF(T5="","",IF(T5=0,"",(AG5/T5)))</f>
        <v>1</v>
      </c>
      <c r="AU5" s="113">
        <f aca="true" t="shared" si="14" ref="AU5:AU10">IF(U5="","",IF(U5=0,"",(AH5/U5)))</f>
        <v>1</v>
      </c>
      <c r="AV5" s="113">
        <f aca="true" t="shared" si="15" ref="AV5:AV10">IF(V5="","",IF(V5=0,"",(AI5/V5)))</f>
        <v>1</v>
      </c>
      <c r="AW5" s="113">
        <f aca="true" t="shared" si="16" ref="AW5:AW10">IF(W5="","",IF(W5=0,"",(AJ5/W5)))</f>
        <v>1</v>
      </c>
      <c r="AX5" s="113">
        <f aca="true" t="shared" si="17" ref="AX5:AX10">IF(X5="","",IF(X5=0,"",(AK5/X5)))</f>
        <v>1</v>
      </c>
      <c r="AY5" s="113">
        <f aca="true" t="shared" si="18" ref="AY5:AY10">IF(Y5="","",IF(Y5=0,"",(AL5/Y5)))</f>
        <v>1</v>
      </c>
      <c r="AZ5" s="169">
        <f aca="true" t="shared" si="19" ref="AZ5:AZ10">IF(ISERROR(AVERAGE(AN5:AY5)),"",AVERAGE(AN5:AY5))</f>
        <v>1</v>
      </c>
    </row>
    <row r="6" spans="1:52" ht="48.75" customHeight="1">
      <c r="A6" s="7" t="s">
        <v>1212</v>
      </c>
      <c r="B6" s="128" t="s">
        <v>1213</v>
      </c>
      <c r="C6" s="115" t="s">
        <v>575</v>
      </c>
      <c r="D6" s="128" t="s">
        <v>1524</v>
      </c>
      <c r="E6" s="163" t="s">
        <v>1525</v>
      </c>
      <c r="F6" s="18">
        <v>40179</v>
      </c>
      <c r="G6" s="135">
        <v>1</v>
      </c>
      <c r="H6" s="67">
        <v>1</v>
      </c>
      <c r="I6" s="4"/>
      <c r="J6" s="4" t="str">
        <f>VLOOKUP(K6,Tri!$A$1:$B$12,2,FALSE)</f>
        <v>I</v>
      </c>
      <c r="K6" s="4">
        <f>MONTH(F6)</f>
        <v>1</v>
      </c>
      <c r="M6" s="128" t="s">
        <v>600</v>
      </c>
      <c r="N6" s="41">
        <f t="shared" si="0"/>
        <v>2</v>
      </c>
      <c r="O6" s="41">
        <f t="shared" si="0"/>
        <v>2</v>
      </c>
      <c r="P6" s="41">
        <f t="shared" si="0"/>
        <v>2</v>
      </c>
      <c r="Q6" s="41">
        <f t="shared" si="0"/>
        <v>3</v>
      </c>
      <c r="R6" s="41">
        <f t="shared" si="0"/>
        <v>1</v>
      </c>
      <c r="S6" s="41">
        <f t="shared" si="0"/>
        <v>2</v>
      </c>
      <c r="T6" s="41">
        <f t="shared" si="0"/>
        <v>2</v>
      </c>
      <c r="U6" s="41">
        <f t="shared" si="0"/>
        <v>2</v>
      </c>
      <c r="V6" s="41">
        <f t="shared" si="0"/>
        <v>2</v>
      </c>
      <c r="W6" s="41">
        <f t="shared" si="0"/>
        <v>2</v>
      </c>
      <c r="X6" s="41">
        <f t="shared" si="0"/>
        <v>2</v>
      </c>
      <c r="Y6" s="41">
        <f t="shared" si="0"/>
        <v>3</v>
      </c>
      <c r="Z6" s="168">
        <f t="shared" si="5"/>
        <v>25</v>
      </c>
      <c r="AA6" s="41">
        <f t="shared" si="1"/>
        <v>2</v>
      </c>
      <c r="AB6" s="41">
        <f t="shared" si="1"/>
        <v>2</v>
      </c>
      <c r="AC6" s="41">
        <f t="shared" si="1"/>
        <v>2</v>
      </c>
      <c r="AD6" s="41">
        <f t="shared" si="1"/>
        <v>3</v>
      </c>
      <c r="AE6" s="41">
        <f t="shared" si="1"/>
        <v>1</v>
      </c>
      <c r="AF6" s="41">
        <f t="shared" si="1"/>
        <v>2</v>
      </c>
      <c r="AG6" s="41">
        <f t="shared" si="1"/>
        <v>2</v>
      </c>
      <c r="AH6" s="41">
        <f t="shared" si="1"/>
        <v>2</v>
      </c>
      <c r="AI6" s="41">
        <f t="shared" si="1"/>
        <v>2</v>
      </c>
      <c r="AJ6" s="41">
        <f t="shared" si="1"/>
        <v>2</v>
      </c>
      <c r="AK6" s="41">
        <f t="shared" si="1"/>
        <v>2</v>
      </c>
      <c r="AL6" s="41">
        <f t="shared" si="1"/>
        <v>3</v>
      </c>
      <c r="AM6" s="168">
        <f t="shared" si="6"/>
        <v>25</v>
      </c>
      <c r="AN6" s="113">
        <f t="shared" si="7"/>
        <v>1</v>
      </c>
      <c r="AO6" s="113">
        <f t="shared" si="8"/>
        <v>1</v>
      </c>
      <c r="AP6" s="113">
        <f t="shared" si="9"/>
        <v>1</v>
      </c>
      <c r="AQ6" s="113">
        <f t="shared" si="10"/>
        <v>1</v>
      </c>
      <c r="AR6" s="113">
        <f t="shared" si="11"/>
        <v>1</v>
      </c>
      <c r="AS6" s="113">
        <f t="shared" si="12"/>
        <v>1</v>
      </c>
      <c r="AT6" s="113">
        <f t="shared" si="13"/>
        <v>1</v>
      </c>
      <c r="AU6" s="113">
        <f t="shared" si="14"/>
        <v>1</v>
      </c>
      <c r="AV6" s="113">
        <f t="shared" si="15"/>
        <v>1</v>
      </c>
      <c r="AW6" s="113">
        <f t="shared" si="16"/>
        <v>1</v>
      </c>
      <c r="AX6" s="113">
        <f t="shared" si="17"/>
        <v>1</v>
      </c>
      <c r="AY6" s="113">
        <f t="shared" si="18"/>
        <v>1</v>
      </c>
      <c r="AZ6" s="169">
        <f t="shared" si="19"/>
        <v>1</v>
      </c>
    </row>
    <row r="7" spans="1:52" ht="36.75" customHeight="1">
      <c r="A7" s="7" t="s">
        <v>1212</v>
      </c>
      <c r="B7" s="128" t="s">
        <v>1213</v>
      </c>
      <c r="C7" s="115" t="s">
        <v>575</v>
      </c>
      <c r="D7" s="128" t="s">
        <v>1524</v>
      </c>
      <c r="E7" s="163" t="s">
        <v>1526</v>
      </c>
      <c r="F7" s="18">
        <v>40214</v>
      </c>
      <c r="G7" s="135">
        <f t="shared" si="3"/>
        <v>1</v>
      </c>
      <c r="H7" s="67">
        <v>1</v>
      </c>
      <c r="I7" s="4"/>
      <c r="J7" s="4" t="str">
        <f>VLOOKUP(K7,Tri!$A$1:$B$12,2,FALSE)</f>
        <v>I</v>
      </c>
      <c r="K7" s="4">
        <f t="shared" si="4"/>
        <v>2</v>
      </c>
      <c r="M7" s="76" t="s">
        <v>602</v>
      </c>
      <c r="N7" s="41">
        <f t="shared" si="0"/>
        <v>1</v>
      </c>
      <c r="O7" s="41">
        <f t="shared" si="0"/>
        <v>1</v>
      </c>
      <c r="P7" s="41">
        <f t="shared" si="0"/>
        <v>1</v>
      </c>
      <c r="Q7" s="41">
        <f t="shared" si="0"/>
        <v>1</v>
      </c>
      <c r="R7" s="41">
        <f t="shared" si="0"/>
        <v>1</v>
      </c>
      <c r="S7" s="41">
        <f t="shared" si="0"/>
        <v>1</v>
      </c>
      <c r="T7" s="41">
        <f t="shared" si="0"/>
        <v>1</v>
      </c>
      <c r="U7" s="41">
        <f t="shared" si="0"/>
        <v>1</v>
      </c>
      <c r="V7" s="41">
        <f t="shared" si="0"/>
        <v>1</v>
      </c>
      <c r="W7" s="41">
        <f t="shared" si="0"/>
        <v>1</v>
      </c>
      <c r="X7" s="41">
        <f t="shared" si="0"/>
        <v>2</v>
      </c>
      <c r="Y7" s="41">
        <f t="shared" si="0"/>
        <v>1</v>
      </c>
      <c r="Z7" s="168">
        <f t="shared" si="5"/>
        <v>13</v>
      </c>
      <c r="AA7" s="41">
        <f t="shared" si="1"/>
        <v>1</v>
      </c>
      <c r="AB7" s="41">
        <f t="shared" si="1"/>
        <v>1</v>
      </c>
      <c r="AC7" s="41">
        <f t="shared" si="1"/>
        <v>1</v>
      </c>
      <c r="AD7" s="41">
        <f t="shared" si="1"/>
        <v>1</v>
      </c>
      <c r="AE7" s="41">
        <f t="shared" si="1"/>
        <v>1</v>
      </c>
      <c r="AF7" s="41">
        <f t="shared" si="1"/>
        <v>1</v>
      </c>
      <c r="AG7" s="41">
        <f t="shared" si="1"/>
        <v>1</v>
      </c>
      <c r="AH7" s="41">
        <f t="shared" si="1"/>
        <v>1</v>
      </c>
      <c r="AI7" s="41">
        <f t="shared" si="1"/>
        <v>1</v>
      </c>
      <c r="AJ7" s="41">
        <f t="shared" si="1"/>
        <v>1</v>
      </c>
      <c r="AK7" s="41">
        <f t="shared" si="1"/>
        <v>2</v>
      </c>
      <c r="AL7" s="41">
        <f t="shared" si="1"/>
        <v>1</v>
      </c>
      <c r="AM7" s="168">
        <f t="shared" si="6"/>
        <v>13</v>
      </c>
      <c r="AN7" s="113">
        <f t="shared" si="7"/>
        <v>1</v>
      </c>
      <c r="AO7" s="113">
        <f t="shared" si="8"/>
        <v>1</v>
      </c>
      <c r="AP7" s="113">
        <f t="shared" si="9"/>
        <v>1</v>
      </c>
      <c r="AQ7" s="113">
        <f t="shared" si="10"/>
        <v>1</v>
      </c>
      <c r="AR7" s="113">
        <f t="shared" si="11"/>
        <v>1</v>
      </c>
      <c r="AS7" s="113">
        <f t="shared" si="12"/>
        <v>1</v>
      </c>
      <c r="AT7" s="113">
        <f t="shared" si="13"/>
        <v>1</v>
      </c>
      <c r="AU7" s="113">
        <f t="shared" si="14"/>
        <v>1</v>
      </c>
      <c r="AV7" s="113">
        <f t="shared" si="15"/>
        <v>1</v>
      </c>
      <c r="AW7" s="113">
        <f t="shared" si="16"/>
        <v>1</v>
      </c>
      <c r="AX7" s="113">
        <f t="shared" si="17"/>
        <v>1</v>
      </c>
      <c r="AY7" s="113">
        <f t="shared" si="18"/>
        <v>1</v>
      </c>
      <c r="AZ7" s="169">
        <f t="shared" si="19"/>
        <v>1</v>
      </c>
    </row>
    <row r="8" spans="1:52" ht="36.75" customHeight="1">
      <c r="A8" s="7" t="s">
        <v>1212</v>
      </c>
      <c r="B8" s="128" t="s">
        <v>1213</v>
      </c>
      <c r="C8" s="115" t="s">
        <v>575</v>
      </c>
      <c r="D8" s="128" t="s">
        <v>1524</v>
      </c>
      <c r="E8" s="163" t="s">
        <v>1527</v>
      </c>
      <c r="F8" s="18">
        <v>40242</v>
      </c>
      <c r="G8" s="135">
        <f t="shared" si="3"/>
        <v>1</v>
      </c>
      <c r="H8" s="67">
        <v>1</v>
      </c>
      <c r="I8" s="4"/>
      <c r="J8" s="4" t="str">
        <f>VLOOKUP(K8,Tri!$A$1:$B$12,2,FALSE)</f>
        <v>I</v>
      </c>
      <c r="K8" s="4">
        <f t="shared" si="4"/>
        <v>3</v>
      </c>
      <c r="M8" s="76" t="s">
        <v>606</v>
      </c>
      <c r="N8" s="41">
        <f t="shared" si="0"/>
        <v>0</v>
      </c>
      <c r="O8" s="41">
        <f t="shared" si="0"/>
        <v>0</v>
      </c>
      <c r="P8" s="41">
        <f t="shared" si="0"/>
        <v>0</v>
      </c>
      <c r="Q8" s="41">
        <f t="shared" si="0"/>
        <v>0</v>
      </c>
      <c r="R8" s="41">
        <f t="shared" si="0"/>
        <v>0</v>
      </c>
      <c r="S8" s="41">
        <f t="shared" si="0"/>
        <v>0</v>
      </c>
      <c r="T8" s="41">
        <f t="shared" si="0"/>
        <v>0</v>
      </c>
      <c r="U8" s="41">
        <f t="shared" si="0"/>
        <v>0</v>
      </c>
      <c r="V8" s="41">
        <f t="shared" si="0"/>
        <v>1</v>
      </c>
      <c r="W8" s="41">
        <f t="shared" si="0"/>
        <v>0</v>
      </c>
      <c r="X8" s="41">
        <f t="shared" si="0"/>
        <v>0</v>
      </c>
      <c r="Y8" s="41">
        <f t="shared" si="0"/>
        <v>1</v>
      </c>
      <c r="Z8" s="168">
        <f t="shared" si="5"/>
        <v>2</v>
      </c>
      <c r="AA8" s="41">
        <f t="shared" si="1"/>
        <v>0</v>
      </c>
      <c r="AB8" s="41">
        <f t="shared" si="1"/>
        <v>0</v>
      </c>
      <c r="AC8" s="41">
        <f t="shared" si="1"/>
        <v>0</v>
      </c>
      <c r="AD8" s="41">
        <f t="shared" si="1"/>
        <v>0</v>
      </c>
      <c r="AE8" s="41">
        <f t="shared" si="1"/>
        <v>0</v>
      </c>
      <c r="AF8" s="41">
        <f t="shared" si="1"/>
        <v>0</v>
      </c>
      <c r="AG8" s="41">
        <f t="shared" si="1"/>
        <v>0</v>
      </c>
      <c r="AH8" s="41">
        <f t="shared" si="1"/>
        <v>0</v>
      </c>
      <c r="AI8" s="41">
        <f t="shared" si="1"/>
        <v>1</v>
      </c>
      <c r="AJ8" s="41">
        <f t="shared" si="1"/>
        <v>0</v>
      </c>
      <c r="AK8" s="41">
        <f t="shared" si="1"/>
        <v>0</v>
      </c>
      <c r="AL8" s="41">
        <f t="shared" si="1"/>
        <v>1</v>
      </c>
      <c r="AM8" s="168">
        <f t="shared" si="6"/>
        <v>2</v>
      </c>
      <c r="AN8" s="113">
        <f t="shared" si="7"/>
      </c>
      <c r="AO8" s="113">
        <f t="shared" si="8"/>
      </c>
      <c r="AP8" s="113">
        <f t="shared" si="9"/>
      </c>
      <c r="AQ8" s="113">
        <f t="shared" si="10"/>
      </c>
      <c r="AR8" s="113">
        <f t="shared" si="11"/>
      </c>
      <c r="AS8" s="113">
        <f t="shared" si="12"/>
      </c>
      <c r="AT8" s="113">
        <f t="shared" si="13"/>
      </c>
      <c r="AU8" s="113">
        <f t="shared" si="14"/>
      </c>
      <c r="AV8" s="113">
        <f t="shared" si="15"/>
        <v>1</v>
      </c>
      <c r="AW8" s="113">
        <f t="shared" si="16"/>
      </c>
      <c r="AX8" s="113">
        <f t="shared" si="17"/>
      </c>
      <c r="AY8" s="113">
        <f t="shared" si="18"/>
        <v>1</v>
      </c>
      <c r="AZ8" s="169">
        <f t="shared" si="19"/>
        <v>1</v>
      </c>
    </row>
    <row r="9" spans="1:52" ht="36.75" customHeight="1">
      <c r="A9" s="7" t="s">
        <v>1212</v>
      </c>
      <c r="B9" s="128" t="s">
        <v>1213</v>
      </c>
      <c r="C9" s="115" t="s">
        <v>575</v>
      </c>
      <c r="D9" s="128" t="s">
        <v>1524</v>
      </c>
      <c r="E9" s="163" t="s">
        <v>1528</v>
      </c>
      <c r="F9" s="18">
        <v>40273</v>
      </c>
      <c r="G9" s="135">
        <f t="shared" si="3"/>
        <v>1</v>
      </c>
      <c r="H9" s="67">
        <v>1</v>
      </c>
      <c r="I9" s="4"/>
      <c r="J9" s="4" t="str">
        <f>VLOOKUP(K9,Tri!$A$1:$B$12,2,FALSE)</f>
        <v>II</v>
      </c>
      <c r="K9" s="4">
        <f t="shared" si="4"/>
        <v>4</v>
      </c>
      <c r="M9" s="128" t="s">
        <v>613</v>
      </c>
      <c r="N9" s="41">
        <f t="shared" si="0"/>
        <v>0</v>
      </c>
      <c r="O9" s="41">
        <f t="shared" si="0"/>
        <v>0</v>
      </c>
      <c r="P9" s="41">
        <f t="shared" si="0"/>
        <v>0</v>
      </c>
      <c r="Q9" s="41">
        <f t="shared" si="0"/>
        <v>0</v>
      </c>
      <c r="R9" s="41">
        <f t="shared" si="0"/>
        <v>1</v>
      </c>
      <c r="S9" s="41">
        <f t="shared" si="0"/>
        <v>1</v>
      </c>
      <c r="T9" s="41">
        <f t="shared" si="0"/>
        <v>0</v>
      </c>
      <c r="U9" s="41">
        <f t="shared" si="0"/>
        <v>1</v>
      </c>
      <c r="V9" s="41">
        <f t="shared" si="0"/>
        <v>0</v>
      </c>
      <c r="W9" s="41">
        <f t="shared" si="0"/>
        <v>0</v>
      </c>
      <c r="X9" s="41">
        <f t="shared" si="0"/>
        <v>0</v>
      </c>
      <c r="Y9" s="41">
        <f t="shared" si="0"/>
        <v>1</v>
      </c>
      <c r="Z9" s="168">
        <f t="shared" si="5"/>
        <v>4</v>
      </c>
      <c r="AA9" s="41">
        <f t="shared" si="1"/>
        <v>0</v>
      </c>
      <c r="AB9" s="41">
        <f t="shared" si="1"/>
        <v>0</v>
      </c>
      <c r="AC9" s="41">
        <f t="shared" si="1"/>
        <v>0</v>
      </c>
      <c r="AD9" s="41">
        <f t="shared" si="1"/>
        <v>0</v>
      </c>
      <c r="AE9" s="41">
        <f t="shared" si="1"/>
        <v>1</v>
      </c>
      <c r="AF9" s="41">
        <f t="shared" si="1"/>
        <v>1</v>
      </c>
      <c r="AG9" s="41">
        <f t="shared" si="1"/>
        <v>0</v>
      </c>
      <c r="AH9" s="41">
        <f t="shared" si="1"/>
        <v>1</v>
      </c>
      <c r="AI9" s="41">
        <f t="shared" si="1"/>
        <v>0</v>
      </c>
      <c r="AJ9" s="41">
        <f t="shared" si="1"/>
        <v>0</v>
      </c>
      <c r="AK9" s="41">
        <f t="shared" si="1"/>
        <v>0</v>
      </c>
      <c r="AL9" s="41">
        <f t="shared" si="1"/>
        <v>1</v>
      </c>
      <c r="AM9" s="168">
        <f t="shared" si="6"/>
        <v>4</v>
      </c>
      <c r="AN9" s="113">
        <f t="shared" si="7"/>
      </c>
      <c r="AO9" s="113">
        <f t="shared" si="8"/>
      </c>
      <c r="AP9" s="113">
        <f t="shared" si="9"/>
      </c>
      <c r="AQ9" s="113">
        <f t="shared" si="10"/>
      </c>
      <c r="AR9" s="113">
        <f t="shared" si="11"/>
        <v>1</v>
      </c>
      <c r="AS9" s="113">
        <f t="shared" si="12"/>
        <v>1</v>
      </c>
      <c r="AT9" s="113">
        <f t="shared" si="13"/>
      </c>
      <c r="AU9" s="113">
        <f t="shared" si="14"/>
        <v>1</v>
      </c>
      <c r="AV9" s="113">
        <f t="shared" si="15"/>
      </c>
      <c r="AW9" s="113">
        <f t="shared" si="16"/>
      </c>
      <c r="AX9" s="113">
        <f t="shared" si="17"/>
      </c>
      <c r="AY9" s="113">
        <f t="shared" si="18"/>
        <v>1</v>
      </c>
      <c r="AZ9" s="169">
        <f t="shared" si="19"/>
        <v>1</v>
      </c>
    </row>
    <row r="10" spans="1:52" ht="36.75" customHeight="1">
      <c r="A10" s="7" t="s">
        <v>1212</v>
      </c>
      <c r="B10" s="128" t="s">
        <v>1213</v>
      </c>
      <c r="C10" s="115" t="s">
        <v>575</v>
      </c>
      <c r="D10" s="128" t="s">
        <v>1524</v>
      </c>
      <c r="E10" s="163" t="s">
        <v>1529</v>
      </c>
      <c r="F10" s="18">
        <v>40303</v>
      </c>
      <c r="G10" s="135">
        <f t="shared" si="3"/>
        <v>1</v>
      </c>
      <c r="H10" s="67">
        <v>1</v>
      </c>
      <c r="I10" s="4"/>
      <c r="J10" s="4" t="str">
        <f>VLOOKUP(K10,Tri!$A$1:$B$12,2,FALSE)</f>
        <v>II</v>
      </c>
      <c r="K10" s="4">
        <f t="shared" si="4"/>
        <v>5</v>
      </c>
      <c r="M10" s="76" t="s">
        <v>620</v>
      </c>
      <c r="N10" s="41">
        <f t="shared" si="0"/>
        <v>0</v>
      </c>
      <c r="O10" s="41">
        <f t="shared" si="0"/>
        <v>0</v>
      </c>
      <c r="P10" s="41">
        <f t="shared" si="0"/>
        <v>0</v>
      </c>
      <c r="Q10" s="41">
        <f t="shared" si="0"/>
        <v>0</v>
      </c>
      <c r="R10" s="41">
        <f t="shared" si="0"/>
        <v>0</v>
      </c>
      <c r="S10" s="41">
        <f t="shared" si="0"/>
        <v>2</v>
      </c>
      <c r="T10" s="41">
        <f t="shared" si="0"/>
        <v>0</v>
      </c>
      <c r="U10" s="41">
        <f t="shared" si="0"/>
        <v>0</v>
      </c>
      <c r="V10" s="41">
        <f t="shared" si="0"/>
        <v>0</v>
      </c>
      <c r="W10" s="41">
        <f t="shared" si="0"/>
        <v>0</v>
      </c>
      <c r="X10" s="41">
        <f t="shared" si="0"/>
        <v>0</v>
      </c>
      <c r="Y10" s="41">
        <f t="shared" si="0"/>
        <v>2</v>
      </c>
      <c r="Z10" s="168">
        <f t="shared" si="5"/>
        <v>4</v>
      </c>
      <c r="AA10" s="41">
        <f t="shared" si="1"/>
        <v>0</v>
      </c>
      <c r="AB10" s="41">
        <f t="shared" si="1"/>
        <v>0</v>
      </c>
      <c r="AC10" s="41">
        <f t="shared" si="1"/>
        <v>0</v>
      </c>
      <c r="AD10" s="41">
        <f t="shared" si="1"/>
        <v>0</v>
      </c>
      <c r="AE10" s="41">
        <f t="shared" si="1"/>
        <v>0</v>
      </c>
      <c r="AF10" s="41">
        <f t="shared" si="1"/>
        <v>2</v>
      </c>
      <c r="AG10" s="41">
        <f t="shared" si="1"/>
        <v>0</v>
      </c>
      <c r="AH10" s="41">
        <f t="shared" si="1"/>
        <v>0</v>
      </c>
      <c r="AI10" s="41">
        <f t="shared" si="1"/>
        <v>0</v>
      </c>
      <c r="AJ10" s="41">
        <f t="shared" si="1"/>
        <v>0</v>
      </c>
      <c r="AK10" s="41">
        <f t="shared" si="1"/>
        <v>0</v>
      </c>
      <c r="AL10" s="41">
        <f t="shared" si="1"/>
        <v>2</v>
      </c>
      <c r="AM10" s="168">
        <f t="shared" si="6"/>
        <v>4</v>
      </c>
      <c r="AN10" s="113">
        <f t="shared" si="7"/>
      </c>
      <c r="AO10" s="113">
        <f t="shared" si="8"/>
      </c>
      <c r="AP10" s="113">
        <f t="shared" si="9"/>
      </c>
      <c r="AQ10" s="113">
        <f t="shared" si="10"/>
      </c>
      <c r="AR10" s="113">
        <f t="shared" si="11"/>
      </c>
      <c r="AS10" s="113">
        <f t="shared" si="12"/>
        <v>1</v>
      </c>
      <c r="AT10" s="113">
        <f t="shared" si="13"/>
      </c>
      <c r="AU10" s="113">
        <f t="shared" si="14"/>
      </c>
      <c r="AV10" s="113">
        <f t="shared" si="15"/>
      </c>
      <c r="AW10" s="113">
        <f t="shared" si="16"/>
      </c>
      <c r="AX10" s="113">
        <f t="shared" si="17"/>
      </c>
      <c r="AY10" s="113">
        <f t="shared" si="18"/>
        <v>1</v>
      </c>
      <c r="AZ10" s="169">
        <f t="shared" si="19"/>
        <v>1</v>
      </c>
    </row>
    <row r="11" spans="1:39" ht="36.75" customHeight="1">
      <c r="A11" s="7" t="s">
        <v>1212</v>
      </c>
      <c r="B11" s="128" t="s">
        <v>1213</v>
      </c>
      <c r="C11" s="115" t="s">
        <v>575</v>
      </c>
      <c r="D11" s="128" t="s">
        <v>1524</v>
      </c>
      <c r="E11" s="163" t="s">
        <v>1530</v>
      </c>
      <c r="F11" s="18">
        <v>40334</v>
      </c>
      <c r="G11" s="135">
        <f t="shared" si="3"/>
        <v>1</v>
      </c>
      <c r="H11" s="67">
        <v>1</v>
      </c>
      <c r="I11" s="4"/>
      <c r="J11" s="4" t="str">
        <f>VLOOKUP(K11,Tri!$A$1:$B$12,2,FALSE)</f>
        <v>II</v>
      </c>
      <c r="K11" s="4">
        <f t="shared" si="4"/>
        <v>6</v>
      </c>
      <c r="M11"/>
      <c r="Z11" s="2">
        <f>SUM(Z4:Z10)</f>
        <v>84</v>
      </c>
      <c r="AM11" s="2">
        <f>SUM(AM4:AM10)</f>
        <v>83</v>
      </c>
    </row>
    <row r="12" spans="1:13" ht="36.75" customHeight="1">
      <c r="A12" s="7" t="s">
        <v>1212</v>
      </c>
      <c r="B12" s="128" t="s">
        <v>1213</v>
      </c>
      <c r="C12" s="115" t="s">
        <v>575</v>
      </c>
      <c r="D12" s="128" t="s">
        <v>1524</v>
      </c>
      <c r="E12" s="163" t="s">
        <v>1531</v>
      </c>
      <c r="F12" s="18">
        <v>40362</v>
      </c>
      <c r="G12" s="135">
        <f t="shared" si="3"/>
        <v>1</v>
      </c>
      <c r="H12" s="63">
        <v>1</v>
      </c>
      <c r="I12" s="4"/>
      <c r="J12" s="4" t="str">
        <f>VLOOKUP(K12,Tri!$A$1:$B$12,2,FALSE)</f>
        <v>III</v>
      </c>
      <c r="K12" s="4">
        <f t="shared" si="4"/>
        <v>7</v>
      </c>
      <c r="M12"/>
    </row>
    <row r="13" spans="1:13" ht="36.75" customHeight="1">
      <c r="A13" s="7" t="s">
        <v>1212</v>
      </c>
      <c r="B13" s="128" t="s">
        <v>1213</v>
      </c>
      <c r="C13" s="115" t="s">
        <v>575</v>
      </c>
      <c r="D13" s="128" t="s">
        <v>1524</v>
      </c>
      <c r="E13" s="163" t="s">
        <v>1532</v>
      </c>
      <c r="F13" s="18">
        <v>40395</v>
      </c>
      <c r="G13" s="135">
        <f t="shared" si="3"/>
        <v>1</v>
      </c>
      <c r="H13" s="63">
        <v>1</v>
      </c>
      <c r="I13" s="4"/>
      <c r="J13" s="4" t="str">
        <f>VLOOKUP(K13,Tri!$A$1:$B$12,2,FALSE)</f>
        <v>III</v>
      </c>
      <c r="K13" s="4">
        <f t="shared" si="4"/>
        <v>8</v>
      </c>
      <c r="M13"/>
    </row>
    <row r="14" spans="1:13" ht="36.75" customHeight="1">
      <c r="A14" s="7" t="s">
        <v>1212</v>
      </c>
      <c r="B14" s="128" t="s">
        <v>1213</v>
      </c>
      <c r="C14" s="115" t="s">
        <v>575</v>
      </c>
      <c r="D14" s="128" t="s">
        <v>1524</v>
      </c>
      <c r="E14" s="163" t="s">
        <v>1533</v>
      </c>
      <c r="F14" s="18">
        <v>40425</v>
      </c>
      <c r="G14" s="135">
        <f t="shared" si="3"/>
        <v>1</v>
      </c>
      <c r="H14" s="63">
        <v>1</v>
      </c>
      <c r="I14" s="4"/>
      <c r="J14" s="4" t="str">
        <f>VLOOKUP(K14,Tri!$A$1:$B$12,2,FALSE)</f>
        <v>III</v>
      </c>
      <c r="K14" s="4">
        <f t="shared" si="4"/>
        <v>9</v>
      </c>
      <c r="M14"/>
    </row>
    <row r="15" spans="1:13" ht="36.75" customHeight="1">
      <c r="A15" s="7" t="s">
        <v>1212</v>
      </c>
      <c r="B15" s="128" t="s">
        <v>1213</v>
      </c>
      <c r="C15" s="115" t="s">
        <v>575</v>
      </c>
      <c r="D15" s="128" t="s">
        <v>1524</v>
      </c>
      <c r="E15" s="163" t="s">
        <v>1534</v>
      </c>
      <c r="F15" s="18">
        <v>40456</v>
      </c>
      <c r="G15" s="135">
        <f t="shared" si="3"/>
        <v>1</v>
      </c>
      <c r="H15" s="63">
        <v>1</v>
      </c>
      <c r="I15" s="4"/>
      <c r="J15" s="4" t="str">
        <f>VLOOKUP(K15,Tri!$A$1:$B$12,2,FALSE)</f>
        <v>IV</v>
      </c>
      <c r="K15" s="4">
        <f t="shared" si="4"/>
        <v>10</v>
      </c>
      <c r="M15"/>
    </row>
    <row r="16" spans="1:13" ht="36.75" customHeight="1">
      <c r="A16" s="7" t="s">
        <v>1212</v>
      </c>
      <c r="B16" s="128" t="s">
        <v>1213</v>
      </c>
      <c r="C16" s="115" t="s">
        <v>575</v>
      </c>
      <c r="D16" s="128" t="s">
        <v>1524</v>
      </c>
      <c r="E16" s="163" t="s">
        <v>1535</v>
      </c>
      <c r="F16" s="18">
        <v>40487</v>
      </c>
      <c r="G16" s="135">
        <f t="shared" si="3"/>
        <v>1</v>
      </c>
      <c r="H16" s="63">
        <v>1</v>
      </c>
      <c r="I16" s="4"/>
      <c r="J16" s="4" t="str">
        <f>VLOOKUP(K16,Tri!$A$1:$B$12,2,FALSE)</f>
        <v>IV</v>
      </c>
      <c r="K16" s="4">
        <f t="shared" si="4"/>
        <v>11</v>
      </c>
      <c r="M16"/>
    </row>
    <row r="17" spans="1:13" ht="36.75" customHeight="1">
      <c r="A17" s="7" t="s">
        <v>1212</v>
      </c>
      <c r="B17" s="128" t="s">
        <v>1213</v>
      </c>
      <c r="C17" s="115" t="s">
        <v>575</v>
      </c>
      <c r="D17" s="128" t="s">
        <v>1524</v>
      </c>
      <c r="E17" s="163" t="s">
        <v>1536</v>
      </c>
      <c r="F17" s="18">
        <v>40516</v>
      </c>
      <c r="G17" s="135">
        <f t="shared" si="3"/>
        <v>1</v>
      </c>
      <c r="H17" s="63">
        <v>1</v>
      </c>
      <c r="I17" s="4"/>
      <c r="J17" s="4" t="str">
        <f>VLOOKUP(K17,Tri!$A$1:$B$12,2,FALSE)</f>
        <v>IV</v>
      </c>
      <c r="K17" s="4">
        <f t="shared" si="4"/>
        <v>12</v>
      </c>
      <c r="M17"/>
    </row>
    <row r="18" spans="1:13" ht="36.75" customHeight="1">
      <c r="A18" s="7" t="s">
        <v>1212</v>
      </c>
      <c r="B18" s="128" t="s">
        <v>1213</v>
      </c>
      <c r="C18" s="115" t="s">
        <v>110</v>
      </c>
      <c r="D18" s="163" t="s">
        <v>1537</v>
      </c>
      <c r="E18" s="163" t="s">
        <v>823</v>
      </c>
      <c r="F18" s="185">
        <v>40298</v>
      </c>
      <c r="G18" s="135">
        <v>1</v>
      </c>
      <c r="H18" s="63">
        <v>1</v>
      </c>
      <c r="I18" s="4"/>
      <c r="J18" s="4" t="str">
        <f>VLOOKUP(K18,Tri!$A$1:$B$12,2,FALSE)</f>
        <v>II</v>
      </c>
      <c r="K18" s="4">
        <f aca="true" t="shared" si="20" ref="K18:K26">MONTH(F18)</f>
        <v>4</v>
      </c>
      <c r="M18"/>
    </row>
    <row r="19" spans="1:13" ht="36.75" customHeight="1">
      <c r="A19" s="7" t="s">
        <v>1212</v>
      </c>
      <c r="B19" s="128" t="s">
        <v>1213</v>
      </c>
      <c r="C19" s="115" t="s">
        <v>110</v>
      </c>
      <c r="D19" s="163" t="s">
        <v>1537</v>
      </c>
      <c r="E19" s="163" t="s">
        <v>1591</v>
      </c>
      <c r="F19" s="185">
        <v>40327</v>
      </c>
      <c r="G19" s="135">
        <v>1</v>
      </c>
      <c r="H19" s="63">
        <v>1</v>
      </c>
      <c r="I19" s="4"/>
      <c r="J19" s="4" t="str">
        <f>VLOOKUP(K19,Tri!$A$1:$B$12,2,FALSE)</f>
        <v>II</v>
      </c>
      <c r="K19" s="4">
        <f t="shared" si="20"/>
        <v>5</v>
      </c>
      <c r="M19"/>
    </row>
    <row r="20" spans="1:13" ht="36.75" customHeight="1">
      <c r="A20" s="7" t="s">
        <v>1212</v>
      </c>
      <c r="B20" s="128" t="s">
        <v>1213</v>
      </c>
      <c r="C20" s="115" t="s">
        <v>110</v>
      </c>
      <c r="D20" s="163" t="s">
        <v>1537</v>
      </c>
      <c r="E20" s="163" t="s">
        <v>1591</v>
      </c>
      <c r="F20" s="185">
        <v>40359</v>
      </c>
      <c r="G20" s="135">
        <v>1</v>
      </c>
      <c r="H20" s="63">
        <v>1</v>
      </c>
      <c r="I20" s="4"/>
      <c r="J20" s="4" t="str">
        <f>VLOOKUP(K20,Tri!$A$1:$B$12,2,FALSE)</f>
        <v>II</v>
      </c>
      <c r="K20" s="4">
        <f t="shared" si="20"/>
        <v>6</v>
      </c>
      <c r="M20"/>
    </row>
    <row r="21" spans="1:13" ht="36.75" customHeight="1">
      <c r="A21" s="7" t="s">
        <v>1212</v>
      </c>
      <c r="B21" s="128" t="s">
        <v>1213</v>
      </c>
      <c r="C21" s="115" t="s">
        <v>110</v>
      </c>
      <c r="D21" s="163" t="s">
        <v>1537</v>
      </c>
      <c r="E21" s="163" t="s">
        <v>1591</v>
      </c>
      <c r="F21" s="185">
        <v>40389</v>
      </c>
      <c r="G21" s="135">
        <v>1</v>
      </c>
      <c r="H21" s="63">
        <v>1</v>
      </c>
      <c r="I21" s="4"/>
      <c r="J21" s="4" t="str">
        <f>VLOOKUP(K21,Tri!$A$1:$B$12,2,FALSE)</f>
        <v>III</v>
      </c>
      <c r="K21" s="4">
        <f t="shared" si="20"/>
        <v>7</v>
      </c>
      <c r="M21"/>
    </row>
    <row r="22" spans="1:13" ht="36.75" customHeight="1">
      <c r="A22" s="7" t="s">
        <v>1212</v>
      </c>
      <c r="B22" s="128" t="s">
        <v>1213</v>
      </c>
      <c r="C22" s="115" t="s">
        <v>110</v>
      </c>
      <c r="D22" s="163" t="s">
        <v>1537</v>
      </c>
      <c r="E22" s="163" t="s">
        <v>1591</v>
      </c>
      <c r="F22" s="185">
        <v>40421</v>
      </c>
      <c r="G22" s="135">
        <v>1</v>
      </c>
      <c r="H22" s="63">
        <v>1</v>
      </c>
      <c r="I22" s="4"/>
      <c r="J22" s="4" t="str">
        <f>VLOOKUP(K22,Tri!$A$1:$B$12,2,FALSE)</f>
        <v>III</v>
      </c>
      <c r="K22" s="4">
        <f t="shared" si="20"/>
        <v>8</v>
      </c>
      <c r="M22"/>
    </row>
    <row r="23" spans="1:13" ht="36.75" customHeight="1">
      <c r="A23" s="7" t="s">
        <v>1212</v>
      </c>
      <c r="B23" s="128" t="s">
        <v>1213</v>
      </c>
      <c r="C23" s="115" t="s">
        <v>110</v>
      </c>
      <c r="D23" s="163" t="s">
        <v>1537</v>
      </c>
      <c r="E23" s="163" t="s">
        <v>1591</v>
      </c>
      <c r="F23" s="185">
        <v>40451</v>
      </c>
      <c r="G23" s="135">
        <v>1</v>
      </c>
      <c r="H23" s="63">
        <v>1</v>
      </c>
      <c r="I23" s="4"/>
      <c r="J23" s="4" t="str">
        <f>VLOOKUP(K23,Tri!$A$1:$B$12,2,FALSE)</f>
        <v>III</v>
      </c>
      <c r="K23" s="4">
        <f t="shared" si="20"/>
        <v>9</v>
      </c>
      <c r="M23"/>
    </row>
    <row r="24" spans="1:13" ht="36.75" customHeight="1">
      <c r="A24" s="7" t="s">
        <v>1212</v>
      </c>
      <c r="B24" s="128" t="s">
        <v>1213</v>
      </c>
      <c r="C24" s="115" t="s">
        <v>110</v>
      </c>
      <c r="D24" s="163" t="s">
        <v>1537</v>
      </c>
      <c r="E24" s="163" t="s">
        <v>1591</v>
      </c>
      <c r="F24" s="185">
        <v>40480</v>
      </c>
      <c r="G24" s="135">
        <v>1</v>
      </c>
      <c r="H24" s="63">
        <v>1</v>
      </c>
      <c r="I24" s="4"/>
      <c r="J24" s="4" t="str">
        <f>VLOOKUP(K24,Tri!$A$1:$B$12,2,FALSE)</f>
        <v>IV</v>
      </c>
      <c r="K24" s="4">
        <f t="shared" si="20"/>
        <v>10</v>
      </c>
      <c r="M24"/>
    </row>
    <row r="25" spans="1:13" ht="36.75" customHeight="1">
      <c r="A25" s="7" t="s">
        <v>1212</v>
      </c>
      <c r="B25" s="76" t="s">
        <v>1213</v>
      </c>
      <c r="C25" s="59" t="s">
        <v>110</v>
      </c>
      <c r="D25" s="20" t="s">
        <v>1537</v>
      </c>
      <c r="E25" s="163" t="s">
        <v>1591</v>
      </c>
      <c r="F25" s="303">
        <v>40512</v>
      </c>
      <c r="G25" s="135">
        <v>1</v>
      </c>
      <c r="H25" s="386">
        <v>1</v>
      </c>
      <c r="I25" s="4"/>
      <c r="J25" s="4" t="str">
        <f>VLOOKUP(K25,Tri!$A$1:$B$12,2,FALSE)</f>
        <v>IV</v>
      </c>
      <c r="K25" s="4">
        <f t="shared" si="20"/>
        <v>11</v>
      </c>
      <c r="M25"/>
    </row>
    <row r="26" spans="1:13" ht="36.75" customHeight="1">
      <c r="A26" s="7" t="s">
        <v>1212</v>
      </c>
      <c r="B26" s="128" t="s">
        <v>1213</v>
      </c>
      <c r="C26" s="115" t="s">
        <v>110</v>
      </c>
      <c r="D26" s="163" t="s">
        <v>1537</v>
      </c>
      <c r="E26" s="163" t="s">
        <v>1591</v>
      </c>
      <c r="F26" s="185">
        <v>40543</v>
      </c>
      <c r="G26" s="135">
        <v>1</v>
      </c>
      <c r="H26" s="63">
        <v>1</v>
      </c>
      <c r="I26" s="4"/>
      <c r="J26" s="4" t="str">
        <f>VLOOKUP(K26,Tri!$A$1:$B$12,2,FALSE)</f>
        <v>IV</v>
      </c>
      <c r="K26" s="4">
        <f t="shared" si="20"/>
        <v>12</v>
      </c>
      <c r="M26"/>
    </row>
    <row r="27" spans="1:13" ht="36.75" customHeight="1">
      <c r="A27" s="7" t="s">
        <v>1212</v>
      </c>
      <c r="B27" s="128" t="s">
        <v>599</v>
      </c>
      <c r="C27" s="326" t="s">
        <v>577</v>
      </c>
      <c r="D27" s="163" t="s">
        <v>1538</v>
      </c>
      <c r="E27" s="163" t="s">
        <v>576</v>
      </c>
      <c r="F27" s="8">
        <v>40542</v>
      </c>
      <c r="G27" s="135">
        <f t="shared" si="3"/>
        <v>1</v>
      </c>
      <c r="H27" s="63">
        <v>1</v>
      </c>
      <c r="I27" s="4"/>
      <c r="J27" s="4" t="str">
        <f>VLOOKUP(K27,Tri!$A$1:$B$12,2,FALSE)</f>
        <v>IV</v>
      </c>
      <c r="K27" s="4">
        <f t="shared" si="4"/>
        <v>12</v>
      </c>
      <c r="M27"/>
    </row>
    <row r="28" spans="1:13" ht="36.75" customHeight="1">
      <c r="A28" s="7" t="s">
        <v>1212</v>
      </c>
      <c r="B28" s="128" t="s">
        <v>599</v>
      </c>
      <c r="C28" s="327" t="s">
        <v>598</v>
      </c>
      <c r="D28" s="128" t="s">
        <v>578</v>
      </c>
      <c r="E28" s="163" t="s">
        <v>587</v>
      </c>
      <c r="F28" s="21">
        <v>40211</v>
      </c>
      <c r="G28" s="135">
        <f t="shared" si="3"/>
        <v>1</v>
      </c>
      <c r="H28" s="67">
        <v>1</v>
      </c>
      <c r="I28" s="4"/>
      <c r="J28" s="4" t="str">
        <f>VLOOKUP(K28,Tri!$A$1:$B$12,2,FALSE)</f>
        <v>I</v>
      </c>
      <c r="K28" s="4">
        <f t="shared" si="4"/>
        <v>2</v>
      </c>
      <c r="M28"/>
    </row>
    <row r="29" spans="1:13" ht="36.75" customHeight="1">
      <c r="A29" s="7" t="s">
        <v>1212</v>
      </c>
      <c r="B29" s="128" t="s">
        <v>599</v>
      </c>
      <c r="C29" s="327" t="s">
        <v>598</v>
      </c>
      <c r="D29" s="128" t="s">
        <v>579</v>
      </c>
      <c r="E29" s="163" t="s">
        <v>588</v>
      </c>
      <c r="F29" s="21">
        <v>40240</v>
      </c>
      <c r="G29" s="135">
        <f t="shared" si="3"/>
        <v>1</v>
      </c>
      <c r="H29" s="67">
        <v>1</v>
      </c>
      <c r="I29" s="4"/>
      <c r="J29" s="4" t="str">
        <f>VLOOKUP(K29,Tri!$A$1:$B$12,2,FALSE)</f>
        <v>I</v>
      </c>
      <c r="K29" s="4">
        <f t="shared" si="4"/>
        <v>3</v>
      </c>
      <c r="M29"/>
    </row>
    <row r="30" spans="1:13" ht="36.75" customHeight="1">
      <c r="A30" s="7" t="s">
        <v>1212</v>
      </c>
      <c r="B30" s="128" t="s">
        <v>599</v>
      </c>
      <c r="C30" s="327" t="s">
        <v>598</v>
      </c>
      <c r="D30" s="128" t="s">
        <v>580</v>
      </c>
      <c r="E30" s="163" t="s">
        <v>589</v>
      </c>
      <c r="F30" s="21">
        <v>40273</v>
      </c>
      <c r="G30" s="135">
        <f t="shared" si="3"/>
        <v>1</v>
      </c>
      <c r="H30" s="67">
        <v>1</v>
      </c>
      <c r="I30" s="4"/>
      <c r="J30" s="4" t="str">
        <f>VLOOKUP(K30,Tri!$A$1:$B$12,2,FALSE)</f>
        <v>II</v>
      </c>
      <c r="K30" s="4">
        <f t="shared" si="4"/>
        <v>4</v>
      </c>
      <c r="M30"/>
    </row>
    <row r="31" spans="1:13" ht="36.75" customHeight="1">
      <c r="A31" s="7" t="s">
        <v>1212</v>
      </c>
      <c r="B31" s="128" t="s">
        <v>599</v>
      </c>
      <c r="C31" s="327" t="s">
        <v>598</v>
      </c>
      <c r="D31" s="128" t="s">
        <v>581</v>
      </c>
      <c r="E31" s="163" t="s">
        <v>590</v>
      </c>
      <c r="F31" s="21">
        <v>40301</v>
      </c>
      <c r="G31" s="135">
        <f t="shared" si="3"/>
        <v>1</v>
      </c>
      <c r="H31" s="67">
        <v>1</v>
      </c>
      <c r="I31" s="4"/>
      <c r="J31" s="4" t="str">
        <f>VLOOKUP(K31,Tri!$A$1:$B$12,2,FALSE)</f>
        <v>II</v>
      </c>
      <c r="K31" s="4">
        <f t="shared" si="4"/>
        <v>5</v>
      </c>
      <c r="M31"/>
    </row>
    <row r="32" spans="1:13" ht="36.75" customHeight="1">
      <c r="A32" s="7" t="s">
        <v>1212</v>
      </c>
      <c r="B32" s="128" t="s">
        <v>599</v>
      </c>
      <c r="C32" s="327" t="s">
        <v>598</v>
      </c>
      <c r="D32" s="128" t="s">
        <v>582</v>
      </c>
      <c r="E32" s="163" t="s">
        <v>591</v>
      </c>
      <c r="F32" s="21">
        <v>40331</v>
      </c>
      <c r="G32" s="135">
        <f t="shared" si="3"/>
        <v>1</v>
      </c>
      <c r="H32" s="67">
        <v>1</v>
      </c>
      <c r="I32" s="4"/>
      <c r="J32" s="4" t="str">
        <f>VLOOKUP(K32,Tri!$A$1:$B$12,2,FALSE)</f>
        <v>II</v>
      </c>
      <c r="K32" s="4">
        <f t="shared" si="4"/>
        <v>6</v>
      </c>
      <c r="M32"/>
    </row>
    <row r="33" spans="1:13" ht="36.75" customHeight="1">
      <c r="A33" s="7" t="s">
        <v>1212</v>
      </c>
      <c r="B33" s="128" t="s">
        <v>599</v>
      </c>
      <c r="C33" s="327" t="s">
        <v>598</v>
      </c>
      <c r="D33" s="128" t="s">
        <v>583</v>
      </c>
      <c r="E33" s="163" t="s">
        <v>592</v>
      </c>
      <c r="F33" s="21">
        <v>40361</v>
      </c>
      <c r="G33" s="135">
        <f t="shared" si="3"/>
        <v>1</v>
      </c>
      <c r="H33" s="67">
        <v>1</v>
      </c>
      <c r="I33" s="4"/>
      <c r="J33" s="4" t="str">
        <f>VLOOKUP(K33,Tri!$A$1:$B$12,2,FALSE)</f>
        <v>III</v>
      </c>
      <c r="K33" s="4">
        <f t="shared" si="4"/>
        <v>7</v>
      </c>
      <c r="M33"/>
    </row>
    <row r="34" spans="1:13" ht="36.75" customHeight="1">
      <c r="A34" s="7" t="s">
        <v>1212</v>
      </c>
      <c r="B34" s="128" t="s">
        <v>599</v>
      </c>
      <c r="C34" s="327" t="s">
        <v>598</v>
      </c>
      <c r="D34" s="128" t="s">
        <v>584</v>
      </c>
      <c r="E34" s="163" t="s">
        <v>593</v>
      </c>
      <c r="F34" s="21">
        <v>40393</v>
      </c>
      <c r="G34" s="135">
        <f t="shared" si="3"/>
        <v>1</v>
      </c>
      <c r="H34" s="63">
        <v>1</v>
      </c>
      <c r="I34" s="4"/>
      <c r="J34" s="4" t="str">
        <f>VLOOKUP(K34,Tri!$A$1:$B$12,2,FALSE)</f>
        <v>III</v>
      </c>
      <c r="K34" s="4">
        <f t="shared" si="4"/>
        <v>8</v>
      </c>
      <c r="M34"/>
    </row>
    <row r="35" spans="1:13" ht="36.75" customHeight="1">
      <c r="A35" s="7" t="s">
        <v>1212</v>
      </c>
      <c r="B35" s="128" t="s">
        <v>599</v>
      </c>
      <c r="C35" s="327" t="s">
        <v>598</v>
      </c>
      <c r="D35" s="128" t="s">
        <v>585</v>
      </c>
      <c r="E35" s="163" t="s">
        <v>594</v>
      </c>
      <c r="F35" s="21">
        <v>40423</v>
      </c>
      <c r="G35" s="135">
        <f t="shared" si="3"/>
        <v>1</v>
      </c>
      <c r="H35" s="63">
        <v>1</v>
      </c>
      <c r="I35" s="4"/>
      <c r="J35" s="4" t="str">
        <f>VLOOKUP(K35,Tri!$A$1:$B$12,2,FALSE)</f>
        <v>III</v>
      </c>
      <c r="K35" s="4">
        <f t="shared" si="4"/>
        <v>9</v>
      </c>
      <c r="M35"/>
    </row>
    <row r="36" spans="1:13" ht="36.75" customHeight="1">
      <c r="A36" s="7" t="s">
        <v>1212</v>
      </c>
      <c r="B36" s="128" t="s">
        <v>599</v>
      </c>
      <c r="C36" s="327" t="s">
        <v>598</v>
      </c>
      <c r="D36" s="128" t="s">
        <v>1539</v>
      </c>
      <c r="E36" s="163" t="s">
        <v>595</v>
      </c>
      <c r="F36" s="21">
        <v>40453</v>
      </c>
      <c r="G36" s="135">
        <f t="shared" si="3"/>
        <v>1</v>
      </c>
      <c r="H36" s="63">
        <v>1</v>
      </c>
      <c r="I36" s="4"/>
      <c r="J36" s="4" t="str">
        <f>VLOOKUP(K36,Tri!$A$1:$B$12,2,FALSE)</f>
        <v>IV</v>
      </c>
      <c r="K36" s="4">
        <f t="shared" si="4"/>
        <v>10</v>
      </c>
      <c r="M36"/>
    </row>
    <row r="37" spans="1:13" ht="36.75" customHeight="1">
      <c r="A37" s="7" t="s">
        <v>1212</v>
      </c>
      <c r="B37" s="128" t="s">
        <v>599</v>
      </c>
      <c r="C37" s="327" t="s">
        <v>598</v>
      </c>
      <c r="D37" s="128" t="s">
        <v>586</v>
      </c>
      <c r="E37" s="163" t="s">
        <v>596</v>
      </c>
      <c r="F37" s="21">
        <v>40485</v>
      </c>
      <c r="G37" s="135">
        <f t="shared" si="3"/>
        <v>1</v>
      </c>
      <c r="H37" s="63">
        <v>1</v>
      </c>
      <c r="I37" s="4"/>
      <c r="J37" s="4" t="str">
        <f>VLOOKUP(K37,Tri!$A$1:$B$12,2,FALSE)</f>
        <v>IV</v>
      </c>
      <c r="K37" s="4">
        <f t="shared" si="4"/>
        <v>11</v>
      </c>
      <c r="M37"/>
    </row>
    <row r="38" spans="1:13" ht="36.75" customHeight="1">
      <c r="A38" s="7" t="s">
        <v>1212</v>
      </c>
      <c r="B38" s="128" t="s">
        <v>599</v>
      </c>
      <c r="C38" s="327" t="s">
        <v>598</v>
      </c>
      <c r="D38" s="128" t="s">
        <v>1540</v>
      </c>
      <c r="E38" s="163" t="s">
        <v>597</v>
      </c>
      <c r="F38" s="21">
        <v>40514</v>
      </c>
      <c r="G38" s="135">
        <f t="shared" si="3"/>
        <v>1</v>
      </c>
      <c r="H38" s="63">
        <v>1</v>
      </c>
      <c r="I38" s="4"/>
      <c r="J38" s="4" t="str">
        <f>VLOOKUP(K38,Tri!$A$1:$B$12,2,FALSE)</f>
        <v>IV</v>
      </c>
      <c r="K38" s="4">
        <f t="shared" si="4"/>
        <v>12</v>
      </c>
      <c r="M38"/>
    </row>
    <row r="39" spans="1:13" ht="36.75" customHeight="1">
      <c r="A39" s="7" t="s">
        <v>1212</v>
      </c>
      <c r="B39" s="128" t="s">
        <v>599</v>
      </c>
      <c r="C39" s="327" t="s">
        <v>598</v>
      </c>
      <c r="D39" s="128" t="s">
        <v>824</v>
      </c>
      <c r="E39" s="128" t="s">
        <v>825</v>
      </c>
      <c r="F39" s="21">
        <v>40548</v>
      </c>
      <c r="G39" s="135">
        <v>1</v>
      </c>
      <c r="H39" s="63">
        <v>1</v>
      </c>
      <c r="I39" s="4"/>
      <c r="J39" s="4" t="str">
        <f>VLOOKUP(K39,Tri!$A$1:$B$12,2,FALSE)</f>
        <v>I</v>
      </c>
      <c r="K39" s="4">
        <f>MONTH(F39)</f>
        <v>1</v>
      </c>
      <c r="M39"/>
    </row>
    <row r="40" spans="1:13" ht="36.75" customHeight="1">
      <c r="A40" s="7" t="s">
        <v>1212</v>
      </c>
      <c r="B40" s="128" t="s">
        <v>600</v>
      </c>
      <c r="C40" s="328" t="s">
        <v>577</v>
      </c>
      <c r="D40" s="128" t="s">
        <v>1541</v>
      </c>
      <c r="E40" s="163" t="s">
        <v>1542</v>
      </c>
      <c r="F40" s="21">
        <v>40542</v>
      </c>
      <c r="G40" s="135">
        <f t="shared" si="3"/>
        <v>1</v>
      </c>
      <c r="H40" s="67">
        <v>1</v>
      </c>
      <c r="I40" s="4"/>
      <c r="J40" s="4" t="str">
        <f>VLOOKUP(K40,Tri!$A$1:$B$12,2,FALSE)</f>
        <v>IV</v>
      </c>
      <c r="K40" s="4">
        <f t="shared" si="4"/>
        <v>12</v>
      </c>
      <c r="M40"/>
    </row>
    <row r="41" spans="1:13" ht="36.75" customHeight="1">
      <c r="A41" s="7" t="s">
        <v>1212</v>
      </c>
      <c r="B41" s="128" t="s">
        <v>600</v>
      </c>
      <c r="C41" s="329" t="s">
        <v>598</v>
      </c>
      <c r="D41" s="128" t="s">
        <v>601</v>
      </c>
      <c r="E41" s="128" t="s">
        <v>1543</v>
      </c>
      <c r="F41" s="424">
        <v>40198</v>
      </c>
      <c r="G41" s="147">
        <f t="shared" si="3"/>
        <v>1</v>
      </c>
      <c r="H41" s="425">
        <v>1</v>
      </c>
      <c r="I41" s="4"/>
      <c r="J41" s="4" t="str">
        <f>VLOOKUP(K41,Tri!$A$1:$B$12,2,FALSE)</f>
        <v>I</v>
      </c>
      <c r="K41" s="4">
        <f t="shared" si="4"/>
        <v>1</v>
      </c>
      <c r="M41"/>
    </row>
    <row r="42" spans="1:13" ht="36.75" customHeight="1">
      <c r="A42" s="7" t="s">
        <v>1212</v>
      </c>
      <c r="B42" s="128" t="s">
        <v>600</v>
      </c>
      <c r="C42" s="329" t="s">
        <v>598</v>
      </c>
      <c r="D42" s="128" t="s">
        <v>601</v>
      </c>
      <c r="E42" s="128" t="s">
        <v>1544</v>
      </c>
      <c r="F42" s="21">
        <v>40226</v>
      </c>
      <c r="G42" s="135">
        <f t="shared" si="3"/>
        <v>1</v>
      </c>
      <c r="H42" s="67">
        <v>1</v>
      </c>
      <c r="I42" s="4"/>
      <c r="J42" s="4" t="str">
        <f>VLOOKUP(K42,Tri!$A$1:$B$12,2,FALSE)</f>
        <v>I</v>
      </c>
      <c r="K42" s="4">
        <f t="shared" si="4"/>
        <v>2</v>
      </c>
      <c r="M42"/>
    </row>
    <row r="43" spans="1:13" ht="36.75" customHeight="1">
      <c r="A43" s="7" t="s">
        <v>1212</v>
      </c>
      <c r="B43" s="128" t="s">
        <v>600</v>
      </c>
      <c r="C43" s="329" t="s">
        <v>598</v>
      </c>
      <c r="D43" s="128" t="s">
        <v>601</v>
      </c>
      <c r="E43" s="128" t="s">
        <v>1545</v>
      </c>
      <c r="F43" s="21">
        <v>40254</v>
      </c>
      <c r="G43" s="135">
        <f t="shared" si="3"/>
        <v>1</v>
      </c>
      <c r="H43" s="67">
        <v>1</v>
      </c>
      <c r="I43" s="4"/>
      <c r="J43" s="4" t="str">
        <f>VLOOKUP(K43,Tri!$A$1:$B$12,2,FALSE)</f>
        <v>I</v>
      </c>
      <c r="K43" s="4">
        <f t="shared" si="4"/>
        <v>3</v>
      </c>
      <c r="M43"/>
    </row>
    <row r="44" spans="1:13" ht="36.75" customHeight="1">
      <c r="A44" s="7" t="s">
        <v>1212</v>
      </c>
      <c r="B44" s="128" t="s">
        <v>600</v>
      </c>
      <c r="C44" s="329" t="s">
        <v>598</v>
      </c>
      <c r="D44" s="128" t="s">
        <v>601</v>
      </c>
      <c r="E44" s="128" t="s">
        <v>1546</v>
      </c>
      <c r="F44" s="21">
        <v>40287</v>
      </c>
      <c r="G44" s="135">
        <f t="shared" si="3"/>
        <v>1</v>
      </c>
      <c r="H44" s="67">
        <v>1</v>
      </c>
      <c r="I44" s="4"/>
      <c r="J44" s="4" t="str">
        <f>VLOOKUP(K44,Tri!$A$1:$B$12,2,FALSE)</f>
        <v>II</v>
      </c>
      <c r="K44" s="4">
        <f t="shared" si="4"/>
        <v>4</v>
      </c>
      <c r="M44"/>
    </row>
    <row r="45" spans="1:13" ht="36.75" customHeight="1">
      <c r="A45" s="7" t="s">
        <v>1212</v>
      </c>
      <c r="B45" s="128" t="s">
        <v>600</v>
      </c>
      <c r="C45" s="329" t="s">
        <v>598</v>
      </c>
      <c r="D45" s="128" t="s">
        <v>601</v>
      </c>
      <c r="E45" s="128" t="s">
        <v>1547</v>
      </c>
      <c r="F45" s="21">
        <v>40317</v>
      </c>
      <c r="G45" s="135">
        <f t="shared" si="3"/>
        <v>1</v>
      </c>
      <c r="H45" s="67">
        <v>1</v>
      </c>
      <c r="I45" s="4"/>
      <c r="J45" s="4" t="str">
        <f>VLOOKUP(K45,Tri!$A$1:$B$12,2,FALSE)</f>
        <v>II</v>
      </c>
      <c r="K45" s="4">
        <f t="shared" si="4"/>
        <v>5</v>
      </c>
      <c r="M45"/>
    </row>
    <row r="46" spans="1:13" ht="36.75" customHeight="1">
      <c r="A46" s="7" t="s">
        <v>1212</v>
      </c>
      <c r="B46" s="128" t="s">
        <v>600</v>
      </c>
      <c r="C46" s="329" t="s">
        <v>598</v>
      </c>
      <c r="D46" s="128" t="s">
        <v>601</v>
      </c>
      <c r="E46" s="128" t="s">
        <v>1548</v>
      </c>
      <c r="F46" s="21">
        <v>40346</v>
      </c>
      <c r="G46" s="135">
        <f t="shared" si="3"/>
        <v>1</v>
      </c>
      <c r="H46" s="67">
        <v>1</v>
      </c>
      <c r="I46" s="4"/>
      <c r="J46" s="4" t="str">
        <f>VLOOKUP(K46,Tri!$A$1:$B$12,2,FALSE)</f>
        <v>II</v>
      </c>
      <c r="K46" s="4">
        <f t="shared" si="4"/>
        <v>6</v>
      </c>
      <c r="M46"/>
    </row>
    <row r="47" spans="1:13" ht="36.75" customHeight="1">
      <c r="A47" s="7" t="s">
        <v>1212</v>
      </c>
      <c r="B47" s="128" t="s">
        <v>600</v>
      </c>
      <c r="C47" s="329" t="s">
        <v>598</v>
      </c>
      <c r="D47" s="128" t="s">
        <v>601</v>
      </c>
      <c r="E47" s="128" t="s">
        <v>1549</v>
      </c>
      <c r="F47" s="21">
        <v>40378</v>
      </c>
      <c r="G47" s="135">
        <f t="shared" si="3"/>
        <v>1</v>
      </c>
      <c r="H47" s="63">
        <v>1</v>
      </c>
      <c r="I47" s="4"/>
      <c r="J47" s="4" t="str">
        <f>VLOOKUP(K47,Tri!$A$1:$B$12,2,FALSE)</f>
        <v>III</v>
      </c>
      <c r="K47" s="4">
        <f t="shared" si="4"/>
        <v>7</v>
      </c>
      <c r="M47"/>
    </row>
    <row r="48" spans="1:13" ht="36.75" customHeight="1">
      <c r="A48" s="7" t="s">
        <v>1212</v>
      </c>
      <c r="B48" s="128" t="s">
        <v>600</v>
      </c>
      <c r="C48" s="329" t="s">
        <v>598</v>
      </c>
      <c r="D48" s="128" t="s">
        <v>601</v>
      </c>
      <c r="E48" s="128" t="s">
        <v>1550</v>
      </c>
      <c r="F48" s="21">
        <v>40409</v>
      </c>
      <c r="G48" s="135">
        <f t="shared" si="3"/>
        <v>1</v>
      </c>
      <c r="H48" s="63">
        <v>1</v>
      </c>
      <c r="I48" s="4"/>
      <c r="J48" s="4" t="str">
        <f>VLOOKUP(K48,Tri!$A$1:$B$12,2,FALSE)</f>
        <v>III</v>
      </c>
      <c r="K48" s="4">
        <f t="shared" si="4"/>
        <v>8</v>
      </c>
      <c r="M48"/>
    </row>
    <row r="49" spans="1:13" ht="36.75" customHeight="1">
      <c r="A49" s="7" t="s">
        <v>1212</v>
      </c>
      <c r="B49" s="128" t="s">
        <v>600</v>
      </c>
      <c r="C49" s="329" t="s">
        <v>598</v>
      </c>
      <c r="D49" s="128" t="s">
        <v>601</v>
      </c>
      <c r="E49" s="128" t="s">
        <v>1551</v>
      </c>
      <c r="F49" s="21">
        <v>40436</v>
      </c>
      <c r="G49" s="135">
        <f t="shared" si="3"/>
        <v>1</v>
      </c>
      <c r="H49" s="63">
        <v>1</v>
      </c>
      <c r="I49" s="4"/>
      <c r="J49" s="4" t="str">
        <f>VLOOKUP(K49,Tri!$A$1:$B$12,2,FALSE)</f>
        <v>III</v>
      </c>
      <c r="K49" s="4">
        <f t="shared" si="4"/>
        <v>9</v>
      </c>
      <c r="M49"/>
    </row>
    <row r="50" spans="1:13" ht="36.75" customHeight="1">
      <c r="A50" s="7" t="s">
        <v>1212</v>
      </c>
      <c r="B50" s="128" t="s">
        <v>600</v>
      </c>
      <c r="C50" s="329" t="s">
        <v>598</v>
      </c>
      <c r="D50" s="128" t="s">
        <v>601</v>
      </c>
      <c r="E50" s="128" t="s">
        <v>1552</v>
      </c>
      <c r="F50" s="21">
        <v>40470</v>
      </c>
      <c r="G50" s="135">
        <f t="shared" si="3"/>
        <v>1</v>
      </c>
      <c r="H50" s="63">
        <v>1</v>
      </c>
      <c r="I50" s="4"/>
      <c r="J50" s="4" t="str">
        <f>VLOOKUP(K50,Tri!$A$1:$B$12,2,FALSE)</f>
        <v>IV</v>
      </c>
      <c r="K50" s="4">
        <f t="shared" si="4"/>
        <v>10</v>
      </c>
      <c r="M50"/>
    </row>
    <row r="51" spans="1:13" ht="36.75" customHeight="1">
      <c r="A51" s="7" t="s">
        <v>1212</v>
      </c>
      <c r="B51" s="128" t="s">
        <v>600</v>
      </c>
      <c r="C51" s="329" t="s">
        <v>598</v>
      </c>
      <c r="D51" s="128" t="s">
        <v>601</v>
      </c>
      <c r="E51" s="128" t="s">
        <v>1553</v>
      </c>
      <c r="F51" s="21">
        <v>40500</v>
      </c>
      <c r="G51" s="135">
        <f t="shared" si="3"/>
        <v>1</v>
      </c>
      <c r="H51" s="63">
        <v>1</v>
      </c>
      <c r="I51" s="4"/>
      <c r="J51" s="4" t="str">
        <f>VLOOKUP(K51,Tri!$A$1:$B$12,2,FALSE)</f>
        <v>IV</v>
      </c>
      <c r="K51" s="4">
        <f t="shared" si="4"/>
        <v>11</v>
      </c>
      <c r="M51"/>
    </row>
    <row r="52" spans="1:13" ht="36.75" customHeight="1">
      <c r="A52" s="7" t="s">
        <v>1212</v>
      </c>
      <c r="B52" s="128" t="s">
        <v>600</v>
      </c>
      <c r="C52" s="329" t="s">
        <v>598</v>
      </c>
      <c r="D52" s="128" t="s">
        <v>601</v>
      </c>
      <c r="E52" s="128" t="s">
        <v>1554</v>
      </c>
      <c r="F52" s="21">
        <v>40528</v>
      </c>
      <c r="G52" s="135">
        <f t="shared" si="3"/>
        <v>1</v>
      </c>
      <c r="H52" s="67">
        <v>1</v>
      </c>
      <c r="I52" s="4"/>
      <c r="J52" s="4" t="str">
        <f>VLOOKUP(K52,Tri!$A$1:$B$12,2,FALSE)</f>
        <v>IV</v>
      </c>
      <c r="K52" s="4">
        <f t="shared" si="4"/>
        <v>12</v>
      </c>
      <c r="M52"/>
    </row>
    <row r="53" spans="1:13" ht="36.75" customHeight="1">
      <c r="A53" s="7" t="s">
        <v>1212</v>
      </c>
      <c r="B53" s="128" t="s">
        <v>600</v>
      </c>
      <c r="C53" s="329" t="s">
        <v>598</v>
      </c>
      <c r="D53" s="128" t="s">
        <v>601</v>
      </c>
      <c r="E53" s="128" t="s">
        <v>1555</v>
      </c>
      <c r="F53" s="21">
        <v>40199</v>
      </c>
      <c r="G53" s="135">
        <f t="shared" si="3"/>
        <v>1</v>
      </c>
      <c r="H53" s="67">
        <v>1</v>
      </c>
      <c r="I53" s="4"/>
      <c r="J53" s="4" t="str">
        <f>VLOOKUP(K53,Tri!$A$1:$B$12,2,FALSE)</f>
        <v>I</v>
      </c>
      <c r="K53" s="4">
        <f t="shared" si="4"/>
        <v>1</v>
      </c>
      <c r="M53"/>
    </row>
    <row r="54" spans="1:13" ht="36.75" customHeight="1">
      <c r="A54" s="7" t="s">
        <v>1212</v>
      </c>
      <c r="B54" s="128" t="s">
        <v>600</v>
      </c>
      <c r="C54" s="329" t="s">
        <v>598</v>
      </c>
      <c r="D54" s="128" t="s">
        <v>601</v>
      </c>
      <c r="E54" s="128" t="s">
        <v>1556</v>
      </c>
      <c r="F54" s="21">
        <v>40227</v>
      </c>
      <c r="G54" s="135">
        <f t="shared" si="3"/>
        <v>1</v>
      </c>
      <c r="H54" s="67">
        <v>1</v>
      </c>
      <c r="I54" s="4"/>
      <c r="J54" s="4" t="str">
        <f>VLOOKUP(K54,Tri!$A$1:$B$12,2,FALSE)</f>
        <v>I</v>
      </c>
      <c r="K54" s="4">
        <f t="shared" si="4"/>
        <v>2</v>
      </c>
      <c r="M54"/>
    </row>
    <row r="55" spans="1:13" ht="36.75" customHeight="1">
      <c r="A55" s="7" t="s">
        <v>1212</v>
      </c>
      <c r="B55" s="128" t="s">
        <v>600</v>
      </c>
      <c r="C55" s="329" t="s">
        <v>598</v>
      </c>
      <c r="D55" s="128" t="s">
        <v>601</v>
      </c>
      <c r="E55" s="128" t="s">
        <v>1557</v>
      </c>
      <c r="F55" s="21">
        <v>40255</v>
      </c>
      <c r="G55" s="135">
        <f t="shared" si="3"/>
        <v>1</v>
      </c>
      <c r="H55" s="67">
        <v>1</v>
      </c>
      <c r="I55" s="4"/>
      <c r="J55" s="4" t="str">
        <f>VLOOKUP(K55,Tri!$A$1:$B$12,2,FALSE)</f>
        <v>I</v>
      </c>
      <c r="K55" s="4">
        <f t="shared" si="4"/>
        <v>3</v>
      </c>
      <c r="M55"/>
    </row>
    <row r="56" spans="1:13" ht="36.75" customHeight="1">
      <c r="A56" s="7" t="s">
        <v>1212</v>
      </c>
      <c r="B56" s="128" t="s">
        <v>600</v>
      </c>
      <c r="C56" s="329" t="s">
        <v>598</v>
      </c>
      <c r="D56" s="128" t="s">
        <v>601</v>
      </c>
      <c r="E56" s="128" t="s">
        <v>1558</v>
      </c>
      <c r="F56" s="21">
        <v>40287</v>
      </c>
      <c r="G56" s="135">
        <f t="shared" si="3"/>
        <v>1</v>
      </c>
      <c r="H56" s="67">
        <v>1</v>
      </c>
      <c r="I56" s="4"/>
      <c r="J56" s="4" t="str">
        <f>VLOOKUP(K56,Tri!$A$1:$B$12,2,FALSE)</f>
        <v>II</v>
      </c>
      <c r="K56" s="4">
        <f t="shared" si="4"/>
        <v>4</v>
      </c>
      <c r="M56"/>
    </row>
    <row r="57" spans="1:13" ht="36.75" customHeight="1">
      <c r="A57" s="7" t="s">
        <v>1212</v>
      </c>
      <c r="B57" s="128" t="s">
        <v>600</v>
      </c>
      <c r="C57" s="329" t="s">
        <v>598</v>
      </c>
      <c r="D57" s="128" t="s">
        <v>601</v>
      </c>
      <c r="E57" s="128" t="s">
        <v>1559</v>
      </c>
      <c r="F57" s="21">
        <v>40288</v>
      </c>
      <c r="G57" s="135">
        <f t="shared" si="3"/>
        <v>1</v>
      </c>
      <c r="H57" s="67">
        <v>1</v>
      </c>
      <c r="I57" s="4"/>
      <c r="J57" s="4" t="str">
        <f>VLOOKUP(K57,Tri!$A$1:$B$12,2,FALSE)</f>
        <v>II</v>
      </c>
      <c r="K57" s="4">
        <f t="shared" si="4"/>
        <v>4</v>
      </c>
      <c r="M57"/>
    </row>
    <row r="58" spans="1:13" ht="36.75" customHeight="1">
      <c r="A58" s="7" t="s">
        <v>1212</v>
      </c>
      <c r="B58" s="128" t="s">
        <v>600</v>
      </c>
      <c r="C58" s="329" t="s">
        <v>598</v>
      </c>
      <c r="D58" s="128" t="s">
        <v>601</v>
      </c>
      <c r="E58" s="128" t="s">
        <v>1560</v>
      </c>
      <c r="F58" s="21">
        <v>40347</v>
      </c>
      <c r="G58" s="135">
        <f t="shared" si="3"/>
        <v>1</v>
      </c>
      <c r="H58" s="67">
        <v>1</v>
      </c>
      <c r="I58" s="4"/>
      <c r="J58" s="4" t="str">
        <f>VLOOKUP(K58,Tri!$A$1:$B$12,2,FALSE)</f>
        <v>II</v>
      </c>
      <c r="K58" s="4">
        <f t="shared" si="4"/>
        <v>6</v>
      </c>
      <c r="M58"/>
    </row>
    <row r="59" spans="1:13" ht="36.75" customHeight="1">
      <c r="A59" s="7" t="s">
        <v>1212</v>
      </c>
      <c r="B59" s="128" t="s">
        <v>600</v>
      </c>
      <c r="C59" s="329" t="s">
        <v>598</v>
      </c>
      <c r="D59" s="128" t="s">
        <v>601</v>
      </c>
      <c r="E59" s="128" t="s">
        <v>1561</v>
      </c>
      <c r="F59" s="21">
        <v>40380</v>
      </c>
      <c r="G59" s="135">
        <f t="shared" si="3"/>
        <v>1</v>
      </c>
      <c r="H59" s="63">
        <v>1</v>
      </c>
      <c r="I59" s="4"/>
      <c r="J59" s="4" t="str">
        <f>VLOOKUP(K59,Tri!$A$1:$B$12,2,FALSE)</f>
        <v>III</v>
      </c>
      <c r="K59" s="4">
        <f t="shared" si="4"/>
        <v>7</v>
      </c>
      <c r="M59"/>
    </row>
    <row r="60" spans="1:13" ht="36.75" customHeight="1">
      <c r="A60" s="7" t="s">
        <v>1212</v>
      </c>
      <c r="B60" s="128" t="s">
        <v>600</v>
      </c>
      <c r="C60" s="329" t="s">
        <v>598</v>
      </c>
      <c r="D60" s="128" t="s">
        <v>601</v>
      </c>
      <c r="E60" s="128" t="s">
        <v>1562</v>
      </c>
      <c r="F60" s="21">
        <v>40409</v>
      </c>
      <c r="G60" s="135">
        <f t="shared" si="3"/>
        <v>1</v>
      </c>
      <c r="H60" s="63">
        <v>1</v>
      </c>
      <c r="I60" s="4"/>
      <c r="J60" s="4" t="str">
        <f>VLOOKUP(K60,Tri!$A$1:$B$12,2,FALSE)</f>
        <v>III</v>
      </c>
      <c r="K60" s="4">
        <f t="shared" si="4"/>
        <v>8</v>
      </c>
      <c r="M60"/>
    </row>
    <row r="61" spans="1:13" ht="36.75" customHeight="1">
      <c r="A61" s="7" t="s">
        <v>1212</v>
      </c>
      <c r="B61" s="128" t="s">
        <v>600</v>
      </c>
      <c r="C61" s="329" t="s">
        <v>598</v>
      </c>
      <c r="D61" s="128" t="s">
        <v>601</v>
      </c>
      <c r="E61" s="128" t="s">
        <v>1563</v>
      </c>
      <c r="F61" s="21">
        <v>40437</v>
      </c>
      <c r="G61" s="135">
        <f t="shared" si="3"/>
        <v>1</v>
      </c>
      <c r="H61" s="63">
        <v>1</v>
      </c>
      <c r="I61" s="4"/>
      <c r="J61" s="4" t="str">
        <f>VLOOKUP(K61,Tri!$A$1:$B$12,2,FALSE)</f>
        <v>III</v>
      </c>
      <c r="K61" s="4">
        <f t="shared" si="4"/>
        <v>9</v>
      </c>
      <c r="M61"/>
    </row>
    <row r="62" spans="1:13" ht="36.75" customHeight="1">
      <c r="A62" s="7" t="s">
        <v>1212</v>
      </c>
      <c r="B62" s="128" t="s">
        <v>600</v>
      </c>
      <c r="C62" s="329" t="s">
        <v>598</v>
      </c>
      <c r="D62" s="128" t="s">
        <v>601</v>
      </c>
      <c r="E62" s="128" t="s">
        <v>1564</v>
      </c>
      <c r="F62" s="21">
        <v>40471</v>
      </c>
      <c r="G62" s="135">
        <f t="shared" si="3"/>
        <v>1</v>
      </c>
      <c r="H62" s="63">
        <v>1</v>
      </c>
      <c r="I62" s="4"/>
      <c r="J62" s="4" t="str">
        <f>VLOOKUP(K62,Tri!$A$1:$B$12,2,FALSE)</f>
        <v>IV</v>
      </c>
      <c r="K62" s="4">
        <f t="shared" si="4"/>
        <v>10</v>
      </c>
      <c r="M62"/>
    </row>
    <row r="63" spans="1:13" ht="36.75" customHeight="1">
      <c r="A63" s="7" t="s">
        <v>1212</v>
      </c>
      <c r="B63" s="128" t="s">
        <v>600</v>
      </c>
      <c r="C63" s="329" t="s">
        <v>598</v>
      </c>
      <c r="D63" s="128" t="s">
        <v>601</v>
      </c>
      <c r="E63" s="128" t="s">
        <v>1565</v>
      </c>
      <c r="F63" s="21">
        <v>40501</v>
      </c>
      <c r="G63" s="135">
        <f t="shared" si="3"/>
        <v>1</v>
      </c>
      <c r="H63" s="63">
        <v>1</v>
      </c>
      <c r="I63" s="4"/>
      <c r="J63" s="4" t="str">
        <f>VLOOKUP(K63,Tri!$A$1:$B$12,2,FALSE)</f>
        <v>IV</v>
      </c>
      <c r="K63" s="4">
        <f t="shared" si="4"/>
        <v>11</v>
      </c>
      <c r="M63"/>
    </row>
    <row r="64" spans="1:13" ht="36.75" customHeight="1">
      <c r="A64" s="7" t="s">
        <v>1212</v>
      </c>
      <c r="B64" s="128" t="s">
        <v>600</v>
      </c>
      <c r="C64" s="329" t="s">
        <v>598</v>
      </c>
      <c r="D64" s="128" t="s">
        <v>601</v>
      </c>
      <c r="E64" s="128" t="s">
        <v>1566</v>
      </c>
      <c r="F64" s="21">
        <v>40529</v>
      </c>
      <c r="G64" s="135">
        <f t="shared" si="3"/>
        <v>1</v>
      </c>
      <c r="H64" s="63">
        <v>1</v>
      </c>
      <c r="I64" s="4"/>
      <c r="J64" s="4" t="str">
        <f>VLOOKUP(K64,Tri!$A$1:$B$12,2,FALSE)</f>
        <v>IV</v>
      </c>
      <c r="K64" s="4">
        <f t="shared" si="4"/>
        <v>12</v>
      </c>
      <c r="M64"/>
    </row>
    <row r="65" spans="1:13" ht="56.25" customHeight="1">
      <c r="A65" s="435" t="s">
        <v>1212</v>
      </c>
      <c r="B65" s="435" t="s">
        <v>602</v>
      </c>
      <c r="C65" s="436" t="s">
        <v>577</v>
      </c>
      <c r="D65" s="435" t="s">
        <v>605</v>
      </c>
      <c r="E65" s="435" t="s">
        <v>1567</v>
      </c>
      <c r="F65" s="437">
        <v>40512</v>
      </c>
      <c r="G65" s="434">
        <f t="shared" si="3"/>
        <v>1</v>
      </c>
      <c r="H65" s="430">
        <v>1</v>
      </c>
      <c r="I65" s="4" t="s">
        <v>1237</v>
      </c>
      <c r="J65" s="4" t="str">
        <f>VLOOKUP(K65,Tri!$A$1:$B$12,2,FALSE)</f>
        <v>IV</v>
      </c>
      <c r="K65" s="4">
        <f t="shared" si="4"/>
        <v>11</v>
      </c>
      <c r="M65"/>
    </row>
    <row r="66" spans="1:13" ht="36.75" customHeight="1">
      <c r="A66" s="7" t="s">
        <v>1212</v>
      </c>
      <c r="B66" s="128" t="s">
        <v>602</v>
      </c>
      <c r="C66" s="254" t="s">
        <v>598</v>
      </c>
      <c r="D66" s="128" t="s">
        <v>1568</v>
      </c>
      <c r="E66" s="128" t="s">
        <v>604</v>
      </c>
      <c r="F66" s="8">
        <v>40184</v>
      </c>
      <c r="G66" s="135">
        <f t="shared" si="3"/>
        <v>1</v>
      </c>
      <c r="H66" s="63">
        <v>1</v>
      </c>
      <c r="I66" s="4"/>
      <c r="J66" s="4" t="str">
        <f>VLOOKUP(K66,Tri!$A$1:$B$12,2,FALSE)</f>
        <v>I</v>
      </c>
      <c r="K66" s="4">
        <f t="shared" si="4"/>
        <v>1</v>
      </c>
      <c r="M66"/>
    </row>
    <row r="67" spans="1:13" ht="36.75" customHeight="1">
      <c r="A67" s="7" t="s">
        <v>1212</v>
      </c>
      <c r="B67" s="128" t="s">
        <v>602</v>
      </c>
      <c r="C67" s="254" t="s">
        <v>598</v>
      </c>
      <c r="D67" s="128" t="s">
        <v>1569</v>
      </c>
      <c r="E67" s="128" t="s">
        <v>604</v>
      </c>
      <c r="F67" s="8">
        <v>40212</v>
      </c>
      <c r="G67" s="135">
        <f t="shared" si="3"/>
        <v>1</v>
      </c>
      <c r="H67" s="63">
        <v>1</v>
      </c>
      <c r="I67" s="4"/>
      <c r="J67" s="4" t="str">
        <f>VLOOKUP(K67,Tri!$A$1:$B$12,2,FALSE)</f>
        <v>I</v>
      </c>
      <c r="K67" s="4">
        <f t="shared" si="4"/>
        <v>2</v>
      </c>
      <c r="M67"/>
    </row>
    <row r="68" spans="1:13" ht="36.75" customHeight="1">
      <c r="A68" s="7" t="s">
        <v>1212</v>
      </c>
      <c r="B68" s="128" t="s">
        <v>602</v>
      </c>
      <c r="C68" s="254" t="s">
        <v>598</v>
      </c>
      <c r="D68" s="128" t="s">
        <v>1570</v>
      </c>
      <c r="E68" s="128" t="s">
        <v>604</v>
      </c>
      <c r="F68" s="8">
        <v>40240</v>
      </c>
      <c r="G68" s="135">
        <f t="shared" si="3"/>
        <v>1</v>
      </c>
      <c r="H68" s="63">
        <v>1</v>
      </c>
      <c r="I68" s="4"/>
      <c r="J68" s="4" t="str">
        <f>VLOOKUP(K68,Tri!$A$1:$B$12,2,FALSE)</f>
        <v>I</v>
      </c>
      <c r="K68" s="4">
        <f t="shared" si="4"/>
        <v>3</v>
      </c>
      <c r="M68"/>
    </row>
    <row r="69" spans="1:13" ht="54" customHeight="1">
      <c r="A69" s="7" t="s">
        <v>1212</v>
      </c>
      <c r="B69" s="128" t="s">
        <v>602</v>
      </c>
      <c r="C69" s="254" t="s">
        <v>598</v>
      </c>
      <c r="D69" s="128" t="s">
        <v>1571</v>
      </c>
      <c r="E69" s="128" t="s">
        <v>604</v>
      </c>
      <c r="F69" s="8">
        <v>40275</v>
      </c>
      <c r="G69" s="135">
        <f t="shared" si="3"/>
        <v>1</v>
      </c>
      <c r="H69" s="67">
        <v>1</v>
      </c>
      <c r="I69" s="4" t="s">
        <v>1572</v>
      </c>
      <c r="J69" s="4" t="str">
        <f>VLOOKUP(K69,Tri!$A$1:$B$12,2,FALSE)</f>
        <v>II</v>
      </c>
      <c r="K69" s="4">
        <f t="shared" si="4"/>
        <v>4</v>
      </c>
      <c r="M69"/>
    </row>
    <row r="70" spans="1:13" ht="36.75" customHeight="1">
      <c r="A70" s="7" t="s">
        <v>1212</v>
      </c>
      <c r="B70" s="128" t="s">
        <v>602</v>
      </c>
      <c r="C70" s="254" t="s">
        <v>598</v>
      </c>
      <c r="D70" s="128" t="s">
        <v>1573</v>
      </c>
      <c r="E70" s="128" t="s">
        <v>604</v>
      </c>
      <c r="F70" s="8">
        <v>40303</v>
      </c>
      <c r="G70" s="135">
        <f t="shared" si="3"/>
        <v>1</v>
      </c>
      <c r="H70" s="63">
        <v>1</v>
      </c>
      <c r="I70" s="4"/>
      <c r="J70" s="4" t="str">
        <f>VLOOKUP(K70,Tri!$A$1:$B$12,2,FALSE)</f>
        <v>II</v>
      </c>
      <c r="K70" s="4">
        <f t="shared" si="4"/>
        <v>5</v>
      </c>
      <c r="M70"/>
    </row>
    <row r="71" spans="1:13" ht="36.75" customHeight="1">
      <c r="A71" s="7" t="s">
        <v>1212</v>
      </c>
      <c r="B71" s="128" t="s">
        <v>602</v>
      </c>
      <c r="C71" s="254" t="s">
        <v>598</v>
      </c>
      <c r="D71" s="128" t="s">
        <v>1574</v>
      </c>
      <c r="E71" s="128" t="s">
        <v>604</v>
      </c>
      <c r="F71" s="8">
        <v>40332</v>
      </c>
      <c r="G71" s="135">
        <f t="shared" si="3"/>
        <v>1</v>
      </c>
      <c r="H71" s="63">
        <v>1</v>
      </c>
      <c r="I71" s="4"/>
      <c r="J71" s="4" t="str">
        <f>VLOOKUP(K71,Tri!$A$1:$B$12,2,FALSE)</f>
        <v>II</v>
      </c>
      <c r="K71" s="4">
        <f t="shared" si="4"/>
        <v>6</v>
      </c>
      <c r="M71"/>
    </row>
    <row r="72" spans="1:13" ht="36.75" customHeight="1">
      <c r="A72" s="7" t="s">
        <v>1212</v>
      </c>
      <c r="B72" s="128" t="s">
        <v>602</v>
      </c>
      <c r="C72" s="254" t="s">
        <v>598</v>
      </c>
      <c r="D72" s="128" t="s">
        <v>1575</v>
      </c>
      <c r="E72" s="128" t="s">
        <v>604</v>
      </c>
      <c r="F72" s="8">
        <v>40366</v>
      </c>
      <c r="G72" s="135">
        <f t="shared" si="3"/>
        <v>1</v>
      </c>
      <c r="H72" s="63">
        <v>1</v>
      </c>
      <c r="I72" s="4"/>
      <c r="J72" s="4" t="str">
        <f>VLOOKUP(K72,Tri!$A$1:$B$12,2,FALSE)</f>
        <v>III</v>
      </c>
      <c r="K72" s="4">
        <f t="shared" si="4"/>
        <v>7</v>
      </c>
      <c r="M72"/>
    </row>
    <row r="73" spans="1:13" ht="36.75" customHeight="1">
      <c r="A73" s="7" t="s">
        <v>1212</v>
      </c>
      <c r="B73" s="128" t="s">
        <v>602</v>
      </c>
      <c r="C73" s="254" t="s">
        <v>598</v>
      </c>
      <c r="D73" s="128" t="s">
        <v>1576</v>
      </c>
      <c r="E73" s="128" t="s">
        <v>604</v>
      </c>
      <c r="F73" s="8">
        <v>40394</v>
      </c>
      <c r="G73" s="135">
        <f t="shared" si="3"/>
        <v>1</v>
      </c>
      <c r="H73" s="63">
        <v>1</v>
      </c>
      <c r="I73" s="4"/>
      <c r="J73" s="4" t="str">
        <f>VLOOKUP(K73,Tri!$A$1:$B$12,2,FALSE)</f>
        <v>III</v>
      </c>
      <c r="K73" s="4">
        <f t="shared" si="4"/>
        <v>8</v>
      </c>
      <c r="M73"/>
    </row>
    <row r="74" spans="1:13" ht="36.75" customHeight="1">
      <c r="A74" s="7" t="s">
        <v>1212</v>
      </c>
      <c r="B74" s="128" t="s">
        <v>602</v>
      </c>
      <c r="C74" s="254" t="s">
        <v>598</v>
      </c>
      <c r="D74" s="128" t="s">
        <v>1577</v>
      </c>
      <c r="E74" s="128" t="s">
        <v>604</v>
      </c>
      <c r="F74" s="8">
        <v>40424</v>
      </c>
      <c r="G74" s="135">
        <f t="shared" si="3"/>
        <v>1</v>
      </c>
      <c r="H74" s="63">
        <v>1</v>
      </c>
      <c r="I74" s="4" t="s">
        <v>1572</v>
      </c>
      <c r="J74" s="4" t="str">
        <f>VLOOKUP(K74,Tri!$A$1:$B$12,2,FALSE)</f>
        <v>III</v>
      </c>
      <c r="K74" s="4">
        <f t="shared" si="4"/>
        <v>9</v>
      </c>
      <c r="M74"/>
    </row>
    <row r="75" spans="1:13" ht="36.75" customHeight="1">
      <c r="A75" s="7" t="s">
        <v>1212</v>
      </c>
      <c r="B75" s="128" t="s">
        <v>602</v>
      </c>
      <c r="C75" s="254" t="s">
        <v>598</v>
      </c>
      <c r="D75" s="128" t="s">
        <v>1578</v>
      </c>
      <c r="E75" s="128" t="s">
        <v>604</v>
      </c>
      <c r="F75" s="8">
        <v>40456</v>
      </c>
      <c r="G75" s="135">
        <f t="shared" si="3"/>
        <v>1</v>
      </c>
      <c r="H75" s="63">
        <v>1</v>
      </c>
      <c r="I75" s="4"/>
      <c r="J75" s="4" t="str">
        <f>VLOOKUP(K75,Tri!$A$1:$B$12,2,FALSE)</f>
        <v>IV</v>
      </c>
      <c r="K75" s="4">
        <f t="shared" si="4"/>
        <v>10</v>
      </c>
      <c r="M75"/>
    </row>
    <row r="76" spans="1:13" ht="36.75" customHeight="1">
      <c r="A76" s="435" t="s">
        <v>1212</v>
      </c>
      <c r="B76" s="76" t="s">
        <v>602</v>
      </c>
      <c r="C76" s="416" t="s">
        <v>598</v>
      </c>
      <c r="D76" s="76" t="s">
        <v>1579</v>
      </c>
      <c r="E76" s="76" t="s">
        <v>604</v>
      </c>
      <c r="F76" s="17">
        <v>40486</v>
      </c>
      <c r="G76" s="135">
        <f aca="true" t="shared" si="21" ref="G76:G87">IF(F76="","",1)</f>
        <v>1</v>
      </c>
      <c r="H76" s="386">
        <v>1</v>
      </c>
      <c r="I76" s="4"/>
      <c r="J76" s="4" t="str">
        <f>VLOOKUP(K76,Tri!$A$1:$B$12,2,FALSE)</f>
        <v>IV</v>
      </c>
      <c r="K76" s="4">
        <f aca="true" t="shared" si="22" ref="K76:K87">MONTH(F76)</f>
        <v>11</v>
      </c>
      <c r="M76"/>
    </row>
    <row r="77" spans="1:13" ht="36.75" customHeight="1">
      <c r="A77" s="7" t="s">
        <v>1212</v>
      </c>
      <c r="B77" s="128" t="s">
        <v>602</v>
      </c>
      <c r="C77" s="254" t="s">
        <v>598</v>
      </c>
      <c r="D77" s="128" t="s">
        <v>1580</v>
      </c>
      <c r="E77" s="128" t="s">
        <v>604</v>
      </c>
      <c r="F77" s="8">
        <v>40515</v>
      </c>
      <c r="G77" s="135">
        <f t="shared" si="21"/>
        <v>1</v>
      </c>
      <c r="H77" s="63">
        <v>1</v>
      </c>
      <c r="I77" s="4"/>
      <c r="J77" s="4" t="str">
        <f>VLOOKUP(K77,Tri!$A$1:$B$12,2,FALSE)</f>
        <v>IV</v>
      </c>
      <c r="K77" s="4">
        <f t="shared" si="22"/>
        <v>12</v>
      </c>
      <c r="M77"/>
    </row>
    <row r="78" spans="1:13" ht="81" customHeight="1">
      <c r="A78" s="7" t="s">
        <v>1212</v>
      </c>
      <c r="B78" s="128" t="s">
        <v>606</v>
      </c>
      <c r="C78" s="254" t="s">
        <v>610</v>
      </c>
      <c r="D78" s="128" t="s">
        <v>607</v>
      </c>
      <c r="E78" s="128" t="s">
        <v>1581</v>
      </c>
      <c r="F78" s="8">
        <v>40434</v>
      </c>
      <c r="G78" s="135">
        <f t="shared" si="21"/>
        <v>1</v>
      </c>
      <c r="H78" s="67">
        <v>1</v>
      </c>
      <c r="I78" s="4" t="s">
        <v>1593</v>
      </c>
      <c r="J78" s="4" t="str">
        <f>VLOOKUP(K78,Tri!$A$1:$B$12,2,FALSE)</f>
        <v>III</v>
      </c>
      <c r="K78" s="4">
        <f t="shared" si="22"/>
        <v>9</v>
      </c>
      <c r="M78"/>
    </row>
    <row r="79" spans="1:13" ht="64.5" customHeight="1">
      <c r="A79" s="7" t="s">
        <v>1212</v>
      </c>
      <c r="B79" s="128" t="s">
        <v>606</v>
      </c>
      <c r="C79" s="254" t="s">
        <v>610</v>
      </c>
      <c r="D79" s="128" t="s">
        <v>608</v>
      </c>
      <c r="E79" s="128" t="s">
        <v>1581</v>
      </c>
      <c r="F79" s="8">
        <v>40526</v>
      </c>
      <c r="G79" s="135">
        <f t="shared" si="21"/>
        <v>1</v>
      </c>
      <c r="H79" s="67">
        <v>1</v>
      </c>
      <c r="I79" s="4" t="s">
        <v>1582</v>
      </c>
      <c r="J79" s="4" t="str">
        <f>VLOOKUP(K79,Tri!$A$1:$B$12,2,FALSE)</f>
        <v>IV</v>
      </c>
      <c r="K79" s="4">
        <f t="shared" si="22"/>
        <v>12</v>
      </c>
      <c r="M79"/>
    </row>
    <row r="80" spans="1:13" ht="36.75" customHeight="1">
      <c r="A80" s="7" t="s">
        <v>1212</v>
      </c>
      <c r="B80" s="128" t="s">
        <v>613</v>
      </c>
      <c r="C80" s="326" t="s">
        <v>612</v>
      </c>
      <c r="D80" s="128" t="s">
        <v>1583</v>
      </c>
      <c r="E80" s="128" t="s">
        <v>611</v>
      </c>
      <c r="F80" s="8">
        <v>40359</v>
      </c>
      <c r="G80" s="135">
        <f t="shared" si="21"/>
        <v>1</v>
      </c>
      <c r="H80" s="67">
        <v>1</v>
      </c>
      <c r="I80" s="4"/>
      <c r="J80" s="4" t="str">
        <f>VLOOKUP(K80,Tri!$A$1:$B$12,2,FALSE)</f>
        <v>II</v>
      </c>
      <c r="K80" s="4">
        <f t="shared" si="22"/>
        <v>6</v>
      </c>
      <c r="M80"/>
    </row>
    <row r="81" spans="1:13" ht="36.75" customHeight="1">
      <c r="A81" s="7" t="s">
        <v>1212</v>
      </c>
      <c r="B81" s="128" t="s">
        <v>613</v>
      </c>
      <c r="C81" s="326" t="s">
        <v>603</v>
      </c>
      <c r="D81" s="128" t="s">
        <v>1584</v>
      </c>
      <c r="E81" s="128" t="s">
        <v>1585</v>
      </c>
      <c r="F81" s="8">
        <v>40420</v>
      </c>
      <c r="G81" s="135">
        <f t="shared" si="21"/>
        <v>1</v>
      </c>
      <c r="H81" s="67">
        <v>1</v>
      </c>
      <c r="I81" s="4"/>
      <c r="J81" s="4" t="str">
        <f>VLOOKUP(K81,Tri!$A$1:$B$12,2,FALSE)</f>
        <v>III</v>
      </c>
      <c r="K81" s="4">
        <f t="shared" si="22"/>
        <v>8</v>
      </c>
      <c r="M81"/>
    </row>
    <row r="82" spans="1:13" ht="36.75" customHeight="1">
      <c r="A82" s="7" t="s">
        <v>1212</v>
      </c>
      <c r="B82" s="128" t="s">
        <v>613</v>
      </c>
      <c r="C82" s="326" t="s">
        <v>616</v>
      </c>
      <c r="D82" s="128" t="s">
        <v>614</v>
      </c>
      <c r="E82" s="128" t="s">
        <v>1586</v>
      </c>
      <c r="F82" s="8">
        <v>40328</v>
      </c>
      <c r="G82" s="135">
        <f t="shared" si="21"/>
        <v>1</v>
      </c>
      <c r="H82" s="67">
        <v>1</v>
      </c>
      <c r="I82" s="4"/>
      <c r="J82" s="4" t="str">
        <f>VLOOKUP(K82,Tri!$A$1:$B$12,2,FALSE)</f>
        <v>II</v>
      </c>
      <c r="K82" s="4">
        <f t="shared" si="22"/>
        <v>5</v>
      </c>
      <c r="M82"/>
    </row>
    <row r="83" spans="1:13" ht="36.75" customHeight="1">
      <c r="A83" s="7" t="s">
        <v>1212</v>
      </c>
      <c r="B83" s="128" t="s">
        <v>613</v>
      </c>
      <c r="C83" s="326" t="s">
        <v>598</v>
      </c>
      <c r="D83" s="128" t="s">
        <v>1587</v>
      </c>
      <c r="E83" s="128" t="s">
        <v>617</v>
      </c>
      <c r="F83" s="8">
        <v>40533</v>
      </c>
      <c r="G83" s="135">
        <f t="shared" si="21"/>
        <v>1</v>
      </c>
      <c r="H83" s="67">
        <v>1</v>
      </c>
      <c r="I83" s="4"/>
      <c r="J83" s="4" t="str">
        <f>VLOOKUP(K83,Tri!$A$1:$B$12,2,FALSE)</f>
        <v>IV</v>
      </c>
      <c r="K83" s="4">
        <f t="shared" si="22"/>
        <v>12</v>
      </c>
      <c r="M83"/>
    </row>
    <row r="84" spans="1:13" ht="36.75" customHeight="1">
      <c r="A84" s="7" t="s">
        <v>1212</v>
      </c>
      <c r="B84" s="128" t="s">
        <v>620</v>
      </c>
      <c r="C84" s="254" t="s">
        <v>621</v>
      </c>
      <c r="D84" s="128" t="s">
        <v>1588</v>
      </c>
      <c r="E84" s="128" t="s">
        <v>622</v>
      </c>
      <c r="F84" s="8">
        <v>40338</v>
      </c>
      <c r="G84" s="135">
        <f t="shared" si="21"/>
        <v>1</v>
      </c>
      <c r="H84" s="4">
        <v>1</v>
      </c>
      <c r="I84" s="4"/>
      <c r="J84" s="4" t="str">
        <f>VLOOKUP(K84,Tri!$A$1:$B$12,2,FALSE)</f>
        <v>II</v>
      </c>
      <c r="K84" s="4">
        <f t="shared" si="22"/>
        <v>6</v>
      </c>
      <c r="M84"/>
    </row>
    <row r="85" spans="1:13" ht="36.75" customHeight="1">
      <c r="A85" s="7" t="s">
        <v>1212</v>
      </c>
      <c r="B85" s="128" t="s">
        <v>620</v>
      </c>
      <c r="C85" s="254" t="s">
        <v>621</v>
      </c>
      <c r="D85" s="128" t="s">
        <v>1589</v>
      </c>
      <c r="E85" s="128" t="s">
        <v>622</v>
      </c>
      <c r="F85" s="8">
        <v>40519</v>
      </c>
      <c r="G85" s="135">
        <f t="shared" si="21"/>
        <v>1</v>
      </c>
      <c r="H85" s="4">
        <v>1</v>
      </c>
      <c r="I85" s="4"/>
      <c r="J85" s="4" t="str">
        <f>VLOOKUP(K85,Tri!$A$1:$B$12,2,FALSE)</f>
        <v>IV</v>
      </c>
      <c r="K85" s="4">
        <f t="shared" si="22"/>
        <v>12</v>
      </c>
      <c r="M85"/>
    </row>
    <row r="86" spans="1:13" ht="36.75" customHeight="1">
      <c r="A86" s="7" t="s">
        <v>1212</v>
      </c>
      <c r="B86" s="128" t="s">
        <v>620</v>
      </c>
      <c r="C86" s="254" t="s">
        <v>598</v>
      </c>
      <c r="D86" s="128" t="s">
        <v>618</v>
      </c>
      <c r="E86" s="128" t="s">
        <v>618</v>
      </c>
      <c r="F86" s="8">
        <v>40345</v>
      </c>
      <c r="G86" s="135">
        <f t="shared" si="21"/>
        <v>1</v>
      </c>
      <c r="H86" s="4">
        <v>1</v>
      </c>
      <c r="I86" s="41"/>
      <c r="J86" s="4" t="str">
        <f>VLOOKUP(K86,Tri!$A$1:$B$12,2,FALSE)</f>
        <v>II</v>
      </c>
      <c r="K86" s="4">
        <f t="shared" si="22"/>
        <v>6</v>
      </c>
      <c r="M86"/>
    </row>
    <row r="87" spans="1:52" ht="36.75" customHeight="1">
      <c r="A87" s="7" t="s">
        <v>1212</v>
      </c>
      <c r="B87" s="128" t="s">
        <v>620</v>
      </c>
      <c r="C87" s="254" t="s">
        <v>598</v>
      </c>
      <c r="D87" s="128" t="s">
        <v>619</v>
      </c>
      <c r="E87" s="128" t="s">
        <v>619</v>
      </c>
      <c r="F87" s="8">
        <v>40527</v>
      </c>
      <c r="G87" s="135">
        <f t="shared" si="21"/>
        <v>1</v>
      </c>
      <c r="H87" s="67">
        <v>1</v>
      </c>
      <c r="I87" s="4"/>
      <c r="J87" s="4" t="str">
        <f>VLOOKUP(K87,Tri!$A$1:$B$12,2,FALSE)</f>
        <v>IV</v>
      </c>
      <c r="K87" s="4">
        <f t="shared" si="22"/>
        <v>12</v>
      </c>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row>
    <row r="88" spans="1:11" s="33" customFormat="1" ht="11.25">
      <c r="A88" s="30"/>
      <c r="B88" s="30"/>
      <c r="C88" s="32"/>
      <c r="D88" s="31"/>
      <c r="E88" s="31"/>
      <c r="F88" s="32"/>
      <c r="G88" s="450">
        <f>SUM(G4:G87)</f>
        <v>84</v>
      </c>
      <c r="H88" s="325"/>
      <c r="I88" s="39"/>
      <c r="J88" s="39"/>
      <c r="K88" s="39"/>
    </row>
    <row r="89" spans="1:11" s="33" customFormat="1" ht="11.25">
      <c r="A89" s="30"/>
      <c r="B89" s="30"/>
      <c r="C89" s="32"/>
      <c r="D89" s="32"/>
      <c r="E89" s="34"/>
      <c r="F89" s="32"/>
      <c r="G89" s="32"/>
      <c r="H89" s="325"/>
      <c r="I89" s="39"/>
      <c r="J89" s="39"/>
      <c r="K89" s="39"/>
    </row>
    <row r="90" spans="1:11" s="33" customFormat="1" ht="11.25">
      <c r="A90" s="30"/>
      <c r="B90" s="30"/>
      <c r="C90" s="32"/>
      <c r="D90" s="32"/>
      <c r="E90" s="34"/>
      <c r="F90" s="32"/>
      <c r="G90" s="32"/>
      <c r="H90" s="325"/>
      <c r="I90" s="39"/>
      <c r="J90" s="39"/>
      <c r="K90" s="39"/>
    </row>
    <row r="91" spans="1:11" s="33" customFormat="1" ht="11.25">
      <c r="A91" s="30"/>
      <c r="B91" s="30"/>
      <c r="C91" s="32"/>
      <c r="D91" s="32"/>
      <c r="E91" s="34"/>
      <c r="F91" s="32"/>
      <c r="G91" s="32"/>
      <c r="H91" s="325"/>
      <c r="I91" s="39"/>
      <c r="J91" s="39"/>
      <c r="K91" s="39"/>
    </row>
    <row r="92" spans="1:11" s="33" customFormat="1" ht="11.25">
      <c r="A92" s="30"/>
      <c r="B92" s="30"/>
      <c r="C92" s="32"/>
      <c r="D92" s="32"/>
      <c r="E92" s="34"/>
      <c r="F92" s="32"/>
      <c r="G92" s="32"/>
      <c r="H92" s="325"/>
      <c r="I92" s="39"/>
      <c r="J92" s="39"/>
      <c r="K92" s="39"/>
    </row>
    <row r="93" spans="1:11" s="33" customFormat="1" ht="11.25">
      <c r="A93" s="30"/>
      <c r="B93" s="30"/>
      <c r="C93" s="32"/>
      <c r="D93" s="32"/>
      <c r="E93" s="34"/>
      <c r="F93" s="32"/>
      <c r="G93" s="32"/>
      <c r="H93" s="325"/>
      <c r="I93" s="39"/>
      <c r="J93" s="39"/>
      <c r="K93" s="39"/>
    </row>
    <row r="94" spans="1:11" s="33" customFormat="1" ht="23.25" customHeight="1">
      <c r="A94" s="30"/>
      <c r="B94" s="30"/>
      <c r="C94" s="32"/>
      <c r="D94" s="32"/>
      <c r="E94" s="34"/>
      <c r="F94" s="32"/>
      <c r="G94" s="32"/>
      <c r="H94" s="325"/>
      <c r="I94" s="39"/>
      <c r="J94" s="39"/>
      <c r="K94" s="39"/>
    </row>
    <row r="95" spans="1:11" s="33" customFormat="1" ht="22.5" customHeight="1">
      <c r="A95" s="30"/>
      <c r="B95" s="30"/>
      <c r="C95" s="32"/>
      <c r="D95" s="32"/>
      <c r="E95" s="34"/>
      <c r="F95" s="32"/>
      <c r="G95" s="32"/>
      <c r="H95" s="325"/>
      <c r="I95" s="39"/>
      <c r="J95" s="39"/>
      <c r="K95" s="39"/>
    </row>
    <row r="96" spans="1:11" s="33" customFormat="1" ht="12.75" customHeight="1">
      <c r="A96" s="30"/>
      <c r="B96" s="30"/>
      <c r="C96" s="32"/>
      <c r="D96" s="32"/>
      <c r="E96" s="34"/>
      <c r="F96" s="32"/>
      <c r="G96" s="32"/>
      <c r="H96" s="325"/>
      <c r="I96" s="39"/>
      <c r="J96" s="39"/>
      <c r="K96" s="39"/>
    </row>
    <row r="97" spans="1:11" s="33" customFormat="1" ht="11.25">
      <c r="A97" s="30"/>
      <c r="B97" s="30"/>
      <c r="C97" s="32"/>
      <c r="D97" s="32"/>
      <c r="E97" s="34"/>
      <c r="F97" s="32"/>
      <c r="G97" s="32"/>
      <c r="H97" s="325"/>
      <c r="I97" s="39"/>
      <c r="J97" s="39"/>
      <c r="K97" s="39"/>
    </row>
    <row r="98" spans="1:11" s="33" customFormat="1" ht="11.25">
      <c r="A98" s="30"/>
      <c r="B98" s="30"/>
      <c r="C98" s="32"/>
      <c r="D98" s="32"/>
      <c r="E98" s="34"/>
      <c r="F98" s="32"/>
      <c r="G98" s="32"/>
      <c r="H98" s="325"/>
      <c r="I98" s="39"/>
      <c r="J98" s="39"/>
      <c r="K98" s="39"/>
    </row>
    <row r="99" spans="1:11" s="33" customFormat="1" ht="12.75" customHeight="1">
      <c r="A99" s="30"/>
      <c r="B99" s="30"/>
      <c r="C99" s="32"/>
      <c r="D99" s="32"/>
      <c r="E99" s="34"/>
      <c r="F99" s="32"/>
      <c r="G99" s="32"/>
      <c r="H99" s="325"/>
      <c r="I99" s="39"/>
      <c r="J99" s="39"/>
      <c r="K99" s="39"/>
    </row>
    <row r="100" spans="1:11" s="33" customFormat="1" ht="12.75" customHeight="1">
      <c r="A100" s="30"/>
      <c r="B100" s="30"/>
      <c r="C100" s="32"/>
      <c r="D100" s="32"/>
      <c r="E100" s="34"/>
      <c r="F100" s="32"/>
      <c r="G100" s="32"/>
      <c r="H100" s="325"/>
      <c r="I100" s="39"/>
      <c r="J100" s="39"/>
      <c r="K100" s="39"/>
    </row>
    <row r="101" spans="1:11" s="33" customFormat="1" ht="12.75" customHeight="1">
      <c r="A101" s="30"/>
      <c r="B101" s="30"/>
      <c r="C101" s="32"/>
      <c r="D101" s="32"/>
      <c r="E101" s="34"/>
      <c r="F101" s="35"/>
      <c r="G101" s="35"/>
      <c r="H101" s="325"/>
      <c r="I101" s="39"/>
      <c r="J101" s="39"/>
      <c r="K101" s="39"/>
    </row>
    <row r="102" spans="1:11" s="33" customFormat="1" ht="12.75" customHeight="1">
      <c r="A102" s="30"/>
      <c r="B102" s="30"/>
      <c r="C102" s="32"/>
      <c r="D102" s="32"/>
      <c r="E102" s="34"/>
      <c r="F102" s="32"/>
      <c r="G102" s="32"/>
      <c r="H102" s="325"/>
      <c r="I102" s="39"/>
      <c r="J102" s="39"/>
      <c r="K102" s="39"/>
    </row>
    <row r="103" spans="1:11" s="33" customFormat="1" ht="12.75" customHeight="1">
      <c r="A103" s="30"/>
      <c r="B103" s="30"/>
      <c r="C103" s="32"/>
      <c r="D103" s="32"/>
      <c r="E103" s="34"/>
      <c r="F103" s="32"/>
      <c r="G103" s="32"/>
      <c r="H103" s="325"/>
      <c r="I103" s="39"/>
      <c r="J103" s="39"/>
      <c r="K103" s="39"/>
    </row>
    <row r="104" spans="1:11" s="33" customFormat="1" ht="11.25">
      <c r="A104" s="30"/>
      <c r="B104" s="30"/>
      <c r="C104" s="32"/>
      <c r="D104" s="32"/>
      <c r="E104" s="34"/>
      <c r="F104" s="32"/>
      <c r="G104" s="32"/>
      <c r="H104" s="325"/>
      <c r="I104" s="39"/>
      <c r="J104" s="39"/>
      <c r="K104" s="39"/>
    </row>
    <row r="105" spans="1:11" s="33" customFormat="1" ht="12.75" customHeight="1">
      <c r="A105" s="30"/>
      <c r="B105" s="30"/>
      <c r="C105" s="32"/>
      <c r="D105" s="32"/>
      <c r="E105" s="34"/>
      <c r="F105" s="32"/>
      <c r="G105" s="32"/>
      <c r="H105" s="325"/>
      <c r="I105" s="39"/>
      <c r="J105" s="39"/>
      <c r="K105" s="39"/>
    </row>
    <row r="106" spans="1:11" s="33" customFormat="1" ht="11.25">
      <c r="A106" s="30"/>
      <c r="B106" s="30"/>
      <c r="C106" s="32"/>
      <c r="D106" s="32"/>
      <c r="E106" s="34"/>
      <c r="F106" s="32"/>
      <c r="G106" s="32"/>
      <c r="H106" s="325"/>
      <c r="I106" s="39"/>
      <c r="J106" s="39"/>
      <c r="K106" s="39"/>
    </row>
    <row r="107" spans="1:11" s="33" customFormat="1" ht="12.75" customHeight="1">
      <c r="A107" s="30"/>
      <c r="B107" s="30"/>
      <c r="C107" s="32"/>
      <c r="D107" s="32"/>
      <c r="E107" s="36"/>
      <c r="F107" s="32"/>
      <c r="G107" s="32"/>
      <c r="H107" s="325"/>
      <c r="I107" s="39"/>
      <c r="J107" s="39"/>
      <c r="K107" s="39"/>
    </row>
    <row r="108" spans="1:11" s="33" customFormat="1" ht="12.75" customHeight="1">
      <c r="A108" s="30"/>
      <c r="B108" s="30"/>
      <c r="C108" s="32"/>
      <c r="D108" s="32"/>
      <c r="E108" s="34"/>
      <c r="F108" s="32"/>
      <c r="G108" s="32"/>
      <c r="H108" s="325"/>
      <c r="I108" s="39"/>
      <c r="J108" s="39"/>
      <c r="K108" s="39"/>
    </row>
    <row r="109" spans="1:11" s="33" customFormat="1" ht="12.75" customHeight="1">
      <c r="A109" s="30"/>
      <c r="B109" s="30"/>
      <c r="C109" s="32"/>
      <c r="D109" s="32"/>
      <c r="E109" s="34"/>
      <c r="F109" s="32"/>
      <c r="G109" s="32"/>
      <c r="H109" s="325"/>
      <c r="I109" s="39"/>
      <c r="J109" s="39"/>
      <c r="K109" s="39"/>
    </row>
    <row r="110" spans="1:11" s="33" customFormat="1" ht="12.75" customHeight="1">
      <c r="A110" s="30"/>
      <c r="B110" s="30"/>
      <c r="C110" s="32"/>
      <c r="D110" s="32"/>
      <c r="E110" s="34"/>
      <c r="F110" s="32"/>
      <c r="G110" s="32"/>
      <c r="H110" s="325"/>
      <c r="I110" s="39"/>
      <c r="J110" s="39"/>
      <c r="K110" s="39"/>
    </row>
    <row r="111" spans="1:11" s="33" customFormat="1" ht="11.25">
      <c r="A111" s="30"/>
      <c r="B111" s="30"/>
      <c r="C111" s="32"/>
      <c r="D111" s="32"/>
      <c r="E111" s="34"/>
      <c r="F111" s="32"/>
      <c r="G111" s="32"/>
      <c r="H111" s="325"/>
      <c r="I111" s="39"/>
      <c r="J111" s="39"/>
      <c r="K111" s="39"/>
    </row>
    <row r="112" spans="1:11" s="33" customFormat="1" ht="12.75" customHeight="1">
      <c r="A112" s="30"/>
      <c r="B112" s="30"/>
      <c r="C112" s="32"/>
      <c r="D112" s="32"/>
      <c r="E112" s="34"/>
      <c r="F112" s="32"/>
      <c r="G112" s="32"/>
      <c r="H112" s="325"/>
      <c r="I112" s="39"/>
      <c r="J112" s="39"/>
      <c r="K112" s="39"/>
    </row>
    <row r="113" spans="1:11" s="33" customFormat="1" ht="11.25">
      <c r="A113" s="30"/>
      <c r="B113" s="30"/>
      <c r="C113" s="32"/>
      <c r="D113" s="32"/>
      <c r="E113" s="34"/>
      <c r="F113" s="32"/>
      <c r="G113" s="32"/>
      <c r="H113" s="325"/>
      <c r="I113" s="39"/>
      <c r="J113" s="39"/>
      <c r="K113" s="39"/>
    </row>
    <row r="114" spans="1:11" s="33" customFormat="1" ht="13.5" customHeight="1">
      <c r="A114" s="30"/>
      <c r="B114" s="30"/>
      <c r="C114" s="32"/>
      <c r="D114" s="32"/>
      <c r="E114" s="34"/>
      <c r="F114" s="32"/>
      <c r="G114" s="32"/>
      <c r="H114" s="325"/>
      <c r="I114" s="39"/>
      <c r="J114" s="39"/>
      <c r="K114" s="39"/>
    </row>
    <row r="115" spans="1:11" s="33" customFormat="1" ht="11.25">
      <c r="A115" s="30"/>
      <c r="B115" s="30"/>
      <c r="C115" s="32"/>
      <c r="D115" s="32"/>
      <c r="E115" s="34"/>
      <c r="F115" s="32"/>
      <c r="G115" s="32"/>
      <c r="H115" s="325"/>
      <c r="I115" s="39"/>
      <c r="J115" s="39"/>
      <c r="K115" s="39"/>
    </row>
    <row r="116" spans="1:11" s="33" customFormat="1" ht="31.5" customHeight="1">
      <c r="A116" s="30"/>
      <c r="B116" s="30"/>
      <c r="C116" s="32"/>
      <c r="D116" s="32"/>
      <c r="E116" s="34"/>
      <c r="F116" s="32"/>
      <c r="G116" s="32"/>
      <c r="H116" s="325"/>
      <c r="I116" s="39"/>
      <c r="J116" s="39"/>
      <c r="K116" s="39"/>
    </row>
    <row r="117" spans="1:11" s="33" customFormat="1" ht="11.25">
      <c r="A117" s="30"/>
      <c r="B117" s="30"/>
      <c r="C117" s="32"/>
      <c r="D117" s="32"/>
      <c r="E117" s="34"/>
      <c r="F117" s="32"/>
      <c r="G117" s="32"/>
      <c r="H117" s="325"/>
      <c r="I117" s="39"/>
      <c r="J117" s="39"/>
      <c r="K117" s="39"/>
    </row>
    <row r="118" spans="1:11" s="33" customFormat="1" ht="11.25">
      <c r="A118" s="30"/>
      <c r="B118" s="30"/>
      <c r="C118" s="32"/>
      <c r="D118" s="32"/>
      <c r="E118" s="34"/>
      <c r="F118" s="32"/>
      <c r="G118" s="32"/>
      <c r="H118" s="325"/>
      <c r="I118" s="39"/>
      <c r="J118" s="39"/>
      <c r="K118" s="39"/>
    </row>
    <row r="119" spans="1:11" s="33" customFormat="1" ht="22.5" customHeight="1">
      <c r="A119" s="30"/>
      <c r="B119" s="30"/>
      <c r="C119" s="32"/>
      <c r="D119" s="32"/>
      <c r="E119" s="34"/>
      <c r="F119" s="32"/>
      <c r="G119" s="32"/>
      <c r="H119" s="325"/>
      <c r="I119" s="39"/>
      <c r="J119" s="39"/>
      <c r="K119" s="39"/>
    </row>
    <row r="120" spans="1:11" s="33" customFormat="1" ht="22.5" customHeight="1">
      <c r="A120" s="30"/>
      <c r="B120" s="30"/>
      <c r="C120" s="32"/>
      <c r="D120" s="32"/>
      <c r="E120" s="34"/>
      <c r="F120" s="32"/>
      <c r="G120" s="32"/>
      <c r="H120" s="325"/>
      <c r="I120" s="39"/>
      <c r="J120" s="39"/>
      <c r="K120" s="39"/>
    </row>
    <row r="121" spans="1:11" s="33" customFormat="1" ht="12.75" customHeight="1">
      <c r="A121" s="30"/>
      <c r="B121" s="30"/>
      <c r="C121" s="32"/>
      <c r="D121" s="32"/>
      <c r="E121" s="34"/>
      <c r="F121" s="32"/>
      <c r="G121" s="32"/>
      <c r="H121" s="325"/>
      <c r="I121" s="39"/>
      <c r="J121" s="39"/>
      <c r="K121" s="39"/>
    </row>
    <row r="122" spans="1:11" s="33" customFormat="1" ht="12.75" customHeight="1">
      <c r="A122" s="30"/>
      <c r="B122" s="30"/>
      <c r="C122" s="32"/>
      <c r="D122" s="32"/>
      <c r="E122" s="34"/>
      <c r="F122" s="32"/>
      <c r="G122" s="32"/>
      <c r="H122" s="325"/>
      <c r="I122" s="39"/>
      <c r="J122" s="39"/>
      <c r="K122" s="39"/>
    </row>
    <row r="123" spans="1:11" s="33" customFormat="1" ht="33.75" customHeight="1">
      <c r="A123" s="30"/>
      <c r="B123" s="30"/>
      <c r="C123" s="32"/>
      <c r="D123" s="32"/>
      <c r="E123" s="34"/>
      <c r="F123" s="32"/>
      <c r="G123" s="32"/>
      <c r="H123" s="325"/>
      <c r="I123" s="39"/>
      <c r="J123" s="39"/>
      <c r="K123" s="39"/>
    </row>
    <row r="124" spans="1:11" s="33" customFormat="1" ht="12.75" customHeight="1">
      <c r="A124" s="30"/>
      <c r="B124" s="30"/>
      <c r="C124" s="32"/>
      <c r="D124" s="32"/>
      <c r="E124" s="34"/>
      <c r="F124" s="32"/>
      <c r="G124" s="32"/>
      <c r="H124" s="325"/>
      <c r="I124" s="39"/>
      <c r="J124" s="39"/>
      <c r="K124" s="39"/>
    </row>
    <row r="125" spans="1:11" s="33" customFormat="1" ht="12.75" customHeight="1">
      <c r="A125" s="30"/>
      <c r="B125" s="30"/>
      <c r="C125" s="32"/>
      <c r="D125" s="32"/>
      <c r="E125" s="34"/>
      <c r="F125" s="32"/>
      <c r="G125" s="32"/>
      <c r="H125" s="325"/>
      <c r="I125" s="39"/>
      <c r="J125" s="39"/>
      <c r="K125" s="39"/>
    </row>
    <row r="126" spans="1:11" s="33" customFormat="1" ht="11.25">
      <c r="A126" s="30"/>
      <c r="B126" s="30"/>
      <c r="C126" s="32"/>
      <c r="D126" s="32"/>
      <c r="E126" s="34"/>
      <c r="F126" s="32"/>
      <c r="G126" s="32"/>
      <c r="H126" s="325"/>
      <c r="I126" s="39"/>
      <c r="J126" s="39"/>
      <c r="K126" s="39"/>
    </row>
    <row r="127" spans="1:11" s="33" customFormat="1" ht="11.25">
      <c r="A127" s="30"/>
      <c r="B127" s="30"/>
      <c r="C127" s="32"/>
      <c r="D127" s="32"/>
      <c r="E127" s="34"/>
      <c r="F127" s="32"/>
      <c r="G127" s="32"/>
      <c r="H127" s="325"/>
      <c r="I127" s="39"/>
      <c r="J127" s="39"/>
      <c r="K127" s="39"/>
    </row>
    <row r="128" spans="1:11" s="33" customFormat="1" ht="33.75" customHeight="1">
      <c r="A128" s="30"/>
      <c r="B128" s="30"/>
      <c r="C128" s="32"/>
      <c r="D128" s="32"/>
      <c r="E128" s="34"/>
      <c r="F128" s="32"/>
      <c r="G128" s="32"/>
      <c r="H128" s="325"/>
      <c r="I128" s="39"/>
      <c r="J128" s="39"/>
      <c r="K128" s="39"/>
    </row>
    <row r="129" spans="1:11" s="33" customFormat="1" ht="22.5" customHeight="1">
      <c r="A129" s="30"/>
      <c r="B129" s="30"/>
      <c r="C129" s="32"/>
      <c r="D129" s="32"/>
      <c r="E129" s="34"/>
      <c r="F129" s="32"/>
      <c r="G129" s="32"/>
      <c r="H129" s="325"/>
      <c r="I129" s="39"/>
      <c r="J129" s="39"/>
      <c r="K129" s="39"/>
    </row>
    <row r="130" spans="1:11" s="33" customFormat="1" ht="22.5" customHeight="1">
      <c r="A130" s="30"/>
      <c r="B130" s="30"/>
      <c r="C130" s="32"/>
      <c r="D130" s="32"/>
      <c r="E130" s="34"/>
      <c r="F130" s="32"/>
      <c r="G130" s="32"/>
      <c r="H130" s="325"/>
      <c r="I130" s="39"/>
      <c r="J130" s="39"/>
      <c r="K130" s="39"/>
    </row>
    <row r="131" spans="1:11" s="33" customFormat="1" ht="12.75" customHeight="1">
      <c r="A131" s="30"/>
      <c r="B131" s="30"/>
      <c r="C131" s="32"/>
      <c r="D131" s="32"/>
      <c r="E131" s="34"/>
      <c r="F131" s="32"/>
      <c r="G131" s="32"/>
      <c r="H131" s="325"/>
      <c r="I131" s="39"/>
      <c r="J131" s="39"/>
      <c r="K131" s="39"/>
    </row>
    <row r="132" spans="1:11" s="33" customFormat="1" ht="12.75" customHeight="1">
      <c r="A132" s="30"/>
      <c r="B132" s="30"/>
      <c r="C132" s="32"/>
      <c r="D132" s="32"/>
      <c r="E132" s="34"/>
      <c r="F132" s="32"/>
      <c r="G132" s="32"/>
      <c r="H132" s="325"/>
      <c r="I132" s="39"/>
      <c r="J132" s="39"/>
      <c r="K132" s="39"/>
    </row>
    <row r="133" spans="1:11" s="33" customFormat="1" ht="12.75" customHeight="1">
      <c r="A133" s="30"/>
      <c r="B133" s="30"/>
      <c r="C133" s="32"/>
      <c r="D133" s="32"/>
      <c r="E133" s="34"/>
      <c r="F133" s="32"/>
      <c r="G133" s="32"/>
      <c r="H133" s="325"/>
      <c r="I133" s="39"/>
      <c r="J133" s="39"/>
      <c r="K133" s="39"/>
    </row>
    <row r="134" spans="1:11" s="33" customFormat="1" ht="11.25">
      <c r="A134" s="30"/>
      <c r="B134" s="30"/>
      <c r="C134" s="32"/>
      <c r="D134" s="32"/>
      <c r="E134" s="34"/>
      <c r="F134" s="32"/>
      <c r="G134" s="32"/>
      <c r="H134" s="325"/>
      <c r="I134" s="39"/>
      <c r="J134" s="39"/>
      <c r="K134" s="39"/>
    </row>
    <row r="135" spans="1:11" s="33" customFormat="1" ht="12.75" customHeight="1">
      <c r="A135" s="30"/>
      <c r="B135" s="30"/>
      <c r="C135" s="32"/>
      <c r="D135" s="32"/>
      <c r="E135" s="34"/>
      <c r="F135" s="35"/>
      <c r="G135" s="35"/>
      <c r="H135" s="325"/>
      <c r="I135" s="39"/>
      <c r="J135" s="39"/>
      <c r="K135" s="39"/>
    </row>
    <row r="136" spans="1:11" s="33" customFormat="1" ht="12.75" customHeight="1">
      <c r="A136" s="30"/>
      <c r="B136" s="30"/>
      <c r="C136" s="32"/>
      <c r="D136" s="32"/>
      <c r="E136" s="34"/>
      <c r="F136" s="35"/>
      <c r="G136" s="35"/>
      <c r="H136" s="325"/>
      <c r="I136" s="39"/>
      <c r="J136" s="39"/>
      <c r="K136" s="39"/>
    </row>
    <row r="137" spans="1:11" s="33" customFormat="1" ht="11.25">
      <c r="A137" s="30"/>
      <c r="B137" s="30"/>
      <c r="C137" s="32"/>
      <c r="D137" s="32"/>
      <c r="E137" s="34"/>
      <c r="F137" s="32"/>
      <c r="G137" s="32"/>
      <c r="H137" s="325"/>
      <c r="I137" s="39"/>
      <c r="J137" s="39"/>
      <c r="K137" s="39"/>
    </row>
    <row r="138" spans="1:11" s="33" customFormat="1" ht="23.25" customHeight="1">
      <c r="A138" s="30"/>
      <c r="B138" s="30"/>
      <c r="C138" s="32"/>
      <c r="D138" s="32"/>
      <c r="E138" s="34"/>
      <c r="F138" s="32"/>
      <c r="G138" s="32"/>
      <c r="H138" s="325"/>
      <c r="I138" s="39"/>
      <c r="J138" s="39"/>
      <c r="K138" s="39"/>
    </row>
    <row r="139" spans="1:11" s="33" customFormat="1" ht="36.75" customHeight="1">
      <c r="A139" s="30"/>
      <c r="B139" s="30"/>
      <c r="C139" s="32"/>
      <c r="D139" s="32"/>
      <c r="E139" s="34"/>
      <c r="F139" s="35"/>
      <c r="G139" s="35"/>
      <c r="H139" s="325"/>
      <c r="I139" s="39"/>
      <c r="J139" s="39"/>
      <c r="K139" s="39"/>
    </row>
    <row r="140" spans="1:11" s="33" customFormat="1" ht="36.75" customHeight="1">
      <c r="A140" s="30"/>
      <c r="B140" s="30"/>
      <c r="C140" s="32"/>
      <c r="D140" s="32"/>
      <c r="E140" s="34"/>
      <c r="F140" s="35"/>
      <c r="G140" s="35"/>
      <c r="H140" s="325"/>
      <c r="I140" s="39"/>
      <c r="J140" s="39"/>
      <c r="K140" s="39"/>
    </row>
    <row r="141" spans="1:11" s="33" customFormat="1" ht="13.5" customHeight="1">
      <c r="A141" s="30"/>
      <c r="B141" s="30"/>
      <c r="C141" s="32"/>
      <c r="D141" s="32"/>
      <c r="E141" s="34"/>
      <c r="F141" s="35"/>
      <c r="G141" s="35"/>
      <c r="H141" s="325"/>
      <c r="I141" s="39"/>
      <c r="J141" s="39"/>
      <c r="K141" s="39"/>
    </row>
    <row r="142" spans="1:11" s="33" customFormat="1" ht="22.5" customHeight="1">
      <c r="A142" s="30"/>
      <c r="B142" s="30"/>
      <c r="C142" s="32"/>
      <c r="D142" s="32"/>
      <c r="E142" s="34"/>
      <c r="F142" s="32"/>
      <c r="G142" s="32"/>
      <c r="H142" s="325"/>
      <c r="I142" s="39"/>
      <c r="J142" s="39"/>
      <c r="K142" s="39"/>
    </row>
    <row r="143" spans="1:11" s="33" customFormat="1" ht="11.25">
      <c r="A143" s="30"/>
      <c r="B143" s="30"/>
      <c r="C143" s="32"/>
      <c r="D143" s="32"/>
      <c r="E143" s="34"/>
      <c r="F143" s="32"/>
      <c r="G143" s="32"/>
      <c r="H143" s="325"/>
      <c r="I143" s="39"/>
      <c r="J143" s="39"/>
      <c r="K143" s="39"/>
    </row>
    <row r="144" spans="1:11" s="33" customFormat="1" ht="12.75" customHeight="1">
      <c r="A144" s="30"/>
      <c r="B144" s="30"/>
      <c r="C144" s="32"/>
      <c r="D144" s="32"/>
      <c r="E144" s="34"/>
      <c r="F144" s="32"/>
      <c r="G144" s="32"/>
      <c r="H144" s="325"/>
      <c r="I144" s="39"/>
      <c r="J144" s="39"/>
      <c r="K144" s="39"/>
    </row>
    <row r="145" spans="1:11" s="33" customFormat="1" ht="12.75" customHeight="1">
      <c r="A145" s="30"/>
      <c r="B145" s="30"/>
      <c r="C145" s="32"/>
      <c r="D145" s="32"/>
      <c r="E145" s="34"/>
      <c r="F145" s="32"/>
      <c r="G145" s="32"/>
      <c r="H145" s="325"/>
      <c r="I145" s="39"/>
      <c r="J145" s="39"/>
      <c r="K145" s="39"/>
    </row>
    <row r="146" spans="1:11" s="33" customFormat="1" ht="11.25">
      <c r="A146" s="30"/>
      <c r="B146" s="30"/>
      <c r="C146" s="32"/>
      <c r="D146" s="32"/>
      <c r="E146" s="34"/>
      <c r="F146" s="32"/>
      <c r="G146" s="32"/>
      <c r="H146" s="325"/>
      <c r="I146" s="39"/>
      <c r="J146" s="39"/>
      <c r="K146" s="39"/>
    </row>
    <row r="147" spans="1:11" s="33" customFormat="1" ht="36.75" customHeight="1">
      <c r="A147" s="30"/>
      <c r="B147" s="30"/>
      <c r="C147" s="32"/>
      <c r="D147" s="32"/>
      <c r="E147" s="34"/>
      <c r="F147" s="32"/>
      <c r="G147" s="32"/>
      <c r="H147" s="325"/>
      <c r="I147" s="39"/>
      <c r="J147" s="39"/>
      <c r="K147" s="39"/>
    </row>
    <row r="148" spans="1:11" s="33" customFormat="1" ht="27" customHeight="1">
      <c r="A148" s="30"/>
      <c r="B148" s="30"/>
      <c r="C148" s="32"/>
      <c r="D148" s="32"/>
      <c r="E148" s="37"/>
      <c r="F148" s="32"/>
      <c r="G148" s="32"/>
      <c r="H148" s="325"/>
      <c r="I148" s="39"/>
      <c r="J148" s="39"/>
      <c r="K148" s="39"/>
    </row>
    <row r="149" spans="1:11" s="33" customFormat="1" ht="11.25">
      <c r="A149" s="30"/>
      <c r="B149" s="30"/>
      <c r="C149" s="32"/>
      <c r="D149" s="32"/>
      <c r="E149" s="38"/>
      <c r="F149" s="39"/>
      <c r="G149" s="39"/>
      <c r="H149" s="325"/>
      <c r="I149" s="39"/>
      <c r="J149" s="39"/>
      <c r="K149" s="39"/>
    </row>
    <row r="150" spans="1:11" s="33" customFormat="1" ht="11.25">
      <c r="A150" s="30"/>
      <c r="B150" s="30"/>
      <c r="C150" s="32"/>
      <c r="D150" s="32"/>
      <c r="E150" s="37"/>
      <c r="F150" s="32"/>
      <c r="G150" s="32"/>
      <c r="H150" s="325"/>
      <c r="I150" s="39"/>
      <c r="J150" s="39"/>
      <c r="K150" s="39"/>
    </row>
    <row r="151" spans="1:11" s="33" customFormat="1" ht="12.75" customHeight="1">
      <c r="A151" s="30"/>
      <c r="B151" s="30"/>
      <c r="C151" s="32"/>
      <c r="D151" s="32"/>
      <c r="E151" s="37"/>
      <c r="F151" s="32"/>
      <c r="G151" s="32"/>
      <c r="H151" s="325"/>
      <c r="I151" s="39"/>
      <c r="J151" s="39"/>
      <c r="K151" s="39"/>
    </row>
    <row r="152" spans="1:11" s="33" customFormat="1" ht="35.25" customHeight="1">
      <c r="A152" s="30"/>
      <c r="B152" s="30"/>
      <c r="C152" s="32"/>
      <c r="D152" s="32"/>
      <c r="E152" s="37"/>
      <c r="F152" s="32"/>
      <c r="G152" s="32"/>
      <c r="H152" s="325"/>
      <c r="I152" s="39"/>
      <c r="J152" s="39"/>
      <c r="K152" s="39"/>
    </row>
    <row r="153" spans="1:11" s="33" customFormat="1" ht="12.75" customHeight="1">
      <c r="A153" s="30"/>
      <c r="B153" s="30"/>
      <c r="C153" s="32"/>
      <c r="D153" s="32"/>
      <c r="E153" s="37"/>
      <c r="F153" s="32"/>
      <c r="G153" s="32"/>
      <c r="H153" s="325"/>
      <c r="I153" s="39"/>
      <c r="J153" s="39"/>
      <c r="K153" s="39"/>
    </row>
    <row r="154" spans="1:11" s="33" customFormat="1" ht="33.75" customHeight="1">
      <c r="A154" s="30"/>
      <c r="B154" s="30"/>
      <c r="C154" s="39"/>
      <c r="D154" s="39"/>
      <c r="E154" s="38"/>
      <c r="F154" s="39"/>
      <c r="G154" s="39"/>
      <c r="H154" s="325"/>
      <c r="I154" s="39"/>
      <c r="J154" s="39"/>
      <c r="K154" s="39"/>
    </row>
    <row r="155" spans="1:11" s="33" customFormat="1" ht="13.5" customHeight="1">
      <c r="A155" s="30"/>
      <c r="B155" s="30"/>
      <c r="C155" s="39"/>
      <c r="D155" s="39"/>
      <c r="E155" s="37"/>
      <c r="F155" s="39"/>
      <c r="G155" s="39"/>
      <c r="H155" s="325"/>
      <c r="I155" s="39"/>
      <c r="J155" s="39"/>
      <c r="K155" s="39"/>
    </row>
    <row r="156" spans="1:11" s="33" customFormat="1" ht="13.5" customHeight="1">
      <c r="A156" s="30"/>
      <c r="B156" s="30"/>
      <c r="C156" s="39"/>
      <c r="D156" s="39"/>
      <c r="E156" s="37"/>
      <c r="F156" s="40"/>
      <c r="G156" s="40"/>
      <c r="H156" s="325"/>
      <c r="I156" s="39"/>
      <c r="J156" s="39"/>
      <c r="K156" s="39"/>
    </row>
    <row r="157" spans="1:11" s="33" customFormat="1" ht="11.25">
      <c r="A157" s="30"/>
      <c r="B157" s="30"/>
      <c r="C157" s="39"/>
      <c r="D157" s="39"/>
      <c r="E157" s="37"/>
      <c r="F157" s="39"/>
      <c r="G157" s="39"/>
      <c r="H157" s="325"/>
      <c r="I157" s="39"/>
      <c r="J157" s="39"/>
      <c r="K157" s="39"/>
    </row>
    <row r="158" spans="1:11" s="33" customFormat="1" ht="12.75" customHeight="1">
      <c r="A158" s="30"/>
      <c r="B158" s="30"/>
      <c r="C158" s="39"/>
      <c r="D158" s="39"/>
      <c r="E158" s="37"/>
      <c r="F158" s="39"/>
      <c r="G158" s="39"/>
      <c r="H158" s="325"/>
      <c r="I158" s="39"/>
      <c r="J158" s="39"/>
      <c r="K158" s="39"/>
    </row>
    <row r="159" spans="1:11" s="33" customFormat="1" ht="12.75" customHeight="1">
      <c r="A159" s="30"/>
      <c r="B159" s="30"/>
      <c r="C159" s="39"/>
      <c r="D159" s="39"/>
      <c r="E159" s="37"/>
      <c r="F159" s="39"/>
      <c r="G159" s="39"/>
      <c r="H159" s="325"/>
      <c r="I159" s="39"/>
      <c r="J159" s="39"/>
      <c r="K159" s="39"/>
    </row>
    <row r="160" spans="1:11" s="33" customFormat="1" ht="11.25">
      <c r="A160" s="30"/>
      <c r="B160" s="30"/>
      <c r="C160" s="39"/>
      <c r="D160" s="39"/>
      <c r="E160" s="38"/>
      <c r="F160" s="39"/>
      <c r="G160" s="39"/>
      <c r="H160" s="325"/>
      <c r="I160" s="39"/>
      <c r="J160" s="39"/>
      <c r="K160" s="39"/>
    </row>
    <row r="161" spans="1:11" s="33" customFormat="1" ht="13.5" customHeight="1">
      <c r="A161" s="30"/>
      <c r="B161" s="30"/>
      <c r="C161" s="39"/>
      <c r="D161" s="39"/>
      <c r="E161" s="37"/>
      <c r="F161" s="39"/>
      <c r="G161" s="39"/>
      <c r="H161" s="325"/>
      <c r="I161" s="39"/>
      <c r="J161" s="39"/>
      <c r="K161" s="39"/>
    </row>
    <row r="162" spans="1:11" s="33" customFormat="1" ht="13.5" customHeight="1">
      <c r="A162" s="30"/>
      <c r="B162" s="30"/>
      <c r="C162" s="39"/>
      <c r="D162" s="39"/>
      <c r="E162" s="37"/>
      <c r="F162" s="40"/>
      <c r="G162" s="40"/>
      <c r="H162" s="325"/>
      <c r="I162" s="39"/>
      <c r="J162" s="39"/>
      <c r="K162" s="39"/>
    </row>
    <row r="163" spans="1:11" s="33" customFormat="1" ht="12.75" customHeight="1">
      <c r="A163" s="30"/>
      <c r="B163" s="30"/>
      <c r="C163" s="39"/>
      <c r="D163" s="39"/>
      <c r="E163" s="37"/>
      <c r="F163" s="39"/>
      <c r="G163" s="39"/>
      <c r="H163" s="325"/>
      <c r="I163" s="39"/>
      <c r="J163" s="39"/>
      <c r="K163" s="39"/>
    </row>
    <row r="164" spans="1:11" s="33" customFormat="1" ht="12.75" customHeight="1">
      <c r="A164" s="30"/>
      <c r="B164" s="30"/>
      <c r="C164" s="39"/>
      <c r="D164" s="39"/>
      <c r="E164" s="37"/>
      <c r="F164" s="39"/>
      <c r="G164" s="39"/>
      <c r="H164" s="325"/>
      <c r="I164" s="39"/>
      <c r="J164" s="39"/>
      <c r="K164" s="39"/>
    </row>
    <row r="165" spans="1:11" s="33" customFormat="1" ht="12.75" customHeight="1">
      <c r="A165" s="30"/>
      <c r="B165" s="30"/>
      <c r="C165" s="39"/>
      <c r="D165" s="39"/>
      <c r="E165" s="37"/>
      <c r="F165" s="39"/>
      <c r="G165" s="39"/>
      <c r="H165" s="325"/>
      <c r="I165" s="39"/>
      <c r="J165" s="39"/>
      <c r="K165" s="39"/>
    </row>
    <row r="166" spans="1:11" s="33" customFormat="1" ht="11.25">
      <c r="A166" s="30"/>
      <c r="B166" s="30"/>
      <c r="C166" s="39"/>
      <c r="D166" s="39"/>
      <c r="E166" s="37"/>
      <c r="F166" s="39"/>
      <c r="G166" s="39"/>
      <c r="H166" s="325"/>
      <c r="I166" s="39"/>
      <c r="J166" s="39"/>
      <c r="K166" s="39"/>
    </row>
    <row r="167" spans="1:11" s="33" customFormat="1" ht="12.75" customHeight="1">
      <c r="A167" s="30"/>
      <c r="B167" s="30"/>
      <c r="C167" s="39"/>
      <c r="D167" s="39"/>
      <c r="E167" s="37"/>
      <c r="F167" s="39"/>
      <c r="G167" s="39"/>
      <c r="H167" s="325"/>
      <c r="I167" s="39"/>
      <c r="J167" s="39"/>
      <c r="K167" s="39"/>
    </row>
    <row r="168" spans="1:11" s="33" customFormat="1" ht="22.5" customHeight="1">
      <c r="A168" s="30"/>
      <c r="B168" s="30"/>
      <c r="C168" s="39"/>
      <c r="D168" s="39"/>
      <c r="E168" s="37"/>
      <c r="F168" s="39"/>
      <c r="G168" s="39"/>
      <c r="H168" s="325"/>
      <c r="I168" s="39"/>
      <c r="J168" s="39"/>
      <c r="K168" s="39"/>
    </row>
    <row r="169" spans="1:11" s="33" customFormat="1" ht="11.25">
      <c r="A169" s="30"/>
      <c r="B169" s="30"/>
      <c r="C169" s="39"/>
      <c r="D169" s="39"/>
      <c r="E169" s="37"/>
      <c r="F169" s="39"/>
      <c r="G169" s="39"/>
      <c r="H169" s="325"/>
      <c r="I169" s="39"/>
      <c r="J169" s="39"/>
      <c r="K169" s="39"/>
    </row>
    <row r="170" spans="1:11" s="33" customFormat="1" ht="11.25">
      <c r="A170" s="30"/>
      <c r="B170" s="30"/>
      <c r="C170" s="39"/>
      <c r="D170" s="39"/>
      <c r="E170" s="37"/>
      <c r="F170" s="39"/>
      <c r="G170" s="39"/>
      <c r="H170" s="325"/>
      <c r="I170" s="39"/>
      <c r="J170" s="39"/>
      <c r="K170" s="39"/>
    </row>
    <row r="171" spans="1:11" s="33" customFormat="1" ht="11.25">
      <c r="A171" s="30"/>
      <c r="B171" s="30"/>
      <c r="C171" s="39"/>
      <c r="D171" s="39"/>
      <c r="E171" s="37"/>
      <c r="F171" s="39"/>
      <c r="G171" s="39"/>
      <c r="H171" s="325"/>
      <c r="I171" s="39"/>
      <c r="J171" s="39"/>
      <c r="K171" s="39"/>
    </row>
    <row r="172" spans="1:11" s="33" customFormat="1" ht="12.75" customHeight="1">
      <c r="A172" s="30"/>
      <c r="B172" s="30"/>
      <c r="C172" s="39"/>
      <c r="D172" s="39"/>
      <c r="E172" s="37"/>
      <c r="F172" s="39"/>
      <c r="G172" s="39"/>
      <c r="H172" s="325"/>
      <c r="I172" s="39"/>
      <c r="J172" s="39"/>
      <c r="K172" s="39"/>
    </row>
    <row r="173" spans="1:11" s="33" customFormat="1" ht="11.25">
      <c r="A173" s="30"/>
      <c r="B173" s="30"/>
      <c r="C173" s="39"/>
      <c r="D173" s="39"/>
      <c r="E173" s="37"/>
      <c r="F173" s="39"/>
      <c r="G173" s="39"/>
      <c r="H173" s="325"/>
      <c r="I173" s="39"/>
      <c r="J173" s="39"/>
      <c r="K173" s="39"/>
    </row>
    <row r="174" spans="1:11" s="33" customFormat="1" ht="12.75" customHeight="1">
      <c r="A174" s="30"/>
      <c r="B174" s="30"/>
      <c r="C174" s="39"/>
      <c r="D174" s="39"/>
      <c r="E174" s="37"/>
      <c r="F174" s="39"/>
      <c r="G174" s="39"/>
      <c r="H174" s="325"/>
      <c r="I174" s="39"/>
      <c r="J174" s="39"/>
      <c r="K174" s="39"/>
    </row>
    <row r="175" spans="1:11" s="33" customFormat="1" ht="12.75" customHeight="1">
      <c r="A175" s="30"/>
      <c r="B175" s="30"/>
      <c r="C175" s="39"/>
      <c r="D175" s="39"/>
      <c r="E175" s="37"/>
      <c r="F175" s="39"/>
      <c r="G175" s="39"/>
      <c r="H175" s="325"/>
      <c r="I175" s="39"/>
      <c r="J175" s="39"/>
      <c r="K175" s="39"/>
    </row>
    <row r="176" spans="3:52" s="33" customFormat="1" ht="11.25">
      <c r="C176" s="39"/>
      <c r="D176" s="31"/>
      <c r="E176" s="38"/>
      <c r="F176" s="39"/>
      <c r="G176" s="39"/>
      <c r="H176" s="325"/>
      <c r="I176" s="39"/>
      <c r="J176" s="39"/>
      <c r="K176" s="39"/>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sheetData>
  <sheetProtection/>
  <mergeCells count="5">
    <mergeCell ref="A1:F2"/>
    <mergeCell ref="N2:Z2"/>
    <mergeCell ref="AA2:AM2"/>
    <mergeCell ref="AN2:AZ2"/>
    <mergeCell ref="H1:I2"/>
  </mergeCells>
  <dataValidations count="8">
    <dataValidation type="date" operator="lessThanOrEqual" allowBlank="1" showInputMessage="1" showErrorMessage="1" errorTitle="NO PERMITIDO" error="El tiempo planeado supera los 30 dias permitidos.&#10;Debe desagrugar aún más la tarea" sqref="F80:F87 F27 F40:F77 F4:F5 F7:F17 G4:G87">
      <formula1>E80+30</formula1>
    </dataValidation>
    <dataValidation type="date" allowBlank="1" showInputMessage="1" showErrorMessage="1" errorTitle="ERROR" error="FECHA NO VALIDA.  DIGITE DIA / MES / AÑO&#10;&#10;EJEMPLO 13/05/10&#10;&#10;Rango entre:  01/01/10 y 31/01/11" sqref="F78:F79">
      <formula1>40179</formula1>
      <formula2>40574</formula2>
    </dataValidation>
    <dataValidation allowBlank="1" showInputMessage="1" showErrorMessage="1" sqref="C27:C87"/>
    <dataValidation type="textLength" operator="equal" allowBlank="1" showInputMessage="1" showErrorMessage="1" errorTitle="ERROR" error="NO MODIFIQUE CONTENIDO EN ESTA CELDA&#10;UTILICE LAS FILAS A PARTIR DE TAREA BASICA" sqref="D28:D38">
      <formula1>$B$27</formula1>
    </dataValidation>
    <dataValidation type="custom" allowBlank="1" showInputMessage="1" showErrorMessage="1" promptTitle="ERROR" prompt="SOLO DILIGENCIE FECHAS A NIVEL DE TAREA BÁSICA" errorTitle="ERROR" error="SOLO DILIGENCIE FECHAS A NIVEL DE TAREA BÁSICA" sqref="F28:F39">
      <formula1>"c16"</formula1>
    </dataValidation>
    <dataValidation type="custom" operator="equal" allowBlank="1" showInputMessage="1" showErrorMessage="1" errorTitle="ERROR" error="CODIGO NO VALIDO. NO CREE NUEVOS CODIGOS" sqref="C18:C26 C4">
      <formula1>C18</formula1>
    </dataValidation>
    <dataValidation operator="equal" allowBlank="1" showInputMessage="1" showErrorMessage="1" errorTitle="ERROR" error="NO MODIFIQUE CONTENIDO EN ESTA CELDA&#10;UTILICE LAS FILAS A PARTIR DE TAREA BASICA" sqref="D39:E39"/>
    <dataValidation operator="lessThanOrEqual" allowBlank="1" showInputMessage="1" showErrorMessage="1" errorTitle="NO PERMITIDO" error="El tiempo planeado supera los 30 dias permitidos.&#10;Debe desagrugar aún más la tarea" sqref="F6"/>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AZ223"/>
  <sheetViews>
    <sheetView zoomScalePageLayoutView="0" workbookViewId="0" topLeftCell="A1">
      <pane ySplit="3" topLeftCell="A4" activePane="bottomLeft" state="frozen"/>
      <selection pane="topLeft" activeCell="A1" sqref="A1"/>
      <selection pane="bottomLeft" activeCell="D53" sqref="D53"/>
    </sheetView>
  </sheetViews>
  <sheetFormatPr defaultColWidth="11.421875" defaultRowHeight="12.75"/>
  <cols>
    <col min="1" max="1" width="22.7109375" style="2" customWidth="1"/>
    <col min="2" max="2" width="21.57421875" style="2" customWidth="1"/>
    <col min="3" max="3" width="7.8515625" style="3" bestFit="1" customWidth="1"/>
    <col min="4" max="4" width="34.28125" style="3" customWidth="1"/>
    <col min="5" max="5" width="23.8515625" style="1" customWidth="1"/>
    <col min="6" max="6" width="23.57421875" style="1" customWidth="1"/>
    <col min="7" max="7" width="10.57421875" style="125" bestFit="1" customWidth="1"/>
    <col min="8" max="8" width="14.7109375" style="187" bestFit="1" customWidth="1"/>
    <col min="9" max="9" width="21.28125" style="2" customWidth="1"/>
    <col min="10" max="10" width="13.7109375" style="2" bestFit="1" customWidth="1"/>
    <col min="11" max="11" width="5.28125" style="2" bestFit="1" customWidth="1"/>
    <col min="12" max="12" width="11.421875" style="2" customWidth="1"/>
    <col min="13" max="13" width="31.28125" style="2" customWidth="1"/>
    <col min="14" max="25" width="4.421875" style="2" customWidth="1"/>
    <col min="26" max="26" width="4.28125" style="2" bestFit="1" customWidth="1"/>
    <col min="27" max="38" width="5.00390625" style="2" customWidth="1"/>
    <col min="39" max="39" width="4.28125" style="2" bestFit="1" customWidth="1"/>
    <col min="40" max="51" width="5.8515625" style="2" customWidth="1"/>
    <col min="52" max="52" width="4.8515625" style="2" bestFit="1" customWidth="1"/>
    <col min="53" max="16384" width="11.421875" style="2" customWidth="1"/>
  </cols>
  <sheetData>
    <row r="1" spans="1:11" ht="13.5" customHeight="1">
      <c r="A1" s="470" t="s">
        <v>430</v>
      </c>
      <c r="B1" s="471"/>
      <c r="C1" s="471"/>
      <c r="D1" s="471"/>
      <c r="E1" s="471"/>
      <c r="F1" s="479"/>
      <c r="G1" s="118"/>
      <c r="H1" s="475" t="s">
        <v>1236</v>
      </c>
      <c r="I1" s="476"/>
      <c r="J1" s="117"/>
      <c r="K1" s="117"/>
    </row>
    <row r="2" spans="1:52" ht="13.5" customHeight="1">
      <c r="A2" s="472"/>
      <c r="B2" s="473"/>
      <c r="C2" s="473"/>
      <c r="D2" s="473"/>
      <c r="E2" s="473"/>
      <c r="F2" s="480"/>
      <c r="G2" s="130"/>
      <c r="H2" s="477"/>
      <c r="I2" s="478"/>
      <c r="J2" s="117"/>
      <c r="K2" s="117"/>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60">
      <c r="A3" s="84" t="s">
        <v>427</v>
      </c>
      <c r="B3" s="84" t="s">
        <v>1258</v>
      </c>
      <c r="C3" s="84" t="s">
        <v>425</v>
      </c>
      <c r="D3" s="84" t="s">
        <v>429</v>
      </c>
      <c r="E3" s="84" t="s">
        <v>424</v>
      </c>
      <c r="F3" s="84" t="s">
        <v>1259</v>
      </c>
      <c r="G3" s="131" t="s">
        <v>1205</v>
      </c>
      <c r="H3" s="132" t="s">
        <v>656</v>
      </c>
      <c r="I3" s="133" t="s">
        <v>426</v>
      </c>
      <c r="J3" s="133" t="s">
        <v>1200</v>
      </c>
      <c r="K3" s="133" t="s">
        <v>1201</v>
      </c>
      <c r="M3" s="129" t="s">
        <v>1206</v>
      </c>
      <c r="N3" s="129">
        <v>1</v>
      </c>
      <c r="O3" s="129">
        <v>2</v>
      </c>
      <c r="P3" s="129">
        <v>3</v>
      </c>
      <c r="Q3" s="129">
        <v>4</v>
      </c>
      <c r="R3" s="129">
        <v>5</v>
      </c>
      <c r="S3" s="129">
        <v>6</v>
      </c>
      <c r="T3" s="129">
        <v>7</v>
      </c>
      <c r="U3" s="129">
        <v>8</v>
      </c>
      <c r="V3" s="129">
        <v>9</v>
      </c>
      <c r="W3" s="129">
        <v>10</v>
      </c>
      <c r="X3" s="129">
        <v>11</v>
      </c>
      <c r="Y3" s="129">
        <v>12</v>
      </c>
      <c r="Z3" s="129" t="s">
        <v>1202</v>
      </c>
      <c r="AA3" s="129">
        <v>1</v>
      </c>
      <c r="AB3" s="129">
        <v>2</v>
      </c>
      <c r="AC3" s="129">
        <v>3</v>
      </c>
      <c r="AD3" s="129">
        <v>4</v>
      </c>
      <c r="AE3" s="129">
        <v>5</v>
      </c>
      <c r="AF3" s="129">
        <v>6</v>
      </c>
      <c r="AG3" s="129">
        <v>7</v>
      </c>
      <c r="AH3" s="129">
        <v>8</v>
      </c>
      <c r="AI3" s="129">
        <v>9</v>
      </c>
      <c r="AJ3" s="129">
        <v>10</v>
      </c>
      <c r="AK3" s="129">
        <v>11</v>
      </c>
      <c r="AL3" s="129">
        <v>12</v>
      </c>
      <c r="AM3" s="129" t="s">
        <v>1202</v>
      </c>
      <c r="AN3" s="129">
        <v>1</v>
      </c>
      <c r="AO3" s="129">
        <v>2</v>
      </c>
      <c r="AP3" s="129">
        <v>3</v>
      </c>
      <c r="AQ3" s="129">
        <v>4</v>
      </c>
      <c r="AR3" s="129">
        <v>5</v>
      </c>
      <c r="AS3" s="129">
        <v>6</v>
      </c>
      <c r="AT3" s="129">
        <v>7</v>
      </c>
      <c r="AU3" s="129">
        <v>8</v>
      </c>
      <c r="AV3" s="129">
        <v>9</v>
      </c>
      <c r="AW3" s="129">
        <v>10</v>
      </c>
      <c r="AX3" s="129">
        <v>11</v>
      </c>
      <c r="AY3" s="129">
        <v>12</v>
      </c>
      <c r="AZ3" s="129" t="s">
        <v>1202</v>
      </c>
    </row>
    <row r="4" spans="1:52" ht="49.5" customHeight="1">
      <c r="A4" s="62" t="s">
        <v>623</v>
      </c>
      <c r="B4" s="126" t="s">
        <v>1594</v>
      </c>
      <c r="C4" s="134" t="s">
        <v>598</v>
      </c>
      <c r="D4" s="42" t="s">
        <v>1595</v>
      </c>
      <c r="E4" s="42" t="s">
        <v>955</v>
      </c>
      <c r="F4" s="17">
        <v>40207</v>
      </c>
      <c r="G4" s="135">
        <f>IF(F4="","",1)</f>
        <v>1</v>
      </c>
      <c r="H4" s="67">
        <v>1</v>
      </c>
      <c r="I4" s="4"/>
      <c r="J4" s="4" t="str">
        <f>VLOOKUP(K4,Tri!$A$1:$B$12,2,FALSE)</f>
        <v>I</v>
      </c>
      <c r="K4" s="4">
        <f>MONTH(F4)</f>
        <v>1</v>
      </c>
      <c r="M4" s="126" t="s">
        <v>1594</v>
      </c>
      <c r="N4" s="41">
        <f aca="true" t="shared" si="0" ref="N4:Y13">_xlfn.SUMIFS($G$4:$G$497,$B$4:$B$497,$M4,$K$4:$K$497,N$3)</f>
        <v>1</v>
      </c>
      <c r="O4" s="41">
        <f t="shared" si="0"/>
        <v>1</v>
      </c>
      <c r="P4" s="41">
        <f t="shared" si="0"/>
        <v>1</v>
      </c>
      <c r="Q4" s="41">
        <f t="shared" si="0"/>
        <v>1</v>
      </c>
      <c r="R4" s="41">
        <f t="shared" si="0"/>
        <v>1</v>
      </c>
      <c r="S4" s="41">
        <f t="shared" si="0"/>
        <v>1</v>
      </c>
      <c r="T4" s="41">
        <f t="shared" si="0"/>
        <v>0</v>
      </c>
      <c r="U4" s="41">
        <f t="shared" si="0"/>
        <v>1</v>
      </c>
      <c r="V4" s="41">
        <f t="shared" si="0"/>
        <v>1</v>
      </c>
      <c r="W4" s="41">
        <f t="shared" si="0"/>
        <v>1</v>
      </c>
      <c r="X4" s="41">
        <f t="shared" si="0"/>
        <v>1</v>
      </c>
      <c r="Y4" s="41">
        <f t="shared" si="0"/>
        <v>1</v>
      </c>
      <c r="Z4" s="168">
        <f aca="true" t="shared" si="1" ref="Z4:Z13">SUM(N4:Y4)</f>
        <v>11</v>
      </c>
      <c r="AA4" s="41">
        <f aca="true" t="shared" si="2" ref="AA4:AL13">_xlfn.SUMIFS($H$4:$H$497,$B$4:$B$497,$M4,$K$4:$K$497,AA$3)</f>
        <v>1</v>
      </c>
      <c r="AB4" s="41">
        <f t="shared" si="2"/>
        <v>1</v>
      </c>
      <c r="AC4" s="41">
        <f t="shared" si="2"/>
        <v>1</v>
      </c>
      <c r="AD4" s="41">
        <f t="shared" si="2"/>
        <v>1</v>
      </c>
      <c r="AE4" s="41">
        <f t="shared" si="2"/>
        <v>1</v>
      </c>
      <c r="AF4" s="41">
        <f t="shared" si="2"/>
        <v>1</v>
      </c>
      <c r="AG4" s="41">
        <f t="shared" si="2"/>
        <v>0</v>
      </c>
      <c r="AH4" s="41">
        <f t="shared" si="2"/>
        <v>1</v>
      </c>
      <c r="AI4" s="41">
        <f t="shared" si="2"/>
        <v>1</v>
      </c>
      <c r="AJ4" s="41">
        <f t="shared" si="2"/>
        <v>1</v>
      </c>
      <c r="AK4" s="41">
        <f t="shared" si="2"/>
        <v>1</v>
      </c>
      <c r="AL4" s="41">
        <f t="shared" si="2"/>
        <v>1</v>
      </c>
      <c r="AM4" s="168">
        <f aca="true" t="shared" si="3" ref="AM4:AM10">SUM(AA4:AL4)</f>
        <v>11</v>
      </c>
      <c r="AN4" s="113">
        <f aca="true" t="shared" si="4" ref="AN4:AV13">IF(N4="","",IF(N4=0,"",(AA4/N4)))</f>
        <v>1</v>
      </c>
      <c r="AO4" s="113">
        <f t="shared" si="4"/>
        <v>1</v>
      </c>
      <c r="AP4" s="113">
        <f t="shared" si="4"/>
        <v>1</v>
      </c>
      <c r="AQ4" s="113">
        <f t="shared" si="4"/>
        <v>1</v>
      </c>
      <c r="AR4" s="113">
        <f t="shared" si="4"/>
        <v>1</v>
      </c>
      <c r="AS4" s="113">
        <f t="shared" si="4"/>
        <v>1</v>
      </c>
      <c r="AT4" s="113">
        <f t="shared" si="4"/>
      </c>
      <c r="AU4" s="113">
        <f t="shared" si="4"/>
        <v>1</v>
      </c>
      <c r="AV4" s="113">
        <f t="shared" si="4"/>
        <v>1</v>
      </c>
      <c r="AW4" s="113">
        <f>IF(W4="","",IF(W4=0,"",(AJ4/W4)))</f>
        <v>1</v>
      </c>
      <c r="AX4" s="113">
        <f>IF(X4="","",IF(X4=0,"",(AK4/X4)))</f>
        <v>1</v>
      </c>
      <c r="AY4" s="113">
        <f>IF(Y4="","",IF(Y4=0,"",(AL4/Y4)))</f>
        <v>1</v>
      </c>
      <c r="AZ4" s="169">
        <f>IF(ISERROR(AVERAGE(AN4:AY4)),"",AVERAGE(AN4:AY4))</f>
        <v>1</v>
      </c>
    </row>
    <row r="5" spans="1:52" ht="49.5" customHeight="1">
      <c r="A5" s="62" t="s">
        <v>623</v>
      </c>
      <c r="B5" s="126" t="s">
        <v>1594</v>
      </c>
      <c r="C5" s="134" t="s">
        <v>598</v>
      </c>
      <c r="D5" s="42" t="s">
        <v>1596</v>
      </c>
      <c r="E5" s="42" t="s">
        <v>956</v>
      </c>
      <c r="F5" s="17">
        <v>40235</v>
      </c>
      <c r="G5" s="135">
        <f aca="true" t="shared" si="5" ref="G5:G53">IF(F5="","",1)</f>
        <v>1</v>
      </c>
      <c r="H5" s="67">
        <v>1</v>
      </c>
      <c r="I5" s="4"/>
      <c r="J5" s="4" t="str">
        <f>VLOOKUP(K5,Tri!$A$1:$B$12,2,FALSE)</f>
        <v>I</v>
      </c>
      <c r="K5" s="4">
        <f aca="true" t="shared" si="6" ref="K5:K53">MONTH(F5)</f>
        <v>2</v>
      </c>
      <c r="M5" s="126" t="s">
        <v>1597</v>
      </c>
      <c r="N5" s="41">
        <f t="shared" si="0"/>
        <v>2</v>
      </c>
      <c r="O5" s="41">
        <f t="shared" si="0"/>
        <v>1</v>
      </c>
      <c r="P5" s="41">
        <f t="shared" si="0"/>
        <v>1</v>
      </c>
      <c r="Q5" s="41">
        <f t="shared" si="0"/>
        <v>1</v>
      </c>
      <c r="R5" s="41">
        <f t="shared" si="0"/>
        <v>1</v>
      </c>
      <c r="S5" s="41">
        <f t="shared" si="0"/>
        <v>1</v>
      </c>
      <c r="T5" s="41">
        <f t="shared" si="0"/>
        <v>1</v>
      </c>
      <c r="U5" s="41">
        <f t="shared" si="0"/>
        <v>1</v>
      </c>
      <c r="V5" s="41">
        <f t="shared" si="0"/>
        <v>1</v>
      </c>
      <c r="W5" s="41">
        <f t="shared" si="0"/>
        <v>1</v>
      </c>
      <c r="X5" s="41">
        <f t="shared" si="0"/>
        <v>1</v>
      </c>
      <c r="Y5" s="41">
        <f t="shared" si="0"/>
        <v>0</v>
      </c>
      <c r="Z5" s="168">
        <f t="shared" si="1"/>
        <v>12</v>
      </c>
      <c r="AA5" s="41">
        <f t="shared" si="2"/>
        <v>2</v>
      </c>
      <c r="AB5" s="41">
        <f t="shared" si="2"/>
        <v>1</v>
      </c>
      <c r="AC5" s="41">
        <f t="shared" si="2"/>
        <v>1</v>
      </c>
      <c r="AD5" s="41">
        <f t="shared" si="2"/>
        <v>1</v>
      </c>
      <c r="AE5" s="41">
        <f t="shared" si="2"/>
        <v>1</v>
      </c>
      <c r="AF5" s="41">
        <f t="shared" si="2"/>
        <v>1</v>
      </c>
      <c r="AG5" s="41">
        <f t="shared" si="2"/>
        <v>1</v>
      </c>
      <c r="AH5" s="41">
        <f t="shared" si="2"/>
        <v>1</v>
      </c>
      <c r="AI5" s="41">
        <f t="shared" si="2"/>
        <v>1</v>
      </c>
      <c r="AJ5" s="41">
        <f t="shared" si="2"/>
        <v>1</v>
      </c>
      <c r="AK5" s="41">
        <f t="shared" si="2"/>
        <v>1</v>
      </c>
      <c r="AL5" s="41">
        <f t="shared" si="2"/>
        <v>0</v>
      </c>
      <c r="AM5" s="168">
        <f t="shared" si="3"/>
        <v>12</v>
      </c>
      <c r="AN5" s="113">
        <f t="shared" si="4"/>
        <v>1</v>
      </c>
      <c r="AO5" s="113">
        <f t="shared" si="4"/>
        <v>1</v>
      </c>
      <c r="AP5" s="113">
        <f t="shared" si="4"/>
        <v>1</v>
      </c>
      <c r="AQ5" s="113">
        <f t="shared" si="4"/>
        <v>1</v>
      </c>
      <c r="AR5" s="113">
        <f t="shared" si="4"/>
        <v>1</v>
      </c>
      <c r="AS5" s="113">
        <f t="shared" si="4"/>
        <v>1</v>
      </c>
      <c r="AT5" s="113">
        <f t="shared" si="4"/>
        <v>1</v>
      </c>
      <c r="AU5" s="113">
        <f t="shared" si="4"/>
        <v>1</v>
      </c>
      <c r="AV5" s="113">
        <f t="shared" si="4"/>
        <v>1</v>
      </c>
      <c r="AW5" s="113">
        <f aca="true" t="shared" si="7" ref="AW5:AW13">IF(W5="","",IF(W5=0,"",(AJ5/W5)))</f>
        <v>1</v>
      </c>
      <c r="AX5" s="113">
        <f aca="true" t="shared" si="8" ref="AX5:AX13">IF(X5="","",IF(X5=0,"",(AK5/X5)))</f>
        <v>1</v>
      </c>
      <c r="AY5" s="113">
        <f aca="true" t="shared" si="9" ref="AY5:AY13">IF(Y5="","",IF(Y5=0,"",(AL5/Y5)))</f>
      </c>
      <c r="AZ5" s="169">
        <f aca="true" t="shared" si="10" ref="AZ5:AZ13">IF(ISERROR(AVERAGE(AN5:AY5)),"",AVERAGE(AN5:AY5))</f>
        <v>1</v>
      </c>
    </row>
    <row r="6" spans="1:52" ht="49.5" customHeight="1">
      <c r="A6" s="62" t="s">
        <v>623</v>
      </c>
      <c r="B6" s="126" t="s">
        <v>1594</v>
      </c>
      <c r="C6" s="134" t="s">
        <v>598</v>
      </c>
      <c r="D6" s="42" t="s">
        <v>1598</v>
      </c>
      <c r="E6" s="42" t="s">
        <v>957</v>
      </c>
      <c r="F6" s="17">
        <v>40268</v>
      </c>
      <c r="G6" s="135">
        <f t="shared" si="5"/>
        <v>1</v>
      </c>
      <c r="H6" s="67">
        <v>1</v>
      </c>
      <c r="I6" s="4"/>
      <c r="J6" s="4" t="str">
        <f>VLOOKUP(K6,Tri!$A$1:$B$12,2,FALSE)</f>
        <v>I</v>
      </c>
      <c r="K6" s="4">
        <f t="shared" si="6"/>
        <v>3</v>
      </c>
      <c r="M6" s="126" t="s">
        <v>967</v>
      </c>
      <c r="N6" s="41">
        <f t="shared" si="0"/>
        <v>1</v>
      </c>
      <c r="O6" s="41">
        <f t="shared" si="0"/>
        <v>0</v>
      </c>
      <c r="P6" s="41">
        <f t="shared" si="0"/>
        <v>0</v>
      </c>
      <c r="Q6" s="41">
        <f t="shared" si="0"/>
        <v>0</v>
      </c>
      <c r="R6" s="41">
        <f t="shared" si="0"/>
        <v>1</v>
      </c>
      <c r="S6" s="41">
        <f t="shared" si="0"/>
        <v>1</v>
      </c>
      <c r="T6" s="41">
        <f t="shared" si="0"/>
        <v>0</v>
      </c>
      <c r="U6" s="41">
        <f t="shared" si="0"/>
        <v>0</v>
      </c>
      <c r="V6" s="41">
        <f t="shared" si="0"/>
        <v>0</v>
      </c>
      <c r="W6" s="41">
        <f t="shared" si="0"/>
        <v>0</v>
      </c>
      <c r="X6" s="41">
        <f t="shared" si="0"/>
        <v>0</v>
      </c>
      <c r="Y6" s="41">
        <f t="shared" si="0"/>
        <v>1</v>
      </c>
      <c r="Z6" s="168">
        <f t="shared" si="1"/>
        <v>4</v>
      </c>
      <c r="AA6" s="41">
        <f t="shared" si="2"/>
        <v>1</v>
      </c>
      <c r="AB6" s="41">
        <f t="shared" si="2"/>
        <v>0</v>
      </c>
      <c r="AC6" s="41">
        <f t="shared" si="2"/>
        <v>0</v>
      </c>
      <c r="AD6" s="41">
        <f t="shared" si="2"/>
        <v>0</v>
      </c>
      <c r="AE6" s="41">
        <f t="shared" si="2"/>
        <v>1</v>
      </c>
      <c r="AF6" s="41">
        <f t="shared" si="2"/>
        <v>1</v>
      </c>
      <c r="AG6" s="41">
        <f t="shared" si="2"/>
        <v>0</v>
      </c>
      <c r="AH6" s="41">
        <f t="shared" si="2"/>
        <v>0</v>
      </c>
      <c r="AI6" s="41">
        <f t="shared" si="2"/>
        <v>0</v>
      </c>
      <c r="AJ6" s="41">
        <f t="shared" si="2"/>
        <v>0</v>
      </c>
      <c r="AK6" s="41">
        <f t="shared" si="2"/>
        <v>0</v>
      </c>
      <c r="AL6" s="41">
        <f t="shared" si="2"/>
        <v>1</v>
      </c>
      <c r="AM6" s="168">
        <f t="shared" si="3"/>
        <v>4</v>
      </c>
      <c r="AN6" s="113">
        <f t="shared" si="4"/>
        <v>1</v>
      </c>
      <c r="AO6" s="113">
        <f t="shared" si="4"/>
      </c>
      <c r="AP6" s="113">
        <f t="shared" si="4"/>
      </c>
      <c r="AQ6" s="113">
        <f t="shared" si="4"/>
      </c>
      <c r="AR6" s="113">
        <f t="shared" si="4"/>
        <v>1</v>
      </c>
      <c r="AS6" s="113">
        <f t="shared" si="4"/>
        <v>1</v>
      </c>
      <c r="AT6" s="113">
        <f t="shared" si="4"/>
      </c>
      <c r="AU6" s="113">
        <f t="shared" si="4"/>
      </c>
      <c r="AV6" s="113">
        <f t="shared" si="4"/>
      </c>
      <c r="AW6" s="113">
        <f t="shared" si="7"/>
      </c>
      <c r="AX6" s="113">
        <f t="shared" si="8"/>
      </c>
      <c r="AY6" s="113">
        <f t="shared" si="9"/>
        <v>1</v>
      </c>
      <c r="AZ6" s="169">
        <f t="shared" si="10"/>
        <v>1</v>
      </c>
    </row>
    <row r="7" spans="1:52" ht="49.5" customHeight="1">
      <c r="A7" s="62" t="s">
        <v>623</v>
      </c>
      <c r="B7" s="126" t="s">
        <v>1594</v>
      </c>
      <c r="C7" s="134" t="s">
        <v>598</v>
      </c>
      <c r="D7" s="42" t="s">
        <v>1599</v>
      </c>
      <c r="E7" s="42" t="s">
        <v>958</v>
      </c>
      <c r="F7" s="17">
        <v>40298</v>
      </c>
      <c r="G7" s="135">
        <f t="shared" si="5"/>
        <v>1</v>
      </c>
      <c r="H7" s="67">
        <v>1</v>
      </c>
      <c r="I7" s="4"/>
      <c r="J7" s="4" t="str">
        <f>VLOOKUP(K7,Tri!$A$1:$B$12,2,FALSE)</f>
        <v>II</v>
      </c>
      <c r="K7" s="4">
        <f t="shared" si="6"/>
        <v>4</v>
      </c>
      <c r="M7" s="126" t="s">
        <v>1600</v>
      </c>
      <c r="N7" s="41">
        <f t="shared" si="0"/>
        <v>0</v>
      </c>
      <c r="O7" s="41">
        <f t="shared" si="0"/>
        <v>0</v>
      </c>
      <c r="P7" s="41">
        <f t="shared" si="0"/>
        <v>0</v>
      </c>
      <c r="Q7" s="41">
        <f t="shared" si="0"/>
        <v>0</v>
      </c>
      <c r="R7" s="41">
        <f t="shared" si="0"/>
        <v>0</v>
      </c>
      <c r="S7" s="41">
        <f t="shared" si="0"/>
        <v>1</v>
      </c>
      <c r="T7" s="41">
        <f t="shared" si="0"/>
        <v>0</v>
      </c>
      <c r="U7" s="41">
        <f t="shared" si="0"/>
        <v>0</v>
      </c>
      <c r="V7" s="41">
        <f t="shared" si="0"/>
        <v>0</v>
      </c>
      <c r="W7" s="41">
        <f t="shared" si="0"/>
        <v>1</v>
      </c>
      <c r="X7" s="41">
        <f t="shared" si="0"/>
        <v>0</v>
      </c>
      <c r="Y7" s="41">
        <f t="shared" si="0"/>
        <v>0</v>
      </c>
      <c r="Z7" s="168">
        <f t="shared" si="1"/>
        <v>2</v>
      </c>
      <c r="AA7" s="41">
        <f t="shared" si="2"/>
        <v>0</v>
      </c>
      <c r="AB7" s="41">
        <f t="shared" si="2"/>
        <v>0</v>
      </c>
      <c r="AC7" s="41">
        <f t="shared" si="2"/>
        <v>0</v>
      </c>
      <c r="AD7" s="41">
        <f t="shared" si="2"/>
        <v>0</v>
      </c>
      <c r="AE7" s="41">
        <f t="shared" si="2"/>
        <v>0</v>
      </c>
      <c r="AF7" s="41">
        <f t="shared" si="2"/>
        <v>1</v>
      </c>
      <c r="AG7" s="41">
        <f t="shared" si="2"/>
        <v>0</v>
      </c>
      <c r="AH7" s="41">
        <f t="shared" si="2"/>
        <v>0</v>
      </c>
      <c r="AI7" s="41">
        <f t="shared" si="2"/>
        <v>0</v>
      </c>
      <c r="AJ7" s="41">
        <f t="shared" si="2"/>
        <v>1</v>
      </c>
      <c r="AK7" s="41">
        <f t="shared" si="2"/>
        <v>0</v>
      </c>
      <c r="AL7" s="41">
        <f t="shared" si="2"/>
        <v>0</v>
      </c>
      <c r="AM7" s="168">
        <f t="shared" si="3"/>
        <v>2</v>
      </c>
      <c r="AN7" s="113">
        <f t="shared" si="4"/>
      </c>
      <c r="AO7" s="113">
        <f t="shared" si="4"/>
      </c>
      <c r="AP7" s="113">
        <f t="shared" si="4"/>
      </c>
      <c r="AQ7" s="113">
        <f t="shared" si="4"/>
      </c>
      <c r="AR7" s="113">
        <f t="shared" si="4"/>
      </c>
      <c r="AS7" s="113">
        <f t="shared" si="4"/>
        <v>1</v>
      </c>
      <c r="AT7" s="113">
        <f t="shared" si="4"/>
      </c>
      <c r="AU7" s="113">
        <f t="shared" si="4"/>
      </c>
      <c r="AV7" s="113">
        <f t="shared" si="4"/>
      </c>
      <c r="AW7" s="113">
        <f t="shared" si="7"/>
        <v>1</v>
      </c>
      <c r="AX7" s="113">
        <f t="shared" si="8"/>
      </c>
      <c r="AY7" s="113">
        <f t="shared" si="9"/>
      </c>
      <c r="AZ7" s="169">
        <f t="shared" si="10"/>
        <v>1</v>
      </c>
    </row>
    <row r="8" spans="1:52" ht="49.5" customHeight="1">
      <c r="A8" s="62" t="s">
        <v>623</v>
      </c>
      <c r="B8" s="126" t="s">
        <v>1594</v>
      </c>
      <c r="C8" s="134" t="s">
        <v>598</v>
      </c>
      <c r="D8" s="42" t="s">
        <v>1601</v>
      </c>
      <c r="E8" s="42" t="s">
        <v>959</v>
      </c>
      <c r="F8" s="17">
        <v>40326</v>
      </c>
      <c r="G8" s="135">
        <f t="shared" si="5"/>
        <v>1</v>
      </c>
      <c r="H8" s="67">
        <v>1</v>
      </c>
      <c r="I8" s="4"/>
      <c r="J8" s="4" t="str">
        <f>VLOOKUP(K8,Tri!$A$1:$B$12,2,FALSE)</f>
        <v>II</v>
      </c>
      <c r="K8" s="4">
        <f t="shared" si="6"/>
        <v>5</v>
      </c>
      <c r="M8" s="126" t="s">
        <v>974</v>
      </c>
      <c r="N8" s="41">
        <f t="shared" si="0"/>
        <v>0</v>
      </c>
      <c r="O8" s="41">
        <f t="shared" si="0"/>
        <v>0</v>
      </c>
      <c r="P8" s="41">
        <f t="shared" si="0"/>
        <v>0</v>
      </c>
      <c r="Q8" s="41">
        <f t="shared" si="0"/>
        <v>0</v>
      </c>
      <c r="R8" s="41">
        <f t="shared" si="0"/>
        <v>1</v>
      </c>
      <c r="S8" s="41">
        <f t="shared" si="0"/>
        <v>2</v>
      </c>
      <c r="T8" s="41">
        <f t="shared" si="0"/>
        <v>0</v>
      </c>
      <c r="U8" s="41">
        <f t="shared" si="0"/>
        <v>0</v>
      </c>
      <c r="V8" s="41">
        <f t="shared" si="0"/>
        <v>0</v>
      </c>
      <c r="W8" s="41">
        <f t="shared" si="0"/>
        <v>0</v>
      </c>
      <c r="X8" s="41">
        <f t="shared" si="0"/>
        <v>0</v>
      </c>
      <c r="Y8" s="41">
        <f t="shared" si="0"/>
        <v>3</v>
      </c>
      <c r="Z8" s="168">
        <f t="shared" si="1"/>
        <v>6</v>
      </c>
      <c r="AA8" s="41">
        <f t="shared" si="2"/>
        <v>0</v>
      </c>
      <c r="AB8" s="41">
        <f t="shared" si="2"/>
        <v>0</v>
      </c>
      <c r="AC8" s="41">
        <f t="shared" si="2"/>
        <v>0</v>
      </c>
      <c r="AD8" s="41">
        <f t="shared" si="2"/>
        <v>0</v>
      </c>
      <c r="AE8" s="41">
        <f t="shared" si="2"/>
        <v>1</v>
      </c>
      <c r="AF8" s="41">
        <f t="shared" si="2"/>
        <v>2</v>
      </c>
      <c r="AG8" s="41">
        <f t="shared" si="2"/>
        <v>0</v>
      </c>
      <c r="AH8" s="41">
        <f t="shared" si="2"/>
        <v>0</v>
      </c>
      <c r="AI8" s="41">
        <f t="shared" si="2"/>
        <v>0</v>
      </c>
      <c r="AJ8" s="41">
        <f t="shared" si="2"/>
        <v>0</v>
      </c>
      <c r="AK8" s="41">
        <f t="shared" si="2"/>
        <v>0</v>
      </c>
      <c r="AL8" s="41">
        <f t="shared" si="2"/>
        <v>3</v>
      </c>
      <c r="AM8" s="168">
        <f t="shared" si="3"/>
        <v>6</v>
      </c>
      <c r="AN8" s="113">
        <f t="shared" si="4"/>
      </c>
      <c r="AO8" s="113">
        <f t="shared" si="4"/>
      </c>
      <c r="AP8" s="113">
        <f t="shared" si="4"/>
      </c>
      <c r="AQ8" s="113">
        <f t="shared" si="4"/>
      </c>
      <c r="AR8" s="113">
        <f t="shared" si="4"/>
        <v>1</v>
      </c>
      <c r="AS8" s="113">
        <f t="shared" si="4"/>
        <v>1</v>
      </c>
      <c r="AT8" s="113">
        <f t="shared" si="4"/>
      </c>
      <c r="AU8" s="113">
        <f t="shared" si="4"/>
      </c>
      <c r="AV8" s="113">
        <f t="shared" si="4"/>
      </c>
      <c r="AW8" s="113">
        <f t="shared" si="7"/>
      </c>
      <c r="AX8" s="113">
        <f t="shared" si="8"/>
      </c>
      <c r="AY8" s="113">
        <f t="shared" si="9"/>
        <v>1</v>
      </c>
      <c r="AZ8" s="169">
        <f t="shared" si="10"/>
        <v>1</v>
      </c>
    </row>
    <row r="9" spans="1:52" ht="49.5" customHeight="1">
      <c r="A9" s="62" t="s">
        <v>623</v>
      </c>
      <c r="B9" s="126" t="s">
        <v>1594</v>
      </c>
      <c r="C9" s="134" t="s">
        <v>598</v>
      </c>
      <c r="D9" s="42" t="s">
        <v>1602</v>
      </c>
      <c r="E9" s="42" t="s">
        <v>960</v>
      </c>
      <c r="F9" s="17">
        <v>40359</v>
      </c>
      <c r="G9" s="135">
        <f t="shared" si="5"/>
        <v>1</v>
      </c>
      <c r="H9" s="67">
        <v>1</v>
      </c>
      <c r="I9" s="4"/>
      <c r="J9" s="4" t="str">
        <f>VLOOKUP(K9,Tri!$A$1:$B$12,2,FALSE)</f>
        <v>II</v>
      </c>
      <c r="K9" s="4">
        <f t="shared" si="6"/>
        <v>6</v>
      </c>
      <c r="M9" s="126" t="s">
        <v>782</v>
      </c>
      <c r="N9" s="41">
        <f t="shared" si="0"/>
        <v>0</v>
      </c>
      <c r="O9" s="41">
        <f t="shared" si="0"/>
        <v>0</v>
      </c>
      <c r="P9" s="41">
        <f t="shared" si="0"/>
        <v>0</v>
      </c>
      <c r="Q9" s="41">
        <f t="shared" si="0"/>
        <v>1</v>
      </c>
      <c r="R9" s="41">
        <f t="shared" si="0"/>
        <v>0</v>
      </c>
      <c r="S9" s="41">
        <f t="shared" si="0"/>
        <v>0</v>
      </c>
      <c r="T9" s="41">
        <f t="shared" si="0"/>
        <v>0</v>
      </c>
      <c r="U9" s="41">
        <f t="shared" si="0"/>
        <v>0</v>
      </c>
      <c r="V9" s="41">
        <f t="shared" si="0"/>
        <v>0</v>
      </c>
      <c r="W9" s="41">
        <f t="shared" si="0"/>
        <v>0</v>
      </c>
      <c r="X9" s="41">
        <f t="shared" si="0"/>
        <v>1</v>
      </c>
      <c r="Y9" s="41">
        <f t="shared" si="0"/>
        <v>0</v>
      </c>
      <c r="Z9" s="168">
        <f t="shared" si="1"/>
        <v>2</v>
      </c>
      <c r="AA9" s="41">
        <f t="shared" si="2"/>
        <v>0</v>
      </c>
      <c r="AB9" s="41">
        <f t="shared" si="2"/>
        <v>0</v>
      </c>
      <c r="AC9" s="41">
        <f t="shared" si="2"/>
        <v>0</v>
      </c>
      <c r="AD9" s="41">
        <f t="shared" si="2"/>
        <v>1</v>
      </c>
      <c r="AE9" s="41">
        <f t="shared" si="2"/>
        <v>0</v>
      </c>
      <c r="AF9" s="41">
        <f t="shared" si="2"/>
        <v>0</v>
      </c>
      <c r="AG9" s="41">
        <f t="shared" si="2"/>
        <v>0</v>
      </c>
      <c r="AH9" s="41">
        <f t="shared" si="2"/>
        <v>0</v>
      </c>
      <c r="AI9" s="41">
        <f t="shared" si="2"/>
        <v>0</v>
      </c>
      <c r="AJ9" s="41">
        <f t="shared" si="2"/>
        <v>0</v>
      </c>
      <c r="AK9" s="41">
        <f t="shared" si="2"/>
        <v>0</v>
      </c>
      <c r="AL9" s="41">
        <f t="shared" si="2"/>
        <v>0</v>
      </c>
      <c r="AM9" s="168">
        <f t="shared" si="3"/>
        <v>1</v>
      </c>
      <c r="AN9" s="113">
        <f t="shared" si="4"/>
      </c>
      <c r="AO9" s="113">
        <f t="shared" si="4"/>
      </c>
      <c r="AP9" s="113">
        <f t="shared" si="4"/>
      </c>
      <c r="AQ9" s="113">
        <f t="shared" si="4"/>
        <v>1</v>
      </c>
      <c r="AR9" s="113">
        <f t="shared" si="4"/>
      </c>
      <c r="AS9" s="113">
        <f t="shared" si="4"/>
      </c>
      <c r="AT9" s="113">
        <f t="shared" si="4"/>
      </c>
      <c r="AU9" s="113">
        <f t="shared" si="4"/>
      </c>
      <c r="AV9" s="113">
        <f t="shared" si="4"/>
      </c>
      <c r="AW9" s="113">
        <f t="shared" si="7"/>
      </c>
      <c r="AX9" s="113">
        <f t="shared" si="8"/>
        <v>0</v>
      </c>
      <c r="AY9" s="113">
        <f t="shared" si="9"/>
      </c>
      <c r="AZ9" s="169">
        <f t="shared" si="10"/>
        <v>0.5</v>
      </c>
    </row>
    <row r="10" spans="1:52" ht="49.5" customHeight="1">
      <c r="A10" s="62" t="s">
        <v>623</v>
      </c>
      <c r="B10" s="126" t="s">
        <v>624</v>
      </c>
      <c r="C10" s="134" t="s">
        <v>598</v>
      </c>
      <c r="D10" s="42" t="s">
        <v>1603</v>
      </c>
      <c r="E10" s="42" t="s">
        <v>961</v>
      </c>
      <c r="F10" s="17">
        <v>40390</v>
      </c>
      <c r="G10" s="135">
        <f t="shared" si="5"/>
        <v>1</v>
      </c>
      <c r="H10" s="67">
        <v>1</v>
      </c>
      <c r="I10" s="4"/>
      <c r="J10" s="4" t="str">
        <f>VLOOKUP(K10,Tri!$A$1:$B$12,2,FALSE)</f>
        <v>III</v>
      </c>
      <c r="K10" s="4">
        <f t="shared" si="6"/>
        <v>7</v>
      </c>
      <c r="M10" s="126" t="s">
        <v>982</v>
      </c>
      <c r="N10" s="41">
        <f t="shared" si="0"/>
        <v>0</v>
      </c>
      <c r="O10" s="41">
        <f t="shared" si="0"/>
        <v>0</v>
      </c>
      <c r="P10" s="41">
        <f t="shared" si="0"/>
        <v>0</v>
      </c>
      <c r="Q10" s="41">
        <f t="shared" si="0"/>
        <v>0</v>
      </c>
      <c r="R10" s="41">
        <f t="shared" si="0"/>
        <v>0</v>
      </c>
      <c r="S10" s="41">
        <f t="shared" si="0"/>
        <v>1</v>
      </c>
      <c r="T10" s="41">
        <f t="shared" si="0"/>
        <v>1</v>
      </c>
      <c r="U10" s="41">
        <f t="shared" si="0"/>
        <v>0</v>
      </c>
      <c r="V10" s="41">
        <f t="shared" si="0"/>
        <v>0</v>
      </c>
      <c r="W10" s="41">
        <f t="shared" si="0"/>
        <v>0</v>
      </c>
      <c r="X10" s="41">
        <f t="shared" si="0"/>
        <v>0</v>
      </c>
      <c r="Y10" s="41">
        <f t="shared" si="0"/>
        <v>3</v>
      </c>
      <c r="Z10" s="168">
        <f t="shared" si="1"/>
        <v>5</v>
      </c>
      <c r="AA10" s="41">
        <f t="shared" si="2"/>
        <v>0</v>
      </c>
      <c r="AB10" s="41">
        <f t="shared" si="2"/>
        <v>0</v>
      </c>
      <c r="AC10" s="41">
        <f t="shared" si="2"/>
        <v>0</v>
      </c>
      <c r="AD10" s="41">
        <f t="shared" si="2"/>
        <v>0</v>
      </c>
      <c r="AE10" s="41">
        <f t="shared" si="2"/>
        <v>0</v>
      </c>
      <c r="AF10" s="41">
        <f t="shared" si="2"/>
        <v>1</v>
      </c>
      <c r="AG10" s="41">
        <f t="shared" si="2"/>
        <v>1</v>
      </c>
      <c r="AH10" s="41">
        <f t="shared" si="2"/>
        <v>0</v>
      </c>
      <c r="AI10" s="41">
        <f t="shared" si="2"/>
        <v>0</v>
      </c>
      <c r="AJ10" s="41">
        <f t="shared" si="2"/>
        <v>0</v>
      </c>
      <c r="AK10" s="41">
        <f t="shared" si="2"/>
        <v>0</v>
      </c>
      <c r="AL10" s="41">
        <f t="shared" si="2"/>
        <v>3</v>
      </c>
      <c r="AM10" s="168">
        <f t="shared" si="3"/>
        <v>5</v>
      </c>
      <c r="AN10" s="113">
        <f t="shared" si="4"/>
      </c>
      <c r="AO10" s="113">
        <f t="shared" si="4"/>
      </c>
      <c r="AP10" s="113">
        <f t="shared" si="4"/>
      </c>
      <c r="AQ10" s="113">
        <f t="shared" si="4"/>
      </c>
      <c r="AR10" s="113">
        <f t="shared" si="4"/>
      </c>
      <c r="AS10" s="113">
        <f t="shared" si="4"/>
        <v>1</v>
      </c>
      <c r="AT10" s="113">
        <f t="shared" si="4"/>
        <v>1</v>
      </c>
      <c r="AU10" s="113">
        <f t="shared" si="4"/>
      </c>
      <c r="AV10" s="113">
        <f t="shared" si="4"/>
      </c>
      <c r="AW10" s="113">
        <f t="shared" si="7"/>
      </c>
      <c r="AX10" s="113">
        <f t="shared" si="8"/>
      </c>
      <c r="AY10" s="113">
        <f t="shared" si="9"/>
        <v>1</v>
      </c>
      <c r="AZ10" s="169">
        <f t="shared" si="10"/>
        <v>1</v>
      </c>
    </row>
    <row r="11" spans="1:52" ht="49.5" customHeight="1">
      <c r="A11" s="62" t="s">
        <v>623</v>
      </c>
      <c r="B11" s="126" t="s">
        <v>1594</v>
      </c>
      <c r="C11" s="134" t="s">
        <v>598</v>
      </c>
      <c r="D11" s="42" t="s">
        <v>1604</v>
      </c>
      <c r="E11" s="42" t="s">
        <v>962</v>
      </c>
      <c r="F11" s="17">
        <v>40421</v>
      </c>
      <c r="G11" s="135">
        <f t="shared" si="5"/>
        <v>1</v>
      </c>
      <c r="H11" s="67">
        <v>1</v>
      </c>
      <c r="I11" s="4"/>
      <c r="J11" s="4" t="str">
        <f>VLOOKUP(K11,Tri!$A$1:$B$12,2,FALSE)</f>
        <v>III</v>
      </c>
      <c r="K11" s="4">
        <f t="shared" si="6"/>
        <v>8</v>
      </c>
      <c r="M11" s="126" t="s">
        <v>983</v>
      </c>
      <c r="N11" s="41">
        <f t="shared" si="0"/>
        <v>0</v>
      </c>
      <c r="O11" s="41">
        <f t="shared" si="0"/>
        <v>0</v>
      </c>
      <c r="P11" s="41">
        <f t="shared" si="0"/>
        <v>0</v>
      </c>
      <c r="Q11" s="41">
        <f t="shared" si="0"/>
        <v>0</v>
      </c>
      <c r="R11" s="41">
        <f t="shared" si="0"/>
        <v>0</v>
      </c>
      <c r="S11" s="41">
        <f t="shared" si="0"/>
        <v>1</v>
      </c>
      <c r="T11" s="41">
        <f t="shared" si="0"/>
        <v>0</v>
      </c>
      <c r="U11" s="41">
        <f t="shared" si="0"/>
        <v>2</v>
      </c>
      <c r="V11" s="41">
        <f t="shared" si="0"/>
        <v>0</v>
      </c>
      <c r="W11" s="41">
        <f t="shared" si="0"/>
        <v>1</v>
      </c>
      <c r="X11" s="41">
        <f t="shared" si="0"/>
        <v>0</v>
      </c>
      <c r="Y11" s="41">
        <f t="shared" si="0"/>
        <v>2</v>
      </c>
      <c r="Z11" s="168">
        <f t="shared" si="1"/>
        <v>6</v>
      </c>
      <c r="AA11" s="41">
        <f t="shared" si="2"/>
        <v>0</v>
      </c>
      <c r="AB11" s="41">
        <f t="shared" si="2"/>
        <v>0</v>
      </c>
      <c r="AC11" s="41">
        <f t="shared" si="2"/>
        <v>0</v>
      </c>
      <c r="AD11" s="41">
        <f t="shared" si="2"/>
        <v>0</v>
      </c>
      <c r="AE11" s="41">
        <f t="shared" si="2"/>
        <v>0</v>
      </c>
      <c r="AF11" s="41">
        <f t="shared" si="2"/>
        <v>1</v>
      </c>
      <c r="AG11" s="41">
        <f t="shared" si="2"/>
        <v>0</v>
      </c>
      <c r="AH11" s="41">
        <f t="shared" si="2"/>
        <v>2</v>
      </c>
      <c r="AI11" s="41">
        <f t="shared" si="2"/>
        <v>0</v>
      </c>
      <c r="AJ11" s="41">
        <f t="shared" si="2"/>
        <v>1</v>
      </c>
      <c r="AK11" s="41">
        <f t="shared" si="2"/>
        <v>0</v>
      </c>
      <c r="AL11" s="41">
        <f t="shared" si="2"/>
        <v>2</v>
      </c>
      <c r="AM11" s="168">
        <f>SUM(AA11:AL11)</f>
        <v>6</v>
      </c>
      <c r="AN11" s="113">
        <f t="shared" si="4"/>
      </c>
      <c r="AO11" s="113">
        <f t="shared" si="4"/>
      </c>
      <c r="AP11" s="113">
        <f t="shared" si="4"/>
      </c>
      <c r="AQ11" s="113">
        <f t="shared" si="4"/>
      </c>
      <c r="AR11" s="113">
        <f t="shared" si="4"/>
      </c>
      <c r="AS11" s="113">
        <f t="shared" si="4"/>
        <v>1</v>
      </c>
      <c r="AT11" s="113">
        <f t="shared" si="4"/>
      </c>
      <c r="AU11" s="113">
        <f t="shared" si="4"/>
        <v>1</v>
      </c>
      <c r="AV11" s="113">
        <f t="shared" si="4"/>
      </c>
      <c r="AW11" s="113">
        <f t="shared" si="7"/>
        <v>1</v>
      </c>
      <c r="AX11" s="113">
        <f t="shared" si="8"/>
      </c>
      <c r="AY11" s="113">
        <f t="shared" si="9"/>
        <v>1</v>
      </c>
      <c r="AZ11" s="169">
        <f t="shared" si="10"/>
        <v>1</v>
      </c>
    </row>
    <row r="12" spans="1:52" ht="49.5" customHeight="1">
      <c r="A12" s="208" t="s">
        <v>623</v>
      </c>
      <c r="B12" s="126" t="s">
        <v>1594</v>
      </c>
      <c r="C12" s="134" t="s">
        <v>598</v>
      </c>
      <c r="D12" s="42" t="s">
        <v>1605</v>
      </c>
      <c r="E12" s="42" t="s">
        <v>963</v>
      </c>
      <c r="F12" s="17">
        <v>40451</v>
      </c>
      <c r="G12" s="135">
        <f t="shared" si="5"/>
        <v>1</v>
      </c>
      <c r="H12" s="67">
        <v>1</v>
      </c>
      <c r="I12" s="4"/>
      <c r="J12" s="4" t="str">
        <f>VLOOKUP(K12,Tri!$A$1:$B$12,2,FALSE)</f>
        <v>III</v>
      </c>
      <c r="K12" s="4">
        <f t="shared" si="6"/>
        <v>9</v>
      </c>
      <c r="M12" s="127" t="s">
        <v>322</v>
      </c>
      <c r="N12" s="41">
        <f t="shared" si="0"/>
        <v>0</v>
      </c>
      <c r="O12" s="41">
        <f t="shared" si="0"/>
        <v>0</v>
      </c>
      <c r="P12" s="41">
        <f t="shared" si="0"/>
        <v>0</v>
      </c>
      <c r="Q12" s="41">
        <f t="shared" si="0"/>
        <v>0</v>
      </c>
      <c r="R12" s="41">
        <f t="shared" si="0"/>
        <v>0</v>
      </c>
      <c r="S12" s="41">
        <f t="shared" si="0"/>
        <v>0</v>
      </c>
      <c r="T12" s="41">
        <f t="shared" si="0"/>
        <v>0</v>
      </c>
      <c r="U12" s="41">
        <f t="shared" si="0"/>
        <v>0</v>
      </c>
      <c r="V12" s="41">
        <f t="shared" si="0"/>
        <v>0</v>
      </c>
      <c r="W12" s="41">
        <f t="shared" si="0"/>
        <v>0</v>
      </c>
      <c r="X12" s="41">
        <f t="shared" si="0"/>
        <v>0</v>
      </c>
      <c r="Y12" s="41">
        <f t="shared" si="0"/>
        <v>1</v>
      </c>
      <c r="Z12" s="168">
        <f t="shared" si="1"/>
        <v>1</v>
      </c>
      <c r="AA12" s="41">
        <f t="shared" si="2"/>
        <v>0</v>
      </c>
      <c r="AB12" s="41">
        <f t="shared" si="2"/>
        <v>0</v>
      </c>
      <c r="AC12" s="41">
        <f t="shared" si="2"/>
        <v>0</v>
      </c>
      <c r="AD12" s="41">
        <f t="shared" si="2"/>
        <v>0</v>
      </c>
      <c r="AE12" s="41">
        <f t="shared" si="2"/>
        <v>0</v>
      </c>
      <c r="AF12" s="41">
        <f t="shared" si="2"/>
        <v>0</v>
      </c>
      <c r="AG12" s="41">
        <f t="shared" si="2"/>
        <v>0</v>
      </c>
      <c r="AH12" s="41">
        <f t="shared" si="2"/>
        <v>0</v>
      </c>
      <c r="AI12" s="41">
        <f t="shared" si="2"/>
        <v>0</v>
      </c>
      <c r="AJ12" s="41">
        <f t="shared" si="2"/>
        <v>0</v>
      </c>
      <c r="AK12" s="41">
        <f t="shared" si="2"/>
        <v>0</v>
      </c>
      <c r="AL12" s="41">
        <f t="shared" si="2"/>
        <v>1</v>
      </c>
      <c r="AM12" s="168">
        <f>SUM(AA12:AL12)</f>
        <v>1</v>
      </c>
      <c r="AN12" s="113">
        <f t="shared" si="4"/>
      </c>
      <c r="AO12" s="113">
        <f t="shared" si="4"/>
      </c>
      <c r="AP12" s="113">
        <f t="shared" si="4"/>
      </c>
      <c r="AQ12" s="113">
        <f t="shared" si="4"/>
      </c>
      <c r="AR12" s="113">
        <f t="shared" si="4"/>
      </c>
      <c r="AS12" s="113">
        <f t="shared" si="4"/>
      </c>
      <c r="AT12" s="113">
        <f t="shared" si="4"/>
      </c>
      <c r="AU12" s="113">
        <f t="shared" si="4"/>
      </c>
      <c r="AV12" s="113">
        <f t="shared" si="4"/>
      </c>
      <c r="AW12" s="113">
        <f t="shared" si="7"/>
      </c>
      <c r="AX12" s="113">
        <f t="shared" si="8"/>
      </c>
      <c r="AY12" s="113">
        <f t="shared" si="9"/>
        <v>1</v>
      </c>
      <c r="AZ12" s="169">
        <f t="shared" si="10"/>
        <v>1</v>
      </c>
    </row>
    <row r="13" spans="1:52" ht="49.5" customHeight="1">
      <c r="A13" s="62" t="s">
        <v>623</v>
      </c>
      <c r="B13" s="126" t="s">
        <v>1594</v>
      </c>
      <c r="C13" s="388" t="s">
        <v>598</v>
      </c>
      <c r="D13" s="42" t="s">
        <v>1606</v>
      </c>
      <c r="E13" s="42" t="s">
        <v>964</v>
      </c>
      <c r="F13" s="17">
        <v>40480</v>
      </c>
      <c r="G13" s="135">
        <f t="shared" si="5"/>
        <v>1</v>
      </c>
      <c r="H13" s="82">
        <v>1</v>
      </c>
      <c r="I13" s="82"/>
      <c r="J13" s="59" t="str">
        <f>VLOOKUP(K13,Tri!$A$1:$B$12,2,FALSE)</f>
        <v>IV</v>
      </c>
      <c r="K13" s="59">
        <f t="shared" si="6"/>
        <v>10</v>
      </c>
      <c r="M13" s="127" t="s">
        <v>323</v>
      </c>
      <c r="N13" s="41">
        <f t="shared" si="0"/>
        <v>0</v>
      </c>
      <c r="O13" s="41">
        <f t="shared" si="0"/>
        <v>0</v>
      </c>
      <c r="P13" s="41">
        <f t="shared" si="0"/>
        <v>0</v>
      </c>
      <c r="Q13" s="41">
        <f t="shared" si="0"/>
        <v>0</v>
      </c>
      <c r="R13" s="41">
        <f t="shared" si="0"/>
        <v>0</v>
      </c>
      <c r="S13" s="41">
        <f t="shared" si="0"/>
        <v>0</v>
      </c>
      <c r="T13" s="41">
        <f t="shared" si="0"/>
        <v>1</v>
      </c>
      <c r="U13" s="41">
        <f t="shared" si="0"/>
        <v>1</v>
      </c>
      <c r="V13" s="41">
        <f t="shared" si="0"/>
        <v>0</v>
      </c>
      <c r="W13" s="41">
        <f t="shared" si="0"/>
        <v>1</v>
      </c>
      <c r="X13" s="41">
        <f t="shared" si="0"/>
        <v>2</v>
      </c>
      <c r="Y13" s="41">
        <f t="shared" si="0"/>
        <v>0</v>
      </c>
      <c r="Z13" s="168">
        <f t="shared" si="1"/>
        <v>5</v>
      </c>
      <c r="AA13" s="41">
        <f t="shared" si="2"/>
        <v>0</v>
      </c>
      <c r="AB13" s="41">
        <f t="shared" si="2"/>
        <v>0</v>
      </c>
      <c r="AC13" s="41">
        <f t="shared" si="2"/>
        <v>0</v>
      </c>
      <c r="AD13" s="41">
        <f t="shared" si="2"/>
        <v>0</v>
      </c>
      <c r="AE13" s="41">
        <f t="shared" si="2"/>
        <v>0</v>
      </c>
      <c r="AF13" s="41">
        <f t="shared" si="2"/>
        <v>0</v>
      </c>
      <c r="AG13" s="41">
        <f t="shared" si="2"/>
        <v>1</v>
      </c>
      <c r="AH13" s="41">
        <f t="shared" si="2"/>
        <v>1</v>
      </c>
      <c r="AI13" s="41">
        <f t="shared" si="2"/>
        <v>0</v>
      </c>
      <c r="AJ13" s="41">
        <f t="shared" si="2"/>
        <v>1</v>
      </c>
      <c r="AK13" s="41">
        <f t="shared" si="2"/>
        <v>2</v>
      </c>
      <c r="AL13" s="41">
        <f t="shared" si="2"/>
        <v>0</v>
      </c>
      <c r="AM13" s="168">
        <f>SUM(AA13:AL13)</f>
        <v>5</v>
      </c>
      <c r="AN13" s="113">
        <f t="shared" si="4"/>
      </c>
      <c r="AO13" s="113">
        <f t="shared" si="4"/>
      </c>
      <c r="AP13" s="113">
        <f t="shared" si="4"/>
      </c>
      <c r="AQ13" s="113">
        <f t="shared" si="4"/>
      </c>
      <c r="AR13" s="113">
        <f t="shared" si="4"/>
      </c>
      <c r="AS13" s="113">
        <f t="shared" si="4"/>
      </c>
      <c r="AT13" s="113">
        <f t="shared" si="4"/>
        <v>1</v>
      </c>
      <c r="AU13" s="113">
        <f t="shared" si="4"/>
        <v>1</v>
      </c>
      <c r="AV13" s="113">
        <f t="shared" si="4"/>
      </c>
      <c r="AW13" s="113">
        <f t="shared" si="7"/>
        <v>1</v>
      </c>
      <c r="AX13" s="113">
        <f t="shared" si="8"/>
        <v>1</v>
      </c>
      <c r="AY13" s="113">
        <f t="shared" si="9"/>
      </c>
      <c r="AZ13" s="169">
        <f t="shared" si="10"/>
        <v>1</v>
      </c>
    </row>
    <row r="14" spans="1:26" ht="49.5" customHeight="1">
      <c r="A14" s="62" t="s">
        <v>623</v>
      </c>
      <c r="B14" s="126" t="s">
        <v>1594</v>
      </c>
      <c r="C14" s="388" t="s">
        <v>598</v>
      </c>
      <c r="D14" s="42" t="s">
        <v>1607</v>
      </c>
      <c r="E14" s="42" t="s">
        <v>965</v>
      </c>
      <c r="F14" s="17">
        <v>40512</v>
      </c>
      <c r="G14" s="135">
        <f t="shared" si="5"/>
        <v>1</v>
      </c>
      <c r="H14" s="82">
        <v>1</v>
      </c>
      <c r="I14" s="82"/>
      <c r="J14" s="59" t="str">
        <f>VLOOKUP(K14,Tri!$A$1:$B$12,2,FALSE)</f>
        <v>IV</v>
      </c>
      <c r="K14" s="59">
        <f t="shared" si="6"/>
        <v>11</v>
      </c>
      <c r="Z14" s="2">
        <f>SUM(Z4:Z13)</f>
        <v>54</v>
      </c>
    </row>
    <row r="15" spans="1:11" ht="49.5" customHeight="1">
      <c r="A15" s="62" t="s">
        <v>623</v>
      </c>
      <c r="B15" s="126" t="s">
        <v>1594</v>
      </c>
      <c r="C15" s="134" t="s">
        <v>598</v>
      </c>
      <c r="D15" s="42" t="s">
        <v>1608</v>
      </c>
      <c r="E15" s="42" t="s">
        <v>966</v>
      </c>
      <c r="F15" s="17">
        <v>40542</v>
      </c>
      <c r="G15" s="135">
        <v>1</v>
      </c>
      <c r="H15" s="67">
        <v>1</v>
      </c>
      <c r="I15" s="67"/>
      <c r="J15" s="4" t="str">
        <f>VLOOKUP(K15,Tri!$A$1:$B$12,2,FALSE)</f>
        <v>IV</v>
      </c>
      <c r="K15" s="4">
        <f t="shared" si="6"/>
        <v>12</v>
      </c>
    </row>
    <row r="16" spans="1:11" ht="49.5" customHeight="1">
      <c r="A16" s="62" t="s">
        <v>623</v>
      </c>
      <c r="B16" s="126" t="s">
        <v>1597</v>
      </c>
      <c r="C16" s="134" t="s">
        <v>598</v>
      </c>
      <c r="D16" s="42" t="s">
        <v>432</v>
      </c>
      <c r="E16" s="42" t="s">
        <v>431</v>
      </c>
      <c r="F16" s="17">
        <v>40208</v>
      </c>
      <c r="G16" s="135">
        <f t="shared" si="5"/>
        <v>1</v>
      </c>
      <c r="H16" s="67">
        <v>1</v>
      </c>
      <c r="I16" s="4"/>
      <c r="J16" s="4" t="str">
        <f>VLOOKUP(K16,Tri!$A$1:$B$12,2,FALSE)</f>
        <v>I</v>
      </c>
      <c r="K16" s="4">
        <f t="shared" si="6"/>
        <v>1</v>
      </c>
    </row>
    <row r="17" spans="1:11" ht="49.5" customHeight="1">
      <c r="A17" s="62" t="s">
        <v>623</v>
      </c>
      <c r="B17" s="126" t="s">
        <v>1597</v>
      </c>
      <c r="C17" s="134" t="s">
        <v>598</v>
      </c>
      <c r="D17" s="42" t="s">
        <v>432</v>
      </c>
      <c r="E17" s="42" t="s">
        <v>955</v>
      </c>
      <c r="F17" s="66">
        <v>40209</v>
      </c>
      <c r="G17" s="135">
        <f t="shared" si="5"/>
        <v>1</v>
      </c>
      <c r="H17" s="67">
        <v>1</v>
      </c>
      <c r="I17" s="4"/>
      <c r="J17" s="4" t="str">
        <f>VLOOKUP(K17,Tri!$A$1:$B$12,2,FALSE)</f>
        <v>I</v>
      </c>
      <c r="K17" s="4">
        <f t="shared" si="6"/>
        <v>1</v>
      </c>
    </row>
    <row r="18" spans="1:11" ht="49.5" customHeight="1">
      <c r="A18" s="62" t="s">
        <v>623</v>
      </c>
      <c r="B18" s="126" t="s">
        <v>1597</v>
      </c>
      <c r="C18" s="134" t="s">
        <v>598</v>
      </c>
      <c r="D18" s="42" t="s">
        <v>432</v>
      </c>
      <c r="E18" s="42" t="s">
        <v>956</v>
      </c>
      <c r="F18" s="17">
        <v>40235</v>
      </c>
      <c r="G18" s="135">
        <f t="shared" si="5"/>
        <v>1</v>
      </c>
      <c r="H18" s="67">
        <v>1</v>
      </c>
      <c r="I18" s="4"/>
      <c r="J18" s="4" t="str">
        <f>VLOOKUP(K18,Tri!$A$1:$B$12,2,FALSE)</f>
        <v>I</v>
      </c>
      <c r="K18" s="4">
        <f t="shared" si="6"/>
        <v>2</v>
      </c>
    </row>
    <row r="19" spans="1:11" ht="49.5" customHeight="1">
      <c r="A19" s="62" t="s">
        <v>623</v>
      </c>
      <c r="B19" s="126" t="s">
        <v>1597</v>
      </c>
      <c r="C19" s="134" t="s">
        <v>598</v>
      </c>
      <c r="D19" s="42" t="s">
        <v>432</v>
      </c>
      <c r="E19" s="42" t="s">
        <v>433</v>
      </c>
      <c r="F19" s="17">
        <v>40268</v>
      </c>
      <c r="G19" s="135">
        <f t="shared" si="5"/>
        <v>1</v>
      </c>
      <c r="H19" s="67">
        <v>1</v>
      </c>
      <c r="I19" s="4"/>
      <c r="J19" s="4" t="str">
        <f>VLOOKUP(K19,Tri!$A$1:$B$12,2,FALSE)</f>
        <v>I</v>
      </c>
      <c r="K19" s="4">
        <f t="shared" si="6"/>
        <v>3</v>
      </c>
    </row>
    <row r="20" spans="1:11" ht="49.5" customHeight="1">
      <c r="A20" s="62" t="s">
        <v>623</v>
      </c>
      <c r="B20" s="126" t="s">
        <v>1597</v>
      </c>
      <c r="C20" s="134" t="s">
        <v>598</v>
      </c>
      <c r="D20" s="42" t="s">
        <v>432</v>
      </c>
      <c r="E20" s="42" t="s">
        <v>958</v>
      </c>
      <c r="F20" s="17">
        <v>40298</v>
      </c>
      <c r="G20" s="135">
        <f t="shared" si="5"/>
        <v>1</v>
      </c>
      <c r="H20" s="67">
        <v>1</v>
      </c>
      <c r="I20" s="4"/>
      <c r="J20" s="4" t="str">
        <f>VLOOKUP(K20,Tri!$A$1:$B$12,2,FALSE)</f>
        <v>II</v>
      </c>
      <c r="K20" s="4">
        <f t="shared" si="6"/>
        <v>4</v>
      </c>
    </row>
    <row r="21" spans="1:11" ht="49.5" customHeight="1">
      <c r="A21" s="62" t="s">
        <v>623</v>
      </c>
      <c r="B21" s="126" t="s">
        <v>1597</v>
      </c>
      <c r="C21" s="134" t="s">
        <v>598</v>
      </c>
      <c r="D21" s="42" t="s">
        <v>432</v>
      </c>
      <c r="E21" s="42" t="s">
        <v>959</v>
      </c>
      <c r="F21" s="17">
        <v>40326</v>
      </c>
      <c r="G21" s="135">
        <f t="shared" si="5"/>
        <v>1</v>
      </c>
      <c r="H21" s="67">
        <v>1</v>
      </c>
      <c r="I21" s="4"/>
      <c r="J21" s="4" t="str">
        <f>VLOOKUP(K21,Tri!$A$1:$B$12,2,FALSE)</f>
        <v>II</v>
      </c>
      <c r="K21" s="4">
        <f t="shared" si="6"/>
        <v>5</v>
      </c>
    </row>
    <row r="22" spans="1:11" ht="49.5" customHeight="1">
      <c r="A22" s="62" t="s">
        <v>623</v>
      </c>
      <c r="B22" s="126" t="s">
        <v>1597</v>
      </c>
      <c r="C22" s="134" t="s">
        <v>598</v>
      </c>
      <c r="D22" s="42" t="s">
        <v>432</v>
      </c>
      <c r="E22" s="42" t="s">
        <v>960</v>
      </c>
      <c r="F22" s="17">
        <v>40359</v>
      </c>
      <c r="G22" s="135">
        <f t="shared" si="5"/>
        <v>1</v>
      </c>
      <c r="H22" s="67">
        <v>1</v>
      </c>
      <c r="I22" s="4"/>
      <c r="J22" s="4" t="str">
        <f>VLOOKUP(K22,Tri!$A$1:$B$12,2,FALSE)</f>
        <v>II</v>
      </c>
      <c r="K22" s="4">
        <f t="shared" si="6"/>
        <v>6</v>
      </c>
    </row>
    <row r="23" spans="1:11" ht="49.5" customHeight="1">
      <c r="A23" s="62" t="s">
        <v>623</v>
      </c>
      <c r="B23" s="126" t="s">
        <v>1597</v>
      </c>
      <c r="C23" s="134" t="s">
        <v>598</v>
      </c>
      <c r="D23" s="42" t="s">
        <v>432</v>
      </c>
      <c r="E23" s="42" t="s">
        <v>961</v>
      </c>
      <c r="F23" s="17">
        <v>40390</v>
      </c>
      <c r="G23" s="135">
        <f t="shared" si="5"/>
        <v>1</v>
      </c>
      <c r="H23" s="67">
        <v>1</v>
      </c>
      <c r="I23" s="4"/>
      <c r="J23" s="4" t="str">
        <f>VLOOKUP(K23,Tri!$A$1:$B$12,2,FALSE)</f>
        <v>III</v>
      </c>
      <c r="K23" s="4">
        <f t="shared" si="6"/>
        <v>7</v>
      </c>
    </row>
    <row r="24" spans="1:11" ht="49.5" customHeight="1">
      <c r="A24" s="62" t="s">
        <v>623</v>
      </c>
      <c r="B24" s="126" t="s">
        <v>1597</v>
      </c>
      <c r="C24" s="134" t="s">
        <v>598</v>
      </c>
      <c r="D24" s="42" t="s">
        <v>432</v>
      </c>
      <c r="E24" s="42" t="s">
        <v>962</v>
      </c>
      <c r="F24" s="17">
        <v>40421</v>
      </c>
      <c r="G24" s="135">
        <f t="shared" si="5"/>
        <v>1</v>
      </c>
      <c r="H24" s="67">
        <v>1</v>
      </c>
      <c r="I24" s="4"/>
      <c r="J24" s="4" t="str">
        <f>VLOOKUP(K24,Tri!$A$1:$B$12,2,FALSE)</f>
        <v>III</v>
      </c>
      <c r="K24" s="4">
        <f t="shared" si="6"/>
        <v>8</v>
      </c>
    </row>
    <row r="25" spans="1:11" ht="49.5" customHeight="1">
      <c r="A25" s="62" t="s">
        <v>623</v>
      </c>
      <c r="B25" s="126" t="s">
        <v>1597</v>
      </c>
      <c r="C25" s="134" t="s">
        <v>598</v>
      </c>
      <c r="D25" s="42" t="s">
        <v>432</v>
      </c>
      <c r="E25" s="42" t="s">
        <v>963</v>
      </c>
      <c r="F25" s="17">
        <v>40451</v>
      </c>
      <c r="G25" s="135">
        <f t="shared" si="5"/>
        <v>1</v>
      </c>
      <c r="H25" s="67">
        <v>1</v>
      </c>
      <c r="I25" s="4"/>
      <c r="J25" s="4" t="str">
        <f>VLOOKUP(K25,Tri!$A$1:$B$12,2,FALSE)</f>
        <v>III</v>
      </c>
      <c r="K25" s="4">
        <f t="shared" si="6"/>
        <v>9</v>
      </c>
    </row>
    <row r="26" spans="1:11" s="65" customFormat="1" ht="49.5" customHeight="1">
      <c r="A26" s="140" t="s">
        <v>623</v>
      </c>
      <c r="B26" s="126" t="s">
        <v>1597</v>
      </c>
      <c r="C26" s="388" t="s">
        <v>598</v>
      </c>
      <c r="D26" s="42" t="s">
        <v>432</v>
      </c>
      <c r="E26" s="42" t="s">
        <v>964</v>
      </c>
      <c r="F26" s="17">
        <v>40480</v>
      </c>
      <c r="G26" s="135">
        <f t="shared" si="5"/>
        <v>1</v>
      </c>
      <c r="H26" s="386">
        <v>1</v>
      </c>
      <c r="I26" s="389"/>
      <c r="J26" s="59" t="str">
        <f>VLOOKUP(K26,Tri!$A$1:$B$12,2,FALSE)</f>
        <v>IV</v>
      </c>
      <c r="K26" s="59">
        <f t="shared" si="6"/>
        <v>10</v>
      </c>
    </row>
    <row r="27" spans="1:11" s="65" customFormat="1" ht="49.5" customHeight="1">
      <c r="A27" s="140" t="s">
        <v>623</v>
      </c>
      <c r="B27" s="126" t="s">
        <v>1597</v>
      </c>
      <c r="C27" s="388" t="s">
        <v>598</v>
      </c>
      <c r="D27" s="42" t="s">
        <v>432</v>
      </c>
      <c r="E27" s="42" t="s">
        <v>965</v>
      </c>
      <c r="F27" s="17">
        <v>40512</v>
      </c>
      <c r="G27" s="135">
        <f t="shared" si="5"/>
        <v>1</v>
      </c>
      <c r="H27" s="386">
        <v>1</v>
      </c>
      <c r="I27" s="389"/>
      <c r="J27" s="59" t="str">
        <f>VLOOKUP(K27,Tri!$A$1:$B$12,2,FALSE)</f>
        <v>IV</v>
      </c>
      <c r="K27" s="59">
        <f t="shared" si="6"/>
        <v>11</v>
      </c>
    </row>
    <row r="28" spans="1:11" ht="49.5" customHeight="1">
      <c r="A28" s="62" t="s">
        <v>623</v>
      </c>
      <c r="B28" s="137" t="s">
        <v>967</v>
      </c>
      <c r="C28" s="252" t="s">
        <v>616</v>
      </c>
      <c r="D28" s="253" t="s">
        <v>1609</v>
      </c>
      <c r="E28" s="253" t="s">
        <v>968</v>
      </c>
      <c r="F28" s="17">
        <v>40208</v>
      </c>
      <c r="G28" s="135">
        <f t="shared" si="5"/>
        <v>1</v>
      </c>
      <c r="H28" s="67">
        <v>1</v>
      </c>
      <c r="I28" s="4"/>
      <c r="J28" s="4" t="str">
        <f>VLOOKUP(K28,Tri!$A$1:$B$12,2,FALSE)</f>
        <v>I</v>
      </c>
      <c r="K28" s="4">
        <f t="shared" si="6"/>
        <v>1</v>
      </c>
    </row>
    <row r="29" spans="1:11" ht="49.5" customHeight="1">
      <c r="A29" s="62" t="s">
        <v>623</v>
      </c>
      <c r="B29" s="137" t="s">
        <v>967</v>
      </c>
      <c r="C29" s="252" t="s">
        <v>616</v>
      </c>
      <c r="D29" s="253" t="s">
        <v>1610</v>
      </c>
      <c r="E29" s="253" t="s">
        <v>968</v>
      </c>
      <c r="F29" s="17">
        <v>11139</v>
      </c>
      <c r="G29" s="135">
        <f t="shared" si="5"/>
        <v>1</v>
      </c>
      <c r="H29" s="67">
        <v>1</v>
      </c>
      <c r="I29" s="4"/>
      <c r="J29" s="4" t="str">
        <f>VLOOKUP(K29,Tri!$A$1:$B$12,2,FALSE)</f>
        <v>II</v>
      </c>
      <c r="K29" s="4">
        <f t="shared" si="6"/>
        <v>6</v>
      </c>
    </row>
    <row r="30" spans="1:11" ht="49.5" customHeight="1">
      <c r="A30" s="62" t="s">
        <v>623</v>
      </c>
      <c r="B30" s="137" t="s">
        <v>967</v>
      </c>
      <c r="C30" s="252" t="s">
        <v>598</v>
      </c>
      <c r="D30" s="253" t="s">
        <v>969</v>
      </c>
      <c r="E30" s="253" t="s">
        <v>971</v>
      </c>
      <c r="F30" s="17">
        <v>40326</v>
      </c>
      <c r="G30" s="135">
        <f t="shared" si="5"/>
        <v>1</v>
      </c>
      <c r="H30" s="67">
        <v>1</v>
      </c>
      <c r="I30" s="4"/>
      <c r="J30" s="4" t="str">
        <f>VLOOKUP(K30,Tri!$A$1:$B$12,2,FALSE)</f>
        <v>II</v>
      </c>
      <c r="K30" s="4">
        <f t="shared" si="6"/>
        <v>5</v>
      </c>
    </row>
    <row r="31" spans="1:11" ht="49.5" customHeight="1">
      <c r="A31" s="62" t="s">
        <v>623</v>
      </c>
      <c r="B31" s="137" t="s">
        <v>967</v>
      </c>
      <c r="C31" s="252" t="s">
        <v>598</v>
      </c>
      <c r="D31" s="253" t="s">
        <v>970</v>
      </c>
      <c r="E31" s="253" t="s">
        <v>972</v>
      </c>
      <c r="F31" s="17">
        <v>40542</v>
      </c>
      <c r="G31" s="135">
        <f t="shared" si="5"/>
        <v>1</v>
      </c>
      <c r="H31" s="63">
        <v>1</v>
      </c>
      <c r="I31" s="67"/>
      <c r="J31" s="4" t="str">
        <f>VLOOKUP(K31,Tri!$A$1:$B$12,2,FALSE)</f>
        <v>IV</v>
      </c>
      <c r="K31" s="4">
        <f t="shared" si="6"/>
        <v>12</v>
      </c>
    </row>
    <row r="32" spans="1:11" s="65" customFormat="1" ht="49.5" customHeight="1">
      <c r="A32" s="140" t="s">
        <v>623</v>
      </c>
      <c r="B32" s="126" t="s">
        <v>1600</v>
      </c>
      <c r="C32" s="388" t="s">
        <v>973</v>
      </c>
      <c r="D32" s="42" t="s">
        <v>1611</v>
      </c>
      <c r="E32" s="42" t="s">
        <v>1612</v>
      </c>
      <c r="F32" s="17">
        <v>40481</v>
      </c>
      <c r="G32" s="135">
        <f t="shared" si="5"/>
        <v>1</v>
      </c>
      <c r="H32" s="386">
        <v>1</v>
      </c>
      <c r="I32" s="82"/>
      <c r="J32" s="59" t="str">
        <f>VLOOKUP(K32,Tri!$A$1:$B$12,2,FALSE)</f>
        <v>IV</v>
      </c>
      <c r="K32" s="59">
        <f t="shared" si="6"/>
        <v>10</v>
      </c>
    </row>
    <row r="33" spans="1:11" ht="49.5" customHeight="1">
      <c r="A33" s="62" t="s">
        <v>623</v>
      </c>
      <c r="B33" s="127" t="s">
        <v>1600</v>
      </c>
      <c r="C33" s="252" t="s">
        <v>973</v>
      </c>
      <c r="D33" s="253" t="s">
        <v>1613</v>
      </c>
      <c r="E33" s="253" t="s">
        <v>1614</v>
      </c>
      <c r="F33" s="17">
        <v>40359</v>
      </c>
      <c r="G33" s="135">
        <f t="shared" si="5"/>
        <v>1</v>
      </c>
      <c r="H33" s="63">
        <v>1</v>
      </c>
      <c r="I33" s="67"/>
      <c r="J33" s="4" t="str">
        <f>VLOOKUP(K33,Tri!$A$1:$B$12,2,FALSE)</f>
        <v>II</v>
      </c>
      <c r="K33" s="4">
        <f t="shared" si="6"/>
        <v>6</v>
      </c>
    </row>
    <row r="34" spans="1:11" ht="75.75" customHeight="1">
      <c r="A34" s="62" t="s">
        <v>623</v>
      </c>
      <c r="B34" s="137" t="s">
        <v>974</v>
      </c>
      <c r="C34" s="254" t="s">
        <v>610</v>
      </c>
      <c r="D34" s="253" t="s">
        <v>1615</v>
      </c>
      <c r="E34" s="253" t="s">
        <v>1616</v>
      </c>
      <c r="F34" s="17">
        <v>40328</v>
      </c>
      <c r="G34" s="135">
        <f t="shared" si="5"/>
        <v>1</v>
      </c>
      <c r="H34" s="67">
        <v>1</v>
      </c>
      <c r="I34" s="4"/>
      <c r="J34" s="4" t="str">
        <f>VLOOKUP(K34,Tri!$A$1:$B$12,2,FALSE)</f>
        <v>II</v>
      </c>
      <c r="K34" s="4">
        <f t="shared" si="6"/>
        <v>5</v>
      </c>
    </row>
    <row r="35" spans="1:11" ht="72.75" customHeight="1">
      <c r="A35" s="62" t="s">
        <v>623</v>
      </c>
      <c r="B35" s="137" t="s">
        <v>974</v>
      </c>
      <c r="C35" s="254" t="s">
        <v>598</v>
      </c>
      <c r="D35" s="253" t="s">
        <v>1617</v>
      </c>
      <c r="E35" s="253" t="s">
        <v>1090</v>
      </c>
      <c r="F35" s="17">
        <v>40522</v>
      </c>
      <c r="G35" s="135">
        <f t="shared" si="5"/>
        <v>1</v>
      </c>
      <c r="H35" s="67">
        <v>1</v>
      </c>
      <c r="I35" s="115"/>
      <c r="J35" s="4" t="str">
        <f>VLOOKUP(K35,Tri!$A$1:$B$12,2,FALSE)</f>
        <v>IV</v>
      </c>
      <c r="K35" s="4">
        <f t="shared" si="6"/>
        <v>12</v>
      </c>
    </row>
    <row r="36" spans="1:11" ht="81.75" customHeight="1">
      <c r="A36" s="62" t="s">
        <v>623</v>
      </c>
      <c r="B36" s="137" t="s">
        <v>974</v>
      </c>
      <c r="C36" s="254" t="s">
        <v>977</v>
      </c>
      <c r="D36" s="253" t="s">
        <v>975</v>
      </c>
      <c r="E36" s="253" t="s">
        <v>976</v>
      </c>
      <c r="F36" s="17">
        <v>40359</v>
      </c>
      <c r="G36" s="135">
        <f t="shared" si="5"/>
        <v>1</v>
      </c>
      <c r="H36" s="67">
        <v>1</v>
      </c>
      <c r="I36" s="4"/>
      <c r="J36" s="4" t="str">
        <f>VLOOKUP(K36,Tri!$A$1:$B$12,2,FALSE)</f>
        <v>II</v>
      </c>
      <c r="K36" s="4">
        <f t="shared" si="6"/>
        <v>6</v>
      </c>
    </row>
    <row r="37" spans="1:11" ht="76.5" customHeight="1">
      <c r="A37" s="62" t="s">
        <v>623</v>
      </c>
      <c r="B37" s="137" t="s">
        <v>974</v>
      </c>
      <c r="C37" s="252" t="s">
        <v>980</v>
      </c>
      <c r="D37" s="253" t="s">
        <v>978</v>
      </c>
      <c r="E37" s="253" t="s">
        <v>1618</v>
      </c>
      <c r="F37" s="17">
        <v>40359</v>
      </c>
      <c r="G37" s="135">
        <f t="shared" si="5"/>
        <v>1</v>
      </c>
      <c r="H37" s="67">
        <v>1</v>
      </c>
      <c r="I37" s="4"/>
      <c r="J37" s="4" t="str">
        <f>VLOOKUP(K37,Tri!$A$1:$B$12,2,FALSE)</f>
        <v>II</v>
      </c>
      <c r="K37" s="4">
        <f t="shared" si="6"/>
        <v>6</v>
      </c>
    </row>
    <row r="38" spans="1:11" ht="72" customHeight="1">
      <c r="A38" s="62" t="s">
        <v>623</v>
      </c>
      <c r="B38" s="137" t="s">
        <v>974</v>
      </c>
      <c r="C38" s="252" t="s">
        <v>980</v>
      </c>
      <c r="D38" s="253" t="s">
        <v>979</v>
      </c>
      <c r="E38" s="253" t="s">
        <v>1618</v>
      </c>
      <c r="F38" s="17">
        <v>40543</v>
      </c>
      <c r="G38" s="135">
        <f t="shared" si="5"/>
        <v>1</v>
      </c>
      <c r="H38" s="422">
        <v>1</v>
      </c>
      <c r="I38" s="41"/>
      <c r="J38" s="4" t="str">
        <f>VLOOKUP(K38,Tri!$A$1:$B$12,2,FALSE)</f>
        <v>IV</v>
      </c>
      <c r="K38" s="4">
        <f t="shared" si="6"/>
        <v>12</v>
      </c>
    </row>
    <row r="39" spans="1:11" ht="67.5" customHeight="1">
      <c r="A39" s="62" t="s">
        <v>623</v>
      </c>
      <c r="B39" s="136" t="s">
        <v>974</v>
      </c>
      <c r="C39" s="28" t="s">
        <v>779</v>
      </c>
      <c r="D39" s="42" t="s">
        <v>777</v>
      </c>
      <c r="E39" s="42" t="s">
        <v>778</v>
      </c>
      <c r="F39" s="17">
        <v>40543</v>
      </c>
      <c r="G39" s="135">
        <f t="shared" si="5"/>
        <v>1</v>
      </c>
      <c r="H39" s="63">
        <v>1</v>
      </c>
      <c r="I39" s="41"/>
      <c r="J39" s="4" t="str">
        <f>VLOOKUP(K39,Tri!$A$1:$B$12,2,FALSE)</f>
        <v>IV</v>
      </c>
      <c r="K39" s="4">
        <f t="shared" si="6"/>
        <v>12</v>
      </c>
    </row>
    <row r="40" spans="1:11" ht="126.75" customHeight="1">
      <c r="A40" s="62" t="s">
        <v>623</v>
      </c>
      <c r="B40" s="136" t="s">
        <v>782</v>
      </c>
      <c r="C40" s="43" t="s">
        <v>781</v>
      </c>
      <c r="D40" s="42" t="s">
        <v>780</v>
      </c>
      <c r="E40" s="42" t="s">
        <v>1619</v>
      </c>
      <c r="F40" s="8">
        <v>40284</v>
      </c>
      <c r="G40" s="135">
        <f t="shared" si="5"/>
        <v>1</v>
      </c>
      <c r="H40" s="67">
        <v>1</v>
      </c>
      <c r="I40" s="4"/>
      <c r="J40" s="4" t="str">
        <f>VLOOKUP(K40,Tri!$A$1:$B$12,2,FALSE)</f>
        <v>II</v>
      </c>
      <c r="K40" s="4">
        <f t="shared" si="6"/>
        <v>4</v>
      </c>
    </row>
    <row r="41" spans="1:11" ht="56.25" customHeight="1">
      <c r="A41" s="62" t="s">
        <v>623</v>
      </c>
      <c r="B41" s="136" t="s">
        <v>782</v>
      </c>
      <c r="C41" s="43" t="s">
        <v>981</v>
      </c>
      <c r="D41" s="42" t="s">
        <v>1620</v>
      </c>
      <c r="E41" s="42" t="s">
        <v>1621</v>
      </c>
      <c r="F41" s="8">
        <v>40512</v>
      </c>
      <c r="G41" s="135">
        <f t="shared" si="5"/>
        <v>1</v>
      </c>
      <c r="H41" s="67"/>
      <c r="I41" s="4" t="s">
        <v>299</v>
      </c>
      <c r="J41" s="4" t="str">
        <f>VLOOKUP(K41,Tri!$A$1:$B$12,2,FALSE)</f>
        <v>IV</v>
      </c>
      <c r="K41" s="4">
        <f t="shared" si="6"/>
        <v>11</v>
      </c>
    </row>
    <row r="42" spans="1:11" ht="49.5" customHeight="1">
      <c r="A42" s="62" t="s">
        <v>623</v>
      </c>
      <c r="B42" s="136" t="s">
        <v>982</v>
      </c>
      <c r="C42" s="43" t="s">
        <v>317</v>
      </c>
      <c r="D42" s="42" t="s">
        <v>986</v>
      </c>
      <c r="E42" s="42" t="s">
        <v>987</v>
      </c>
      <c r="F42" s="8">
        <v>40359</v>
      </c>
      <c r="G42" s="135">
        <f t="shared" si="5"/>
        <v>1</v>
      </c>
      <c r="H42" s="67">
        <v>1</v>
      </c>
      <c r="I42" s="67"/>
      <c r="J42" s="4" t="str">
        <f>VLOOKUP(K42,Tri!$A$1:$B$12,2,FALSE)</f>
        <v>II</v>
      </c>
      <c r="K42" s="4">
        <f t="shared" si="6"/>
        <v>6</v>
      </c>
    </row>
    <row r="43" spans="1:11" ht="49.5" customHeight="1">
      <c r="A43" s="62" t="s">
        <v>623</v>
      </c>
      <c r="B43" s="136" t="s">
        <v>982</v>
      </c>
      <c r="C43" s="43" t="s">
        <v>575</v>
      </c>
      <c r="D43" s="42" t="s">
        <v>988</v>
      </c>
      <c r="E43" s="42" t="s">
        <v>989</v>
      </c>
      <c r="F43" s="8">
        <v>40527</v>
      </c>
      <c r="G43" s="135">
        <f t="shared" si="5"/>
        <v>1</v>
      </c>
      <c r="H43" s="63">
        <v>1</v>
      </c>
      <c r="I43" s="41"/>
      <c r="J43" s="4" t="str">
        <f>VLOOKUP(K43,Tri!$A$1:$B$12,2,FALSE)</f>
        <v>IV</v>
      </c>
      <c r="K43" s="4">
        <f t="shared" si="6"/>
        <v>12</v>
      </c>
    </row>
    <row r="44" spans="1:11" ht="49.5" customHeight="1">
      <c r="A44" s="62" t="s">
        <v>623</v>
      </c>
      <c r="B44" s="136" t="s">
        <v>982</v>
      </c>
      <c r="C44" s="43" t="s">
        <v>318</v>
      </c>
      <c r="D44" s="42" t="s">
        <v>990</v>
      </c>
      <c r="E44" s="42" t="s">
        <v>991</v>
      </c>
      <c r="F44" s="8">
        <v>40527</v>
      </c>
      <c r="G44" s="135">
        <f t="shared" si="5"/>
        <v>1</v>
      </c>
      <c r="H44" s="63">
        <v>1</v>
      </c>
      <c r="I44" s="41"/>
      <c r="J44" s="4" t="str">
        <f>VLOOKUP(K44,Tri!$A$1:$B$12,2,FALSE)</f>
        <v>IV</v>
      </c>
      <c r="K44" s="4">
        <f t="shared" si="6"/>
        <v>12</v>
      </c>
    </row>
    <row r="45" spans="1:11" ht="49.5" customHeight="1">
      <c r="A45" s="62" t="s">
        <v>623</v>
      </c>
      <c r="B45" s="136" t="s">
        <v>982</v>
      </c>
      <c r="C45" s="43" t="s">
        <v>575</v>
      </c>
      <c r="D45" s="42" t="s">
        <v>992</v>
      </c>
      <c r="E45" s="42" t="s">
        <v>993</v>
      </c>
      <c r="F45" s="8">
        <v>40527</v>
      </c>
      <c r="G45" s="135">
        <f t="shared" si="5"/>
        <v>1</v>
      </c>
      <c r="H45" s="63">
        <v>1</v>
      </c>
      <c r="I45" s="41"/>
      <c r="J45" s="4" t="str">
        <f>VLOOKUP(K45,Tri!$A$1:$B$12,2,FALSE)</f>
        <v>IV</v>
      </c>
      <c r="K45" s="4">
        <f t="shared" si="6"/>
        <v>12</v>
      </c>
    </row>
    <row r="46" spans="1:11" ht="49.5" customHeight="1">
      <c r="A46" s="62" t="s">
        <v>623</v>
      </c>
      <c r="B46" s="136" t="s">
        <v>982</v>
      </c>
      <c r="C46" s="43" t="s">
        <v>575</v>
      </c>
      <c r="D46" s="42" t="s">
        <v>994</v>
      </c>
      <c r="E46" s="42" t="s">
        <v>316</v>
      </c>
      <c r="F46" s="8">
        <v>40374</v>
      </c>
      <c r="G46" s="135">
        <f t="shared" si="5"/>
        <v>1</v>
      </c>
      <c r="H46" s="67">
        <v>1</v>
      </c>
      <c r="I46" s="41"/>
      <c r="J46" s="4" t="str">
        <f>VLOOKUP(K46,Tri!$A$1:$B$12,2,FALSE)</f>
        <v>III</v>
      </c>
      <c r="K46" s="4">
        <f t="shared" si="6"/>
        <v>7</v>
      </c>
    </row>
    <row r="47" spans="1:11" ht="49.5" customHeight="1">
      <c r="A47" s="62" t="s">
        <v>623</v>
      </c>
      <c r="B47" s="137" t="s">
        <v>983</v>
      </c>
      <c r="C47" s="322" t="s">
        <v>985</v>
      </c>
      <c r="D47" s="253" t="s">
        <v>984</v>
      </c>
      <c r="E47" s="253" t="s">
        <v>519</v>
      </c>
      <c r="F47" s="8">
        <v>40403</v>
      </c>
      <c r="G47" s="135">
        <v>2</v>
      </c>
      <c r="H47" s="67">
        <v>2</v>
      </c>
      <c r="I47" s="4"/>
      <c r="J47" s="4" t="str">
        <f>VLOOKUP(K47,Tri!$A$1:$B$12,2,FALSE)</f>
        <v>III</v>
      </c>
      <c r="K47" s="4">
        <f t="shared" si="6"/>
        <v>8</v>
      </c>
    </row>
    <row r="48" spans="1:11" s="65" customFormat="1" ht="49.5" customHeight="1">
      <c r="A48" s="140" t="s">
        <v>623</v>
      </c>
      <c r="B48" s="137" t="s">
        <v>983</v>
      </c>
      <c r="C48" s="43" t="s">
        <v>321</v>
      </c>
      <c r="D48" s="42" t="s">
        <v>319</v>
      </c>
      <c r="E48" s="42" t="s">
        <v>1622</v>
      </c>
      <c r="F48" s="17">
        <v>40481</v>
      </c>
      <c r="G48" s="135">
        <f t="shared" si="5"/>
        <v>1</v>
      </c>
      <c r="H48" s="386">
        <v>1</v>
      </c>
      <c r="I48" s="387"/>
      <c r="J48" s="59" t="str">
        <f>VLOOKUP(K48,Tri!$A$1:$B$12,2,FALSE)</f>
        <v>IV</v>
      </c>
      <c r="K48" s="59">
        <f t="shared" si="6"/>
        <v>10</v>
      </c>
    </row>
    <row r="49" spans="1:11" ht="49.5" customHeight="1">
      <c r="A49" s="62" t="s">
        <v>623</v>
      </c>
      <c r="B49" s="137" t="s">
        <v>983</v>
      </c>
      <c r="C49" s="43" t="s">
        <v>321</v>
      </c>
      <c r="D49" s="42" t="s">
        <v>1623</v>
      </c>
      <c r="E49" s="42" t="s">
        <v>1624</v>
      </c>
      <c r="F49" s="8">
        <v>40359</v>
      </c>
      <c r="G49" s="135">
        <f t="shared" si="5"/>
        <v>1</v>
      </c>
      <c r="H49" s="67">
        <v>1</v>
      </c>
      <c r="I49" s="4"/>
      <c r="J49" s="4" t="str">
        <f>VLOOKUP(K49,Tri!$A$1:$B$12,2,FALSE)</f>
        <v>II</v>
      </c>
      <c r="K49" s="4">
        <f t="shared" si="6"/>
        <v>6</v>
      </c>
    </row>
    <row r="50" spans="1:11" ht="49.5" customHeight="1">
      <c r="A50" s="62" t="s">
        <v>623</v>
      </c>
      <c r="B50" s="137" t="s">
        <v>983</v>
      </c>
      <c r="C50" s="43" t="s">
        <v>321</v>
      </c>
      <c r="D50" s="42" t="s">
        <v>320</v>
      </c>
      <c r="E50" s="42" t="s">
        <v>1625</v>
      </c>
      <c r="F50" s="8">
        <v>40542</v>
      </c>
      <c r="G50" s="135">
        <f t="shared" si="5"/>
        <v>1</v>
      </c>
      <c r="H50" s="63">
        <v>1</v>
      </c>
      <c r="I50" s="4"/>
      <c r="J50" s="4" t="str">
        <f>VLOOKUP(K50,Tri!$A$1:$B$12,2,FALSE)</f>
        <v>IV</v>
      </c>
      <c r="K50" s="4">
        <f t="shared" si="6"/>
        <v>12</v>
      </c>
    </row>
    <row r="51" spans="1:11" ht="49.5" customHeight="1">
      <c r="A51" s="62" t="s">
        <v>623</v>
      </c>
      <c r="B51" s="137" t="s">
        <v>983</v>
      </c>
      <c r="C51" s="43" t="s">
        <v>321</v>
      </c>
      <c r="D51" s="42" t="s">
        <v>1626</v>
      </c>
      <c r="E51" s="42" t="s">
        <v>1627</v>
      </c>
      <c r="F51" s="8">
        <v>40542</v>
      </c>
      <c r="G51" s="135">
        <f t="shared" si="5"/>
        <v>1</v>
      </c>
      <c r="H51" s="63">
        <v>1</v>
      </c>
      <c r="I51" s="4"/>
      <c r="J51" s="4" t="str">
        <f>VLOOKUP(K51,Tri!$A$1:$B$12,2,FALSE)</f>
        <v>IV</v>
      </c>
      <c r="K51" s="4">
        <f t="shared" si="6"/>
        <v>12</v>
      </c>
    </row>
    <row r="52" spans="1:11" ht="49.5" customHeight="1">
      <c r="A52" s="62" t="s">
        <v>623</v>
      </c>
      <c r="B52" s="137" t="s">
        <v>322</v>
      </c>
      <c r="C52" s="134" t="s">
        <v>598</v>
      </c>
      <c r="D52" s="42" t="s">
        <v>434</v>
      </c>
      <c r="E52" s="42" t="s">
        <v>136</v>
      </c>
      <c r="F52" s="8">
        <v>40542</v>
      </c>
      <c r="G52" s="135">
        <f t="shared" si="5"/>
        <v>1</v>
      </c>
      <c r="H52" s="4">
        <v>1</v>
      </c>
      <c r="I52" s="4"/>
      <c r="J52" s="4" t="str">
        <f>VLOOKUP(K52,Tri!$A$1:$B$12,2,FALSE)</f>
        <v>IV</v>
      </c>
      <c r="K52" s="4">
        <f t="shared" si="6"/>
        <v>12</v>
      </c>
    </row>
    <row r="53" spans="1:11" ht="49.5" customHeight="1">
      <c r="A53" s="62" t="s">
        <v>623</v>
      </c>
      <c r="B53" s="137" t="s">
        <v>323</v>
      </c>
      <c r="C53" s="126" t="s">
        <v>612</v>
      </c>
      <c r="D53" s="253" t="s">
        <v>1628</v>
      </c>
      <c r="E53" s="42" t="s">
        <v>670</v>
      </c>
      <c r="F53" s="17">
        <v>40361</v>
      </c>
      <c r="G53" s="135">
        <f t="shared" si="5"/>
        <v>1</v>
      </c>
      <c r="H53" s="67">
        <v>1</v>
      </c>
      <c r="I53" s="4"/>
      <c r="J53" s="4" t="str">
        <f>VLOOKUP(K53,Tri!$A$1:$B$12,2,FALSE)</f>
        <v>III</v>
      </c>
      <c r="K53" s="4">
        <f t="shared" si="6"/>
        <v>7</v>
      </c>
    </row>
    <row r="54" spans="1:11" ht="49.5" customHeight="1">
      <c r="A54" s="62" t="s">
        <v>623</v>
      </c>
      <c r="B54" s="137" t="s">
        <v>323</v>
      </c>
      <c r="C54" s="126" t="s">
        <v>612</v>
      </c>
      <c r="D54" s="330" t="s">
        <v>325</v>
      </c>
      <c r="E54" s="42" t="s">
        <v>670</v>
      </c>
      <c r="F54" s="17">
        <v>40392</v>
      </c>
      <c r="G54" s="135">
        <f>IF(F54="","",1)</f>
        <v>1</v>
      </c>
      <c r="H54" s="63">
        <v>1</v>
      </c>
      <c r="I54" s="4"/>
      <c r="J54" s="4" t="str">
        <f>VLOOKUP(K54,Tri!$A$1:$B$12,2,FALSE)</f>
        <v>III</v>
      </c>
      <c r="K54" s="4">
        <f>MONTH(F54)</f>
        <v>8</v>
      </c>
    </row>
    <row r="55" spans="1:11" ht="49.5" customHeight="1">
      <c r="A55" s="140" t="s">
        <v>623</v>
      </c>
      <c r="B55" s="136" t="s">
        <v>323</v>
      </c>
      <c r="C55" s="126" t="s">
        <v>612</v>
      </c>
      <c r="D55" s="384" t="s">
        <v>324</v>
      </c>
      <c r="E55" s="42" t="s">
        <v>329</v>
      </c>
      <c r="F55" s="17">
        <v>40481</v>
      </c>
      <c r="G55" s="135">
        <f>IF(F55="","",1)</f>
        <v>1</v>
      </c>
      <c r="H55" s="63">
        <v>1</v>
      </c>
      <c r="I55" s="41"/>
      <c r="J55" s="4" t="str">
        <f>VLOOKUP(K55,Tri!$A$1:$B$12,2,FALSE)</f>
        <v>IV</v>
      </c>
      <c r="K55" s="4">
        <f>MONTH(F55)</f>
        <v>10</v>
      </c>
    </row>
    <row r="56" spans="1:11" ht="49.5" customHeight="1">
      <c r="A56" s="140" t="s">
        <v>623</v>
      </c>
      <c r="B56" s="136" t="s">
        <v>323</v>
      </c>
      <c r="C56" s="126" t="s">
        <v>612</v>
      </c>
      <c r="D56" s="384" t="s">
        <v>326</v>
      </c>
      <c r="E56" s="42" t="s">
        <v>327</v>
      </c>
      <c r="F56" s="17">
        <v>40512</v>
      </c>
      <c r="G56" s="135">
        <f>IF(F56="","",1)</f>
        <v>1</v>
      </c>
      <c r="H56" s="63">
        <v>1</v>
      </c>
      <c r="I56" s="41"/>
      <c r="J56" s="4" t="str">
        <f>VLOOKUP(K56,Tri!$A$1:$B$12,2,FALSE)</f>
        <v>IV</v>
      </c>
      <c r="K56" s="4">
        <f>MONTH(F56)</f>
        <v>11</v>
      </c>
    </row>
    <row r="57" spans="1:11" ht="49.5" customHeight="1">
      <c r="A57" s="140" t="s">
        <v>623</v>
      </c>
      <c r="B57" s="136" t="s">
        <v>323</v>
      </c>
      <c r="C57" s="126" t="s">
        <v>612</v>
      </c>
      <c r="D57" s="384" t="s">
        <v>328</v>
      </c>
      <c r="E57" s="385" t="s">
        <v>670</v>
      </c>
      <c r="F57" s="17">
        <v>40512</v>
      </c>
      <c r="G57" s="135">
        <f>IF(F57="","",1)</f>
        <v>1</v>
      </c>
      <c r="H57" s="63">
        <v>1</v>
      </c>
      <c r="I57" s="41"/>
      <c r="J57" s="4" t="str">
        <f>VLOOKUP(K57,Tri!$A$1:$B$12,2,FALSE)</f>
        <v>IV</v>
      </c>
      <c r="K57" s="4">
        <f>MONTH(F57)</f>
        <v>11</v>
      </c>
    </row>
    <row r="58" spans="1:11" ht="31.5" customHeight="1">
      <c r="A58" s="9"/>
      <c r="B58" s="9"/>
      <c r="C58" s="10"/>
      <c r="D58" s="6"/>
      <c r="E58" s="22"/>
      <c r="F58" s="6"/>
      <c r="G58" s="119"/>
      <c r="H58" s="423"/>
      <c r="I58" s="11"/>
      <c r="J58" s="11"/>
      <c r="K58" s="11"/>
    </row>
    <row r="59" spans="1:11" ht="65.25" customHeight="1">
      <c r="A59" s="9"/>
      <c r="B59" s="9"/>
      <c r="C59" s="6"/>
      <c r="D59" s="6"/>
      <c r="E59" s="22"/>
      <c r="F59" s="6"/>
      <c r="G59" s="119"/>
      <c r="H59" s="423"/>
      <c r="I59" s="11"/>
      <c r="J59" s="11"/>
      <c r="K59" s="11"/>
    </row>
    <row r="60" spans="1:11" ht="54" customHeight="1">
      <c r="A60" s="9"/>
      <c r="B60" s="9"/>
      <c r="C60" s="6"/>
      <c r="D60" s="6"/>
      <c r="E60" s="22"/>
      <c r="F60" s="6"/>
      <c r="G60" s="119"/>
      <c r="H60" s="423"/>
      <c r="I60" s="11"/>
      <c r="J60" s="11"/>
      <c r="K60" s="11"/>
    </row>
    <row r="61" spans="1:11" ht="11.25">
      <c r="A61" s="9"/>
      <c r="B61" s="9"/>
      <c r="C61" s="6"/>
      <c r="D61" s="6"/>
      <c r="E61" s="22"/>
      <c r="F61" s="6"/>
      <c r="G61" s="119"/>
      <c r="H61" s="423"/>
      <c r="I61" s="11"/>
      <c r="J61" s="11"/>
      <c r="K61" s="11"/>
    </row>
    <row r="62" spans="1:11" ht="11.25">
      <c r="A62" s="9"/>
      <c r="B62" s="9"/>
      <c r="C62" s="10"/>
      <c r="D62" s="6"/>
      <c r="E62" s="22"/>
      <c r="F62" s="6"/>
      <c r="G62" s="119"/>
      <c r="H62" s="423"/>
      <c r="I62" s="11"/>
      <c r="J62" s="11"/>
      <c r="K62" s="11"/>
    </row>
    <row r="63" spans="1:11" ht="22.5" customHeight="1">
      <c r="A63" s="9"/>
      <c r="B63" s="9"/>
      <c r="C63" s="10"/>
      <c r="D63" s="6"/>
      <c r="E63" s="22"/>
      <c r="F63" s="6"/>
      <c r="G63" s="119"/>
      <c r="H63" s="423"/>
      <c r="I63" s="11"/>
      <c r="J63" s="11"/>
      <c r="K63" s="11"/>
    </row>
    <row r="64" spans="1:11" ht="22.5" customHeight="1">
      <c r="A64" s="9"/>
      <c r="B64" s="9"/>
      <c r="C64" s="10"/>
      <c r="D64" s="6"/>
      <c r="E64" s="22"/>
      <c r="F64" s="6"/>
      <c r="G64" s="119"/>
      <c r="H64" s="423"/>
      <c r="I64" s="11"/>
      <c r="J64" s="11"/>
      <c r="K64" s="11"/>
    </row>
    <row r="65" spans="1:11" ht="11.25">
      <c r="A65" s="9"/>
      <c r="B65" s="9"/>
      <c r="C65" s="10"/>
      <c r="D65" s="6"/>
      <c r="E65" s="6"/>
      <c r="F65" s="6"/>
      <c r="G65" s="119"/>
      <c r="H65" s="423"/>
      <c r="I65" s="11"/>
      <c r="J65" s="11"/>
      <c r="K65" s="11"/>
    </row>
    <row r="66" spans="1:11" ht="11.25">
      <c r="A66" s="9"/>
      <c r="B66" s="9"/>
      <c r="C66" s="10"/>
      <c r="D66" s="6"/>
      <c r="E66" s="22"/>
      <c r="F66" s="6"/>
      <c r="G66" s="119"/>
      <c r="H66" s="423"/>
      <c r="I66" s="11"/>
      <c r="J66" s="11"/>
      <c r="K66" s="11"/>
    </row>
    <row r="67" spans="1:11" ht="11.25">
      <c r="A67" s="9"/>
      <c r="B67" s="9"/>
      <c r="C67" s="10"/>
      <c r="D67" s="6"/>
      <c r="E67" s="22"/>
      <c r="F67" s="6"/>
      <c r="G67" s="119"/>
      <c r="H67" s="423"/>
      <c r="I67" s="11"/>
      <c r="J67" s="11"/>
      <c r="K67" s="11"/>
    </row>
    <row r="68" spans="1:11" ht="11.25">
      <c r="A68" s="9"/>
      <c r="B68" s="9"/>
      <c r="C68" s="10"/>
      <c r="D68" s="6"/>
      <c r="E68" s="22"/>
      <c r="F68" s="6"/>
      <c r="G68" s="119"/>
      <c r="H68" s="423"/>
      <c r="I68" s="11"/>
      <c r="J68" s="11"/>
      <c r="K68" s="11"/>
    </row>
    <row r="69" spans="1:11" ht="11.25">
      <c r="A69" s="9"/>
      <c r="B69" s="9"/>
      <c r="C69" s="10"/>
      <c r="D69" s="6"/>
      <c r="E69" s="22"/>
      <c r="F69" s="6"/>
      <c r="G69" s="119"/>
      <c r="H69" s="423"/>
      <c r="I69" s="11"/>
      <c r="J69" s="11"/>
      <c r="K69" s="11"/>
    </row>
    <row r="70" spans="1:8" s="11" customFormat="1" ht="11.25">
      <c r="A70" s="9"/>
      <c r="B70" s="9"/>
      <c r="C70" s="10"/>
      <c r="D70" s="6"/>
      <c r="E70" s="22"/>
      <c r="F70" s="25"/>
      <c r="G70" s="120"/>
      <c r="H70" s="423"/>
    </row>
    <row r="71" spans="1:8" s="11" customFormat="1" ht="11.25">
      <c r="A71" s="9"/>
      <c r="B71" s="9"/>
      <c r="C71" s="10"/>
      <c r="D71" s="6"/>
      <c r="E71" s="22"/>
      <c r="F71" s="6"/>
      <c r="G71" s="119"/>
      <c r="H71" s="423"/>
    </row>
    <row r="72" spans="1:8" s="11" customFormat="1" ht="12.75" customHeight="1">
      <c r="A72" s="9"/>
      <c r="B72" s="9"/>
      <c r="C72" s="10"/>
      <c r="D72" s="6"/>
      <c r="E72" s="22"/>
      <c r="F72" s="6"/>
      <c r="G72" s="119"/>
      <c r="H72" s="423"/>
    </row>
    <row r="73" spans="1:8" s="11" customFormat="1" ht="11.25">
      <c r="A73" s="9"/>
      <c r="B73" s="9"/>
      <c r="C73" s="10"/>
      <c r="D73" s="6"/>
      <c r="E73" s="22"/>
      <c r="F73" s="6"/>
      <c r="G73" s="119"/>
      <c r="H73" s="423"/>
    </row>
    <row r="74" spans="1:8" s="11" customFormat="1" ht="11.25">
      <c r="A74" s="9"/>
      <c r="B74" s="9"/>
      <c r="C74" s="10"/>
      <c r="D74" s="6"/>
      <c r="E74" s="22"/>
      <c r="F74" s="6"/>
      <c r="G74" s="119"/>
      <c r="H74" s="423"/>
    </row>
    <row r="75" spans="1:8" s="11" customFormat="1" ht="11.25">
      <c r="A75" s="9"/>
      <c r="B75" s="9"/>
      <c r="C75" s="10"/>
      <c r="D75" s="6"/>
      <c r="E75" s="22"/>
      <c r="F75" s="6"/>
      <c r="G75" s="119"/>
      <c r="H75" s="423"/>
    </row>
    <row r="76" spans="1:8" s="11" customFormat="1" ht="12.75" customHeight="1">
      <c r="A76" s="9"/>
      <c r="B76" s="9"/>
      <c r="C76" s="10"/>
      <c r="D76" s="6"/>
      <c r="E76" s="22"/>
      <c r="F76" s="6"/>
      <c r="G76" s="119"/>
      <c r="H76" s="423"/>
    </row>
    <row r="77" spans="1:8" s="11" customFormat="1" ht="33.75" customHeight="1">
      <c r="A77" s="9"/>
      <c r="B77" s="9"/>
      <c r="C77" s="10"/>
      <c r="D77" s="6"/>
      <c r="E77" s="22"/>
      <c r="F77" s="6"/>
      <c r="G77" s="119"/>
      <c r="H77" s="423"/>
    </row>
    <row r="78" spans="1:8" s="11" customFormat="1" ht="24" customHeight="1">
      <c r="A78" s="9"/>
      <c r="B78" s="9"/>
      <c r="C78" s="10"/>
      <c r="D78" s="6"/>
      <c r="E78" s="22"/>
      <c r="F78" s="6"/>
      <c r="G78" s="119"/>
      <c r="H78" s="423"/>
    </row>
    <row r="79" spans="1:8" s="11" customFormat="1" ht="11.25">
      <c r="A79" s="9"/>
      <c r="B79" s="9"/>
      <c r="C79" s="10"/>
      <c r="D79" s="6"/>
      <c r="E79" s="22"/>
      <c r="F79" s="44"/>
      <c r="G79" s="121"/>
      <c r="H79" s="423"/>
    </row>
    <row r="80" spans="1:8" s="11" customFormat="1" ht="72.75" customHeight="1">
      <c r="A80" s="9"/>
      <c r="B80" s="9"/>
      <c r="C80" s="6"/>
      <c r="D80" s="6"/>
      <c r="E80" s="6"/>
      <c r="F80" s="12"/>
      <c r="G80" s="122"/>
      <c r="H80" s="423"/>
    </row>
    <row r="81" spans="1:8" s="11" customFormat="1" ht="72.75" customHeight="1">
      <c r="A81" s="9"/>
      <c r="B81" s="9"/>
      <c r="C81" s="6"/>
      <c r="D81" s="6"/>
      <c r="E81" s="22"/>
      <c r="F81" s="6"/>
      <c r="G81" s="119"/>
      <c r="H81" s="423"/>
    </row>
    <row r="82" spans="1:8" s="11" customFormat="1" ht="11.25">
      <c r="A82" s="9"/>
      <c r="B82" s="9"/>
      <c r="C82" s="10"/>
      <c r="D82" s="6"/>
      <c r="E82" s="22"/>
      <c r="F82" s="6"/>
      <c r="G82" s="119"/>
      <c r="H82" s="423"/>
    </row>
    <row r="83" spans="1:8" s="11" customFormat="1" ht="11.25">
      <c r="A83" s="9"/>
      <c r="B83" s="9"/>
      <c r="C83" s="10"/>
      <c r="D83" s="6"/>
      <c r="E83" s="22"/>
      <c r="F83" s="45"/>
      <c r="G83" s="119"/>
      <c r="H83" s="423"/>
    </row>
    <row r="84" spans="1:8" s="11" customFormat="1" ht="11.25">
      <c r="A84" s="9"/>
      <c r="B84" s="9"/>
      <c r="C84" s="6"/>
      <c r="D84" s="6"/>
      <c r="E84" s="22"/>
      <c r="F84" s="6"/>
      <c r="G84" s="119"/>
      <c r="H84" s="423"/>
    </row>
    <row r="85" spans="1:8" s="11" customFormat="1" ht="11.25">
      <c r="A85" s="9"/>
      <c r="B85" s="9"/>
      <c r="C85" s="6"/>
      <c r="D85" s="6"/>
      <c r="E85" s="22"/>
      <c r="F85" s="6"/>
      <c r="G85" s="119"/>
      <c r="H85" s="423"/>
    </row>
    <row r="86" spans="1:8" s="11" customFormat="1" ht="22.5" customHeight="1">
      <c r="A86" s="9"/>
      <c r="B86" s="9"/>
      <c r="C86" s="6"/>
      <c r="D86" s="6"/>
      <c r="E86" s="22"/>
      <c r="F86" s="6"/>
      <c r="G86" s="119"/>
      <c r="H86" s="423"/>
    </row>
    <row r="87" spans="1:8" s="11" customFormat="1" ht="11.25">
      <c r="A87" s="9"/>
      <c r="B87" s="9"/>
      <c r="C87" s="6"/>
      <c r="D87" s="6"/>
      <c r="E87" s="22"/>
      <c r="F87" s="6"/>
      <c r="G87" s="119"/>
      <c r="H87" s="423"/>
    </row>
    <row r="88" spans="1:8" s="11" customFormat="1" ht="12.75" customHeight="1">
      <c r="A88" s="9"/>
      <c r="B88" s="9"/>
      <c r="C88" s="6"/>
      <c r="D88" s="6"/>
      <c r="E88" s="22"/>
      <c r="F88" s="6"/>
      <c r="G88" s="119"/>
      <c r="H88" s="423"/>
    </row>
    <row r="89" spans="1:8" s="11" customFormat="1" ht="11.25">
      <c r="A89" s="9"/>
      <c r="B89" s="9"/>
      <c r="C89" s="6"/>
      <c r="D89" s="6"/>
      <c r="E89" s="22"/>
      <c r="F89" s="6"/>
      <c r="G89" s="119"/>
      <c r="H89" s="423"/>
    </row>
    <row r="90" spans="1:8" s="11" customFormat="1" ht="11.25">
      <c r="A90" s="9"/>
      <c r="B90" s="9"/>
      <c r="C90" s="10"/>
      <c r="D90" s="6"/>
      <c r="E90" s="22"/>
      <c r="F90" s="6"/>
      <c r="G90" s="119"/>
      <c r="H90" s="423"/>
    </row>
    <row r="91" spans="1:8" s="11" customFormat="1" ht="23.25" customHeight="1">
      <c r="A91" s="9"/>
      <c r="B91" s="9"/>
      <c r="C91" s="10"/>
      <c r="D91" s="6"/>
      <c r="E91" s="22"/>
      <c r="F91" s="6"/>
      <c r="G91" s="119"/>
      <c r="H91" s="423"/>
    </row>
    <row r="92" spans="1:8" s="11" customFormat="1" ht="11.25">
      <c r="A92" s="9"/>
      <c r="B92" s="9"/>
      <c r="C92" s="10"/>
      <c r="D92" s="6"/>
      <c r="E92" s="22"/>
      <c r="F92" s="6"/>
      <c r="G92" s="119"/>
      <c r="H92" s="423"/>
    </row>
    <row r="93" spans="1:8" s="11" customFormat="1" ht="12.75" customHeight="1">
      <c r="A93" s="9"/>
      <c r="B93" s="9"/>
      <c r="C93" s="10"/>
      <c r="D93" s="6"/>
      <c r="E93" s="22"/>
      <c r="F93" s="6"/>
      <c r="G93" s="119"/>
      <c r="H93" s="423"/>
    </row>
    <row r="94" spans="1:8" s="11" customFormat="1" ht="22.5" customHeight="1">
      <c r="A94" s="9"/>
      <c r="B94" s="9"/>
      <c r="C94" s="10"/>
      <c r="D94" s="6"/>
      <c r="E94" s="22"/>
      <c r="F94" s="6"/>
      <c r="G94" s="119"/>
      <c r="H94" s="423"/>
    </row>
    <row r="95" spans="1:8" s="11" customFormat="1" ht="11.25">
      <c r="A95" s="9"/>
      <c r="B95" s="9"/>
      <c r="C95" s="10"/>
      <c r="D95" s="6"/>
      <c r="E95" s="22"/>
      <c r="F95" s="6"/>
      <c r="G95" s="119"/>
      <c r="H95" s="423"/>
    </row>
    <row r="96" spans="1:8" s="11" customFormat="1" ht="11.25">
      <c r="A96" s="9"/>
      <c r="B96" s="9"/>
      <c r="C96" s="10"/>
      <c r="D96" s="6"/>
      <c r="E96" s="22"/>
      <c r="F96" s="6"/>
      <c r="G96" s="119"/>
      <c r="H96" s="423"/>
    </row>
    <row r="97" spans="1:8" s="11" customFormat="1" ht="11.25">
      <c r="A97" s="9"/>
      <c r="B97" s="9"/>
      <c r="C97" s="6"/>
      <c r="D97" s="6"/>
      <c r="E97" s="22"/>
      <c r="F97" s="6"/>
      <c r="G97" s="119"/>
      <c r="H97" s="423"/>
    </row>
    <row r="98" spans="1:8" s="11" customFormat="1" ht="11.25">
      <c r="A98" s="9"/>
      <c r="B98" s="9"/>
      <c r="C98" s="10"/>
      <c r="D98" s="6"/>
      <c r="E98" s="22"/>
      <c r="F98" s="6"/>
      <c r="G98" s="119"/>
      <c r="H98" s="423"/>
    </row>
    <row r="99" spans="1:8" s="11" customFormat="1" ht="11.25">
      <c r="A99" s="9"/>
      <c r="B99" s="9"/>
      <c r="C99" s="10"/>
      <c r="D99" s="6"/>
      <c r="E99" s="22"/>
      <c r="F99" s="6"/>
      <c r="G99" s="119"/>
      <c r="H99" s="423"/>
    </row>
    <row r="100" spans="1:8" s="11" customFormat="1" ht="11.25">
      <c r="A100" s="9"/>
      <c r="B100" s="9"/>
      <c r="C100" s="10"/>
      <c r="D100" s="6"/>
      <c r="E100" s="22"/>
      <c r="F100" s="6"/>
      <c r="G100" s="119"/>
      <c r="H100" s="423"/>
    </row>
    <row r="101" spans="1:8" s="11" customFormat="1" ht="22.5" customHeight="1">
      <c r="A101" s="9"/>
      <c r="B101" s="9"/>
      <c r="C101" s="10"/>
      <c r="D101" s="6"/>
      <c r="E101" s="22"/>
      <c r="F101" s="6"/>
      <c r="G101" s="119"/>
      <c r="H101" s="423"/>
    </row>
    <row r="102" spans="1:8" s="11" customFormat="1" ht="11.25">
      <c r="A102" s="9"/>
      <c r="B102" s="9"/>
      <c r="C102" s="10"/>
      <c r="D102" s="6"/>
      <c r="E102" s="22"/>
      <c r="F102" s="6"/>
      <c r="G102" s="119"/>
      <c r="H102" s="423"/>
    </row>
    <row r="103" spans="1:8" s="11" customFormat="1" ht="11.25">
      <c r="A103" s="9"/>
      <c r="B103" s="9"/>
      <c r="C103" s="10"/>
      <c r="D103" s="6"/>
      <c r="E103" s="22"/>
      <c r="F103" s="12"/>
      <c r="G103" s="122"/>
      <c r="H103" s="423"/>
    </row>
    <row r="104" spans="1:8" s="11" customFormat="1" ht="11.25">
      <c r="A104" s="9"/>
      <c r="B104" s="9"/>
      <c r="C104" s="10"/>
      <c r="D104" s="6"/>
      <c r="E104" s="22"/>
      <c r="F104" s="6"/>
      <c r="G104" s="119"/>
      <c r="H104" s="423"/>
    </row>
    <row r="105" spans="1:8" s="11" customFormat="1" ht="11.25">
      <c r="A105" s="9"/>
      <c r="B105" s="9"/>
      <c r="C105" s="10"/>
      <c r="D105" s="6"/>
      <c r="E105" s="22"/>
      <c r="F105" s="6"/>
      <c r="G105" s="119"/>
      <c r="H105" s="423"/>
    </row>
    <row r="106" spans="1:8" s="11" customFormat="1" ht="11.25">
      <c r="A106" s="9"/>
      <c r="B106" s="9"/>
      <c r="C106" s="10"/>
      <c r="D106" s="6"/>
      <c r="E106" s="22"/>
      <c r="F106" s="6"/>
      <c r="G106" s="119"/>
      <c r="H106" s="423"/>
    </row>
    <row r="107" spans="1:8" s="11" customFormat="1" ht="11.25">
      <c r="A107" s="9"/>
      <c r="B107" s="9"/>
      <c r="C107" s="10"/>
      <c r="D107" s="6"/>
      <c r="E107" s="22"/>
      <c r="F107" s="6"/>
      <c r="G107" s="119"/>
      <c r="H107" s="423"/>
    </row>
    <row r="108" spans="1:8" s="11" customFormat="1" ht="23.25" customHeight="1">
      <c r="A108" s="9"/>
      <c r="B108" s="9"/>
      <c r="C108" s="10"/>
      <c r="D108" s="6"/>
      <c r="E108" s="22"/>
      <c r="F108" s="6"/>
      <c r="G108" s="119"/>
      <c r="H108" s="423"/>
    </row>
    <row r="109" spans="1:8" s="11" customFormat="1" ht="22.5" customHeight="1">
      <c r="A109" s="9"/>
      <c r="B109" s="9"/>
      <c r="C109" s="10"/>
      <c r="D109" s="6"/>
      <c r="E109" s="6"/>
      <c r="F109" s="6"/>
      <c r="G109" s="119"/>
      <c r="H109" s="423"/>
    </row>
    <row r="110" spans="1:8" s="11" customFormat="1" ht="12.75" customHeight="1">
      <c r="A110" s="9"/>
      <c r="B110" s="9"/>
      <c r="C110" s="10"/>
      <c r="D110" s="6"/>
      <c r="E110" s="22"/>
      <c r="F110" s="6"/>
      <c r="G110" s="119"/>
      <c r="H110" s="423"/>
    </row>
    <row r="111" spans="1:8" s="11" customFormat="1" ht="11.25">
      <c r="A111" s="9"/>
      <c r="B111" s="9"/>
      <c r="C111" s="10"/>
      <c r="D111" s="6"/>
      <c r="E111" s="22"/>
      <c r="F111" s="6"/>
      <c r="G111" s="119"/>
      <c r="H111" s="423"/>
    </row>
    <row r="112" spans="1:8" s="11" customFormat="1" ht="11.25">
      <c r="A112" s="9"/>
      <c r="B112" s="9"/>
      <c r="C112" s="10"/>
      <c r="D112" s="6"/>
      <c r="E112" s="22"/>
      <c r="F112" s="6"/>
      <c r="G112" s="119"/>
      <c r="H112" s="423"/>
    </row>
    <row r="113" spans="1:8" s="11" customFormat="1" ht="12.75" customHeight="1">
      <c r="A113" s="9"/>
      <c r="B113" s="9"/>
      <c r="C113" s="10"/>
      <c r="D113" s="6"/>
      <c r="E113" s="22"/>
      <c r="F113" s="6"/>
      <c r="G113" s="119"/>
      <c r="H113" s="423"/>
    </row>
    <row r="114" spans="1:8" s="11" customFormat="1" ht="12.75" customHeight="1">
      <c r="A114" s="9"/>
      <c r="B114" s="9"/>
      <c r="C114" s="10"/>
      <c r="D114" s="6"/>
      <c r="E114" s="22"/>
      <c r="F114" s="6"/>
      <c r="G114" s="119"/>
      <c r="H114" s="423"/>
    </row>
    <row r="115" spans="1:8" s="11" customFormat="1" ht="12.75" customHeight="1">
      <c r="A115" s="9"/>
      <c r="B115" s="9"/>
      <c r="C115" s="10"/>
      <c r="D115" s="6"/>
      <c r="E115" s="22"/>
      <c r="F115" s="6"/>
      <c r="G115" s="119"/>
      <c r="H115" s="423"/>
    </row>
    <row r="116" spans="1:8" s="11" customFormat="1" ht="12.75" customHeight="1">
      <c r="A116" s="9"/>
      <c r="B116" s="9"/>
      <c r="C116" s="10"/>
      <c r="D116" s="6"/>
      <c r="E116" s="22"/>
      <c r="F116" s="6"/>
      <c r="G116" s="119"/>
      <c r="H116" s="423"/>
    </row>
    <row r="117" spans="1:8" s="11" customFormat="1" ht="12.75" customHeight="1">
      <c r="A117" s="9"/>
      <c r="B117" s="9"/>
      <c r="C117" s="10"/>
      <c r="D117" s="6"/>
      <c r="E117" s="22"/>
      <c r="F117" s="6"/>
      <c r="G117" s="119"/>
      <c r="H117" s="423"/>
    </row>
    <row r="118" spans="1:8" s="11" customFormat="1" ht="11.25">
      <c r="A118" s="9"/>
      <c r="B118" s="9"/>
      <c r="C118" s="10"/>
      <c r="D118" s="6"/>
      <c r="E118" s="22"/>
      <c r="F118" s="6"/>
      <c r="G118" s="119"/>
      <c r="H118" s="423"/>
    </row>
    <row r="119" spans="1:8" s="11" customFormat="1" ht="12.75" customHeight="1">
      <c r="A119" s="9"/>
      <c r="B119" s="9"/>
      <c r="C119" s="10"/>
      <c r="D119" s="6"/>
      <c r="E119" s="22"/>
      <c r="F119" s="6"/>
      <c r="G119" s="119"/>
      <c r="H119" s="423"/>
    </row>
    <row r="120" spans="1:8" s="11" customFormat="1" ht="11.25">
      <c r="A120" s="9"/>
      <c r="B120" s="9"/>
      <c r="C120" s="10"/>
      <c r="D120" s="6"/>
      <c r="E120" s="22"/>
      <c r="F120" s="6"/>
      <c r="G120" s="119"/>
      <c r="H120" s="423"/>
    </row>
    <row r="121" spans="1:8" s="11" customFormat="1" ht="12.75" customHeight="1">
      <c r="A121" s="9"/>
      <c r="B121" s="9"/>
      <c r="C121" s="10"/>
      <c r="D121" s="6"/>
      <c r="E121" s="22"/>
      <c r="F121" s="6"/>
      <c r="G121" s="119"/>
      <c r="H121" s="423"/>
    </row>
    <row r="122" spans="1:8" s="11" customFormat="1" ht="12.75" customHeight="1">
      <c r="A122" s="9"/>
      <c r="B122" s="9"/>
      <c r="C122" s="10"/>
      <c r="D122" s="6"/>
      <c r="E122" s="22"/>
      <c r="F122" s="6"/>
      <c r="G122" s="119"/>
      <c r="H122" s="423"/>
    </row>
    <row r="123" spans="1:8" s="11" customFormat="1" ht="12.75" customHeight="1">
      <c r="A123" s="9"/>
      <c r="B123" s="9"/>
      <c r="C123" s="10"/>
      <c r="D123" s="6"/>
      <c r="E123" s="22"/>
      <c r="F123" s="6"/>
      <c r="G123" s="119"/>
      <c r="H123" s="423"/>
    </row>
    <row r="124" spans="1:8" s="11" customFormat="1" ht="12.75" customHeight="1">
      <c r="A124" s="9"/>
      <c r="B124" s="9"/>
      <c r="C124" s="10"/>
      <c r="D124" s="6"/>
      <c r="E124" s="22"/>
      <c r="F124" s="6"/>
      <c r="G124" s="119"/>
      <c r="H124" s="423"/>
    </row>
    <row r="125" spans="1:8" s="11" customFormat="1" ht="11.25">
      <c r="A125" s="9"/>
      <c r="B125" s="9"/>
      <c r="C125" s="6"/>
      <c r="D125" s="6"/>
      <c r="E125" s="22"/>
      <c r="F125" s="6"/>
      <c r="G125" s="119"/>
      <c r="H125" s="423"/>
    </row>
    <row r="126" spans="1:8" s="11" customFormat="1" ht="12.75" customHeight="1">
      <c r="A126" s="9"/>
      <c r="B126" s="9"/>
      <c r="C126" s="6"/>
      <c r="D126" s="6"/>
      <c r="E126" s="22"/>
      <c r="F126" s="6"/>
      <c r="G126" s="119"/>
      <c r="H126" s="423"/>
    </row>
    <row r="127" spans="1:8" s="11" customFormat="1" ht="11.25">
      <c r="A127" s="9"/>
      <c r="B127" s="9"/>
      <c r="C127" s="10"/>
      <c r="D127" s="6"/>
      <c r="E127" s="22"/>
      <c r="F127" s="6"/>
      <c r="G127" s="119"/>
      <c r="H127" s="423"/>
    </row>
    <row r="128" spans="1:8" s="11" customFormat="1" ht="13.5" customHeight="1">
      <c r="A128" s="9"/>
      <c r="B128" s="9"/>
      <c r="C128" s="10"/>
      <c r="D128" s="6"/>
      <c r="E128" s="22"/>
      <c r="F128" s="6"/>
      <c r="G128" s="119"/>
      <c r="H128" s="423"/>
    </row>
    <row r="129" spans="1:8" s="11" customFormat="1" ht="11.25">
      <c r="A129" s="9"/>
      <c r="B129" s="9"/>
      <c r="C129" s="10"/>
      <c r="D129" s="6"/>
      <c r="E129" s="22"/>
      <c r="F129" s="6"/>
      <c r="G129" s="119"/>
      <c r="H129" s="423"/>
    </row>
    <row r="130" spans="1:8" s="11" customFormat="1" ht="31.5" customHeight="1">
      <c r="A130" s="9"/>
      <c r="B130" s="9"/>
      <c r="C130" s="10"/>
      <c r="D130" s="6"/>
      <c r="E130" s="22"/>
      <c r="F130" s="6"/>
      <c r="G130" s="119"/>
      <c r="H130" s="423"/>
    </row>
    <row r="131" spans="1:8" s="11" customFormat="1" ht="11.25">
      <c r="A131" s="9"/>
      <c r="B131" s="9"/>
      <c r="C131" s="10"/>
      <c r="D131" s="6"/>
      <c r="E131" s="22"/>
      <c r="F131" s="6"/>
      <c r="G131" s="119"/>
      <c r="H131" s="423"/>
    </row>
    <row r="132" spans="1:8" s="11" customFormat="1" ht="11.25">
      <c r="A132" s="9"/>
      <c r="B132" s="9"/>
      <c r="C132" s="6"/>
      <c r="D132" s="6"/>
      <c r="E132" s="22"/>
      <c r="F132" s="6"/>
      <c r="G132" s="119"/>
      <c r="H132" s="423"/>
    </row>
    <row r="133" spans="1:8" s="11" customFormat="1" ht="22.5" customHeight="1">
      <c r="A133" s="9"/>
      <c r="B133" s="9"/>
      <c r="C133" s="10"/>
      <c r="D133" s="6"/>
      <c r="E133" s="22"/>
      <c r="F133" s="6"/>
      <c r="G133" s="119"/>
      <c r="H133" s="423"/>
    </row>
    <row r="134" spans="1:8" s="11" customFormat="1" ht="22.5" customHeight="1">
      <c r="A134" s="9"/>
      <c r="B134" s="9"/>
      <c r="C134" s="10"/>
      <c r="D134" s="6"/>
      <c r="E134" s="22"/>
      <c r="F134" s="6"/>
      <c r="G134" s="119"/>
      <c r="H134" s="423"/>
    </row>
    <row r="135" spans="1:8" s="11" customFormat="1" ht="12.75" customHeight="1">
      <c r="A135" s="9"/>
      <c r="B135" s="9"/>
      <c r="C135" s="10"/>
      <c r="D135" s="6"/>
      <c r="E135" s="22"/>
      <c r="F135" s="6"/>
      <c r="G135" s="119"/>
      <c r="H135" s="423"/>
    </row>
    <row r="136" spans="1:8" s="11" customFormat="1" ht="12.75" customHeight="1">
      <c r="A136" s="9"/>
      <c r="B136" s="9"/>
      <c r="C136" s="6"/>
      <c r="D136" s="6"/>
      <c r="E136" s="22"/>
      <c r="F136" s="6"/>
      <c r="G136" s="119"/>
      <c r="H136" s="423"/>
    </row>
    <row r="137" spans="1:8" s="11" customFormat="1" ht="33.75" customHeight="1">
      <c r="A137" s="9"/>
      <c r="B137" s="9"/>
      <c r="C137" s="6"/>
      <c r="D137" s="6"/>
      <c r="E137" s="22"/>
      <c r="F137" s="12"/>
      <c r="G137" s="122"/>
      <c r="H137" s="423"/>
    </row>
    <row r="138" spans="1:8" s="11" customFormat="1" ht="12.75" customHeight="1">
      <c r="A138" s="9"/>
      <c r="B138" s="9"/>
      <c r="C138" s="6"/>
      <c r="D138" s="6"/>
      <c r="E138" s="22"/>
      <c r="F138" s="12"/>
      <c r="G138" s="122"/>
      <c r="H138" s="423"/>
    </row>
    <row r="139" spans="1:8" s="11" customFormat="1" ht="12.75" customHeight="1">
      <c r="A139" s="9"/>
      <c r="B139" s="9"/>
      <c r="C139" s="6"/>
      <c r="D139" s="6"/>
      <c r="E139" s="22"/>
      <c r="F139" s="6"/>
      <c r="G139" s="119"/>
      <c r="H139" s="423"/>
    </row>
    <row r="140" spans="1:8" s="11" customFormat="1" ht="11.25">
      <c r="A140" s="9"/>
      <c r="B140" s="9"/>
      <c r="C140" s="6"/>
      <c r="D140" s="6"/>
      <c r="E140" s="22"/>
      <c r="F140" s="6"/>
      <c r="G140" s="119"/>
      <c r="H140" s="423"/>
    </row>
    <row r="141" spans="1:8" s="11" customFormat="1" ht="11.25">
      <c r="A141" s="9"/>
      <c r="B141" s="9"/>
      <c r="C141" s="10"/>
      <c r="D141" s="6"/>
      <c r="E141" s="22"/>
      <c r="F141" s="12"/>
      <c r="G141" s="122"/>
      <c r="H141" s="423"/>
    </row>
    <row r="142" spans="1:8" s="11" customFormat="1" ht="33.75" customHeight="1">
      <c r="A142" s="9"/>
      <c r="B142" s="9"/>
      <c r="C142" s="10"/>
      <c r="D142" s="6"/>
      <c r="E142" s="22"/>
      <c r="F142" s="12"/>
      <c r="G142" s="122"/>
      <c r="H142" s="423"/>
    </row>
    <row r="143" spans="1:8" s="11" customFormat="1" ht="22.5" customHeight="1">
      <c r="A143" s="9"/>
      <c r="B143" s="9"/>
      <c r="C143" s="6"/>
      <c r="D143" s="6"/>
      <c r="E143" s="22"/>
      <c r="F143" s="12"/>
      <c r="G143" s="122"/>
      <c r="H143" s="423"/>
    </row>
    <row r="144" spans="1:8" s="11" customFormat="1" ht="22.5" customHeight="1">
      <c r="A144" s="9"/>
      <c r="B144" s="9"/>
      <c r="C144" s="10"/>
      <c r="D144" s="6"/>
      <c r="E144" s="22"/>
      <c r="F144" s="6"/>
      <c r="G144" s="119"/>
      <c r="H144" s="423"/>
    </row>
    <row r="145" spans="1:8" s="11" customFormat="1" ht="12.75" customHeight="1">
      <c r="A145" s="9"/>
      <c r="B145" s="9"/>
      <c r="C145" s="10"/>
      <c r="D145" s="6"/>
      <c r="E145" s="22"/>
      <c r="F145" s="6"/>
      <c r="G145" s="119"/>
      <c r="H145" s="423"/>
    </row>
    <row r="146" spans="1:8" s="11" customFormat="1" ht="12.75" customHeight="1">
      <c r="A146" s="9"/>
      <c r="B146" s="9"/>
      <c r="C146" s="6"/>
      <c r="D146" s="6"/>
      <c r="E146" s="22"/>
      <c r="F146" s="6"/>
      <c r="G146" s="119"/>
      <c r="H146" s="423"/>
    </row>
    <row r="147" spans="1:8" s="11" customFormat="1" ht="12.75" customHeight="1">
      <c r="A147" s="9"/>
      <c r="B147" s="9"/>
      <c r="C147" s="6"/>
      <c r="D147" s="6"/>
      <c r="E147" s="22"/>
      <c r="F147" s="6"/>
      <c r="G147" s="119"/>
      <c r="H147" s="423"/>
    </row>
    <row r="148" spans="1:8" s="11" customFormat="1" ht="11.25">
      <c r="A148" s="9"/>
      <c r="B148" s="9"/>
      <c r="C148" s="6"/>
      <c r="D148" s="6"/>
      <c r="E148" s="22"/>
      <c r="F148" s="6"/>
      <c r="G148" s="119"/>
      <c r="H148" s="423"/>
    </row>
    <row r="149" spans="1:8" s="11" customFormat="1" ht="12.75" customHeight="1">
      <c r="A149" s="9"/>
      <c r="B149" s="9"/>
      <c r="C149" s="6"/>
      <c r="D149" s="6"/>
      <c r="E149" s="22"/>
      <c r="F149" s="6"/>
      <c r="G149" s="119"/>
      <c r="H149" s="423"/>
    </row>
    <row r="150" spans="1:8" s="11" customFormat="1" ht="12.75" customHeight="1">
      <c r="A150" s="9"/>
      <c r="B150" s="9"/>
      <c r="C150" s="6"/>
      <c r="D150" s="6"/>
      <c r="E150" s="46"/>
      <c r="F150" s="6"/>
      <c r="G150" s="119"/>
      <c r="H150" s="423"/>
    </row>
    <row r="151" spans="1:8" s="11" customFormat="1" ht="11.25">
      <c r="A151" s="9"/>
      <c r="B151" s="9"/>
      <c r="C151" s="10"/>
      <c r="D151" s="6"/>
      <c r="E151" s="15"/>
      <c r="F151" s="15"/>
      <c r="G151" s="123"/>
      <c r="H151" s="423"/>
    </row>
    <row r="152" spans="1:8" s="11" customFormat="1" ht="23.25" customHeight="1">
      <c r="A152" s="9"/>
      <c r="B152" s="9"/>
      <c r="C152" s="10"/>
      <c r="D152" s="6"/>
      <c r="E152" s="46"/>
      <c r="F152" s="6"/>
      <c r="G152" s="119"/>
      <c r="H152" s="423"/>
    </row>
    <row r="153" spans="1:8" s="11" customFormat="1" ht="36.75" customHeight="1">
      <c r="A153" s="9"/>
      <c r="B153" s="9"/>
      <c r="C153" s="10"/>
      <c r="D153" s="6"/>
      <c r="E153" s="46"/>
      <c r="F153" s="6"/>
      <c r="G153" s="119"/>
      <c r="H153" s="423"/>
    </row>
    <row r="154" spans="1:8" s="11" customFormat="1" ht="36.75" customHeight="1">
      <c r="A154" s="9"/>
      <c r="B154" s="9"/>
      <c r="C154" s="6"/>
      <c r="D154" s="6"/>
      <c r="E154" s="46"/>
      <c r="F154" s="6"/>
      <c r="G154" s="119"/>
      <c r="H154" s="423"/>
    </row>
    <row r="155" spans="1:8" s="11" customFormat="1" ht="13.5" customHeight="1">
      <c r="A155" s="9"/>
      <c r="B155" s="9"/>
      <c r="C155" s="6"/>
      <c r="D155" s="6"/>
      <c r="E155" s="46"/>
      <c r="F155" s="6"/>
      <c r="G155" s="119"/>
      <c r="H155" s="423"/>
    </row>
    <row r="156" spans="1:8" s="11" customFormat="1" ht="22.5" customHeight="1">
      <c r="A156" s="9"/>
      <c r="B156" s="9"/>
      <c r="C156" s="14"/>
      <c r="D156" s="15"/>
      <c r="E156" s="15"/>
      <c r="F156" s="15"/>
      <c r="G156" s="123"/>
      <c r="H156" s="423"/>
    </row>
    <row r="157" spans="1:8" s="11" customFormat="1" ht="11.25">
      <c r="A157" s="9"/>
      <c r="B157" s="9"/>
      <c r="C157" s="14"/>
      <c r="D157" s="15"/>
      <c r="E157" s="46"/>
      <c r="F157" s="15"/>
      <c r="G157" s="123"/>
      <c r="H157" s="423"/>
    </row>
    <row r="158" spans="1:8" s="11" customFormat="1" ht="12.75" customHeight="1">
      <c r="A158" s="9"/>
      <c r="B158" s="9"/>
      <c r="C158" s="14"/>
      <c r="D158" s="15"/>
      <c r="E158" s="46"/>
      <c r="F158" s="16"/>
      <c r="G158" s="124"/>
      <c r="H158" s="423"/>
    </row>
    <row r="159" spans="1:8" s="11" customFormat="1" ht="12.75" customHeight="1">
      <c r="A159" s="9"/>
      <c r="B159" s="9"/>
      <c r="C159" s="14"/>
      <c r="D159" s="15"/>
      <c r="E159" s="46"/>
      <c r="F159" s="15"/>
      <c r="G159" s="123"/>
      <c r="H159" s="423"/>
    </row>
    <row r="160" spans="1:8" s="11" customFormat="1" ht="11.25">
      <c r="A160" s="9"/>
      <c r="B160" s="9"/>
      <c r="C160" s="14"/>
      <c r="D160" s="15"/>
      <c r="E160" s="46"/>
      <c r="F160" s="15"/>
      <c r="G160" s="123"/>
      <c r="H160" s="423"/>
    </row>
    <row r="161" spans="1:8" s="11" customFormat="1" ht="36.75" customHeight="1">
      <c r="A161" s="9"/>
      <c r="B161" s="9"/>
      <c r="C161" s="14"/>
      <c r="D161" s="15"/>
      <c r="E161" s="46"/>
      <c r="F161" s="15"/>
      <c r="G161" s="123"/>
      <c r="H161" s="423"/>
    </row>
    <row r="162" spans="1:8" s="11" customFormat="1" ht="27" customHeight="1">
      <c r="A162" s="9"/>
      <c r="B162" s="9"/>
      <c r="C162" s="14"/>
      <c r="D162" s="15"/>
      <c r="E162" s="15"/>
      <c r="F162" s="15"/>
      <c r="G162" s="123"/>
      <c r="H162" s="423"/>
    </row>
    <row r="163" spans="1:8" s="11" customFormat="1" ht="11.25">
      <c r="A163" s="9"/>
      <c r="B163" s="9"/>
      <c r="C163" s="15"/>
      <c r="D163" s="15"/>
      <c r="E163" s="46"/>
      <c r="F163" s="15"/>
      <c r="G163" s="123"/>
      <c r="H163" s="423"/>
    </row>
    <row r="164" spans="1:8" s="11" customFormat="1" ht="12">
      <c r="A164" s="9"/>
      <c r="B164" s="9"/>
      <c r="C164" s="15"/>
      <c r="D164" s="15"/>
      <c r="E164" s="46"/>
      <c r="F164" s="16"/>
      <c r="G164" s="124"/>
      <c r="H164" s="423"/>
    </row>
    <row r="165" spans="1:8" s="11" customFormat="1" ht="12.75" customHeight="1">
      <c r="A165" s="9"/>
      <c r="B165" s="9"/>
      <c r="C165" s="14"/>
      <c r="D165" s="15"/>
      <c r="E165" s="46"/>
      <c r="F165" s="15"/>
      <c r="G165" s="123"/>
      <c r="H165" s="423"/>
    </row>
    <row r="166" spans="1:8" s="11" customFormat="1" ht="35.25" customHeight="1">
      <c r="A166" s="9"/>
      <c r="B166" s="9"/>
      <c r="C166" s="14"/>
      <c r="D166" s="15"/>
      <c r="E166" s="46"/>
      <c r="F166" s="15"/>
      <c r="G166" s="123"/>
      <c r="H166" s="423"/>
    </row>
    <row r="167" spans="1:8" s="11" customFormat="1" ht="12.75" customHeight="1">
      <c r="A167" s="9"/>
      <c r="B167" s="9"/>
      <c r="C167" s="14"/>
      <c r="D167" s="15"/>
      <c r="E167" s="46"/>
      <c r="F167" s="15"/>
      <c r="G167" s="123"/>
      <c r="H167" s="423"/>
    </row>
    <row r="168" spans="1:8" s="11" customFormat="1" ht="33.75" customHeight="1">
      <c r="A168" s="9"/>
      <c r="B168" s="9"/>
      <c r="C168" s="14"/>
      <c r="D168" s="15"/>
      <c r="E168" s="46"/>
      <c r="F168" s="15"/>
      <c r="G168" s="123"/>
      <c r="H168" s="423"/>
    </row>
    <row r="169" spans="1:8" s="11" customFormat="1" ht="13.5" customHeight="1">
      <c r="A169" s="9"/>
      <c r="B169" s="9"/>
      <c r="C169" s="15"/>
      <c r="D169" s="15"/>
      <c r="E169" s="46"/>
      <c r="F169" s="15"/>
      <c r="G169" s="123"/>
      <c r="H169" s="423"/>
    </row>
    <row r="170" spans="1:8" s="11" customFormat="1" ht="13.5" customHeight="1">
      <c r="A170" s="9"/>
      <c r="B170" s="9"/>
      <c r="C170" s="14"/>
      <c r="D170" s="15"/>
      <c r="E170" s="46"/>
      <c r="F170" s="15"/>
      <c r="G170" s="123"/>
      <c r="H170" s="423"/>
    </row>
    <row r="171" spans="1:8" s="11" customFormat="1" ht="11.25">
      <c r="A171" s="9"/>
      <c r="B171" s="9"/>
      <c r="C171" s="14"/>
      <c r="D171" s="15"/>
      <c r="E171" s="46"/>
      <c r="F171" s="15"/>
      <c r="G171" s="123"/>
      <c r="H171" s="423"/>
    </row>
    <row r="172" spans="1:8" s="11" customFormat="1" ht="12.75" customHeight="1">
      <c r="A172" s="9"/>
      <c r="B172" s="9"/>
      <c r="C172" s="15"/>
      <c r="D172" s="15"/>
      <c r="E172" s="46"/>
      <c r="F172" s="15"/>
      <c r="G172" s="123"/>
      <c r="H172" s="423"/>
    </row>
    <row r="173" spans="1:8" s="11" customFormat="1" ht="12.75" customHeight="1">
      <c r="A173" s="9"/>
      <c r="B173" s="9"/>
      <c r="C173" s="15"/>
      <c r="D173" s="15"/>
      <c r="E173" s="46"/>
      <c r="F173" s="15"/>
      <c r="G173" s="123"/>
      <c r="H173" s="423"/>
    </row>
    <row r="174" spans="1:8" s="11" customFormat="1" ht="11.25">
      <c r="A174" s="9"/>
      <c r="B174" s="9"/>
      <c r="C174" s="15"/>
      <c r="D174" s="15"/>
      <c r="E174" s="46"/>
      <c r="F174" s="15"/>
      <c r="G174" s="123"/>
      <c r="H174" s="423"/>
    </row>
    <row r="175" spans="1:8" s="11" customFormat="1" ht="13.5" customHeight="1">
      <c r="A175" s="9"/>
      <c r="B175" s="9"/>
      <c r="C175" s="14"/>
      <c r="D175" s="15"/>
      <c r="E175" s="46"/>
      <c r="F175" s="15"/>
      <c r="G175" s="123"/>
      <c r="H175" s="423"/>
    </row>
    <row r="176" spans="1:8" s="11" customFormat="1" ht="13.5" customHeight="1">
      <c r="A176" s="9"/>
      <c r="B176" s="9"/>
      <c r="C176" s="14"/>
      <c r="D176" s="15"/>
      <c r="E176" s="46"/>
      <c r="F176" s="15"/>
      <c r="G176" s="123"/>
      <c r="H176" s="423"/>
    </row>
    <row r="177" spans="1:8" s="11" customFormat="1" ht="12.75" customHeight="1">
      <c r="A177" s="9"/>
      <c r="B177" s="9"/>
      <c r="C177" s="15"/>
      <c r="D177" s="15"/>
      <c r="E177" s="46"/>
      <c r="F177" s="15"/>
      <c r="G177" s="123"/>
      <c r="H177" s="423"/>
    </row>
    <row r="178" spans="3:8" s="11" customFormat="1" ht="12.75" customHeight="1">
      <c r="C178" s="14"/>
      <c r="D178" s="14"/>
      <c r="E178" s="15"/>
      <c r="F178" s="15"/>
      <c r="G178" s="123"/>
      <c r="H178" s="423"/>
    </row>
    <row r="179" spans="3:8" s="11" customFormat="1" ht="12.75" customHeight="1">
      <c r="C179" s="14"/>
      <c r="D179" s="14"/>
      <c r="E179" s="15"/>
      <c r="F179" s="15"/>
      <c r="G179" s="123"/>
      <c r="H179" s="423"/>
    </row>
    <row r="180" spans="3:8" s="11" customFormat="1" ht="11.25">
      <c r="C180" s="14"/>
      <c r="D180" s="14"/>
      <c r="E180" s="15"/>
      <c r="F180" s="15"/>
      <c r="G180" s="123"/>
      <c r="H180" s="423"/>
    </row>
    <row r="181" spans="3:8" s="11" customFormat="1" ht="12.75" customHeight="1">
      <c r="C181" s="14"/>
      <c r="D181" s="14"/>
      <c r="E181" s="15"/>
      <c r="F181" s="15"/>
      <c r="G181" s="123"/>
      <c r="H181" s="423"/>
    </row>
    <row r="182" spans="3:8" s="11" customFormat="1" ht="22.5" customHeight="1">
      <c r="C182" s="14"/>
      <c r="D182" s="14"/>
      <c r="E182" s="15"/>
      <c r="F182" s="15"/>
      <c r="G182" s="123"/>
      <c r="H182" s="423"/>
    </row>
    <row r="183" spans="3:8" s="11" customFormat="1" ht="11.25">
      <c r="C183" s="14"/>
      <c r="D183" s="14"/>
      <c r="E183" s="15"/>
      <c r="F183" s="15"/>
      <c r="G183" s="123"/>
      <c r="H183" s="423"/>
    </row>
    <row r="184" spans="3:8" s="11" customFormat="1" ht="11.25">
      <c r="C184" s="14"/>
      <c r="D184" s="14"/>
      <c r="E184" s="15"/>
      <c r="F184" s="15"/>
      <c r="G184" s="123"/>
      <c r="H184" s="423"/>
    </row>
    <row r="185" spans="3:8" s="11" customFormat="1" ht="11.25">
      <c r="C185" s="14"/>
      <c r="D185" s="14"/>
      <c r="E185" s="15"/>
      <c r="F185" s="15"/>
      <c r="G185" s="123"/>
      <c r="H185" s="423"/>
    </row>
    <row r="186" spans="3:8" s="11" customFormat="1" ht="12.75" customHeight="1">
      <c r="C186" s="14"/>
      <c r="D186" s="14"/>
      <c r="E186" s="15"/>
      <c r="F186" s="15"/>
      <c r="G186" s="123"/>
      <c r="H186" s="423"/>
    </row>
    <row r="187" spans="3:8" s="11" customFormat="1" ht="11.25">
      <c r="C187" s="14"/>
      <c r="D187" s="14"/>
      <c r="E187" s="15"/>
      <c r="F187" s="15"/>
      <c r="G187" s="123"/>
      <c r="H187" s="423"/>
    </row>
    <row r="188" spans="3:8" s="11" customFormat="1" ht="12.75" customHeight="1">
      <c r="C188" s="14"/>
      <c r="D188" s="14"/>
      <c r="E188" s="15"/>
      <c r="F188" s="15"/>
      <c r="G188" s="123"/>
      <c r="H188" s="423"/>
    </row>
    <row r="189" spans="3:8" s="11" customFormat="1" ht="12.75" customHeight="1">
      <c r="C189" s="14"/>
      <c r="D189" s="14"/>
      <c r="E189" s="15"/>
      <c r="F189" s="15"/>
      <c r="G189" s="123"/>
      <c r="H189" s="423"/>
    </row>
    <row r="190" spans="3:8" s="11" customFormat="1" ht="11.25">
      <c r="C190" s="14"/>
      <c r="D190" s="14"/>
      <c r="E190" s="15"/>
      <c r="F190" s="15"/>
      <c r="G190" s="123"/>
      <c r="H190" s="423"/>
    </row>
    <row r="191" spans="3:8" s="11" customFormat="1" ht="11.25">
      <c r="C191" s="14"/>
      <c r="D191" s="14"/>
      <c r="E191" s="15"/>
      <c r="F191" s="15"/>
      <c r="G191" s="123"/>
      <c r="H191" s="423"/>
    </row>
    <row r="192" spans="3:8" s="11" customFormat="1" ht="11.25">
      <c r="C192" s="14"/>
      <c r="D192" s="14"/>
      <c r="E192" s="15"/>
      <c r="F192" s="15"/>
      <c r="G192" s="123"/>
      <c r="H192" s="423"/>
    </row>
    <row r="193" spans="3:8" s="11" customFormat="1" ht="11.25">
      <c r="C193" s="14"/>
      <c r="D193" s="14"/>
      <c r="E193" s="15"/>
      <c r="F193" s="15"/>
      <c r="G193" s="123"/>
      <c r="H193" s="423"/>
    </row>
    <row r="194" spans="3:8" s="11" customFormat="1" ht="11.25">
      <c r="C194" s="14"/>
      <c r="D194" s="14"/>
      <c r="E194" s="15"/>
      <c r="F194" s="15"/>
      <c r="G194" s="123"/>
      <c r="H194" s="423"/>
    </row>
    <row r="195" spans="3:8" s="11" customFormat="1" ht="11.25">
      <c r="C195" s="14"/>
      <c r="D195" s="14"/>
      <c r="E195" s="15"/>
      <c r="F195" s="15"/>
      <c r="G195" s="123"/>
      <c r="H195" s="423"/>
    </row>
    <row r="196" spans="3:8" s="11" customFormat="1" ht="11.25">
      <c r="C196" s="14"/>
      <c r="D196" s="14"/>
      <c r="E196" s="15"/>
      <c r="F196" s="15"/>
      <c r="G196" s="123"/>
      <c r="H196" s="423"/>
    </row>
    <row r="197" spans="3:8" s="11" customFormat="1" ht="11.25">
      <c r="C197" s="14"/>
      <c r="D197" s="14"/>
      <c r="E197" s="15"/>
      <c r="F197" s="15"/>
      <c r="G197" s="123"/>
      <c r="H197" s="423"/>
    </row>
    <row r="198" spans="3:8" s="11" customFormat="1" ht="11.25">
      <c r="C198" s="14"/>
      <c r="D198" s="14"/>
      <c r="E198" s="15"/>
      <c r="F198" s="15"/>
      <c r="G198" s="123"/>
      <c r="H198" s="423"/>
    </row>
    <row r="199" spans="3:8" s="11" customFormat="1" ht="11.25">
      <c r="C199" s="14"/>
      <c r="D199" s="14"/>
      <c r="E199" s="15"/>
      <c r="F199" s="15"/>
      <c r="G199" s="123"/>
      <c r="H199" s="423"/>
    </row>
    <row r="200" spans="3:8" s="11" customFormat="1" ht="11.25">
      <c r="C200" s="14"/>
      <c r="D200" s="14"/>
      <c r="E200" s="15"/>
      <c r="F200" s="15"/>
      <c r="G200" s="123"/>
      <c r="H200" s="423"/>
    </row>
    <row r="201" spans="3:8" s="11" customFormat="1" ht="11.25">
      <c r="C201" s="14"/>
      <c r="D201" s="14"/>
      <c r="E201" s="15"/>
      <c r="F201" s="15"/>
      <c r="G201" s="123"/>
      <c r="H201" s="423"/>
    </row>
    <row r="202" spans="3:8" s="11" customFormat="1" ht="11.25">
      <c r="C202" s="14"/>
      <c r="D202" s="14"/>
      <c r="E202" s="15"/>
      <c r="F202" s="15"/>
      <c r="G202" s="123"/>
      <c r="H202" s="423"/>
    </row>
    <row r="203" spans="3:8" s="11" customFormat="1" ht="11.25">
      <c r="C203" s="14"/>
      <c r="D203" s="14"/>
      <c r="E203" s="15"/>
      <c r="F203" s="15"/>
      <c r="G203" s="123"/>
      <c r="H203" s="423"/>
    </row>
    <row r="204" spans="3:8" s="11" customFormat="1" ht="11.25">
      <c r="C204" s="14"/>
      <c r="D204" s="14"/>
      <c r="E204" s="15"/>
      <c r="F204" s="15"/>
      <c r="G204" s="123"/>
      <c r="H204" s="423"/>
    </row>
    <row r="205" spans="3:8" s="11" customFormat="1" ht="11.25">
      <c r="C205" s="14"/>
      <c r="D205" s="14"/>
      <c r="E205" s="15"/>
      <c r="F205" s="15"/>
      <c r="G205" s="123"/>
      <c r="H205" s="423"/>
    </row>
    <row r="206" spans="3:8" s="11" customFormat="1" ht="11.25">
      <c r="C206" s="14"/>
      <c r="D206" s="14"/>
      <c r="E206" s="15"/>
      <c r="F206" s="15"/>
      <c r="G206" s="123"/>
      <c r="H206" s="423"/>
    </row>
    <row r="207" spans="3:8" s="11" customFormat="1" ht="11.25">
      <c r="C207" s="14"/>
      <c r="D207" s="14"/>
      <c r="E207" s="15"/>
      <c r="F207" s="15"/>
      <c r="G207" s="123"/>
      <c r="H207" s="423"/>
    </row>
    <row r="208" spans="3:8" s="11" customFormat="1" ht="11.25">
      <c r="C208" s="14"/>
      <c r="D208" s="14"/>
      <c r="E208" s="15"/>
      <c r="F208" s="15"/>
      <c r="G208" s="123"/>
      <c r="H208" s="423"/>
    </row>
    <row r="209" spans="3:8" s="11" customFormat="1" ht="11.25">
      <c r="C209" s="14"/>
      <c r="D209" s="14"/>
      <c r="E209" s="15"/>
      <c r="F209" s="15"/>
      <c r="G209" s="123"/>
      <c r="H209" s="423"/>
    </row>
    <row r="210" spans="3:8" s="11" customFormat="1" ht="11.25">
      <c r="C210" s="14"/>
      <c r="D210" s="14"/>
      <c r="E210" s="15"/>
      <c r="F210" s="15"/>
      <c r="G210" s="123"/>
      <c r="H210" s="423"/>
    </row>
    <row r="211" spans="3:8" s="11" customFormat="1" ht="11.25">
      <c r="C211" s="14"/>
      <c r="D211" s="14"/>
      <c r="E211" s="15"/>
      <c r="F211" s="15"/>
      <c r="G211" s="123"/>
      <c r="H211" s="423"/>
    </row>
    <row r="212" spans="1:11" s="11" customFormat="1" ht="11.25">
      <c r="A212" s="2"/>
      <c r="B212" s="2"/>
      <c r="C212" s="3"/>
      <c r="D212" s="3"/>
      <c r="E212" s="1"/>
      <c r="F212" s="1"/>
      <c r="G212" s="125"/>
      <c r="H212" s="187"/>
      <c r="I212" s="2"/>
      <c r="J212" s="2"/>
      <c r="K212" s="2"/>
    </row>
    <row r="213" spans="1:11" s="11" customFormat="1" ht="11.25">
      <c r="A213" s="2"/>
      <c r="B213" s="2"/>
      <c r="C213" s="3"/>
      <c r="D213" s="3"/>
      <c r="E213" s="1"/>
      <c r="F213" s="1"/>
      <c r="G213" s="125"/>
      <c r="H213" s="187"/>
      <c r="I213" s="2"/>
      <c r="J213" s="2"/>
      <c r="K213" s="2"/>
    </row>
    <row r="214" spans="1:11" s="11" customFormat="1" ht="11.25">
      <c r="A214" s="2"/>
      <c r="B214" s="2"/>
      <c r="C214" s="3"/>
      <c r="D214" s="3"/>
      <c r="E214" s="1"/>
      <c r="F214" s="1"/>
      <c r="G214" s="125"/>
      <c r="H214" s="187"/>
      <c r="I214" s="2"/>
      <c r="J214" s="2"/>
      <c r="K214" s="2"/>
    </row>
    <row r="215" spans="1:11" s="11" customFormat="1" ht="11.25">
      <c r="A215" s="2"/>
      <c r="B215" s="2"/>
      <c r="C215" s="3"/>
      <c r="D215" s="3"/>
      <c r="E215" s="1"/>
      <c r="F215" s="1"/>
      <c r="G215" s="125"/>
      <c r="H215" s="187"/>
      <c r="I215" s="2"/>
      <c r="J215" s="2"/>
      <c r="K215" s="2"/>
    </row>
    <row r="216" spans="1:11" s="11" customFormat="1" ht="11.25">
      <c r="A216" s="2"/>
      <c r="B216" s="2"/>
      <c r="C216" s="3"/>
      <c r="D216" s="3"/>
      <c r="E216" s="1"/>
      <c r="F216" s="1"/>
      <c r="G216" s="125"/>
      <c r="H216" s="187"/>
      <c r="I216" s="2"/>
      <c r="J216" s="2"/>
      <c r="K216" s="2"/>
    </row>
    <row r="217" spans="1:11" s="11" customFormat="1" ht="11.25">
      <c r="A217" s="2"/>
      <c r="B217" s="2"/>
      <c r="C217" s="3"/>
      <c r="D217" s="3"/>
      <c r="E217" s="1"/>
      <c r="F217" s="1"/>
      <c r="G217" s="125"/>
      <c r="H217" s="187"/>
      <c r="I217" s="2"/>
      <c r="J217" s="2"/>
      <c r="K217" s="2"/>
    </row>
    <row r="218" spans="1:11" s="11" customFormat="1" ht="11.25">
      <c r="A218" s="2"/>
      <c r="B218" s="2"/>
      <c r="C218" s="3"/>
      <c r="D218" s="3"/>
      <c r="E218" s="1"/>
      <c r="F218" s="1"/>
      <c r="G218" s="125"/>
      <c r="H218" s="187"/>
      <c r="I218" s="2"/>
      <c r="J218" s="2"/>
      <c r="K218" s="2"/>
    </row>
    <row r="219" spans="1:11" s="11" customFormat="1" ht="11.25">
      <c r="A219" s="2"/>
      <c r="B219" s="2"/>
      <c r="C219" s="3"/>
      <c r="D219" s="3"/>
      <c r="E219" s="1"/>
      <c r="F219" s="1"/>
      <c r="G219" s="125"/>
      <c r="H219" s="187"/>
      <c r="I219" s="2"/>
      <c r="J219" s="2"/>
      <c r="K219" s="2"/>
    </row>
    <row r="220" spans="1:11" s="11" customFormat="1" ht="11.25">
      <c r="A220" s="2"/>
      <c r="B220" s="2"/>
      <c r="C220" s="3"/>
      <c r="D220" s="3"/>
      <c r="E220" s="1"/>
      <c r="F220" s="1"/>
      <c r="G220" s="125"/>
      <c r="H220" s="187"/>
      <c r="I220" s="2"/>
      <c r="J220" s="2"/>
      <c r="K220" s="2"/>
    </row>
    <row r="221" spans="1:11" s="11" customFormat="1" ht="11.25">
      <c r="A221" s="2"/>
      <c r="B221" s="2"/>
      <c r="C221" s="3"/>
      <c r="D221" s="3"/>
      <c r="E221" s="1"/>
      <c r="F221" s="1"/>
      <c r="G221" s="125"/>
      <c r="H221" s="187"/>
      <c r="I221" s="2"/>
      <c r="J221" s="2"/>
      <c r="K221" s="2"/>
    </row>
    <row r="222" spans="1:11" s="11" customFormat="1" ht="11.25">
      <c r="A222" s="2"/>
      <c r="B222" s="2"/>
      <c r="C222" s="3"/>
      <c r="D222" s="3"/>
      <c r="E222" s="1"/>
      <c r="F222" s="1"/>
      <c r="G222" s="125"/>
      <c r="H222" s="187"/>
      <c r="I222" s="2"/>
      <c r="J222" s="2"/>
      <c r="K222" s="2"/>
    </row>
    <row r="223" spans="1:11" s="11" customFormat="1" ht="11.25">
      <c r="A223" s="2"/>
      <c r="B223" s="2"/>
      <c r="C223" s="3"/>
      <c r="D223" s="3"/>
      <c r="E223" s="1"/>
      <c r="F223" s="1"/>
      <c r="G223" s="125"/>
      <c r="H223" s="187"/>
      <c r="I223" s="2"/>
      <c r="J223" s="2"/>
      <c r="K223" s="2"/>
    </row>
  </sheetData>
  <sheetProtection/>
  <mergeCells count="5">
    <mergeCell ref="A1:F2"/>
    <mergeCell ref="N2:Z2"/>
    <mergeCell ref="AA2:AM2"/>
    <mergeCell ref="AN2:AZ2"/>
    <mergeCell ref="H1:I2"/>
  </mergeCells>
  <dataValidations count="7">
    <dataValidation type="date" operator="lessThanOrEqual" allowBlank="1" showInputMessage="1" showErrorMessage="1" errorTitle="NO PERMITIDO" error="El tiempo planeado supera los 30 dias permitidos.&#10;Debe desagrugar aún más la tarea" sqref="F39:F41 F4:F37 G4:G57 F47:F52">
      <formula1>E39+30</formula1>
    </dataValidation>
    <dataValidation type="date" allowBlank="1" showInputMessage="1" showErrorMessage="1" errorTitle="ERROR" error="FECHA NO VALIDA.  DIGITE DIA / MES / AÑO&#10;&#10;EJEMPLO 13/05/10&#10;&#10;Rango entre:  01/01/10 y 31/01/11" sqref="F53:F57 F38">
      <formula1>40179</formula1>
      <formula2>40574</formula2>
    </dataValidation>
    <dataValidation allowBlank="1" showInputMessage="1" showErrorMessage="1" sqref="C4:C39 C47:C57"/>
    <dataValidation type="textLength" operator="equal" allowBlank="1" showInputMessage="1" showErrorMessage="1" errorTitle="ERROR" error="NO MODIFIQUE CONTENIDO EN ESTA CELDA&#10;UTILICE LAS FILAS A PARTIR DE TAREA BASICA" sqref="E52 E4:E27 D34 D36">
      <formula1>#REF!</formula1>
    </dataValidation>
    <dataValidation type="custom" operator="equal" allowBlank="1" showInputMessage="1" showErrorMessage="1" errorTitle="ERROR" error="CODIGO NO VALIDO. NO CREE NUEVOS CODIGOS" sqref="C40:C46">
      <formula1>C40</formula1>
    </dataValidation>
    <dataValidation type="whole" allowBlank="1" showInputMessage="1" showErrorMessage="1" sqref="H48:H65536 H4:H46">
      <formula1>0</formula1>
      <formula2>1</formula2>
    </dataValidation>
    <dataValidation operator="equal" allowBlank="1" showInputMessage="1" showErrorMessage="1" errorTitle="ERROR" error="NO MODIFIQUE CONTENIDO EN ESTA CELDA&#10;UTILICE LAS FILAS A PARTIR DE TAREA BASICA" sqref="D35:E35"/>
  </dataValidations>
  <printOptions/>
  <pageMargins left="0.75" right="0.75" top="1" bottom="1" header="0" footer="0"/>
  <pageSetup horizontalDpi="1200" verticalDpi="1200" orientation="portrait" r:id="rId3"/>
  <ignoredErrors>
    <ignoredError sqref="AM7" formula="1"/>
  </ignoredErrors>
  <legacyDrawing r:id="rId2"/>
</worksheet>
</file>

<file path=xl/worksheets/sheet7.xml><?xml version="1.0" encoding="utf-8"?>
<worksheet xmlns="http://schemas.openxmlformats.org/spreadsheetml/2006/main" xmlns:r="http://schemas.openxmlformats.org/officeDocument/2006/relationships">
  <sheetPr>
    <tabColor rgb="FF92D050"/>
  </sheetPr>
  <dimension ref="A1:AZ13"/>
  <sheetViews>
    <sheetView zoomScalePageLayoutView="0" workbookViewId="0" topLeftCell="O1">
      <selection activeCell="E12" sqref="E12"/>
    </sheetView>
  </sheetViews>
  <sheetFormatPr defaultColWidth="11.421875" defaultRowHeight="12.75"/>
  <cols>
    <col min="1" max="1" width="19.8515625" style="2" customWidth="1"/>
    <col min="2" max="2" width="27.28125" style="2" customWidth="1"/>
    <col min="3" max="3" width="7.8515625" style="3" bestFit="1" customWidth="1"/>
    <col min="4" max="4" width="34.28125" style="3" customWidth="1"/>
    <col min="5" max="5" width="23.8515625" style="1" customWidth="1"/>
    <col min="6" max="6" width="17.00390625" style="1" customWidth="1"/>
    <col min="7" max="7" width="10.57421875" style="1" bestFit="1" customWidth="1"/>
    <col min="8" max="8" width="14.7109375" style="1" bestFit="1" customWidth="1"/>
    <col min="9" max="9" width="23.140625" style="2" customWidth="1"/>
    <col min="10" max="12" width="11.421875" style="2" customWidth="1"/>
    <col min="13" max="13" width="30.8515625" style="2" customWidth="1"/>
    <col min="14" max="48" width="4.57421875" style="2" customWidth="1"/>
    <col min="49" max="49" width="2.7109375" style="2" bestFit="1" customWidth="1"/>
    <col min="50" max="52" width="5.00390625" style="2" bestFit="1" customWidth="1"/>
    <col min="53" max="16384" width="11.421875" style="2" customWidth="1"/>
  </cols>
  <sheetData>
    <row r="1" spans="1:9" ht="13.5" customHeight="1">
      <c r="A1" s="472" t="s">
        <v>430</v>
      </c>
      <c r="B1" s="473"/>
      <c r="C1" s="473"/>
      <c r="D1" s="473"/>
      <c r="E1" s="480"/>
      <c r="F1" s="114"/>
      <c r="G1" s="114"/>
      <c r="H1" s="475" t="s">
        <v>1238</v>
      </c>
      <c r="I1" s="476"/>
    </row>
    <row r="2" spans="1:52" ht="13.5" customHeight="1">
      <c r="A2" s="472"/>
      <c r="B2" s="473"/>
      <c r="C2" s="473"/>
      <c r="D2" s="473"/>
      <c r="E2" s="480"/>
      <c r="F2" s="114"/>
      <c r="G2" s="114"/>
      <c r="H2" s="477"/>
      <c r="I2" s="478"/>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30">
      <c r="A3" s="84" t="s">
        <v>427</v>
      </c>
      <c r="B3" s="84" t="s">
        <v>1258</v>
      </c>
      <c r="C3" s="84" t="s">
        <v>425</v>
      </c>
      <c r="D3" s="84" t="s">
        <v>429</v>
      </c>
      <c r="E3" s="84" t="s">
        <v>424</v>
      </c>
      <c r="F3" s="84" t="s">
        <v>1259</v>
      </c>
      <c r="G3" s="131" t="s">
        <v>1205</v>
      </c>
      <c r="H3" s="132" t="s">
        <v>656</v>
      </c>
      <c r="I3" s="133" t="s">
        <v>426</v>
      </c>
      <c r="J3" s="133" t="s">
        <v>1200</v>
      </c>
      <c r="K3" s="133" t="s">
        <v>1201</v>
      </c>
      <c r="M3" s="129" t="s">
        <v>1206</v>
      </c>
      <c r="N3" s="129">
        <v>1</v>
      </c>
      <c r="O3" s="129">
        <v>2</v>
      </c>
      <c r="P3" s="129">
        <v>3</v>
      </c>
      <c r="Q3" s="129">
        <v>4</v>
      </c>
      <c r="R3" s="129">
        <v>5</v>
      </c>
      <c r="S3" s="129">
        <v>6</v>
      </c>
      <c r="T3" s="129">
        <v>7</v>
      </c>
      <c r="U3" s="129">
        <v>8</v>
      </c>
      <c r="V3" s="129">
        <v>9</v>
      </c>
      <c r="W3" s="129">
        <v>10</v>
      </c>
      <c r="X3" s="129">
        <v>11</v>
      </c>
      <c r="Y3" s="129">
        <v>12</v>
      </c>
      <c r="Z3" s="129" t="s">
        <v>1202</v>
      </c>
      <c r="AA3" s="129">
        <v>1</v>
      </c>
      <c r="AB3" s="129">
        <v>2</v>
      </c>
      <c r="AC3" s="129">
        <v>3</v>
      </c>
      <c r="AD3" s="129">
        <v>4</v>
      </c>
      <c r="AE3" s="129">
        <v>5</v>
      </c>
      <c r="AF3" s="129">
        <v>6</v>
      </c>
      <c r="AG3" s="129">
        <v>7</v>
      </c>
      <c r="AH3" s="129">
        <v>8</v>
      </c>
      <c r="AI3" s="129">
        <v>9</v>
      </c>
      <c r="AJ3" s="129">
        <v>10</v>
      </c>
      <c r="AK3" s="129">
        <v>11</v>
      </c>
      <c r="AL3" s="129">
        <v>12</v>
      </c>
      <c r="AM3" s="129" t="s">
        <v>1202</v>
      </c>
      <c r="AN3" s="129">
        <v>1</v>
      </c>
      <c r="AO3" s="129">
        <v>2</v>
      </c>
      <c r="AP3" s="129">
        <v>3</v>
      </c>
      <c r="AQ3" s="129">
        <v>4</v>
      </c>
      <c r="AR3" s="129">
        <v>5</v>
      </c>
      <c r="AS3" s="129">
        <v>6</v>
      </c>
      <c r="AT3" s="129">
        <v>7</v>
      </c>
      <c r="AU3" s="129">
        <v>8</v>
      </c>
      <c r="AV3" s="129">
        <v>9</v>
      </c>
      <c r="AW3" s="129">
        <v>10</v>
      </c>
      <c r="AX3" s="129">
        <v>11</v>
      </c>
      <c r="AY3" s="129">
        <v>12</v>
      </c>
      <c r="AZ3" s="129" t="s">
        <v>1202</v>
      </c>
    </row>
    <row r="4" spans="1:52" ht="43.5" customHeight="1">
      <c r="A4" s="58" t="s">
        <v>118</v>
      </c>
      <c r="B4" s="58" t="s">
        <v>1629</v>
      </c>
      <c r="C4" s="52" t="s">
        <v>317</v>
      </c>
      <c r="D4" s="52" t="s">
        <v>1082</v>
      </c>
      <c r="E4" s="256" t="s">
        <v>1630</v>
      </c>
      <c r="F4" s="257">
        <v>40542</v>
      </c>
      <c r="G4" s="135">
        <f>IF(F4="","",1)</f>
        <v>1</v>
      </c>
      <c r="H4" s="429">
        <v>1</v>
      </c>
      <c r="I4" s="63"/>
      <c r="J4" s="4" t="str">
        <f>VLOOKUP(K4,Tri!$A$1:$B$12,2,FALSE)</f>
        <v>IV</v>
      </c>
      <c r="K4" s="4">
        <f>MONTH(F4)</f>
        <v>12</v>
      </c>
      <c r="M4" s="58" t="s">
        <v>1629</v>
      </c>
      <c r="N4" s="41">
        <f aca="true" t="shared" si="0" ref="N4:Y6">_xlfn.SUMIFS($G$4:$G$500,$B$4:$B$500,$M4,$K$4:$K$500,N$3)</f>
        <v>0</v>
      </c>
      <c r="O4" s="41">
        <f t="shared" si="0"/>
        <v>0</v>
      </c>
      <c r="P4" s="41">
        <f t="shared" si="0"/>
        <v>0</v>
      </c>
      <c r="Q4" s="41">
        <f t="shared" si="0"/>
        <v>0</v>
      </c>
      <c r="R4" s="41">
        <f t="shared" si="0"/>
        <v>0</v>
      </c>
      <c r="S4" s="41">
        <f t="shared" si="0"/>
        <v>0</v>
      </c>
      <c r="T4" s="41">
        <f t="shared" si="0"/>
        <v>0</v>
      </c>
      <c r="U4" s="41">
        <f t="shared" si="0"/>
        <v>0</v>
      </c>
      <c r="V4" s="41">
        <f t="shared" si="0"/>
        <v>0</v>
      </c>
      <c r="W4" s="41">
        <f t="shared" si="0"/>
        <v>0</v>
      </c>
      <c r="X4" s="41">
        <f t="shared" si="0"/>
        <v>0</v>
      </c>
      <c r="Y4" s="41">
        <f t="shared" si="0"/>
        <v>2</v>
      </c>
      <c r="Z4" s="168">
        <f>SUM(N4:Y4)</f>
        <v>2</v>
      </c>
      <c r="AA4" s="41">
        <f aca="true" t="shared" si="1" ref="AA4:AL6">_xlfn.SUMIFS($H$4:$H$500,$B$4:$B$500,$M4,$K$4:$K$500,AA$3)</f>
        <v>0</v>
      </c>
      <c r="AB4" s="41">
        <f t="shared" si="1"/>
        <v>0</v>
      </c>
      <c r="AC4" s="41">
        <f t="shared" si="1"/>
        <v>0</v>
      </c>
      <c r="AD4" s="41">
        <f t="shared" si="1"/>
        <v>0</v>
      </c>
      <c r="AE4" s="41">
        <f t="shared" si="1"/>
        <v>0</v>
      </c>
      <c r="AF4" s="41">
        <f t="shared" si="1"/>
        <v>0</v>
      </c>
      <c r="AG4" s="41">
        <f t="shared" si="1"/>
        <v>0</v>
      </c>
      <c r="AH4" s="41">
        <f t="shared" si="1"/>
        <v>0</v>
      </c>
      <c r="AI4" s="41">
        <f t="shared" si="1"/>
        <v>0</v>
      </c>
      <c r="AJ4" s="41">
        <f t="shared" si="1"/>
        <v>0</v>
      </c>
      <c r="AK4" s="41">
        <f t="shared" si="1"/>
        <v>0</v>
      </c>
      <c r="AL4" s="41">
        <f t="shared" si="1"/>
        <v>2</v>
      </c>
      <c r="AM4" s="168">
        <f>SUM(AA4:AD4)</f>
        <v>0</v>
      </c>
      <c r="AN4" s="113">
        <f>IF(N4="","",IF(N4=0,"",(AA4/N4)))</f>
      </c>
      <c r="AO4" s="113">
        <f aca="true" t="shared" si="2" ref="AO4:AY6">IF(O4="","",IF(O4=0,"",(AB4/O4)))</f>
      </c>
      <c r="AP4" s="113">
        <f t="shared" si="2"/>
      </c>
      <c r="AQ4" s="113">
        <f t="shared" si="2"/>
      </c>
      <c r="AR4" s="113">
        <f t="shared" si="2"/>
      </c>
      <c r="AS4" s="113">
        <f t="shared" si="2"/>
      </c>
      <c r="AT4" s="113">
        <f t="shared" si="2"/>
      </c>
      <c r="AU4" s="113">
        <f t="shared" si="2"/>
      </c>
      <c r="AV4" s="113">
        <f t="shared" si="2"/>
      </c>
      <c r="AW4" s="113">
        <f t="shared" si="2"/>
      </c>
      <c r="AX4" s="113">
        <f t="shared" si="2"/>
      </c>
      <c r="AY4" s="113">
        <f t="shared" si="2"/>
        <v>1</v>
      </c>
      <c r="AZ4" s="169">
        <f>IF(ISERROR(AVERAGE(AN4:AY4)),"",AVERAGE(AN4:AY4))</f>
        <v>1</v>
      </c>
    </row>
    <row r="5" spans="1:52" ht="43.5" customHeight="1">
      <c r="A5" s="58" t="s">
        <v>118</v>
      </c>
      <c r="B5" s="255" t="s">
        <v>1629</v>
      </c>
      <c r="C5" s="256" t="s">
        <v>317</v>
      </c>
      <c r="D5" s="256" t="s">
        <v>1082</v>
      </c>
      <c r="E5" s="256" t="s">
        <v>1631</v>
      </c>
      <c r="F5" s="257">
        <v>40542</v>
      </c>
      <c r="G5" s="135">
        <f aca="true" t="shared" si="3" ref="G5:G12">IF(F5="","",1)</f>
        <v>1</v>
      </c>
      <c r="H5" s="429">
        <v>1</v>
      </c>
      <c r="I5" s="63"/>
      <c r="J5" s="4" t="str">
        <f>VLOOKUP(K5,Tri!$A$1:$B$12,2,FALSE)</f>
        <v>IV</v>
      </c>
      <c r="K5" s="4">
        <f aca="true" t="shared" si="4" ref="K5:K12">MONTH(F5)</f>
        <v>12</v>
      </c>
      <c r="M5" s="58" t="s">
        <v>1083</v>
      </c>
      <c r="N5" s="41">
        <f t="shared" si="0"/>
        <v>0</v>
      </c>
      <c r="O5" s="41">
        <f t="shared" si="0"/>
        <v>0</v>
      </c>
      <c r="P5" s="41">
        <f t="shared" si="0"/>
        <v>0</v>
      </c>
      <c r="Q5" s="41">
        <f t="shared" si="0"/>
        <v>0</v>
      </c>
      <c r="R5" s="41">
        <f t="shared" si="0"/>
        <v>0</v>
      </c>
      <c r="S5" s="41">
        <f t="shared" si="0"/>
        <v>0</v>
      </c>
      <c r="T5" s="41">
        <f t="shared" si="0"/>
        <v>0</v>
      </c>
      <c r="U5" s="41">
        <f t="shared" si="0"/>
        <v>0</v>
      </c>
      <c r="V5" s="41">
        <f t="shared" si="0"/>
        <v>0</v>
      </c>
      <c r="W5" s="41">
        <f t="shared" si="0"/>
        <v>0</v>
      </c>
      <c r="X5" s="41">
        <f t="shared" si="0"/>
        <v>1</v>
      </c>
      <c r="Y5" s="41">
        <f t="shared" si="0"/>
        <v>4</v>
      </c>
      <c r="Z5" s="168">
        <f>SUM(N5:Y5)</f>
        <v>5</v>
      </c>
      <c r="AA5" s="41">
        <f t="shared" si="1"/>
        <v>0</v>
      </c>
      <c r="AB5" s="41">
        <f t="shared" si="1"/>
        <v>0</v>
      </c>
      <c r="AC5" s="41">
        <f t="shared" si="1"/>
        <v>0</v>
      </c>
      <c r="AD5" s="41">
        <f t="shared" si="1"/>
        <v>0</v>
      </c>
      <c r="AE5" s="41">
        <f t="shared" si="1"/>
        <v>0</v>
      </c>
      <c r="AF5" s="41">
        <f t="shared" si="1"/>
        <v>0</v>
      </c>
      <c r="AG5" s="41">
        <f t="shared" si="1"/>
        <v>0</v>
      </c>
      <c r="AH5" s="41">
        <f t="shared" si="1"/>
        <v>0</v>
      </c>
      <c r="AI5" s="41">
        <f t="shared" si="1"/>
        <v>0</v>
      </c>
      <c r="AJ5" s="41">
        <f t="shared" si="1"/>
        <v>0</v>
      </c>
      <c r="AK5" s="41">
        <f t="shared" si="1"/>
        <v>1</v>
      </c>
      <c r="AL5" s="41">
        <f t="shared" si="1"/>
        <v>4</v>
      </c>
      <c r="AM5" s="168">
        <f>SUM(AA5:AD5)</f>
        <v>0</v>
      </c>
      <c r="AN5" s="113">
        <f>IF(N5="","",IF(N5=0,"",(AA5/N5)))</f>
      </c>
      <c r="AO5" s="113">
        <f t="shared" si="2"/>
      </c>
      <c r="AP5" s="113">
        <f t="shared" si="2"/>
      </c>
      <c r="AQ5" s="113">
        <f t="shared" si="2"/>
      </c>
      <c r="AR5" s="113">
        <f t="shared" si="2"/>
      </c>
      <c r="AS5" s="113">
        <f t="shared" si="2"/>
      </c>
      <c r="AT5" s="113">
        <f t="shared" si="2"/>
      </c>
      <c r="AU5" s="113">
        <f t="shared" si="2"/>
      </c>
      <c r="AV5" s="113">
        <f t="shared" si="2"/>
      </c>
      <c r="AW5" s="113">
        <f t="shared" si="2"/>
      </c>
      <c r="AX5" s="113">
        <f t="shared" si="2"/>
        <v>1</v>
      </c>
      <c r="AY5" s="113">
        <f t="shared" si="2"/>
        <v>1</v>
      </c>
      <c r="AZ5" s="169">
        <f>IF(ISERROR(AVERAGE(AN5:AY5)),"",AVERAGE(AN5:AY5))</f>
        <v>1</v>
      </c>
    </row>
    <row r="6" spans="1:52" ht="43.5" customHeight="1">
      <c r="A6" s="58" t="s">
        <v>118</v>
      </c>
      <c r="B6" s="255" t="s">
        <v>1083</v>
      </c>
      <c r="C6" s="256" t="s">
        <v>1070</v>
      </c>
      <c r="D6" s="256" t="s">
        <v>1084</v>
      </c>
      <c r="E6" s="256" t="s">
        <v>520</v>
      </c>
      <c r="F6" s="257">
        <v>40542</v>
      </c>
      <c r="G6" s="135">
        <f t="shared" si="3"/>
        <v>1</v>
      </c>
      <c r="H6" s="429">
        <v>1</v>
      </c>
      <c r="I6" s="41"/>
      <c r="J6" s="4" t="str">
        <f>VLOOKUP(K6,Tri!$A$1:$B$12,2,FALSE)</f>
        <v>IV</v>
      </c>
      <c r="K6" s="4">
        <f t="shared" si="4"/>
        <v>12</v>
      </c>
      <c r="M6" s="58" t="s">
        <v>1632</v>
      </c>
      <c r="N6" s="41">
        <f t="shared" si="0"/>
        <v>0</v>
      </c>
      <c r="O6" s="41">
        <f t="shared" si="0"/>
        <v>0</v>
      </c>
      <c r="P6" s="41">
        <f t="shared" si="0"/>
        <v>0</v>
      </c>
      <c r="Q6" s="41">
        <f t="shared" si="0"/>
        <v>0</v>
      </c>
      <c r="R6" s="41">
        <f t="shared" si="0"/>
        <v>0</v>
      </c>
      <c r="S6" s="41">
        <f t="shared" si="0"/>
        <v>0</v>
      </c>
      <c r="T6" s="41">
        <f t="shared" si="0"/>
        <v>0</v>
      </c>
      <c r="U6" s="41">
        <f t="shared" si="0"/>
        <v>0</v>
      </c>
      <c r="V6" s="41">
        <f t="shared" si="0"/>
        <v>0</v>
      </c>
      <c r="W6" s="41">
        <f t="shared" si="0"/>
        <v>0</v>
      </c>
      <c r="X6" s="41">
        <f t="shared" si="0"/>
        <v>0</v>
      </c>
      <c r="Y6" s="41">
        <f t="shared" si="0"/>
        <v>2</v>
      </c>
      <c r="Z6" s="168">
        <f>SUM(N6:Y6)</f>
        <v>2</v>
      </c>
      <c r="AA6" s="41">
        <f t="shared" si="1"/>
        <v>0</v>
      </c>
      <c r="AB6" s="41">
        <f t="shared" si="1"/>
        <v>0</v>
      </c>
      <c r="AC6" s="41">
        <f t="shared" si="1"/>
        <v>0</v>
      </c>
      <c r="AD6" s="41">
        <f t="shared" si="1"/>
        <v>0</v>
      </c>
      <c r="AE6" s="41">
        <f t="shared" si="1"/>
        <v>0</v>
      </c>
      <c r="AF6" s="41">
        <f t="shared" si="1"/>
        <v>0</v>
      </c>
      <c r="AG6" s="41">
        <f t="shared" si="1"/>
        <v>0</v>
      </c>
      <c r="AH6" s="41">
        <f t="shared" si="1"/>
        <v>0</v>
      </c>
      <c r="AI6" s="41">
        <f t="shared" si="1"/>
        <v>0</v>
      </c>
      <c r="AJ6" s="41">
        <f t="shared" si="1"/>
        <v>0</v>
      </c>
      <c r="AK6" s="41">
        <f t="shared" si="1"/>
        <v>0</v>
      </c>
      <c r="AL6" s="41">
        <f t="shared" si="1"/>
        <v>2</v>
      </c>
      <c r="AM6" s="168">
        <f>SUM(AA6:AD6)</f>
        <v>0</v>
      </c>
      <c r="AN6" s="113">
        <f>IF(N6="","",IF(N6=0,"",(AA6/N6)))</f>
      </c>
      <c r="AO6" s="113">
        <f t="shared" si="2"/>
      </c>
      <c r="AP6" s="113">
        <f t="shared" si="2"/>
      </c>
      <c r="AQ6" s="113">
        <f t="shared" si="2"/>
      </c>
      <c r="AR6" s="113">
        <f t="shared" si="2"/>
      </c>
      <c r="AS6" s="113">
        <f t="shared" si="2"/>
      </c>
      <c r="AT6" s="113">
        <f t="shared" si="2"/>
      </c>
      <c r="AU6" s="113">
        <f t="shared" si="2"/>
      </c>
      <c r="AV6" s="113">
        <f t="shared" si="2"/>
      </c>
      <c r="AW6" s="113">
        <f t="shared" si="2"/>
      </c>
      <c r="AX6" s="113">
        <f t="shared" si="2"/>
      </c>
      <c r="AY6" s="113">
        <f t="shared" si="2"/>
        <v>1</v>
      </c>
      <c r="AZ6" s="169">
        <f>IF(ISERROR(AVERAGE(AN6:AY6)),"",AVERAGE(AN6:AY6))</f>
        <v>1</v>
      </c>
    </row>
    <row r="7" spans="1:26" ht="43.5" customHeight="1">
      <c r="A7" s="58" t="s">
        <v>118</v>
      </c>
      <c r="B7" s="255" t="s">
        <v>1083</v>
      </c>
      <c r="C7" s="256" t="s">
        <v>781</v>
      </c>
      <c r="D7" s="256" t="s">
        <v>1085</v>
      </c>
      <c r="E7" s="256" t="s">
        <v>521</v>
      </c>
      <c r="F7" s="258">
        <v>40542</v>
      </c>
      <c r="G7" s="135">
        <f t="shared" si="3"/>
        <v>1</v>
      </c>
      <c r="H7" s="429">
        <v>1</v>
      </c>
      <c r="I7" s="41"/>
      <c r="J7" s="4" t="str">
        <f>VLOOKUP(K7,Tri!$A$1:$B$12,2,FALSE)</f>
        <v>IV</v>
      </c>
      <c r="K7" s="4">
        <f t="shared" si="4"/>
        <v>12</v>
      </c>
      <c r="M7"/>
      <c r="Z7" s="2">
        <f>SUM(Z4:Z6)</f>
        <v>9</v>
      </c>
    </row>
    <row r="8" spans="1:13" ht="61.5" customHeight="1">
      <c r="A8" s="58" t="s">
        <v>118</v>
      </c>
      <c r="B8" s="255" t="s">
        <v>1083</v>
      </c>
      <c r="C8" s="256" t="s">
        <v>1074</v>
      </c>
      <c r="D8" s="256" t="s">
        <v>1086</v>
      </c>
      <c r="E8" s="256" t="s">
        <v>522</v>
      </c>
      <c r="F8" s="257">
        <v>40542</v>
      </c>
      <c r="G8" s="135">
        <f t="shared" si="3"/>
        <v>1</v>
      </c>
      <c r="H8" s="429">
        <v>1</v>
      </c>
      <c r="I8" s="41"/>
      <c r="J8" s="4" t="str">
        <f>VLOOKUP(K8,Tri!$A$1:$B$12,2,FALSE)</f>
        <v>IV</v>
      </c>
      <c r="K8" s="4">
        <f t="shared" si="4"/>
        <v>12</v>
      </c>
      <c r="M8"/>
    </row>
    <row r="9" spans="1:13" ht="43.5" customHeight="1">
      <c r="A9" s="58" t="s">
        <v>118</v>
      </c>
      <c r="B9" s="255" t="s">
        <v>1083</v>
      </c>
      <c r="C9" s="256" t="s">
        <v>575</v>
      </c>
      <c r="D9" s="256" t="s">
        <v>1087</v>
      </c>
      <c r="E9" s="256" t="s">
        <v>327</v>
      </c>
      <c r="F9" s="257">
        <v>40542</v>
      </c>
      <c r="G9" s="135">
        <f t="shared" si="3"/>
        <v>1</v>
      </c>
      <c r="H9" s="429">
        <v>1</v>
      </c>
      <c r="I9" s="41"/>
      <c r="J9" s="4" t="str">
        <f>VLOOKUP(K9,Tri!$A$1:$B$12,2,FALSE)</f>
        <v>IV</v>
      </c>
      <c r="K9" s="4">
        <f t="shared" si="4"/>
        <v>12</v>
      </c>
      <c r="M9"/>
    </row>
    <row r="10" spans="1:13" s="65" customFormat="1" ht="43.5" customHeight="1">
      <c r="A10" s="390" t="s">
        <v>118</v>
      </c>
      <c r="B10" s="390" t="s">
        <v>1083</v>
      </c>
      <c r="C10" s="68" t="s">
        <v>318</v>
      </c>
      <c r="D10" s="68" t="s">
        <v>1086</v>
      </c>
      <c r="E10" s="68" t="s">
        <v>523</v>
      </c>
      <c r="F10" s="415">
        <v>40512</v>
      </c>
      <c r="G10" s="135">
        <f t="shared" si="3"/>
        <v>1</v>
      </c>
      <c r="H10" s="429">
        <v>1</v>
      </c>
      <c r="I10" s="389"/>
      <c r="J10" s="59" t="str">
        <f>VLOOKUP(K10,Tri!$A$1:$B$12,2,FALSE)</f>
        <v>IV</v>
      </c>
      <c r="K10" s="59">
        <f t="shared" si="4"/>
        <v>11</v>
      </c>
      <c r="M10" s="392"/>
    </row>
    <row r="11" spans="1:13" ht="63.75" customHeight="1">
      <c r="A11" s="58" t="s">
        <v>118</v>
      </c>
      <c r="B11" s="58" t="s">
        <v>1632</v>
      </c>
      <c r="C11" s="52" t="s">
        <v>781</v>
      </c>
      <c r="D11" s="52" t="s">
        <v>1088</v>
      </c>
      <c r="E11" s="52" t="s">
        <v>767</v>
      </c>
      <c r="F11" s="57">
        <v>40542</v>
      </c>
      <c r="G11" s="135">
        <f t="shared" si="3"/>
        <v>1</v>
      </c>
      <c r="H11" s="4">
        <v>1</v>
      </c>
      <c r="I11" s="41"/>
      <c r="J11" s="4" t="str">
        <f>VLOOKUP(K11,Tri!$A$1:$B$12,2,FALSE)</f>
        <v>IV</v>
      </c>
      <c r="K11" s="4">
        <f t="shared" si="4"/>
        <v>12</v>
      </c>
      <c r="M11"/>
    </row>
    <row r="12" spans="1:13" ht="59.25" customHeight="1">
      <c r="A12" s="58" t="s">
        <v>118</v>
      </c>
      <c r="B12" s="58" t="s">
        <v>1632</v>
      </c>
      <c r="C12" s="52" t="s">
        <v>575</v>
      </c>
      <c r="D12" s="52" t="s">
        <v>1088</v>
      </c>
      <c r="E12" s="52" t="s">
        <v>1633</v>
      </c>
      <c r="F12" s="57">
        <v>40542</v>
      </c>
      <c r="G12" s="135">
        <f t="shared" si="3"/>
        <v>1</v>
      </c>
      <c r="H12" s="4">
        <v>1</v>
      </c>
      <c r="I12" s="41"/>
      <c r="J12" s="4" t="str">
        <f>VLOOKUP(K12,Tri!$A$1:$B$12,2,FALSE)</f>
        <v>IV</v>
      </c>
      <c r="K12" s="4">
        <f t="shared" si="4"/>
        <v>12</v>
      </c>
      <c r="M12"/>
    </row>
    <row r="13" ht="11.25">
      <c r="G13" s="462">
        <f>SUM(G4:G12)</f>
        <v>9</v>
      </c>
    </row>
  </sheetData>
  <sheetProtection/>
  <mergeCells count="5">
    <mergeCell ref="A1:E2"/>
    <mergeCell ref="N2:Z2"/>
    <mergeCell ref="AA2:AM2"/>
    <mergeCell ref="AN2:AZ2"/>
    <mergeCell ref="H1:I2"/>
  </mergeCells>
  <dataValidations count="1">
    <dataValidation type="date" operator="lessThanOrEqual" allowBlank="1" showInputMessage="1" showErrorMessage="1" errorTitle="NO PERMITIDO" error="El tiempo planeado supera los 30 dias permitidos.&#10;Debe desagrugar aún más la tarea" sqref="G4:G12">
      <formula1>F4+30</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AZ17"/>
  <sheetViews>
    <sheetView zoomScalePageLayoutView="0" workbookViewId="0" topLeftCell="A1">
      <selection activeCell="E17" sqref="E17"/>
    </sheetView>
  </sheetViews>
  <sheetFormatPr defaultColWidth="11.421875" defaultRowHeight="12.75"/>
  <cols>
    <col min="1" max="1" width="19.8515625" style="2" customWidth="1"/>
    <col min="2" max="2" width="27.28125" style="2" customWidth="1"/>
    <col min="3" max="3" width="13.00390625" style="3" customWidth="1"/>
    <col min="4" max="4" width="34.28125" style="3" customWidth="1"/>
    <col min="5" max="5" width="23.8515625" style="1" customWidth="1"/>
    <col min="6" max="6" width="23.28125" style="1" customWidth="1"/>
    <col min="7" max="7" width="10.28125" style="1" bestFit="1" customWidth="1"/>
    <col min="8" max="8" width="14.7109375" style="187" bestFit="1" customWidth="1"/>
    <col min="9" max="9" width="22.7109375" style="2" customWidth="1"/>
    <col min="10" max="10" width="13.7109375" style="2" bestFit="1" customWidth="1"/>
    <col min="11" max="11" width="5.28125" style="2" bestFit="1" customWidth="1"/>
    <col min="12" max="12" width="11.421875" style="2" customWidth="1"/>
    <col min="13" max="13" width="39.140625" style="2" customWidth="1"/>
    <col min="14" max="14" width="4.8515625" style="2" customWidth="1"/>
    <col min="15" max="15" width="4.421875" style="2" customWidth="1"/>
    <col min="16" max="16" width="4.8515625" style="2" customWidth="1"/>
    <col min="17" max="17" width="5.421875" style="2" customWidth="1"/>
    <col min="18" max="18" width="4.8515625" style="2" customWidth="1"/>
    <col min="19" max="19" width="4.7109375" style="2" customWidth="1"/>
    <col min="20" max="22" width="4.28125" style="2" customWidth="1"/>
    <col min="23" max="23" width="4.00390625" style="2" customWidth="1"/>
    <col min="24" max="25" width="5.00390625" style="2" customWidth="1"/>
    <col min="26" max="26" width="4.8515625" style="2" bestFit="1" customWidth="1"/>
    <col min="27" max="27" width="5.28125" style="2" customWidth="1"/>
    <col min="28" max="28" width="5.140625" style="2" customWidth="1"/>
    <col min="29" max="29" width="4.57421875" style="2" customWidth="1"/>
    <col min="30" max="30" width="4.421875" style="2" customWidth="1"/>
    <col min="31" max="31" width="3.421875" style="2" customWidth="1"/>
    <col min="32" max="32" width="3.7109375" style="2" customWidth="1"/>
    <col min="33" max="34" width="3.421875" style="2" customWidth="1"/>
    <col min="35" max="37" width="3.7109375" style="2" customWidth="1"/>
    <col min="38" max="38" width="3.8515625" style="2" customWidth="1"/>
    <col min="39" max="39" width="4.8515625" style="2" bestFit="1" customWidth="1"/>
    <col min="40" max="40" width="3.8515625" style="2" customWidth="1"/>
    <col min="41" max="41" width="4.421875" style="2" customWidth="1"/>
    <col min="42" max="42" width="4.140625" style="2" customWidth="1"/>
    <col min="43" max="43" width="3.28125" style="2" bestFit="1" customWidth="1"/>
    <col min="44" max="44" width="6.140625" style="2" customWidth="1"/>
    <col min="45" max="45" width="5.421875" style="2" customWidth="1"/>
    <col min="46" max="46" width="5.28125" style="2" customWidth="1"/>
    <col min="47" max="47" width="3.28125" style="2" customWidth="1"/>
    <col min="48" max="48" width="4.7109375" style="2" customWidth="1"/>
    <col min="49" max="49" width="3.28125" style="2" customWidth="1"/>
    <col min="50" max="51" width="5.00390625" style="2" bestFit="1" customWidth="1"/>
    <col min="52" max="52" width="4.8515625" style="2" bestFit="1" customWidth="1"/>
    <col min="53" max="16384" width="11.421875" style="2" customWidth="1"/>
  </cols>
  <sheetData>
    <row r="1" spans="1:9" ht="13.5" customHeight="1">
      <c r="A1" s="472" t="s">
        <v>430</v>
      </c>
      <c r="B1" s="473"/>
      <c r="C1" s="473"/>
      <c r="D1" s="473"/>
      <c r="E1" s="473"/>
      <c r="F1" s="480"/>
      <c r="G1" s="114"/>
      <c r="H1" s="475" t="s">
        <v>1238</v>
      </c>
      <c r="I1" s="476"/>
    </row>
    <row r="2" spans="1:52" ht="13.5" customHeight="1">
      <c r="A2" s="472"/>
      <c r="B2" s="473"/>
      <c r="C2" s="473"/>
      <c r="D2" s="473"/>
      <c r="E2" s="473"/>
      <c r="F2" s="480"/>
      <c r="G2" s="114"/>
      <c r="H2" s="477"/>
      <c r="I2" s="478"/>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30">
      <c r="A3" s="84" t="s">
        <v>427</v>
      </c>
      <c r="B3" s="84" t="s">
        <v>1258</v>
      </c>
      <c r="C3" s="84" t="s">
        <v>425</v>
      </c>
      <c r="D3" s="84" t="s">
        <v>429</v>
      </c>
      <c r="E3" s="84" t="s">
        <v>424</v>
      </c>
      <c r="F3" s="84" t="s">
        <v>1259</v>
      </c>
      <c r="G3" s="84" t="s">
        <v>1207</v>
      </c>
      <c r="H3" s="132" t="s">
        <v>656</v>
      </c>
      <c r="I3" s="133" t="s">
        <v>426</v>
      </c>
      <c r="J3" s="133" t="s">
        <v>1200</v>
      </c>
      <c r="K3" s="133" t="s">
        <v>1201</v>
      </c>
      <c r="M3" s="129" t="s">
        <v>1206</v>
      </c>
      <c r="N3" s="129">
        <v>1</v>
      </c>
      <c r="O3" s="129">
        <v>2</v>
      </c>
      <c r="P3" s="129">
        <v>3</v>
      </c>
      <c r="Q3" s="129">
        <v>4</v>
      </c>
      <c r="R3" s="129">
        <v>5</v>
      </c>
      <c r="S3" s="129">
        <v>6</v>
      </c>
      <c r="T3" s="129">
        <v>7</v>
      </c>
      <c r="U3" s="129">
        <v>8</v>
      </c>
      <c r="V3" s="129">
        <v>9</v>
      </c>
      <c r="W3" s="129">
        <v>10</v>
      </c>
      <c r="X3" s="129">
        <v>11</v>
      </c>
      <c r="Y3" s="129">
        <v>12</v>
      </c>
      <c r="Z3" s="129" t="s">
        <v>1202</v>
      </c>
      <c r="AA3" s="129">
        <v>1</v>
      </c>
      <c r="AB3" s="129">
        <v>2</v>
      </c>
      <c r="AC3" s="129">
        <v>3</v>
      </c>
      <c r="AD3" s="129">
        <v>4</v>
      </c>
      <c r="AE3" s="129">
        <v>5</v>
      </c>
      <c r="AF3" s="129">
        <v>6</v>
      </c>
      <c r="AG3" s="129">
        <v>7</v>
      </c>
      <c r="AH3" s="129">
        <v>8</v>
      </c>
      <c r="AI3" s="129">
        <v>9</v>
      </c>
      <c r="AJ3" s="129">
        <v>10</v>
      </c>
      <c r="AK3" s="129">
        <v>11</v>
      </c>
      <c r="AL3" s="129">
        <v>12</v>
      </c>
      <c r="AM3" s="129" t="s">
        <v>1202</v>
      </c>
      <c r="AN3" s="129">
        <v>1</v>
      </c>
      <c r="AO3" s="129">
        <v>2</v>
      </c>
      <c r="AP3" s="129">
        <v>3</v>
      </c>
      <c r="AQ3" s="129">
        <v>4</v>
      </c>
      <c r="AR3" s="129">
        <v>5</v>
      </c>
      <c r="AS3" s="129">
        <v>6</v>
      </c>
      <c r="AT3" s="129">
        <v>7</v>
      </c>
      <c r="AU3" s="129">
        <v>8</v>
      </c>
      <c r="AV3" s="129">
        <v>9</v>
      </c>
      <c r="AW3" s="129">
        <v>10</v>
      </c>
      <c r="AX3" s="129">
        <v>11</v>
      </c>
      <c r="AY3" s="129">
        <v>12</v>
      </c>
      <c r="AZ3" s="129" t="s">
        <v>1202</v>
      </c>
    </row>
    <row r="4" spans="1:52" ht="53.25" customHeight="1">
      <c r="A4" s="7" t="s">
        <v>117</v>
      </c>
      <c r="B4" s="7" t="s">
        <v>1000</v>
      </c>
      <c r="C4" s="161" t="s">
        <v>406</v>
      </c>
      <c r="D4" s="4" t="s">
        <v>1634</v>
      </c>
      <c r="E4" s="4" t="s">
        <v>405</v>
      </c>
      <c r="F4" s="18">
        <v>40542</v>
      </c>
      <c r="G4" s="135">
        <f>IF(F4="","",1)</f>
        <v>1</v>
      </c>
      <c r="H4" s="81">
        <v>1</v>
      </c>
      <c r="I4" s="41"/>
      <c r="J4" s="4" t="str">
        <f>VLOOKUP(K4,Tri!$A$1:$B$12,2,FALSE)</f>
        <v>IV</v>
      </c>
      <c r="K4" s="4">
        <f>MONTH(F4)</f>
        <v>12</v>
      </c>
      <c r="M4" s="7" t="s">
        <v>1000</v>
      </c>
      <c r="N4" s="41">
        <f aca="true" t="shared" si="0" ref="N4:Y5">_xlfn.SUMIFS($G$4:$G$493,$B$4:$B$493,$M4,$K$4:$K$493,N$3)</f>
        <v>0</v>
      </c>
      <c r="O4" s="41">
        <f t="shared" si="0"/>
        <v>0</v>
      </c>
      <c r="P4" s="41">
        <f t="shared" si="0"/>
        <v>0</v>
      </c>
      <c r="Q4" s="41">
        <f t="shared" si="0"/>
        <v>0</v>
      </c>
      <c r="R4" s="41">
        <f t="shared" si="0"/>
        <v>1</v>
      </c>
      <c r="S4" s="41">
        <f t="shared" si="0"/>
        <v>1</v>
      </c>
      <c r="T4" s="41">
        <f t="shared" si="0"/>
        <v>0</v>
      </c>
      <c r="U4" s="41">
        <f t="shared" si="0"/>
        <v>0</v>
      </c>
      <c r="V4" s="41">
        <f t="shared" si="0"/>
        <v>1</v>
      </c>
      <c r="W4" s="41">
        <f t="shared" si="0"/>
        <v>0</v>
      </c>
      <c r="X4" s="41">
        <f t="shared" si="0"/>
        <v>1</v>
      </c>
      <c r="Y4" s="41">
        <f t="shared" si="0"/>
        <v>7</v>
      </c>
      <c r="Z4" s="168">
        <f>SUM(N4:Y4)</f>
        <v>11</v>
      </c>
      <c r="AA4" s="41">
        <f aca="true" t="shared" si="1" ref="AA4:AL5">_xlfn.SUMIFS($H$4:$H$493,$B$4:$B$493,$M4,$K$4:$K$493,AA$3)</f>
        <v>0</v>
      </c>
      <c r="AB4" s="41">
        <f t="shared" si="1"/>
        <v>0</v>
      </c>
      <c r="AC4" s="41">
        <f t="shared" si="1"/>
        <v>0</v>
      </c>
      <c r="AD4" s="41">
        <f t="shared" si="1"/>
        <v>0</v>
      </c>
      <c r="AE4" s="41">
        <f t="shared" si="1"/>
        <v>1</v>
      </c>
      <c r="AF4" s="41">
        <f t="shared" si="1"/>
        <v>1</v>
      </c>
      <c r="AG4" s="41">
        <f t="shared" si="1"/>
        <v>0</v>
      </c>
      <c r="AH4" s="41">
        <f t="shared" si="1"/>
        <v>0</v>
      </c>
      <c r="AI4" s="41">
        <f t="shared" si="1"/>
        <v>1</v>
      </c>
      <c r="AJ4" s="41">
        <f t="shared" si="1"/>
        <v>0</v>
      </c>
      <c r="AK4" s="41">
        <f t="shared" si="1"/>
        <v>1</v>
      </c>
      <c r="AL4" s="41">
        <f t="shared" si="1"/>
        <v>7</v>
      </c>
      <c r="AM4" s="168">
        <f>SUM(AA4:AL4)</f>
        <v>11</v>
      </c>
      <c r="AN4" s="113">
        <f>IF(N4="","",IF(N4=0,"",(AA4/N4)))</f>
      </c>
      <c r="AO4" s="113">
        <f aca="true" t="shared" si="2" ref="AO4:AY5">IF(O4="","",IF(O4=0,"",(AB4/O4)))</f>
      </c>
      <c r="AP4" s="113">
        <f t="shared" si="2"/>
      </c>
      <c r="AQ4" s="113">
        <f t="shared" si="2"/>
      </c>
      <c r="AR4" s="113">
        <f t="shared" si="2"/>
        <v>1</v>
      </c>
      <c r="AS4" s="113">
        <f t="shared" si="2"/>
        <v>1</v>
      </c>
      <c r="AT4" s="113">
        <f t="shared" si="2"/>
      </c>
      <c r="AU4" s="113">
        <f t="shared" si="2"/>
      </c>
      <c r="AV4" s="113">
        <f t="shared" si="2"/>
        <v>1</v>
      </c>
      <c r="AW4" s="113">
        <f t="shared" si="2"/>
      </c>
      <c r="AX4" s="113">
        <f t="shared" si="2"/>
        <v>1</v>
      </c>
      <c r="AY4" s="113">
        <f t="shared" si="2"/>
        <v>1</v>
      </c>
      <c r="AZ4" s="169">
        <f>IF(ISERROR(AVERAGE(AN4:AY4)),"",AVERAGE(AN4:AY4))</f>
        <v>1</v>
      </c>
    </row>
    <row r="5" spans="1:52" ht="53.25" customHeight="1">
      <c r="A5" s="7" t="s">
        <v>117</v>
      </c>
      <c r="B5" s="7" t="s">
        <v>1000</v>
      </c>
      <c r="C5" s="4" t="s">
        <v>407</v>
      </c>
      <c r="D5" s="4" t="s">
        <v>409</v>
      </c>
      <c r="E5" s="4" t="s">
        <v>408</v>
      </c>
      <c r="F5" s="18">
        <v>40527</v>
      </c>
      <c r="G5" s="135">
        <f aca="true" t="shared" si="3" ref="G5:G17">IF(F5="","",1)</f>
        <v>1</v>
      </c>
      <c r="H5" s="63">
        <v>1</v>
      </c>
      <c r="I5" s="41"/>
      <c r="J5" s="4" t="str">
        <f>VLOOKUP(K5,Tri!$A$1:$B$12,2,FALSE)</f>
        <v>IV</v>
      </c>
      <c r="K5" s="4">
        <f aca="true" t="shared" si="4" ref="K5:K17">MONTH(F5)</f>
        <v>12</v>
      </c>
      <c r="M5" s="7" t="s">
        <v>1003</v>
      </c>
      <c r="N5" s="41">
        <f t="shared" si="0"/>
        <v>0</v>
      </c>
      <c r="O5" s="41">
        <f t="shared" si="0"/>
        <v>0</v>
      </c>
      <c r="P5" s="41">
        <f t="shared" si="0"/>
        <v>0</v>
      </c>
      <c r="Q5" s="41">
        <f t="shared" si="0"/>
        <v>0</v>
      </c>
      <c r="R5" s="41">
        <f t="shared" si="0"/>
        <v>0</v>
      </c>
      <c r="S5" s="41">
        <f t="shared" si="0"/>
        <v>0</v>
      </c>
      <c r="T5" s="41">
        <f t="shared" si="0"/>
        <v>1</v>
      </c>
      <c r="U5" s="41">
        <f t="shared" si="0"/>
        <v>0</v>
      </c>
      <c r="V5" s="41">
        <f t="shared" si="0"/>
        <v>0</v>
      </c>
      <c r="W5" s="41">
        <f t="shared" si="0"/>
        <v>0</v>
      </c>
      <c r="X5" s="41">
        <f t="shared" si="0"/>
        <v>0</v>
      </c>
      <c r="Y5" s="41">
        <f t="shared" si="0"/>
        <v>2</v>
      </c>
      <c r="Z5" s="168">
        <f>SUM(N5:Y5)</f>
        <v>3</v>
      </c>
      <c r="AA5" s="41">
        <f t="shared" si="1"/>
        <v>0</v>
      </c>
      <c r="AB5" s="41">
        <f t="shared" si="1"/>
        <v>0</v>
      </c>
      <c r="AC5" s="41">
        <f t="shared" si="1"/>
        <v>0</v>
      </c>
      <c r="AD5" s="41">
        <f t="shared" si="1"/>
        <v>0</v>
      </c>
      <c r="AE5" s="41">
        <f t="shared" si="1"/>
        <v>0</v>
      </c>
      <c r="AF5" s="41">
        <f t="shared" si="1"/>
        <v>0</v>
      </c>
      <c r="AG5" s="41">
        <f t="shared" si="1"/>
        <v>1</v>
      </c>
      <c r="AH5" s="41">
        <f t="shared" si="1"/>
        <v>0</v>
      </c>
      <c r="AI5" s="41">
        <f t="shared" si="1"/>
        <v>0</v>
      </c>
      <c r="AJ5" s="41">
        <f t="shared" si="1"/>
        <v>0</v>
      </c>
      <c r="AK5" s="41">
        <f t="shared" si="1"/>
        <v>0</v>
      </c>
      <c r="AL5" s="41">
        <f t="shared" si="1"/>
        <v>2</v>
      </c>
      <c r="AM5" s="168">
        <f>SUM(AA5:AL5)</f>
        <v>3</v>
      </c>
      <c r="AN5" s="113">
        <f>IF(N5="","",IF(N5=0,"",(AA5/N5)))</f>
      </c>
      <c r="AO5" s="113">
        <f t="shared" si="2"/>
      </c>
      <c r="AP5" s="113">
        <f t="shared" si="2"/>
      </c>
      <c r="AQ5" s="113">
        <f t="shared" si="2"/>
      </c>
      <c r="AR5" s="113">
        <f t="shared" si="2"/>
      </c>
      <c r="AS5" s="113">
        <f t="shared" si="2"/>
      </c>
      <c r="AT5" s="113">
        <f t="shared" si="2"/>
        <v>1</v>
      </c>
      <c r="AU5" s="113">
        <f t="shared" si="2"/>
      </c>
      <c r="AV5" s="113">
        <f t="shared" si="2"/>
      </c>
      <c r="AW5" s="113">
        <f t="shared" si="2"/>
      </c>
      <c r="AX5" s="113">
        <f t="shared" si="2"/>
      </c>
      <c r="AY5" s="113">
        <f t="shared" si="2"/>
        <v>1</v>
      </c>
      <c r="AZ5" s="169">
        <f>IF(ISERROR(AVERAGE(AN5:AY5)),"",AVERAGE(AN5:AY5))</f>
        <v>1</v>
      </c>
    </row>
    <row r="6" spans="1:26" ht="53.25" customHeight="1">
      <c r="A6" s="7" t="s">
        <v>117</v>
      </c>
      <c r="B6" s="7" t="s">
        <v>1000</v>
      </c>
      <c r="C6" s="4" t="s">
        <v>407</v>
      </c>
      <c r="D6" s="4" t="s">
        <v>1635</v>
      </c>
      <c r="E6" s="4" t="s">
        <v>1636</v>
      </c>
      <c r="F6" s="18">
        <v>40329</v>
      </c>
      <c r="G6" s="135">
        <f t="shared" si="3"/>
        <v>1</v>
      </c>
      <c r="H6" s="67">
        <v>1</v>
      </c>
      <c r="I6" s="41"/>
      <c r="J6" s="4" t="str">
        <f>VLOOKUP(K6,Tri!$A$1:$B$12,2,FALSE)</f>
        <v>II</v>
      </c>
      <c r="K6" s="4">
        <f t="shared" si="4"/>
        <v>5</v>
      </c>
      <c r="M6"/>
      <c r="Z6" s="2">
        <f>SUM(Z4:Z5)</f>
        <v>14</v>
      </c>
    </row>
    <row r="7" spans="1:13" ht="53.25" customHeight="1">
      <c r="A7" s="7" t="s">
        <v>117</v>
      </c>
      <c r="B7" s="7" t="s">
        <v>1000</v>
      </c>
      <c r="C7" s="4" t="s">
        <v>774</v>
      </c>
      <c r="D7" s="4" t="s">
        <v>411</v>
      </c>
      <c r="E7" s="4" t="s">
        <v>410</v>
      </c>
      <c r="F7" s="18">
        <v>40542</v>
      </c>
      <c r="G7" s="135">
        <f t="shared" si="3"/>
        <v>1</v>
      </c>
      <c r="H7" s="67">
        <v>1</v>
      </c>
      <c r="I7" s="41"/>
      <c r="J7" s="4" t="str">
        <f>VLOOKUP(K7,Tri!$A$1:$B$12,2,FALSE)</f>
        <v>IV</v>
      </c>
      <c r="K7" s="4">
        <f t="shared" si="4"/>
        <v>12</v>
      </c>
      <c r="M7"/>
    </row>
    <row r="8" spans="1:13" ht="53.25" customHeight="1">
      <c r="A8" s="7" t="s">
        <v>117</v>
      </c>
      <c r="B8" s="7" t="s">
        <v>1000</v>
      </c>
      <c r="C8" s="4" t="s">
        <v>774</v>
      </c>
      <c r="D8" s="4" t="s">
        <v>413</v>
      </c>
      <c r="E8" s="4" t="s">
        <v>1001</v>
      </c>
      <c r="F8" s="18">
        <v>40527</v>
      </c>
      <c r="G8" s="135">
        <f t="shared" si="3"/>
        <v>1</v>
      </c>
      <c r="H8" s="67">
        <v>1</v>
      </c>
      <c r="I8" s="41"/>
      <c r="J8" s="4" t="str">
        <f>VLOOKUP(K8,Tri!$A$1:$B$12,2,FALSE)</f>
        <v>IV</v>
      </c>
      <c r="K8" s="4">
        <f t="shared" si="4"/>
        <v>12</v>
      </c>
      <c r="M8"/>
    </row>
    <row r="9" spans="1:13" ht="53.25" customHeight="1">
      <c r="A9" s="7" t="s">
        <v>117</v>
      </c>
      <c r="B9" s="7" t="s">
        <v>1000</v>
      </c>
      <c r="C9" s="4" t="s">
        <v>775</v>
      </c>
      <c r="D9" s="4" t="s">
        <v>1637</v>
      </c>
      <c r="E9" s="4" t="s">
        <v>412</v>
      </c>
      <c r="F9" s="18">
        <v>40542</v>
      </c>
      <c r="G9" s="135">
        <f t="shared" si="3"/>
        <v>1</v>
      </c>
      <c r="H9" s="67">
        <v>1</v>
      </c>
      <c r="I9" s="41"/>
      <c r="J9" s="4" t="str">
        <f>VLOOKUP(K9,Tri!$A$1:$B$12,2,FALSE)</f>
        <v>IV</v>
      </c>
      <c r="K9" s="4">
        <f t="shared" si="4"/>
        <v>12</v>
      </c>
      <c r="M9"/>
    </row>
    <row r="10" spans="1:13" ht="53.25" customHeight="1">
      <c r="A10" s="7" t="s">
        <v>117</v>
      </c>
      <c r="B10" s="7" t="s">
        <v>1000</v>
      </c>
      <c r="C10" s="4" t="s">
        <v>775</v>
      </c>
      <c r="D10" s="4" t="s">
        <v>1638</v>
      </c>
      <c r="E10" s="4" t="s">
        <v>1639</v>
      </c>
      <c r="F10" s="18">
        <v>40542</v>
      </c>
      <c r="G10" s="135">
        <f t="shared" si="3"/>
        <v>1</v>
      </c>
      <c r="H10" s="67">
        <v>1</v>
      </c>
      <c r="I10" s="41"/>
      <c r="J10" s="4" t="str">
        <f>VLOOKUP(K10,Tri!$A$1:$B$12,2,FALSE)</f>
        <v>IV</v>
      </c>
      <c r="K10" s="4">
        <f t="shared" si="4"/>
        <v>12</v>
      </c>
      <c r="M10"/>
    </row>
    <row r="11" spans="1:13" ht="84.75" customHeight="1">
      <c r="A11" s="7" t="s">
        <v>117</v>
      </c>
      <c r="B11" s="7" t="s">
        <v>1000</v>
      </c>
      <c r="C11" s="4" t="s">
        <v>776</v>
      </c>
      <c r="D11" s="4" t="s">
        <v>414</v>
      </c>
      <c r="E11" s="4" t="s">
        <v>1002</v>
      </c>
      <c r="F11" s="79">
        <v>40451</v>
      </c>
      <c r="G11" s="135">
        <f t="shared" si="3"/>
        <v>1</v>
      </c>
      <c r="H11" s="82">
        <v>1</v>
      </c>
      <c r="I11" s="41"/>
      <c r="J11" s="4" t="str">
        <f>VLOOKUP(K11,Tri!$A$1:$B$12,2,FALSE)</f>
        <v>III</v>
      </c>
      <c r="K11" s="4">
        <f t="shared" si="4"/>
        <v>9</v>
      </c>
      <c r="M11"/>
    </row>
    <row r="12" spans="1:13" ht="53.25" customHeight="1">
      <c r="A12" s="7" t="s">
        <v>117</v>
      </c>
      <c r="B12" s="7" t="s">
        <v>1000</v>
      </c>
      <c r="C12" s="4" t="s">
        <v>404</v>
      </c>
      <c r="D12" s="4" t="s">
        <v>415</v>
      </c>
      <c r="E12" s="4" t="s">
        <v>1640</v>
      </c>
      <c r="F12" s="18">
        <v>40542</v>
      </c>
      <c r="G12" s="135">
        <f t="shared" si="3"/>
        <v>1</v>
      </c>
      <c r="H12" s="67">
        <v>1</v>
      </c>
      <c r="I12" s="41"/>
      <c r="J12" s="4" t="str">
        <f>VLOOKUP(K12,Tri!$A$1:$B$12,2,FALSE)</f>
        <v>IV</v>
      </c>
      <c r="K12" s="4">
        <f t="shared" si="4"/>
        <v>12</v>
      </c>
      <c r="M12"/>
    </row>
    <row r="13" spans="1:13" ht="83.25" customHeight="1">
      <c r="A13" s="7" t="s">
        <v>117</v>
      </c>
      <c r="B13" s="7" t="s">
        <v>1000</v>
      </c>
      <c r="C13" s="4" t="s">
        <v>404</v>
      </c>
      <c r="D13" s="4" t="s">
        <v>1641</v>
      </c>
      <c r="E13" s="4" t="s">
        <v>1642</v>
      </c>
      <c r="F13" s="18">
        <v>40359</v>
      </c>
      <c r="G13" s="135">
        <f t="shared" si="3"/>
        <v>1</v>
      </c>
      <c r="H13" s="67">
        <v>1</v>
      </c>
      <c r="I13" s="41"/>
      <c r="J13" s="4" t="str">
        <f>VLOOKUP(K13,Tri!$A$1:$B$12,2,FALSE)</f>
        <v>II</v>
      </c>
      <c r="K13" s="4">
        <f t="shared" si="4"/>
        <v>6</v>
      </c>
      <c r="M13"/>
    </row>
    <row r="14" spans="1:13" s="65" customFormat="1" ht="65.25" customHeight="1">
      <c r="A14" s="76" t="s">
        <v>117</v>
      </c>
      <c r="B14" s="76" t="s">
        <v>1000</v>
      </c>
      <c r="C14" s="59" t="s">
        <v>1067</v>
      </c>
      <c r="D14" s="59" t="s">
        <v>418</v>
      </c>
      <c r="E14" s="59" t="s">
        <v>417</v>
      </c>
      <c r="F14" s="79">
        <v>40511</v>
      </c>
      <c r="G14" s="135">
        <f t="shared" si="3"/>
        <v>1</v>
      </c>
      <c r="H14" s="386">
        <v>1</v>
      </c>
      <c r="I14" s="389"/>
      <c r="J14" s="59" t="str">
        <f>VLOOKUP(K14,Tri!$A$1:$B$12,2,FALSE)</f>
        <v>IV</v>
      </c>
      <c r="K14" s="59">
        <f t="shared" si="4"/>
        <v>11</v>
      </c>
      <c r="M14" s="392"/>
    </row>
    <row r="15" spans="1:13" ht="53.25" customHeight="1">
      <c r="A15" s="7" t="s">
        <v>117</v>
      </c>
      <c r="B15" s="7" t="s">
        <v>1003</v>
      </c>
      <c r="C15" s="115" t="s">
        <v>985</v>
      </c>
      <c r="D15" s="115" t="s">
        <v>1004</v>
      </c>
      <c r="E15" s="115" t="s">
        <v>1005</v>
      </c>
      <c r="F15" s="18">
        <v>40389</v>
      </c>
      <c r="G15" s="135">
        <f t="shared" si="3"/>
        <v>1</v>
      </c>
      <c r="H15" s="63">
        <v>1</v>
      </c>
      <c r="I15" s="41"/>
      <c r="J15" s="4" t="str">
        <f>VLOOKUP(K15,Tri!$A$1:$B$12,2,FALSE)</f>
        <v>III</v>
      </c>
      <c r="K15" s="4">
        <f t="shared" si="4"/>
        <v>7</v>
      </c>
      <c r="M15"/>
    </row>
    <row r="16" spans="1:13" ht="53.25" customHeight="1">
      <c r="A16" s="7" t="s">
        <v>117</v>
      </c>
      <c r="B16" s="7" t="s">
        <v>1003</v>
      </c>
      <c r="C16" s="115" t="s">
        <v>402</v>
      </c>
      <c r="D16" s="115" t="s">
        <v>1006</v>
      </c>
      <c r="E16" s="115" t="s">
        <v>401</v>
      </c>
      <c r="F16" s="18">
        <v>40525</v>
      </c>
      <c r="G16" s="135">
        <f t="shared" si="3"/>
        <v>1</v>
      </c>
      <c r="H16" s="63">
        <v>1</v>
      </c>
      <c r="I16" s="41"/>
      <c r="J16" s="4" t="str">
        <f>VLOOKUP(K16,Tri!$A$1:$B$12,2,FALSE)</f>
        <v>IV</v>
      </c>
      <c r="K16" s="4">
        <f t="shared" si="4"/>
        <v>12</v>
      </c>
      <c r="M16"/>
    </row>
    <row r="17" spans="1:13" ht="53.25" customHeight="1">
      <c r="A17" s="7" t="s">
        <v>117</v>
      </c>
      <c r="B17" s="7" t="s">
        <v>1003</v>
      </c>
      <c r="C17" s="115" t="s">
        <v>402</v>
      </c>
      <c r="D17" s="115" t="s">
        <v>403</v>
      </c>
      <c r="E17" s="115" t="s">
        <v>1643</v>
      </c>
      <c r="F17" s="18">
        <v>40542</v>
      </c>
      <c r="G17" s="135">
        <f t="shared" si="3"/>
        <v>1</v>
      </c>
      <c r="H17" s="63">
        <v>1</v>
      </c>
      <c r="I17" s="41"/>
      <c r="J17" s="4" t="str">
        <f>VLOOKUP(K17,Tri!$A$1:$B$12,2,FALSE)</f>
        <v>IV</v>
      </c>
      <c r="K17" s="4">
        <f t="shared" si="4"/>
        <v>12</v>
      </c>
      <c r="M17"/>
    </row>
  </sheetData>
  <sheetProtection/>
  <mergeCells count="5">
    <mergeCell ref="AA2:AM2"/>
    <mergeCell ref="AN2:AZ2"/>
    <mergeCell ref="H1:I2"/>
    <mergeCell ref="A1:F2"/>
    <mergeCell ref="N2:Z2"/>
  </mergeCells>
  <dataValidations count="3">
    <dataValidation type="date" operator="lessThanOrEqual" allowBlank="1" showInputMessage="1" showErrorMessage="1" errorTitle="NO PERMITIDO" error="El tiempo planeado supera los 30 dias permitidos.&#10;Debe desagrugar aún más la tarea" sqref="F7:F10 F4:G6 G7:G17 F12:F17">
      <formula1>E7+30</formula1>
    </dataValidation>
    <dataValidation operator="lessThanOrEqual" allowBlank="1" showInputMessage="1" showErrorMessage="1" errorTitle="NO PERMITIDO" error="El tiempo planeado supera los 30 dias permitidos.&#10;Debe desagrugar aún más la tarea" sqref="F11"/>
    <dataValidation allowBlank="1" showInputMessage="1" showErrorMessage="1" sqref="C4:C17"/>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Z11"/>
  <sheetViews>
    <sheetView zoomScalePageLayoutView="0" workbookViewId="0" topLeftCell="F7">
      <selection activeCell="I11" sqref="I11"/>
    </sheetView>
  </sheetViews>
  <sheetFormatPr defaultColWidth="11.421875" defaultRowHeight="12.75"/>
  <cols>
    <col min="1" max="1" width="19.8515625" style="2" customWidth="1"/>
    <col min="2" max="2" width="23.421875" style="2" bestFit="1" customWidth="1"/>
    <col min="3" max="3" width="7.8515625" style="1" bestFit="1" customWidth="1"/>
    <col min="4" max="4" width="34.28125" style="3" customWidth="1"/>
    <col min="5" max="5" width="32.421875" style="1" customWidth="1"/>
    <col min="6" max="6" width="18.8515625" style="1" customWidth="1"/>
    <col min="7" max="7" width="14.140625" style="1" customWidth="1"/>
    <col min="8" max="8" width="21.28125" style="2" customWidth="1"/>
    <col min="9" max="9" width="39.28125" style="2" customWidth="1"/>
    <col min="10" max="12" width="11.421875" style="2" customWidth="1"/>
    <col min="13" max="13" width="38.28125" style="2" customWidth="1"/>
    <col min="14" max="52" width="5.00390625" style="2" customWidth="1"/>
    <col min="53" max="16384" width="11.421875" style="2" customWidth="1"/>
  </cols>
  <sheetData>
    <row r="1" spans="1:9" ht="13.5" customHeight="1">
      <c r="A1" s="472" t="s">
        <v>430</v>
      </c>
      <c r="B1" s="473"/>
      <c r="C1" s="473"/>
      <c r="D1" s="473"/>
      <c r="E1" s="473"/>
      <c r="F1" s="473"/>
      <c r="G1" s="114"/>
      <c r="H1" s="475" t="s">
        <v>1238</v>
      </c>
      <c r="I1" s="476"/>
    </row>
    <row r="2" spans="1:52" ht="13.5" customHeight="1">
      <c r="A2" s="472"/>
      <c r="B2" s="473"/>
      <c r="C2" s="473"/>
      <c r="D2" s="473"/>
      <c r="E2" s="473"/>
      <c r="F2" s="473"/>
      <c r="G2" s="114"/>
      <c r="H2" s="477"/>
      <c r="I2" s="478"/>
      <c r="M2" s="41"/>
      <c r="N2" s="474" t="s">
        <v>1199</v>
      </c>
      <c r="O2" s="474"/>
      <c r="P2" s="474"/>
      <c r="Q2" s="474"/>
      <c r="R2" s="474"/>
      <c r="S2" s="474"/>
      <c r="T2" s="474"/>
      <c r="U2" s="474"/>
      <c r="V2" s="474"/>
      <c r="W2" s="474"/>
      <c r="X2" s="474"/>
      <c r="Y2" s="474"/>
      <c r="Z2" s="474"/>
      <c r="AA2" s="474" t="s">
        <v>1203</v>
      </c>
      <c r="AB2" s="474"/>
      <c r="AC2" s="474"/>
      <c r="AD2" s="474"/>
      <c r="AE2" s="474"/>
      <c r="AF2" s="474"/>
      <c r="AG2" s="474"/>
      <c r="AH2" s="474"/>
      <c r="AI2" s="474"/>
      <c r="AJ2" s="474"/>
      <c r="AK2" s="474"/>
      <c r="AL2" s="474"/>
      <c r="AM2" s="474"/>
      <c r="AN2" s="474" t="s">
        <v>1204</v>
      </c>
      <c r="AO2" s="474"/>
      <c r="AP2" s="474"/>
      <c r="AQ2" s="474"/>
      <c r="AR2" s="474"/>
      <c r="AS2" s="474"/>
      <c r="AT2" s="474"/>
      <c r="AU2" s="474"/>
      <c r="AV2" s="474"/>
      <c r="AW2" s="474"/>
      <c r="AX2" s="474"/>
      <c r="AY2" s="474"/>
      <c r="AZ2" s="474"/>
    </row>
    <row r="3" spans="1:52" ht="30">
      <c r="A3" s="84" t="s">
        <v>427</v>
      </c>
      <c r="B3" s="84" t="s">
        <v>1258</v>
      </c>
      <c r="C3" s="84" t="s">
        <v>425</v>
      </c>
      <c r="D3" s="84" t="s">
        <v>429</v>
      </c>
      <c r="E3" s="84" t="s">
        <v>424</v>
      </c>
      <c r="F3" s="84" t="s">
        <v>1259</v>
      </c>
      <c r="G3" s="84" t="s">
        <v>1207</v>
      </c>
      <c r="H3" s="132" t="s">
        <v>656</v>
      </c>
      <c r="I3" s="133" t="s">
        <v>426</v>
      </c>
      <c r="J3" s="133" t="s">
        <v>1200</v>
      </c>
      <c r="K3" s="133" t="s">
        <v>1201</v>
      </c>
      <c r="M3" s="129" t="s">
        <v>1206</v>
      </c>
      <c r="N3" s="129">
        <v>1</v>
      </c>
      <c r="O3" s="129">
        <v>2</v>
      </c>
      <c r="P3" s="129">
        <v>3</v>
      </c>
      <c r="Q3" s="129">
        <v>4</v>
      </c>
      <c r="R3" s="129">
        <v>5</v>
      </c>
      <c r="S3" s="129">
        <v>6</v>
      </c>
      <c r="T3" s="129">
        <v>7</v>
      </c>
      <c r="U3" s="129">
        <v>8</v>
      </c>
      <c r="V3" s="129">
        <v>9</v>
      </c>
      <c r="W3" s="129">
        <v>10</v>
      </c>
      <c r="X3" s="129">
        <v>11</v>
      </c>
      <c r="Y3" s="129">
        <v>12</v>
      </c>
      <c r="Z3" s="129" t="s">
        <v>1202</v>
      </c>
      <c r="AA3" s="129">
        <v>1</v>
      </c>
      <c r="AB3" s="129">
        <v>2</v>
      </c>
      <c r="AC3" s="129">
        <v>3</v>
      </c>
      <c r="AD3" s="129">
        <v>4</v>
      </c>
      <c r="AE3" s="129">
        <v>5</v>
      </c>
      <c r="AF3" s="129">
        <v>6</v>
      </c>
      <c r="AG3" s="129">
        <v>7</v>
      </c>
      <c r="AH3" s="129">
        <v>8</v>
      </c>
      <c r="AI3" s="129">
        <v>9</v>
      </c>
      <c r="AJ3" s="129">
        <v>10</v>
      </c>
      <c r="AK3" s="129">
        <v>11</v>
      </c>
      <c r="AL3" s="129">
        <v>12</v>
      </c>
      <c r="AM3" s="129" t="s">
        <v>1202</v>
      </c>
      <c r="AN3" s="129">
        <v>1</v>
      </c>
      <c r="AO3" s="129">
        <v>2</v>
      </c>
      <c r="AP3" s="129">
        <v>3</v>
      </c>
      <c r="AQ3" s="129">
        <v>4</v>
      </c>
      <c r="AR3" s="129">
        <v>5</v>
      </c>
      <c r="AS3" s="129">
        <v>6</v>
      </c>
      <c r="AT3" s="129">
        <v>7</v>
      </c>
      <c r="AU3" s="129">
        <v>8</v>
      </c>
      <c r="AV3" s="129">
        <v>9</v>
      </c>
      <c r="AW3" s="129">
        <v>10</v>
      </c>
      <c r="AX3" s="129">
        <v>11</v>
      </c>
      <c r="AY3" s="129">
        <v>12</v>
      </c>
      <c r="AZ3" s="129" t="s">
        <v>1202</v>
      </c>
    </row>
    <row r="4" spans="1:52" s="65" customFormat="1" ht="49.5" customHeight="1">
      <c r="A4" s="58" t="s">
        <v>120</v>
      </c>
      <c r="B4" s="58" t="s">
        <v>226</v>
      </c>
      <c r="C4" s="52" t="s">
        <v>1078</v>
      </c>
      <c r="D4" s="68" t="s">
        <v>1644</v>
      </c>
      <c r="E4" s="68" t="s">
        <v>1645</v>
      </c>
      <c r="F4" s="8">
        <v>40302</v>
      </c>
      <c r="G4" s="135">
        <v>2</v>
      </c>
      <c r="H4" s="82">
        <v>2</v>
      </c>
      <c r="I4" s="82"/>
      <c r="J4" s="4" t="str">
        <f>VLOOKUP(K4,Tri!$A$1:$B$12,2,FALSE)</f>
        <v>II</v>
      </c>
      <c r="K4" s="4">
        <f>MONTH(F4)</f>
        <v>5</v>
      </c>
      <c r="M4" s="58" t="s">
        <v>226</v>
      </c>
      <c r="N4" s="41">
        <f aca="true" t="shared" si="0" ref="N4:Y5">_xlfn.SUMIFS($G$4:$G$494,$B$4:$B$494,$M4,$K$4:$K$494,N$3)</f>
        <v>0</v>
      </c>
      <c r="O4" s="41">
        <f t="shared" si="0"/>
        <v>0</v>
      </c>
      <c r="P4" s="41">
        <f t="shared" si="0"/>
        <v>2</v>
      </c>
      <c r="Q4" s="41">
        <f t="shared" si="0"/>
        <v>0</v>
      </c>
      <c r="R4" s="41">
        <f t="shared" si="0"/>
        <v>2</v>
      </c>
      <c r="S4" s="41">
        <f t="shared" si="0"/>
        <v>0</v>
      </c>
      <c r="T4" s="41">
        <f t="shared" si="0"/>
        <v>0</v>
      </c>
      <c r="U4" s="41">
        <f t="shared" si="0"/>
        <v>0</v>
      </c>
      <c r="V4" s="41">
        <f t="shared" si="0"/>
        <v>0</v>
      </c>
      <c r="W4" s="41">
        <f t="shared" si="0"/>
        <v>2</v>
      </c>
      <c r="X4" s="41">
        <f t="shared" si="0"/>
        <v>0</v>
      </c>
      <c r="Y4" s="41">
        <f t="shared" si="0"/>
        <v>2</v>
      </c>
      <c r="Z4" s="168">
        <f>SUM(N4:Y4)</f>
        <v>8</v>
      </c>
      <c r="AA4" s="41">
        <f aca="true" t="shared" si="1" ref="AA4:AL5">_xlfn.SUMIFS($H$4:$H$494,$B$4:$B$494,$M4,$K$4:$K$494,AA$3)</f>
        <v>0</v>
      </c>
      <c r="AB4" s="41">
        <f t="shared" si="1"/>
        <v>0</v>
      </c>
      <c r="AC4" s="41">
        <f t="shared" si="1"/>
        <v>2</v>
      </c>
      <c r="AD4" s="41">
        <f t="shared" si="1"/>
        <v>0</v>
      </c>
      <c r="AE4" s="41">
        <f t="shared" si="1"/>
        <v>2</v>
      </c>
      <c r="AF4" s="41">
        <f t="shared" si="1"/>
        <v>0</v>
      </c>
      <c r="AG4" s="41">
        <f t="shared" si="1"/>
        <v>0</v>
      </c>
      <c r="AH4" s="41">
        <f t="shared" si="1"/>
        <v>0</v>
      </c>
      <c r="AI4" s="41">
        <f t="shared" si="1"/>
        <v>0</v>
      </c>
      <c r="AJ4" s="41">
        <f t="shared" si="1"/>
        <v>2</v>
      </c>
      <c r="AK4" s="41">
        <f t="shared" si="1"/>
        <v>0</v>
      </c>
      <c r="AL4" s="41">
        <f t="shared" si="1"/>
        <v>2</v>
      </c>
      <c r="AM4" s="168">
        <f>SUM(AA4:AL4)</f>
        <v>8</v>
      </c>
      <c r="AN4" s="113">
        <f>IF(N4="","",IF(N4=0,"",(AA4/N4)))</f>
      </c>
      <c r="AO4" s="113">
        <f aca="true" t="shared" si="2" ref="AO4:AY5">IF(O4="","",IF(O4=0,"",(AB4/O4)))</f>
      </c>
      <c r="AP4" s="113">
        <f t="shared" si="2"/>
        <v>1</v>
      </c>
      <c r="AQ4" s="113">
        <f t="shared" si="2"/>
      </c>
      <c r="AR4" s="113">
        <f t="shared" si="2"/>
        <v>1</v>
      </c>
      <c r="AS4" s="113">
        <f t="shared" si="2"/>
      </c>
      <c r="AT4" s="113">
        <f t="shared" si="2"/>
      </c>
      <c r="AU4" s="113">
        <f t="shared" si="2"/>
      </c>
      <c r="AV4" s="113">
        <f t="shared" si="2"/>
      </c>
      <c r="AW4" s="113">
        <f t="shared" si="2"/>
        <v>1</v>
      </c>
      <c r="AX4" s="113">
        <f t="shared" si="2"/>
      </c>
      <c r="AY4" s="113">
        <f t="shared" si="2"/>
        <v>1</v>
      </c>
      <c r="AZ4" s="169">
        <f>IF(ISERROR(AVERAGE(AN4:AY4)),"",AVERAGE(AN4:AY4))</f>
        <v>1</v>
      </c>
    </row>
    <row r="5" spans="1:52" s="65" customFormat="1" ht="49.5" customHeight="1">
      <c r="A5" s="58" t="s">
        <v>120</v>
      </c>
      <c r="B5" s="58" t="s">
        <v>226</v>
      </c>
      <c r="C5" s="52" t="s">
        <v>1080</v>
      </c>
      <c r="D5" s="181" t="s">
        <v>1646</v>
      </c>
      <c r="E5" s="68" t="s">
        <v>1081</v>
      </c>
      <c r="F5" s="8">
        <v>40527</v>
      </c>
      <c r="G5" s="135">
        <v>2</v>
      </c>
      <c r="H5" s="82">
        <v>2</v>
      </c>
      <c r="I5" s="59"/>
      <c r="J5" s="4" t="str">
        <f>VLOOKUP(K5,Tri!$A$1:$B$12,2,FALSE)</f>
        <v>IV</v>
      </c>
      <c r="K5" s="4">
        <f aca="true" t="shared" si="3" ref="K5:K11">MONTH(F5)</f>
        <v>12</v>
      </c>
      <c r="M5" s="466" t="s">
        <v>1077</v>
      </c>
      <c r="N5" s="41">
        <f t="shared" si="0"/>
        <v>0</v>
      </c>
      <c r="O5" s="41">
        <f t="shared" si="0"/>
        <v>0</v>
      </c>
      <c r="P5" s="41">
        <f t="shared" si="0"/>
        <v>0</v>
      </c>
      <c r="Q5" s="41">
        <f t="shared" si="0"/>
        <v>0</v>
      </c>
      <c r="R5" s="41">
        <f t="shared" si="0"/>
        <v>2</v>
      </c>
      <c r="S5" s="41">
        <f t="shared" si="0"/>
        <v>1</v>
      </c>
      <c r="T5" s="41">
        <f t="shared" si="0"/>
        <v>0</v>
      </c>
      <c r="U5" s="41">
        <f t="shared" si="0"/>
        <v>0</v>
      </c>
      <c r="V5" s="41">
        <f t="shared" si="0"/>
        <v>0</v>
      </c>
      <c r="W5" s="41">
        <f t="shared" si="0"/>
        <v>0</v>
      </c>
      <c r="X5" s="41">
        <f t="shared" si="0"/>
        <v>1</v>
      </c>
      <c r="Y5" s="41">
        <f t="shared" si="0"/>
        <v>0</v>
      </c>
      <c r="Z5" s="168">
        <f>SUM(N5:Y5)</f>
        <v>4</v>
      </c>
      <c r="AA5" s="41">
        <f t="shared" si="1"/>
        <v>0</v>
      </c>
      <c r="AB5" s="41">
        <f t="shared" si="1"/>
        <v>0</v>
      </c>
      <c r="AC5" s="41">
        <f t="shared" si="1"/>
        <v>0</v>
      </c>
      <c r="AD5" s="41">
        <f t="shared" si="1"/>
        <v>0</v>
      </c>
      <c r="AE5" s="41">
        <f t="shared" si="1"/>
        <v>2</v>
      </c>
      <c r="AF5" s="41">
        <f t="shared" si="1"/>
        <v>1</v>
      </c>
      <c r="AG5" s="41">
        <f t="shared" si="1"/>
        <v>0</v>
      </c>
      <c r="AH5" s="41">
        <f t="shared" si="1"/>
        <v>0</v>
      </c>
      <c r="AI5" s="41">
        <f t="shared" si="1"/>
        <v>0</v>
      </c>
      <c r="AJ5" s="41">
        <f t="shared" si="1"/>
        <v>0</v>
      </c>
      <c r="AK5" s="41">
        <f t="shared" si="1"/>
        <v>1</v>
      </c>
      <c r="AL5" s="41">
        <f t="shared" si="1"/>
        <v>0</v>
      </c>
      <c r="AM5" s="168">
        <f>SUM(AA5:AL5)</f>
        <v>4</v>
      </c>
      <c r="AN5" s="113">
        <f>IF(N5="","",IF(N5=0,"",(AA5/N5)))</f>
      </c>
      <c r="AO5" s="113">
        <f t="shared" si="2"/>
      </c>
      <c r="AP5" s="113">
        <f t="shared" si="2"/>
      </c>
      <c r="AQ5" s="113">
        <f t="shared" si="2"/>
      </c>
      <c r="AR5" s="113">
        <f t="shared" si="2"/>
        <v>1</v>
      </c>
      <c r="AS5" s="113">
        <f t="shared" si="2"/>
        <v>1</v>
      </c>
      <c r="AT5" s="113">
        <f t="shared" si="2"/>
      </c>
      <c r="AU5" s="113">
        <f t="shared" si="2"/>
      </c>
      <c r="AV5" s="113">
        <f t="shared" si="2"/>
      </c>
      <c r="AW5" s="113">
        <f t="shared" si="2"/>
      </c>
      <c r="AX5" s="113">
        <f t="shared" si="2"/>
        <v>1</v>
      </c>
      <c r="AY5" s="113">
        <f t="shared" si="2"/>
      </c>
      <c r="AZ5" s="169">
        <f>IF(ISERROR(AVERAGE(AN5:AY5)),"",AVERAGE(AN5:AY5))</f>
        <v>1</v>
      </c>
    </row>
    <row r="6" spans="1:26" s="65" customFormat="1" ht="49.5" customHeight="1">
      <c r="A6" s="58" t="s">
        <v>120</v>
      </c>
      <c r="B6" s="58" t="s">
        <v>226</v>
      </c>
      <c r="C6" s="52" t="s">
        <v>524</v>
      </c>
      <c r="D6" s="181" t="s">
        <v>1072</v>
      </c>
      <c r="E6" s="68" t="s">
        <v>1073</v>
      </c>
      <c r="F6" s="8">
        <v>40268</v>
      </c>
      <c r="G6" s="135">
        <v>2</v>
      </c>
      <c r="H6" s="82">
        <v>2</v>
      </c>
      <c r="I6" s="82"/>
      <c r="J6" s="4" t="str">
        <f>VLOOKUP(K6,Tri!$A$1:$B$12,2,FALSE)</f>
        <v>I</v>
      </c>
      <c r="K6" s="4">
        <f t="shared" si="3"/>
        <v>3</v>
      </c>
      <c r="M6"/>
      <c r="Z6" s="65">
        <f>SUM(Z4:Z5)</f>
        <v>12</v>
      </c>
    </row>
    <row r="7" spans="1:13" s="65" customFormat="1" ht="49.5" customHeight="1">
      <c r="A7" s="390" t="s">
        <v>120</v>
      </c>
      <c r="B7" s="390" t="s">
        <v>226</v>
      </c>
      <c r="C7" s="68" t="s">
        <v>575</v>
      </c>
      <c r="D7" s="393" t="s">
        <v>525</v>
      </c>
      <c r="E7" s="391" t="s">
        <v>1647</v>
      </c>
      <c r="F7" s="17">
        <v>40466</v>
      </c>
      <c r="G7" s="135">
        <v>2</v>
      </c>
      <c r="H7" s="82">
        <v>2</v>
      </c>
      <c r="I7" s="59"/>
      <c r="J7" s="59" t="str">
        <f>VLOOKUP(K7,Tri!$A$1:$B$12,2,FALSE)</f>
        <v>IV</v>
      </c>
      <c r="K7" s="59">
        <f t="shared" si="3"/>
        <v>10</v>
      </c>
      <c r="M7" s="392"/>
    </row>
    <row r="8" spans="1:13" ht="49.5" customHeight="1">
      <c r="A8" s="58" t="s">
        <v>120</v>
      </c>
      <c r="B8" s="58" t="s">
        <v>1077</v>
      </c>
      <c r="C8" s="52" t="s">
        <v>1078</v>
      </c>
      <c r="D8" s="68" t="s">
        <v>220</v>
      </c>
      <c r="E8" s="69" t="s">
        <v>1079</v>
      </c>
      <c r="F8" s="54">
        <v>40312</v>
      </c>
      <c r="G8" s="135">
        <f>IF(F8="","",1)</f>
        <v>1</v>
      </c>
      <c r="H8" s="4">
        <v>1</v>
      </c>
      <c r="I8" s="4"/>
      <c r="J8" s="4" t="str">
        <f>VLOOKUP(K8,Tri!$A$1:$B$12,2,FALSE)</f>
        <v>II</v>
      </c>
      <c r="K8" s="4">
        <f t="shared" si="3"/>
        <v>5</v>
      </c>
      <c r="M8"/>
    </row>
    <row r="9" spans="1:13" ht="49.5" customHeight="1">
      <c r="A9" s="58" t="s">
        <v>120</v>
      </c>
      <c r="B9" s="58" t="s">
        <v>1077</v>
      </c>
      <c r="C9" s="52" t="s">
        <v>1068</v>
      </c>
      <c r="D9" s="52" t="s">
        <v>1069</v>
      </c>
      <c r="E9" s="53" t="s">
        <v>224</v>
      </c>
      <c r="F9" s="54">
        <v>40329</v>
      </c>
      <c r="G9" s="135">
        <f>IF(F9="","",1)</f>
        <v>1</v>
      </c>
      <c r="H9" s="4">
        <v>1</v>
      </c>
      <c r="I9" s="4"/>
      <c r="J9" s="4" t="str">
        <f>VLOOKUP(K9,Tri!$A$1:$B$12,2,FALSE)</f>
        <v>II</v>
      </c>
      <c r="K9" s="4">
        <f t="shared" si="3"/>
        <v>5</v>
      </c>
      <c r="M9"/>
    </row>
    <row r="10" spans="1:13" ht="49.5" customHeight="1">
      <c r="A10" s="58" t="s">
        <v>120</v>
      </c>
      <c r="B10" s="58" t="s">
        <v>1077</v>
      </c>
      <c r="C10" s="52" t="s">
        <v>1070</v>
      </c>
      <c r="D10" s="52" t="s">
        <v>1071</v>
      </c>
      <c r="E10" s="53" t="s">
        <v>225</v>
      </c>
      <c r="F10" s="54">
        <v>40359</v>
      </c>
      <c r="G10" s="135">
        <f>IF(F10="","",1)</f>
        <v>1</v>
      </c>
      <c r="H10" s="4">
        <v>1</v>
      </c>
      <c r="I10" s="4"/>
      <c r="J10" s="4" t="str">
        <f>VLOOKUP(K10,Tri!$A$1:$B$12,2,FALSE)</f>
        <v>II</v>
      </c>
      <c r="K10" s="4">
        <f t="shared" si="3"/>
        <v>6</v>
      </c>
      <c r="M10"/>
    </row>
    <row r="11" spans="1:13" s="65" customFormat="1" ht="186.75" customHeight="1">
      <c r="A11" s="390" t="s">
        <v>120</v>
      </c>
      <c r="B11" s="390" t="s">
        <v>1077</v>
      </c>
      <c r="C11" s="68" t="s">
        <v>317</v>
      </c>
      <c r="D11" s="439" t="s">
        <v>1075</v>
      </c>
      <c r="E11" s="444" t="s">
        <v>617</v>
      </c>
      <c r="F11" s="440">
        <v>40512</v>
      </c>
      <c r="G11" s="434">
        <f>IF(F11="","",1)</f>
        <v>1</v>
      </c>
      <c r="H11" s="386">
        <v>1</v>
      </c>
      <c r="I11" s="432" t="s">
        <v>1648</v>
      </c>
      <c r="J11" s="59" t="str">
        <f>VLOOKUP(K11,Tri!$A$1:$B$12,2,FALSE)</f>
        <v>IV</v>
      </c>
      <c r="K11" s="59">
        <f t="shared" si="3"/>
        <v>11</v>
      </c>
      <c r="M11" s="392"/>
    </row>
  </sheetData>
  <sheetProtection/>
  <mergeCells count="5">
    <mergeCell ref="N2:Z2"/>
    <mergeCell ref="AA2:AM2"/>
    <mergeCell ref="AN2:AZ2"/>
    <mergeCell ref="A1:F2"/>
    <mergeCell ref="H1:I2"/>
  </mergeCells>
  <dataValidations count="4">
    <dataValidation type="date" operator="lessThanOrEqual" allowBlank="1" showInputMessage="1" showErrorMessage="1" errorTitle="NO PERMITIDO" error="El tiempo planeado supera los 30 dias permitidos.&#10;Debe desagrugar aún más la tarea" sqref="F8">
      <formula1>E4+30</formula1>
    </dataValidation>
    <dataValidation type="date" operator="lessThanOrEqual" allowBlank="1" showInputMessage="1" showErrorMessage="1" errorTitle="NO PERMITIDO" error="El tiempo planeado supera los 30 dias permitidos.&#10;Debe desagrugar aún más la tarea" sqref="F4:F7 G4:G11">
      <formula1>E4+30</formula1>
    </dataValidation>
    <dataValidation allowBlank="1" showInputMessage="1" showErrorMessage="1" sqref="C4:C6"/>
    <dataValidation type="textLength" operator="equal" allowBlank="1" showInputMessage="1" showErrorMessage="1" errorTitle="ERROR" error="NO MODIFIQUE CONTENIDO EN ESTA CELDA&#10;UTILICE LAS FILAS A PARTIR DE TAREA BASICA" sqref="D6">
      <formula1>$B$16</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NMPinedaB</dc:creator>
  <cp:keywords/>
  <dc:description/>
  <cp:lastModifiedBy>EXCalizF</cp:lastModifiedBy>
  <dcterms:created xsi:type="dcterms:W3CDTF">2010-05-07T13:37:50Z</dcterms:created>
  <dcterms:modified xsi:type="dcterms:W3CDTF">2011-02-01T15:09:43Z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