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Tri" sheetId="1" r:id="rId1"/>
    <sheet name="FONDANE- PROPOSITOS MULTIPLES" sheetId="2" r:id="rId2"/>
    <sheet name="Informe de compatibilidad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<sst xmlns="http://schemas.openxmlformats.org/spreadsheetml/2006/main" count="652" uniqueCount="408">
  <si>
    <t>EJ7</t>
  </si>
  <si>
    <t>Convenio BID ATNNI10819                           (Apoyo a la comunidad afrocolombiana e indígena en temas de caracterización sociodemográfica y capacitación a partir de la información del Censo Nacional 2005)</t>
  </si>
  <si>
    <t>Alcaldía de Medellín No.  008-09 Proyecciones de Población de las 16 comunas y  corregimientos</t>
  </si>
  <si>
    <t xml:space="preserve">Archivo con las proyecciones de población para la cabecera municipal y las 16 comunas </t>
  </si>
  <si>
    <t>Elaboración de las proyecciones de población para las 16 comunas del Municipio de Medellín, desagregadas por sexo y edades simples de 0 a 24 años y para grupos quinquenales de edad de 25 años en adelante, para el período 2006 – 2015.</t>
  </si>
  <si>
    <t>EJ02</t>
  </si>
  <si>
    <t xml:space="preserve">Archivo con las proyecciones de población para la clase 2 y clase 3 </t>
  </si>
  <si>
    <t>EJ03</t>
  </si>
  <si>
    <t xml:space="preserve">Validación de consistencia de las estimaciones de población para las 16 comunas del Municipio de Medellín, desagregadas por sexo y edades simples de 0 a 24 años y para grupos quinquenales de edad de 25 años en adelante, para el período 2006 – 2015. </t>
  </si>
  <si>
    <t>EJ04</t>
  </si>
  <si>
    <t xml:space="preserve">Informe sobre los resultados de las estimaciones de las proyecciones de población de las 16 comunas </t>
  </si>
  <si>
    <t>Estimación de la población para las 16 comunas del Municipio de Medellín, desagregadas por sexo y edades simples de 0 a 24 años y para grupos quinquenales de edad de 25 años en adelante, para el período 2006 – 2015.</t>
  </si>
  <si>
    <t xml:space="preserve">Informe sobre los resultados de las estimaciones de las proyecciones de población de los cinco corregimientos </t>
  </si>
  <si>
    <t>Estimación de las proyecciones de población de la clase 2, constituida  por  5 corregimientos (Palmitas, Santa Elena, Altavista, San Antonio de Prado y San Cristóbal) y de la clase 3, constituida por la parte rural dispersa de los cinco corregimientos.</t>
  </si>
  <si>
    <t xml:space="preserve">Socialización  sobre los resultados obtenidos del objeto del Convenio 008 de 2009 </t>
  </si>
  <si>
    <t>Ajuste conceptual de la encuesta</t>
  </si>
  <si>
    <t>PP1</t>
  </si>
  <si>
    <t>Métodos de análisis estadístico</t>
  </si>
  <si>
    <t>Impresión del formulario y del manual de diligenciamiento y conceptos básicos.</t>
  </si>
  <si>
    <t>PP3</t>
  </si>
  <si>
    <t>Ajuste al diseño del procesamiento de Información</t>
  </si>
  <si>
    <t>PP4</t>
  </si>
  <si>
    <t xml:space="preserve">Elaboración y prueba de los programas para la generación de los cuadros de salida </t>
  </si>
  <si>
    <t>Consolidación archivos DANE Central</t>
  </si>
  <si>
    <t xml:space="preserve">Informe de resultados </t>
  </si>
  <si>
    <t>Elaboración informe de resultados Prueba piloto</t>
  </si>
  <si>
    <t>AR3</t>
  </si>
  <si>
    <t>Preparación de bases de datos</t>
  </si>
  <si>
    <t xml:space="preserve">Oficialización de Resultados </t>
  </si>
  <si>
    <t>Cálculo de tamaños de muestra para cada lugar de aplicación de febrero a septiembre de 2010</t>
  </si>
  <si>
    <t>Entrega de muestra mes por mes</t>
  </si>
  <si>
    <t xml:space="preserve">Base revisada y depurada  </t>
  </si>
  <si>
    <t xml:space="preserve">Informe  de cobertura y desarrollo del operativo de campo </t>
  </si>
  <si>
    <t xml:space="preserve">Cuadros de salida </t>
  </si>
  <si>
    <t>Revisión de los cuadros de salida con información de la Encuesta de Viajeros en Bogotá según las normas de validación y consistencia, para elaboración del boletín de prensa del prensa mensual</t>
  </si>
  <si>
    <t xml:space="preserve">Elaboración del Boletín mensual, de la Encuesta de Viajeros en Bogotá </t>
  </si>
  <si>
    <t>Aplicativo de captura encuesta IEFIC</t>
  </si>
  <si>
    <t>Desarrollo del aplicativo de captura</t>
  </si>
  <si>
    <t>Base de datos IEFIC y diccionario de datos</t>
  </si>
  <si>
    <t>Diseño de base de datos y tablas para almacenamiento de la información recolectada.</t>
  </si>
  <si>
    <t>Base de datos IEFIC consolidada</t>
  </si>
  <si>
    <t>Elaborar 1 informe parcial (trimestral), para el Banco de la República</t>
  </si>
  <si>
    <t>Elaborar 1 informe parcial (semestral), para el Banco de la República</t>
  </si>
  <si>
    <t>Informe trimestral</t>
  </si>
  <si>
    <t>Informe semestral</t>
  </si>
  <si>
    <t>PRODUCTOS ESPERADOS</t>
  </si>
  <si>
    <t>ETAPA</t>
  </si>
  <si>
    <t>OBSERVACIONES</t>
  </si>
  <si>
    <t>PROYECTO</t>
  </si>
  <si>
    <t>ACTIVIDAD</t>
  </si>
  <si>
    <t>EJ01</t>
  </si>
  <si>
    <t>DF02</t>
  </si>
  <si>
    <t>DF2</t>
  </si>
  <si>
    <t>PP6</t>
  </si>
  <si>
    <t>DF1</t>
  </si>
  <si>
    <t>PP2</t>
  </si>
  <si>
    <t>AR1</t>
  </si>
  <si>
    <t>AR04</t>
  </si>
  <si>
    <t>EJ1</t>
  </si>
  <si>
    <t>DF01</t>
  </si>
  <si>
    <t>EJ9</t>
  </si>
  <si>
    <t>EJ8</t>
  </si>
  <si>
    <t>Formulario, manuales, formatos de control, plegables;</t>
  </si>
  <si>
    <t>Software de captura DMC-WEB</t>
  </si>
  <si>
    <t>Base con microdato consolidado según cobertura de la encuesta.</t>
  </si>
  <si>
    <t>AR03</t>
  </si>
  <si>
    <t>Bases de datos de resultados definitivos</t>
  </si>
  <si>
    <t>AR01</t>
  </si>
  <si>
    <t>PP01</t>
  </si>
  <si>
    <t>Base de datos</t>
  </si>
  <si>
    <t>ESTADO DEL PRODUCTO</t>
  </si>
  <si>
    <t>Directorio actualizado</t>
  </si>
  <si>
    <t>EJ05</t>
  </si>
  <si>
    <t>Cuadros de salida e informes</t>
  </si>
  <si>
    <t>Consolidación de datos y generación de cuadros de salida</t>
  </si>
  <si>
    <t>Documento validado</t>
  </si>
  <si>
    <t>Documento de informe mensual consolidado incluyendo cuadros de salida</t>
  </si>
  <si>
    <t>I</t>
  </si>
  <si>
    <t>II</t>
  </si>
  <si>
    <t>III</t>
  </si>
  <si>
    <t>IV</t>
  </si>
  <si>
    <t>META</t>
  </si>
  <si>
    <t>TRIMESTRE</t>
  </si>
  <si>
    <t>Mes</t>
  </si>
  <si>
    <t>Total</t>
  </si>
  <si>
    <t>LOGRO</t>
  </si>
  <si>
    <t>INDICADOR</t>
  </si>
  <si>
    <t>Cantidad
Producto</t>
  </si>
  <si>
    <t>Informe de compatibilidad para MATRIZ SEGUIMIENTO POR PRODUCTOS JUNIO 30 DE 2010 con indicadores.xls</t>
  </si>
  <si>
    <t>Ejecutar el 07/07/2010 13:32</t>
  </si>
  <si>
    <t>Las siguientes características de este libro no son compatibles con versiones anteriores de Excel. Estas características podrían perderse o degradarse si guarda el libro con un formato de archivo anterior.</t>
  </si>
  <si>
    <t>Pérdida significativa de funcionalidad</t>
  </si>
  <si>
    <t>Nº de apariciones</t>
  </si>
  <si>
    <t>Este libro contiene datos en celdas que están fuera del límite de filas y columnas del formato de archivo seleccionado. Los datos que ocupen más de 256 (IV) columnas por 65.536 filas no se guardarán. Las fórmulas que hagan referencia a los datos situados en esta región devolverán un error #REF!</t>
  </si>
  <si>
    <t>'CULTURALES'!F14</t>
  </si>
  <si>
    <t>Este libro contiene una o varias funciones que no están disponibles en versiones anteriores de Excel. Al volver a calcularlas en versiones anteriores, estas funciones devolverán un error #NAME? en lugar de los resultados actuales.</t>
  </si>
  <si>
    <t>'OBJETIVOS DEL MILENIO'!N4:Q4</t>
  </si>
  <si>
    <t>'OBJETIVOS DEL MILENIO'!S4:V4</t>
  </si>
  <si>
    <t>'OBJETIVOS DEL MILENIO'!N5:Q5</t>
  </si>
  <si>
    <t>'OBJETIVOS DEL MILENIO'!S5:V5</t>
  </si>
  <si>
    <t>'OBJETIVOS DEL MILENIO'!N6:Q6</t>
  </si>
  <si>
    <t>'OBJETIVOS DEL MILENIO'!S6:V6</t>
  </si>
  <si>
    <t>'PRODUCCION COMERCIO Y SERVICIOS'!N4:Q4</t>
  </si>
  <si>
    <t>'PRODUCCION COMERCIO Y SERVICIOS'!S4:V4</t>
  </si>
  <si>
    <t>'PRODUCCION COMERCIO Y SERVICIOS'!N5:Q5</t>
  </si>
  <si>
    <t>'PRODUCCION COMERCIO Y SERVICIOS'!S5:V5</t>
  </si>
  <si>
    <t>'PRODUCCION COMERCIO Y SERVICIOS'!N6:Q6</t>
  </si>
  <si>
    <t>'PRODUCCION COMERCIO Y SERVICIOS'!S6:V6</t>
  </si>
  <si>
    <t>'PRODUCCION COMERCIO Y SERVICIOS'!N7:Q7</t>
  </si>
  <si>
    <t>'PRODUCCION COMERCIO Y SERVICIOS'!S7:V7</t>
  </si>
  <si>
    <t>'PRODUCCION COMERCIO Y SERVICIOS'!N8:Q8</t>
  </si>
  <si>
    <t>'PRODUCCION COMERCIO Y SERVICIOS'!S8:V8</t>
  </si>
  <si>
    <t>'PRODUCCION COMERCIO Y SERVICIOS'!N9:Q9</t>
  </si>
  <si>
    <t>'PRODUCCION COMERCIO Y SERVICIOS'!S9:V9</t>
  </si>
  <si>
    <t>'PRODUCCION COMERCIO Y SERVICIOS'!N10:Q10</t>
  </si>
  <si>
    <t>'PRODUCCION COMERCIO Y SERVICIOS'!S10:V10</t>
  </si>
  <si>
    <t>'PRODUCCION COMERCIO Y SERVICIOS'!N11:Q11</t>
  </si>
  <si>
    <t>'PRODUCCION COMERCIO Y SERVICIOS'!S11:V11</t>
  </si>
  <si>
    <t>'PRODUCCION COMERCIO Y SERVICIOS'!N12:Q12</t>
  </si>
  <si>
    <t>'PRODUCCION COMERCIO Y SERVICIOS'!S12:V12</t>
  </si>
  <si>
    <t>'PRODUCCION COMERCIO Y SERVICIOS'!N13:Q13</t>
  </si>
  <si>
    <t>'PRODUCCION COMERCIO Y SERVICIOS'!S13:V13</t>
  </si>
  <si>
    <t>'PRODUCCION COMERCIO Y SERVICIOS'!N14:Q14</t>
  </si>
  <si>
    <t>'PRODUCCION COMERCIO Y SERVICIOS'!S14:V14</t>
  </si>
  <si>
    <t>'PRODUCCION COMERCIO Y SERVICIOS'!N15:Q15</t>
  </si>
  <si>
    <t>'PRODUCCION COMERCIO Y SERVICIOS'!S15:V15</t>
  </si>
  <si>
    <t>'PRODUCCION COMERCIO Y SERVICIOS'!N16:Q16</t>
  </si>
  <si>
    <t>'PRODUCCION COMERCIO Y SERVICIOS'!S16:V16</t>
  </si>
  <si>
    <t>'PRODUCCION COMERCIO Y SERVICIOS'!N17:Q17</t>
  </si>
  <si>
    <t>'PRODUCCION COMERCIO Y SERVICIOS'!S17:V17</t>
  </si>
  <si>
    <t>'SERVICIOS PUBICOS'!N4:Q4</t>
  </si>
  <si>
    <t>'SERVICIOS PUBICOS'!S4:V4</t>
  </si>
  <si>
    <t>'SERVICIOS PUBICOS'!N5:Q5</t>
  </si>
  <si>
    <t>'SERVICIOS PUBICOS'!S5:V5</t>
  </si>
  <si>
    <t>'SERVICIOS PUBICOS'!N6:Q6</t>
  </si>
  <si>
    <t>'SERVICIOS PUBICOS'!S6:V6</t>
  </si>
  <si>
    <t>'SERVICIOS PUBICOS'!N7:Q7</t>
  </si>
  <si>
    <t>'SERVICIOS PUBICOS'!S7:V7</t>
  </si>
  <si>
    <t>'SERVICIOS PUBICOS'!N8:Q8</t>
  </si>
  <si>
    <t>'SERVICIOS PUBICOS'!S8:V8</t>
  </si>
  <si>
    <t>'SERVICIOS PUBICOS'!N9:Q9</t>
  </si>
  <si>
    <t>'SERVICIOS PUBICOS'!S9:V9</t>
  </si>
  <si>
    <t>'SERVICIOS PUBICOS'!N10:Q10</t>
  </si>
  <si>
    <t>'SERVICIOS PUBICOS'!S10:V10</t>
  </si>
  <si>
    <t>'SERVICIOS PUBICOS'!N11:Q11</t>
  </si>
  <si>
    <t>'SERVICIOS PUBICOS'!S11:V11</t>
  </si>
  <si>
    <t>'PRECIOS'!N4:Q4</t>
  </si>
  <si>
    <t>'PRECIOS'!S4:V4</t>
  </si>
  <si>
    <t>'PRECIOS'!N5:Q5</t>
  </si>
  <si>
    <t>'PRECIOS'!S5:V5</t>
  </si>
  <si>
    <t>'PRECIOS'!N6:Q6</t>
  </si>
  <si>
    <t>'PRECIOS'!S6:V6</t>
  </si>
  <si>
    <t>'PRECIOS'!N7:Q7</t>
  </si>
  <si>
    <t>'PRECIOS'!S7:V7</t>
  </si>
  <si>
    <t>'PRECIOS'!N8:Q8</t>
  </si>
  <si>
    <t>'PRECIOS'!S8:V8</t>
  </si>
  <si>
    <t>'PRECIOS'!N9:Q9</t>
  </si>
  <si>
    <t>'PRECIOS'!S9:V9</t>
  </si>
  <si>
    <t>'PRECIOS'!N10:Q10</t>
  </si>
  <si>
    <t>'PRECIOS'!S10:V10</t>
  </si>
  <si>
    <t>'SOCIODEMOGRAFICAS'!N4:Q4</t>
  </si>
  <si>
    <t>'SOCIODEMOGRAFICAS'!S4:V4</t>
  </si>
  <si>
    <t>'SOCIODEMOGRAFICAS'!N5:Q5</t>
  </si>
  <si>
    <t>'SOCIODEMOGRAFICAS'!S5:V5</t>
  </si>
  <si>
    <t>'SOCIODEMOGRAFICAS'!N6:Q6</t>
  </si>
  <si>
    <t>'SOCIODEMOGRAFICAS'!S6:V6</t>
  </si>
  <si>
    <t>'SOCIODEMOGRAFICAS'!N7:Q7</t>
  </si>
  <si>
    <t>'SOCIODEMOGRAFICAS'!S7:V7</t>
  </si>
  <si>
    <t>'SOCIODEMOGRAFICAS'!N8:Q8</t>
  </si>
  <si>
    <t>'SOCIODEMOGRAFICAS'!S8:V8</t>
  </si>
  <si>
    <t>'SOCIODEMOGRAFICAS'!N9:Q9</t>
  </si>
  <si>
    <t>'SOCIODEMOGRAFICAS'!S9:V9</t>
  </si>
  <si>
    <t>'SOCIODEMOGRAFICAS'!N10:Q10</t>
  </si>
  <si>
    <t>'SOCIODEMOGRAFICAS'!S10:V10</t>
  </si>
  <si>
    <t>'SOCIODEMOGRAFICAS'!N11:Q11</t>
  </si>
  <si>
    <t>'SOCIODEMOGRAFICAS'!S11:V11</t>
  </si>
  <si>
    <t>'SOCIODEMOGRAFICAS'!N12:Q12</t>
  </si>
  <si>
    <t>'SOCIODEMOGRAFICAS'!S12:V12</t>
  </si>
  <si>
    <t>'SOCIODEMOGRAFICAS'!N13:Q13</t>
  </si>
  <si>
    <t>'SOCIODEMOGRAFICAS'!S13:V13</t>
  </si>
  <si>
    <t>'AMBIENTALES'!N4:Q4</t>
  </si>
  <si>
    <t>'AMBIENTALES'!S4:V4</t>
  </si>
  <si>
    <t>'AMBIENTALES'!N5:Q5</t>
  </si>
  <si>
    <t>'AMBIENTALES'!S5:V5</t>
  </si>
  <si>
    <t>'AMBIENTALES'!N6:Q6</t>
  </si>
  <si>
    <t>'AMBIENTALES'!S6:V6</t>
  </si>
  <si>
    <t>'ESPACIALES'!N4:Q4</t>
  </si>
  <si>
    <t>'ESPACIALES'!S4:V4</t>
  </si>
  <si>
    <t>'ESPACIALES'!N5:Q5</t>
  </si>
  <si>
    <t>'ESPACIALES'!S5:V5</t>
  </si>
  <si>
    <t>'CULTURALES'!N4:Q4</t>
  </si>
  <si>
    <t>'CULTURALES'!S4:V4</t>
  </si>
  <si>
    <t>'CULTURALES'!N5:Q5</t>
  </si>
  <si>
    <t>'CULTURALES'!S5:V5</t>
  </si>
  <si>
    <t>'CUENTAS NACIONALES'!N4:Q4</t>
  </si>
  <si>
    <t>'CUENTAS NACIONALES'!S4:V4</t>
  </si>
  <si>
    <t>'CUENTAS NACIONALES'!N5:Q5</t>
  </si>
  <si>
    <t>'CUENTAS NACIONALES'!S5:V5</t>
  </si>
  <si>
    <t>'CUENTAS NACIONALES'!N6:Q6</t>
  </si>
  <si>
    <t>'CUENTAS NACIONALES'!S6:V6</t>
  </si>
  <si>
    <t>'CUENTAS NACIONALES'!N7:Q7</t>
  </si>
  <si>
    <t>'CUENTAS NACIONALES'!S7:V7</t>
  </si>
  <si>
    <t>'CUENTAS NACIONALES'!N8:Q8</t>
  </si>
  <si>
    <t>'CUENTAS NACIONALES'!S8:V8</t>
  </si>
  <si>
    <t>'PLANIFICACION'!N4:Q4</t>
  </si>
  <si>
    <t>'PLANIFICACION'!S4:V4</t>
  </si>
  <si>
    <t>'PLANIFICACION'!N5:Q5</t>
  </si>
  <si>
    <t>'PLANIFICACION'!S5:V5</t>
  </si>
  <si>
    <t>'PLANIFICACION'!N6:Q6</t>
  </si>
  <si>
    <t>'PLANIFICACION'!S6:V6</t>
  </si>
  <si>
    <t>'PLANIFICACION'!N7:Q7</t>
  </si>
  <si>
    <t>'PLANIFICACION'!S7:V7</t>
  </si>
  <si>
    <t>'PLANIFICACION'!N8:Q8</t>
  </si>
  <si>
    <t>'PLANIFICACION'!S8:V8</t>
  </si>
  <si>
    <t>'PLANIFICACION'!N9:Q9</t>
  </si>
  <si>
    <t>'PLANIFICACION'!S9:V9</t>
  </si>
  <si>
    <t>'PLANIFICACION'!N10:Q10</t>
  </si>
  <si>
    <t>'PLANIFICACION'!S10:V10</t>
  </si>
  <si>
    <t>'PLANIFICACION'!N11:Q11</t>
  </si>
  <si>
    <t>'PLANIFICACION'!S11:V11</t>
  </si>
  <si>
    <t>'PLANIFICACION'!N12:Q12</t>
  </si>
  <si>
    <t>'PLANIFICACION'!S12:V12</t>
  </si>
  <si>
    <t>'PLANIFICACION'!N13:Q13</t>
  </si>
  <si>
    <t>'PLANIFICACION'!S13:V13</t>
  </si>
  <si>
    <t>'PLANIFICACION'!N14:Q14</t>
  </si>
  <si>
    <t>'PLANIFICACION'!S14:V14</t>
  </si>
  <si>
    <t>'PLANIFICACION'!N15:Q15</t>
  </si>
  <si>
    <t>'PLANIFICACION'!S15:V15</t>
  </si>
  <si>
    <t>'PLANIFICACION'!N16:Q16</t>
  </si>
  <si>
    <t>'PLANIFICACION'!S16:V16</t>
  </si>
  <si>
    <t>'PLANIFICACION'!N17:Q17</t>
  </si>
  <si>
    <t>'PLANIFICACION'!S17:V17</t>
  </si>
  <si>
    <t>'PLANIFICACION'!N18:Q18</t>
  </si>
  <si>
    <t>'PLANIFICACION'!S18:V18</t>
  </si>
  <si>
    <t>'PLANIFICACION'!N19:Q19</t>
  </si>
  <si>
    <t>'PLANIFICACION'!S19:V19</t>
  </si>
  <si>
    <t>'AGROPECUARIAS'!N4:Q4</t>
  </si>
  <si>
    <t>'AGROPECUARIAS'!S4:V4</t>
  </si>
  <si>
    <t>'AGROPECUARIAS'!N5:Q5</t>
  </si>
  <si>
    <t>'AGROPECUARIAS'!S5:V5</t>
  </si>
  <si>
    <t>'AGROPECUARIAS'!N6:Q6</t>
  </si>
  <si>
    <t>'AGROPECUARIAS'!S6:V6</t>
  </si>
  <si>
    <t>'AGROPECUARIAS'!N7:Q7</t>
  </si>
  <si>
    <t>'AGROPECUARIAS'!S7:V7</t>
  </si>
  <si>
    <t>'AGROPECUARIAS'!N8:Q8</t>
  </si>
  <si>
    <t>'AGROPECUARIAS'!S8:V8</t>
  </si>
  <si>
    <t>'AGROPECUARIAS'!N9:Q9</t>
  </si>
  <si>
    <t>'AGROPECUARIAS'!S9:V9</t>
  </si>
  <si>
    <t>'AGROPECUARIAS'!N10:Q10</t>
  </si>
  <si>
    <t>'AGROPECUARIAS'!S10:V10</t>
  </si>
  <si>
    <t>'INSTRUMENTALES'!N4:Q4</t>
  </si>
  <si>
    <t>'INSTRUMENTALES'!S4:V4</t>
  </si>
  <si>
    <t>'INSTRUMENTALES'!N5:Q5</t>
  </si>
  <si>
    <t>'INSTRUMENTALES'!S5:V5</t>
  </si>
  <si>
    <t>'INSTRUMENTALES'!N6:Q6</t>
  </si>
  <si>
    <t>'INSTRUMENTALES'!S6:V6</t>
  </si>
  <si>
    <t>'INSTRUMENTALES'!N7:Q7</t>
  </si>
  <si>
    <t>'INSTRUMENTALES'!S7:V7</t>
  </si>
  <si>
    <t>'INSTRUMENTALES'!N8:Q8</t>
  </si>
  <si>
    <t>'INSTRUMENTALES'!S8:V8</t>
  </si>
  <si>
    <t>'INSTRUMENTALES'!N9:Q9</t>
  </si>
  <si>
    <t>'INSTRUMENTALES'!S9:V9</t>
  </si>
  <si>
    <t>'INSTRUMENTALES'!N10:Q10</t>
  </si>
  <si>
    <t>'INSTRUMENTALES'!S10:V10</t>
  </si>
  <si>
    <t>'INSTRUMENTALES'!N11:Q11</t>
  </si>
  <si>
    <t>'INSTRUMENTALES'!S11:V11</t>
  </si>
  <si>
    <t>'INSTRUMENTALES'!N12:Q12</t>
  </si>
  <si>
    <t>'INSTRUMENTALES'!S12:V12</t>
  </si>
  <si>
    <t>'INSTRUMENTALES'!N13:Q13</t>
  </si>
  <si>
    <t>'INSTRUMENTALES'!S13:V13</t>
  </si>
  <si>
    <t>'INSTRUMENTALES'!N14:Q14</t>
  </si>
  <si>
    <t>'INSTRUMENTALES'!S14:V14</t>
  </si>
  <si>
    <t>'INSTRUMENTALES'!N15:Q15</t>
  </si>
  <si>
    <t>'INSTRUMENTALES'!S15:V15</t>
  </si>
  <si>
    <t>'INSTRUMENTALES'!N16:Q16</t>
  </si>
  <si>
    <t>'INSTRUMENTALES'!S16:V16</t>
  </si>
  <si>
    <t>'FONDANE- PROPOSITOS MULTIPLES'!N4:Q4</t>
  </si>
  <si>
    <t>'FONDANE- PROPOSITOS MULTIPLES'!S4:V4</t>
  </si>
  <si>
    <t>'FONDANE- PROPOSITOS MULTIPLES'!N5:Q5</t>
  </si>
  <si>
    <t>'FONDANE- PROPOSITOS MULTIPLES'!S5:V5</t>
  </si>
  <si>
    <t>'FONDANE- PROPOSITOS MULTIPLES'!N6:Q6</t>
  </si>
  <si>
    <t>'FONDANE- PROPOSITOS MULTIPLES'!S6:V6</t>
  </si>
  <si>
    <t>'FONDANE- PROPOSITOS MULTIPLES'!N7:Q7</t>
  </si>
  <si>
    <t>'FONDANE- PROPOSITOS MULTIPLES'!S7:V7</t>
  </si>
  <si>
    <t>'FONDANE- PROPOSITOS MULTIPLES'!N8:Q8</t>
  </si>
  <si>
    <t>'FONDANE- PROPOSITOS MULTIPLES'!S8:V8</t>
  </si>
  <si>
    <t>'FONDANE- PROPOSITOS MULTIPLES'!N9:Q9</t>
  </si>
  <si>
    <t>'FONDANE- PROPOSITOS MULTIPLES'!S9:V9</t>
  </si>
  <si>
    <t>'CONTROL INTERNO'!N4:Q4</t>
  </si>
  <si>
    <t>'CONTROL INTERNO'!S4:V4</t>
  </si>
  <si>
    <t>'ADMINISTRATIVA-CORRESP-ALMACEN'!N4:Q4</t>
  </si>
  <si>
    <t>'ADMINISTRATIVA-CORRESP-ALMACEN'!S4:V4</t>
  </si>
  <si>
    <t>'PLANEACION'!N4:Q4</t>
  </si>
  <si>
    <t>'PLANEACION'!S4:V4</t>
  </si>
  <si>
    <t>'PLANEACION - SGC- MECI'!N4:Q4</t>
  </si>
  <si>
    <t>'PLANEACION - SGC- MECI'!S4:V4</t>
  </si>
  <si>
    <t>'FINANCIERA'!N4:Q4</t>
  </si>
  <si>
    <t>'FINANCIERA'!S4:V4</t>
  </si>
  <si>
    <t>'FINANCIERA'!N5:Q5</t>
  </si>
  <si>
    <t>'FINANCIERA'!S5:V5</t>
  </si>
  <si>
    <t>'FINANCIERA'!N6:Q6</t>
  </si>
  <si>
    <t>'FINANCIERA'!S6:V6</t>
  </si>
  <si>
    <t>'FINANCIERA'!N7:Q7</t>
  </si>
  <si>
    <t>'FINANCIERA'!S7:V7</t>
  </si>
  <si>
    <t>'FINANCIERA'!N8:Q8</t>
  </si>
  <si>
    <t>'FINANCIERA'!S8:V8</t>
  </si>
  <si>
    <t>'FINANCIERA'!N9:Q9</t>
  </si>
  <si>
    <t>'FINANCIERA'!S9:V9</t>
  </si>
  <si>
    <t>'FINANCIERA'!N10:Q10</t>
  </si>
  <si>
    <t>'FINANCIERA'!S10:V10</t>
  </si>
  <si>
    <t>'SOPORTE LEGAL'!N4:Q4</t>
  </si>
  <si>
    <t>'SOPORTE LEGAL'!S4:V4</t>
  </si>
  <si>
    <t>Pérdida menor de fidelidad</t>
  </si>
  <si>
    <t>Algunas celdas o estilos de este libro contienen un formato no admitido en el formato de archivo seleccionado. Estos formatos se convertirán al formato más cercano disponible.</t>
  </si>
  <si>
    <t>Ajustes al módulo de verificación para empresas a utilizar en el desarrollo del convenio.</t>
  </si>
  <si>
    <t xml:space="preserve">Aplicativo de captura mejorado con el módulo de verificación. </t>
  </si>
  <si>
    <t>Seguimiento y control del plan operativo del Plan de Trabajo del convenio 076 de 2010 (JULIO)</t>
  </si>
  <si>
    <t>Seguimiento y control del plan operativo del Plan de Trabajo del convenio 076 de 2010 (AGOSTO)</t>
  </si>
  <si>
    <t>Seguimiento y control del plan operativo del Plan de Trabajo del convenio 076 de 2010 (SEPTIEMBRE)</t>
  </si>
  <si>
    <t>Seguimiento y control del plan operativo del Plan de Trabajo del convenio 076 de 2010 (OCTUBRE)</t>
  </si>
  <si>
    <t>Seguimiento y control del plan operativo del Plan de Trabajo del convenio 076 de 2010 (NOVIEMBRE)</t>
  </si>
  <si>
    <t>Seguimiento y control del plan operativo del Plan de Trabajo del convenio 076 de 2010 (DICIEMBRE)</t>
  </si>
  <si>
    <t>Proponer y aplicar medidas preventivas y/o correctivas a los procesos cuando sea necesario. (AGOSTO)</t>
  </si>
  <si>
    <t>Proponer y aplicar medidas preventivas y/o correctivas a los procesos cuando sea necesario. (SEPTIEMBRE)</t>
  </si>
  <si>
    <t>Proponer y aplicar medidas preventivas y/o correctivas a los procesos cuando sea necesario. (OCTUBRE)</t>
  </si>
  <si>
    <t>Proponer y aplicar medidas preventivas y/o correctivas a los procesos cuando sea necesario. (NOVIEMBRE)</t>
  </si>
  <si>
    <t>Documento de seguimiento</t>
  </si>
  <si>
    <t>Documento de medidas correctivas</t>
  </si>
  <si>
    <t>Solicitar y recibir la información de las fuentes internas y externas de información, definidas y validadas para actualizar la Base de Datos del DEST. (AGOSTO)</t>
  </si>
  <si>
    <t>Solicitar y recibir la información de las fuentes internas y externas de información, definidas y validadas para actualizar la Base de Datos del DEST. (SEPTIEMBRE)</t>
  </si>
  <si>
    <t>Solicitar y recibir la información de las fuentes internas y externas de información, definidas y validadas para actualizar la Base de Datos del DEST. (OCTUBRE)</t>
  </si>
  <si>
    <t>Solicitar y recibir la información de las fuentes internas y externas de información, definidas y validadas para actualizar la Base de Datos del DEST. (NOVIEMBRE)</t>
  </si>
  <si>
    <t>Sistema de Información del DEST disponible.</t>
  </si>
  <si>
    <t>Implementación de los módulos de validación y consolidación de información para realización de llamadas telefónicas.</t>
  </si>
  <si>
    <t>Administrar la base de datos del actual sistema de información del DEST y garantizar el acceso a la información a las investigaciones internas. (JULIO)</t>
  </si>
  <si>
    <t>Administrar la base de datos del actual sistema de información del DEST y garantizar el acceso a la información a las investigaciones internas. (AGOSTO)</t>
  </si>
  <si>
    <t>Administrar la base de datos del actual sistema de información del DEST y garantizar el acceso a la información a las investigaciones internas. (SEPTIEMBRE)</t>
  </si>
  <si>
    <t>Administrar la base de datos del actual sistema de información del DEST y garantizar el acceso a la información a las investigaciones internas. (OCTUBRE)</t>
  </si>
  <si>
    <t>Administrar la base de datos del actual sistema de información del DEST y garantizar el acceso a la información a las investigaciones internas. (NOVIEMBRE)</t>
  </si>
  <si>
    <t>Administrar la base de datos del actual sistema de información del DEST y garantizar el acceso a la información a las investigaciones internas. (DICIEMBRE)</t>
  </si>
  <si>
    <t>Información actualizada</t>
  </si>
  <si>
    <t>Validar la Información proveniente de fuentes internas y externas recibida para la actualización de la base de datos del DEST. (JULIO)</t>
  </si>
  <si>
    <t>Validar la Información proveniente de fuentes internas y externas recibida para la actualización de la base de datos del DEST. (AGOSTO)</t>
  </si>
  <si>
    <t>Validar la Información proveniente de fuentes internas y externas recibida para la actualización de la base de datos del DEST. (SEPTIEMBRE)</t>
  </si>
  <si>
    <t>Validar la Información proveniente de fuentes internas y externas recibida para la actualización de la base de datos del DEST. (OCTUBRE)</t>
  </si>
  <si>
    <t>Validar la Información proveniente de fuentes internas y externas recibida para la actualización de la base de datos del DEST. (NOVIEMBRE)</t>
  </si>
  <si>
    <t>Análisis estadístico y comparativo de la Información a incorporar a la base de Datos del DEST.</t>
  </si>
  <si>
    <t>Registros del directorio estadístico de empresas actualizados de acuerdo con el compromiso adquirido con el Ministerio.</t>
  </si>
  <si>
    <t>EJ06</t>
  </si>
  <si>
    <t>Directorio de servicios actualizado</t>
  </si>
  <si>
    <t>Preparación y entrega del informe final de actualización del directorio de servicios</t>
  </si>
  <si>
    <t>AR5</t>
  </si>
  <si>
    <t>Selección de la muestra para recolección</t>
  </si>
  <si>
    <t>Muestra seleccionada</t>
  </si>
  <si>
    <t xml:space="preserve">Elaboración de materiales para la inducción </t>
  </si>
  <si>
    <t>Instrumentos de capacitación</t>
  </si>
  <si>
    <t>Diseño base de datos</t>
  </si>
  <si>
    <t>PP07</t>
  </si>
  <si>
    <t>PP10</t>
  </si>
  <si>
    <t>Impresión del formulario y del manual de diligenciamiento y conceptos básicos y su envío a la territorial Bogotá</t>
  </si>
  <si>
    <t>Formulario impreso</t>
  </si>
  <si>
    <t>PP03</t>
  </si>
  <si>
    <t>Convenio N° 014 A-166 de 2010 celebrado con la Secretaría Distrital de Planeación</t>
  </si>
  <si>
    <t>MATRIZ SEGUIMIENTO PRODUCTOS</t>
  </si>
  <si>
    <t>SEGUIMIENTO DICIEMBRE DE 2010</t>
  </si>
  <si>
    <t>Informe de cobertura</t>
  </si>
  <si>
    <t>Convenio N° 117 de 2010   celebrado con el  Instituto Distrital de Turismo</t>
  </si>
  <si>
    <t>Convenio con el Instituto Distrital de Turismo. No. 029-08- Muestra Mensual de Hoteles</t>
  </si>
  <si>
    <t>Convenio con el Instituto Distrital de Turismo No. 029-08 - Encuesta de Viajeros</t>
  </si>
  <si>
    <t>Planeación Distrital. No. 020-09 Y SDP No. 302-09. Diseño metodológico de la encuesta multipropósito  para el Distrito Capital</t>
  </si>
  <si>
    <t>ACTUALIZACIÓN DE ESTUDIOS Y ENCUESTAS DE PROPÓSITOS</t>
  </si>
  <si>
    <t>Boletín y documentos de resultados.</t>
  </si>
  <si>
    <t>INVESTIGACIÓN</t>
  </si>
  <si>
    <t>FECHA DE TERMINACIÓN</t>
  </si>
  <si>
    <t>Investigación / Componente</t>
  </si>
  <si>
    <t>Convenio No 076 de 2010 con el Ministerio de Comercio Directorio Estadístico</t>
  </si>
  <si>
    <t>Elaboración del diseño metodológico para la prueba piloto y socialización en comité</t>
  </si>
  <si>
    <t>ajuste del diseño estadístico, marco muestral,  muestra, metodología de estimación y varianza, costos operativos</t>
  </si>
  <si>
    <t>Convenio N° 018 de 2009 celebrado con la Alcaldía de Medellín</t>
  </si>
  <si>
    <t>Documentos de técnicas, normas de validación y diccionario de datos</t>
  </si>
  <si>
    <t>Proceso de recolección</t>
  </si>
  <si>
    <t>Validación Directorio hoteles  Bogotá</t>
  </si>
  <si>
    <t>Realizar la corrección de inconsistencias de la información  de la Encuesta de Viajeros en Bogotá.</t>
  </si>
  <si>
    <t xml:space="preserve">Elaboración de informes mensuales de cobertura y desarrollo del operativo de campo Encuesta de Viajeros en Bogotá.  </t>
  </si>
  <si>
    <t xml:space="preserve">Boletín mensual </t>
  </si>
  <si>
    <t>Consolidación de los resultados en la base de datos</t>
  </si>
  <si>
    <t>Analizar la información proveniente de las fuentes externas y cruzarla con la Base de datos  del DEST para su validación e incorporación a la misma. (JULIO)</t>
  </si>
  <si>
    <t>Analizar la información proveniente de las fuentes externas y cruzarla con la Base de datos  del DEST para su validación e incorporación a la misma.. (AGOSTO)</t>
  </si>
  <si>
    <t>Analizar la información proveniente de las fuentes externas y cruzarla con la Base de datos  del DEST para su validación e incorporación a la misma.. (SEPTIEMBRE)</t>
  </si>
  <si>
    <t>Analizar la información proveniente de las fuentes externas y cruzarla con la Base de datos  del DEST para su validación e incorporación a la misma.. (OCTUBRE)</t>
  </si>
  <si>
    <t>Analizar la información proveniente de las fuentes externas y cruzarla con la Base de datos  del DEST para su validación e incorporación a la misma.. (NOVIEMBRE)</t>
  </si>
  <si>
    <t>Analizar la información proveniente de las fuentes externas y cruzarla con la Base de datos  del DEST para su validación e incorporación a la misma. (DICIEMBRE)</t>
  </si>
  <si>
    <t>Realizar el control de calidad y la supervisión de los operativos telefónicos de verificación, complementación y actualización de los registros de la Base de datos del DEST.  (AGOSTO)</t>
  </si>
  <si>
    <t>Realizar el control de calidad y la supervisión de los operativos telefónicos de verificación, complementación y actualización de los registros de la Base de datos del DEST. (SEPTIEMBRE)</t>
  </si>
  <si>
    <t>Realizar el control de calidad y la supervisión de los operativos telefónicos de verificación, complementación y actualización de los registros de la Base de datos del DEST.   (NOVIEMBRE)</t>
  </si>
  <si>
    <t>Realizar el control de calidad y la supervisión de los operativos telefónicos de verificación, complementación y actualización de los registros de la Base de datos del DEST. .  (DICIEMBRE)</t>
  </si>
  <si>
    <t>Elaboración de informes mensuales de cobertura y desarrollo del operativo de campo Encuesta de Viajeros  y Muestra de Hoteles en Bogotá.  Mes de Noviembre  Y Diciembre de 2010.</t>
  </si>
  <si>
    <t>Boletín Enero-Marzo de 2010</t>
  </si>
  <si>
    <t>Boletín</t>
  </si>
  <si>
    <t>Boletín Abril-Junio de 2010</t>
  </si>
  <si>
    <t>Boletín julio-septiembre de 2010</t>
  </si>
  <si>
    <t>Seguimiento y monitoreo al documento final</t>
  </si>
  <si>
    <t>Monografías Revisadas y terminadas, JUNTO CON EL Documento Final.</t>
  </si>
  <si>
    <t>Elaboración de las proyecciones de población de la clase 2 y 3 , constituida  por  5 corregimientos (Palmitas, Santa Elena, Altavista, San Antonio de Prado y San Cristóbal), previo estudio de viabilidad técnica y la  constituida por la parte rural dispersa de los cinco corregimientos.</t>
  </si>
  <si>
    <t>Informe metodológico y descriptivo de la elaboración de las proyecciones de población para el Municipio de Medellín</t>
  </si>
  <si>
    <t>Banco de la República. No. 23-09 DANE y Banrepública No. 02490900. Diseñar e implementar la Encuesta Financiera</t>
  </si>
  <si>
    <t xml:space="preserve">Capacitación a los funcionarios de la Alcaldía de Medellín sobre los métodos empleados para la estimación de las proyecciones de población e las 16 comunas y los 5 corregimientos para el periodo 2006-2015 </t>
  </si>
  <si>
    <t>Realizar el control de calidad y la supervisión de los operativos telefónicos de verificación, complementación y actualización de los registros de la Base de datos del DEST.  (OCTUBRE)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</si>
</sst>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C$&quot;* #,##0.00_);_(&quot;C$&quot;* \(#,##0.00\);_(&quot;C$&quot;* &quot;-&quot;??_);_(@_)"/>
    <numFmt numFmtId="181" formatCode="_(&quot;C$&quot;* #,##0_);_(&quot;C$&quot;* \(#,##0\);_(&quot;C$&quot;* &quot;-&quot;_);_(@_)"/>
    <numFmt numFmtId="182" formatCode="dd\-mm\-yy"/>
    <numFmt numFmtId="183" formatCode="mmm\-yyyy"/>
    <numFmt numFmtId="184" formatCode="[$-240A]dddd\,\ dd&quot; de &quot;mmmm&quot; de &quot;yyyy"/>
    <numFmt numFmtId="185" formatCode="dd\-mm\-yy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d/mm/yyyy;@"/>
    <numFmt numFmtId="191" formatCode="dd/mm/yyyy;@"/>
    <numFmt numFmtId="192" formatCode="[$-C0A]dddd\,\ dd&quot; de &quot;mmmm&quot; de &quot;yyyy"/>
    <numFmt numFmtId="193" formatCode="d\-m\-yy;@"/>
    <numFmt numFmtId="194" formatCode="_-* #,##0.0\ _€_-;\-* #,##0.0\ _€_-;_-* &quot;-&quot;??\ _€_-;_-@_-"/>
    <numFmt numFmtId="195" formatCode="_-* #,##0\ _€_-;\-* #,##0\ _€_-;_-* &quot;-&quot;??\ _€_-;_-@_-"/>
    <numFmt numFmtId="196" formatCode="General_)"/>
    <numFmt numFmtId="197" formatCode="dd/mm/yy;@"/>
    <numFmt numFmtId="198" formatCode="[$-F800]dddd\,\ mmmm\ dd\,\ yyyy"/>
    <numFmt numFmtId="199" formatCode="_-* #,##0.000\ _€_-;\-* #,##0.000\ _€_-;_-* &quot;-&quot;??\ _€_-;_-@_-"/>
    <numFmt numFmtId="200" formatCode="_-* #,##0.0000\ _€_-;\-* #,##0.0000\ _€_-;_-* &quot;-&quot;??\ _€_-;_-@_-"/>
  </numFmts>
  <fonts count="2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1">
    <xf numFmtId="17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0" fillId="0" borderId="18" xfId="79" applyNumberFormat="1" applyBorder="1" applyAlignment="1" applyProtection="1">
      <alignment horizontal="center" vertical="top" wrapText="1"/>
      <protection/>
    </xf>
    <xf numFmtId="0" fontId="10" fillId="0" borderId="19" xfId="79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4" borderId="0" xfId="0" applyNumberFormat="1" applyFill="1" applyAlignment="1">
      <alignment/>
    </xf>
    <xf numFmtId="0" fontId="1" fillId="24" borderId="21" xfId="0" applyNumberFormat="1" applyFont="1" applyFill="1" applyBorder="1" applyAlignment="1">
      <alignment/>
    </xf>
    <xf numFmtId="0" fontId="1" fillId="24" borderId="21" xfId="0" applyNumberFormat="1" applyFont="1" applyFill="1" applyBorder="1" applyAlignment="1">
      <alignment vertical="center" wrapText="1"/>
    </xf>
    <xf numFmtId="0" fontId="1" fillId="24" borderId="21" xfId="0" applyNumberFormat="1" applyFont="1" applyFill="1" applyBorder="1" applyAlignment="1">
      <alignment horizontal="center" vertical="center" wrapText="1"/>
    </xf>
    <xf numFmtId="182" fontId="21" fillId="24" borderId="21" xfId="0" applyNumberFormat="1" applyFont="1" applyFill="1" applyBorder="1" applyAlignment="1" applyProtection="1">
      <alignment horizontal="center" wrapText="1"/>
      <protection locked="0"/>
    </xf>
    <xf numFmtId="195" fontId="21" fillId="24" borderId="21" xfId="83" applyNumberFormat="1" applyFont="1" applyFill="1" applyBorder="1" applyAlignment="1" applyProtection="1">
      <alignment wrapText="1"/>
      <protection locked="0"/>
    </xf>
    <xf numFmtId="195" fontId="21" fillId="24" borderId="21" xfId="83" applyNumberFormat="1" applyFont="1" applyFill="1" applyBorder="1" applyAlignment="1" applyProtection="1">
      <alignment horizontal="center" wrapText="1"/>
      <protection locked="0"/>
    </xf>
    <xf numFmtId="0" fontId="0" fillId="24" borderId="21" xfId="0" applyNumberFormat="1" applyFill="1" applyBorder="1" applyAlignment="1">
      <alignment/>
    </xf>
    <xf numFmtId="0" fontId="1" fillId="24" borderId="21" xfId="0" applyNumberFormat="1" applyFont="1" applyFill="1" applyBorder="1" applyAlignment="1">
      <alignment horizontal="left" vertical="center" wrapText="1"/>
    </xf>
    <xf numFmtId="9" fontId="1" fillId="24" borderId="21" xfId="94" applyFont="1" applyFill="1" applyBorder="1" applyAlignment="1">
      <alignment/>
    </xf>
    <xf numFmtId="0" fontId="22" fillId="24" borderId="21" xfId="0" applyNumberFormat="1" applyFont="1" applyFill="1" applyBorder="1" applyAlignment="1" applyProtection="1">
      <alignment vertical="center" wrapText="1"/>
      <protection hidden="1"/>
    </xf>
    <xf numFmtId="0" fontId="22" fillId="24" borderId="21" xfId="0" applyNumberFormat="1" applyFont="1" applyFill="1" applyBorder="1" applyAlignment="1" applyProtection="1">
      <alignment horizontal="left" vertical="center" wrapText="1"/>
      <protection hidden="1"/>
    </xf>
    <xf numFmtId="195" fontId="22" fillId="24" borderId="21" xfId="83" applyNumberFormat="1" applyFont="1" applyFill="1" applyBorder="1" applyAlignment="1" applyProtection="1">
      <alignment horizontal="center" vertical="center" wrapText="1"/>
      <protection hidden="1"/>
    </xf>
    <xf numFmtId="195" fontId="0" fillId="24" borderId="21" xfId="83" applyNumberFormat="1" applyFont="1" applyFill="1" applyBorder="1" applyAlignment="1">
      <alignment horizontal="center"/>
    </xf>
    <xf numFmtId="3" fontId="1" fillId="24" borderId="21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vertical="center" wrapText="1"/>
    </xf>
    <xf numFmtId="0" fontId="22" fillId="24" borderId="0" xfId="0" applyNumberFormat="1" applyFont="1" applyFill="1" applyBorder="1" applyAlignment="1" applyProtection="1">
      <alignment vertical="center" wrapText="1"/>
      <protection hidden="1"/>
    </xf>
    <xf numFmtId="0" fontId="22" fillId="24" borderId="0" xfId="0" applyNumberFormat="1" applyFont="1" applyFill="1" applyBorder="1" applyAlignment="1" applyProtection="1">
      <alignment horizontal="left" vertical="center" wrapText="1"/>
      <protection hidden="1"/>
    </xf>
    <xf numFmtId="182" fontId="21" fillId="24" borderId="0" xfId="0" applyNumberFormat="1" applyFont="1" applyFill="1" applyBorder="1" applyAlignment="1" applyProtection="1">
      <alignment horizontal="center" wrapText="1"/>
      <protection locked="0"/>
    </xf>
    <xf numFmtId="195" fontId="21" fillId="24" borderId="0" xfId="83" applyNumberFormat="1" applyFont="1" applyFill="1" applyBorder="1" applyAlignment="1" applyProtection="1">
      <alignment horizontal="center" wrapText="1"/>
      <protection locked="0"/>
    </xf>
    <xf numFmtId="195" fontId="0" fillId="24" borderId="0" xfId="83" applyNumberFormat="1" applyFont="1" applyFill="1" applyBorder="1" applyAlignment="1">
      <alignment horizontal="center"/>
    </xf>
    <xf numFmtId="0" fontId="0" fillId="24" borderId="0" xfId="0" applyNumberFormat="1" applyFill="1" applyBorder="1" applyAlignment="1">
      <alignment/>
    </xf>
    <xf numFmtId="0" fontId="1" fillId="24" borderId="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center"/>
    </xf>
    <xf numFmtId="0" fontId="0" fillId="24" borderId="0" xfId="0" applyNumberFormat="1" applyFill="1" applyAlignment="1">
      <alignment/>
    </xf>
    <xf numFmtId="195" fontId="0" fillId="24" borderId="0" xfId="83" applyNumberFormat="1" applyFont="1" applyFill="1" applyAlignment="1">
      <alignment horizontal="center"/>
    </xf>
    <xf numFmtId="0" fontId="24" fillId="25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4" fillId="18" borderId="21" xfId="0" applyNumberFormat="1" applyFont="1" applyFill="1" applyBorder="1" applyAlignment="1">
      <alignment horizontal="center" vertical="center" wrapText="1"/>
    </xf>
    <xf numFmtId="0" fontId="24" fillId="25" borderId="21" xfId="0" applyNumberFormat="1" applyFont="1" applyFill="1" applyBorder="1" applyAlignment="1">
      <alignment horizontal="center" vertical="center" wrapText="1"/>
    </xf>
    <xf numFmtId="0" fontId="24" fillId="25" borderId="21" xfId="0" applyNumberFormat="1" applyFont="1" applyFill="1" applyBorder="1" applyAlignment="1">
      <alignment vertical="center"/>
    </xf>
    <xf numFmtId="0" fontId="24" fillId="25" borderId="21" xfId="0" applyNumberFormat="1" applyFont="1" applyFill="1" applyBorder="1" applyAlignment="1">
      <alignment horizontal="center" vertical="center"/>
    </xf>
    <xf numFmtId="0" fontId="25" fillId="25" borderId="21" xfId="0" applyNumberFormat="1" applyFont="1" applyFill="1" applyBorder="1" applyAlignment="1">
      <alignment horizontal="center" vertical="center"/>
    </xf>
    <xf numFmtId="195" fontId="0" fillId="24" borderId="0" xfId="0" applyNumberFormat="1" applyFill="1" applyAlignment="1">
      <alignment/>
    </xf>
    <xf numFmtId="0" fontId="1" fillId="0" borderId="21" xfId="0" applyNumberFormat="1" applyFont="1" applyBorder="1" applyAlignment="1">
      <alignment horizontal="center"/>
    </xf>
    <xf numFmtId="0" fontId="24" fillId="25" borderId="22" xfId="0" applyNumberFormat="1" applyFont="1" applyFill="1" applyBorder="1" applyAlignment="1">
      <alignment horizontal="center" vertical="center"/>
    </xf>
    <xf numFmtId="0" fontId="24" fillId="25" borderId="23" xfId="0" applyNumberFormat="1" applyFont="1" applyFill="1" applyBorder="1" applyAlignment="1">
      <alignment horizontal="center" vertical="center"/>
    </xf>
    <xf numFmtId="0" fontId="24" fillId="25" borderId="24" xfId="0" applyNumberFormat="1" applyFont="1" applyFill="1" applyBorder="1" applyAlignment="1">
      <alignment horizontal="center" vertical="center"/>
    </xf>
    <xf numFmtId="0" fontId="24" fillId="25" borderId="25" xfId="0" applyNumberFormat="1" applyFont="1" applyFill="1" applyBorder="1" applyAlignment="1">
      <alignment horizontal="center" vertical="center"/>
    </xf>
    <xf numFmtId="0" fontId="24" fillId="18" borderId="24" xfId="0" applyNumberFormat="1" applyFont="1" applyFill="1" applyBorder="1" applyAlignment="1">
      <alignment horizontal="center" vertical="center"/>
    </xf>
    <xf numFmtId="0" fontId="24" fillId="18" borderId="0" xfId="0" applyNumberFormat="1" applyFont="1" applyFill="1" applyBorder="1" applyAlignment="1">
      <alignment horizontal="center" vertical="center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stilo 1" xfId="75"/>
    <cellStyle name="Estilo 1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rmal 2" xfId="89"/>
    <cellStyle name="Normal 2 2" xfId="90"/>
    <cellStyle name="Normal 4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1">
        <v>1</v>
      </c>
      <c r="B1" s="1" t="s">
        <v>77</v>
      </c>
    </row>
    <row r="2" spans="1:2" ht="12.75">
      <c r="A2" s="1">
        <v>2</v>
      </c>
      <c r="B2" s="1" t="s">
        <v>77</v>
      </c>
    </row>
    <row r="3" spans="1:2" ht="12.75">
      <c r="A3" s="1">
        <v>3</v>
      </c>
      <c r="B3" s="1" t="s">
        <v>77</v>
      </c>
    </row>
    <row r="4" spans="1:2" ht="12.75">
      <c r="A4" s="1">
        <v>4</v>
      </c>
      <c r="B4" s="1" t="s">
        <v>78</v>
      </c>
    </row>
    <row r="5" spans="1:2" ht="12.75">
      <c r="A5" s="1">
        <v>5</v>
      </c>
      <c r="B5" s="1" t="s">
        <v>78</v>
      </c>
    </row>
    <row r="6" spans="1:2" ht="12.75">
      <c r="A6" s="1">
        <v>6</v>
      </c>
      <c r="B6" s="1" t="s">
        <v>78</v>
      </c>
    </row>
    <row r="7" spans="1:2" ht="12.75">
      <c r="A7" s="1">
        <v>7</v>
      </c>
      <c r="B7" s="1" t="s">
        <v>79</v>
      </c>
    </row>
    <row r="8" spans="1:2" ht="12.75">
      <c r="A8" s="1">
        <v>8</v>
      </c>
      <c r="B8" s="1" t="s">
        <v>79</v>
      </c>
    </row>
    <row r="9" spans="1:2" ht="12.75">
      <c r="A9" s="1">
        <v>9</v>
      </c>
      <c r="B9" s="1" t="s">
        <v>79</v>
      </c>
    </row>
    <row r="10" spans="1:2" ht="12.75">
      <c r="A10" s="1">
        <v>10</v>
      </c>
      <c r="B10" s="1" t="s">
        <v>80</v>
      </c>
    </row>
    <row r="11" spans="1:2" ht="12.75">
      <c r="A11" s="1">
        <v>11</v>
      </c>
      <c r="B11" s="1" t="s">
        <v>80</v>
      </c>
    </row>
    <row r="12" spans="1:2" ht="12.75">
      <c r="A12" s="1">
        <v>12</v>
      </c>
      <c r="B12" s="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Q81"/>
  <sheetViews>
    <sheetView tabSelected="1" zoomScale="85" zoomScaleNormal="85" zoomScalePageLayoutView="0" workbookViewId="0" topLeftCell="A1">
      <selection activeCell="B24" sqref="B24:B28"/>
    </sheetView>
  </sheetViews>
  <sheetFormatPr defaultColWidth="11.421875" defaultRowHeight="12.75"/>
  <cols>
    <col min="1" max="1" width="15.140625" style="20" customWidth="1"/>
    <col min="2" max="2" width="33.57421875" style="20" customWidth="1"/>
    <col min="3" max="3" width="7.8515625" style="20" bestFit="1" customWidth="1"/>
    <col min="4" max="4" width="31.8515625" style="20" customWidth="1"/>
    <col min="5" max="5" width="50.140625" style="20" customWidth="1"/>
    <col min="6" max="6" width="19.28125" style="43" customWidth="1"/>
    <col min="7" max="7" width="10.8515625" style="44" bestFit="1" customWidth="1"/>
    <col min="8" max="8" width="15.28125" style="45" customWidth="1"/>
    <col min="9" max="9" width="25.8515625" style="20" customWidth="1"/>
    <col min="10" max="12" width="11.421875" style="20" customWidth="1"/>
    <col min="13" max="13" width="32.8515625" style="20" customWidth="1"/>
    <col min="14" max="25" width="5.00390625" style="20" customWidth="1"/>
    <col min="26" max="26" width="6.140625" style="20" bestFit="1" customWidth="1"/>
    <col min="27" max="52" width="5.00390625" style="20" customWidth="1"/>
    <col min="53" max="16384" width="11.421875" style="20" customWidth="1"/>
  </cols>
  <sheetData>
    <row r="1" spans="1:52" s="47" customFormat="1" ht="13.5" customHeight="1">
      <c r="A1" s="59" t="s">
        <v>363</v>
      </c>
      <c r="B1" s="60"/>
      <c r="C1" s="60"/>
      <c r="D1" s="60"/>
      <c r="E1" s="60"/>
      <c r="F1" s="60"/>
      <c r="G1" s="60"/>
      <c r="H1" s="55" t="s">
        <v>364</v>
      </c>
      <c r="I1" s="56"/>
      <c r="J1" s="46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7" customFormat="1" ht="13.5" customHeight="1">
      <c r="A2" s="59"/>
      <c r="B2" s="60"/>
      <c r="C2" s="60"/>
      <c r="D2" s="60"/>
      <c r="E2" s="60"/>
      <c r="F2" s="60"/>
      <c r="G2" s="60"/>
      <c r="H2" s="57"/>
      <c r="I2" s="58"/>
      <c r="J2" s="46"/>
      <c r="K2" s="46"/>
      <c r="L2" s="1"/>
      <c r="M2" s="1"/>
      <c r="N2" s="54" t="s">
        <v>81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 t="s">
        <v>85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 t="s">
        <v>86</v>
      </c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s="47" customFormat="1" ht="30">
      <c r="A3" s="48" t="s">
        <v>48</v>
      </c>
      <c r="B3" s="48" t="s">
        <v>372</v>
      </c>
      <c r="C3" s="48" t="s">
        <v>46</v>
      </c>
      <c r="D3" s="48" t="s">
        <v>49</v>
      </c>
      <c r="E3" s="48" t="s">
        <v>45</v>
      </c>
      <c r="F3" s="48" t="s">
        <v>373</v>
      </c>
      <c r="G3" s="48" t="s">
        <v>87</v>
      </c>
      <c r="H3" s="49" t="s">
        <v>70</v>
      </c>
      <c r="I3" s="50" t="s">
        <v>47</v>
      </c>
      <c r="J3" s="51" t="s">
        <v>82</v>
      </c>
      <c r="K3" s="51" t="s">
        <v>83</v>
      </c>
      <c r="L3" s="1"/>
      <c r="M3" s="52" t="s">
        <v>374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>
        <v>6</v>
      </c>
      <c r="T3" s="52">
        <v>7</v>
      </c>
      <c r="U3" s="52">
        <v>8</v>
      </c>
      <c r="V3" s="52">
        <v>9</v>
      </c>
      <c r="W3" s="52">
        <v>10</v>
      </c>
      <c r="X3" s="52">
        <v>11</v>
      </c>
      <c r="Y3" s="52">
        <v>12</v>
      </c>
      <c r="Z3" s="52" t="s">
        <v>84</v>
      </c>
      <c r="AA3" s="52">
        <v>1</v>
      </c>
      <c r="AB3" s="52">
        <v>2</v>
      </c>
      <c r="AC3" s="52">
        <v>3</v>
      </c>
      <c r="AD3" s="52">
        <v>4</v>
      </c>
      <c r="AE3" s="52">
        <v>5</v>
      </c>
      <c r="AF3" s="52">
        <v>6</v>
      </c>
      <c r="AG3" s="52">
        <v>7</v>
      </c>
      <c r="AH3" s="52">
        <v>8</v>
      </c>
      <c r="AI3" s="52">
        <v>9</v>
      </c>
      <c r="AJ3" s="52">
        <v>10</v>
      </c>
      <c r="AK3" s="52">
        <v>11</v>
      </c>
      <c r="AL3" s="52">
        <v>12</v>
      </c>
      <c r="AM3" s="52" t="s">
        <v>84</v>
      </c>
      <c r="AN3" s="52">
        <v>1</v>
      </c>
      <c r="AO3" s="52">
        <v>2</v>
      </c>
      <c r="AP3" s="52">
        <v>3</v>
      </c>
      <c r="AQ3" s="52">
        <v>4</v>
      </c>
      <c r="AR3" s="52">
        <v>5</v>
      </c>
      <c r="AS3" s="52">
        <v>6</v>
      </c>
      <c r="AT3" s="52">
        <v>7</v>
      </c>
      <c r="AU3" s="52">
        <v>8</v>
      </c>
      <c r="AV3" s="52">
        <v>9</v>
      </c>
      <c r="AW3" s="52">
        <v>10</v>
      </c>
      <c r="AX3" s="52">
        <v>11</v>
      </c>
      <c r="AY3" s="52">
        <v>12</v>
      </c>
      <c r="AZ3" s="52" t="s">
        <v>84</v>
      </c>
    </row>
    <row r="4" spans="1:52" ht="36.75" customHeight="1">
      <c r="A4" s="22" t="s">
        <v>370</v>
      </c>
      <c r="B4" s="23" t="s">
        <v>1</v>
      </c>
      <c r="C4" s="23" t="s">
        <v>58</v>
      </c>
      <c r="D4" s="23" t="s">
        <v>401</v>
      </c>
      <c r="E4" s="23" t="s">
        <v>402</v>
      </c>
      <c r="F4" s="24">
        <v>40347</v>
      </c>
      <c r="G4" s="25">
        <f>IF(F4="","",1)</f>
        <v>1</v>
      </c>
      <c r="H4" s="26">
        <v>1</v>
      </c>
      <c r="I4" s="27"/>
      <c r="J4" s="23" t="str">
        <f>VLOOKUP(K4,Tri!$A$1:$B$12,2,FALSE)</f>
        <v>II</v>
      </c>
      <c r="K4" s="23">
        <f>MONTH(F4)</f>
        <v>6</v>
      </c>
      <c r="M4" s="28" t="s">
        <v>1</v>
      </c>
      <c r="N4" s="21">
        <f aca="true" t="shared" si="0" ref="N4:Y13">_xlfn.SUMIFS($G$4:$G$492,$B$4:$B$492,$M4,$K$4:$K$492,N$3)</f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1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>SUM(N4:Y4)</f>
        <v>1</v>
      </c>
      <c r="AA4" s="21">
        <f aca="true" t="shared" si="1" ref="AA4:AL13">_xlfn.SUMIFS($H$4:$H$492,$B$4:$B$492,$M4,$K$4:$K$492,AA$3)</f>
        <v>0</v>
      </c>
      <c r="AB4" s="21">
        <f t="shared" si="1"/>
        <v>0</v>
      </c>
      <c r="AC4" s="21">
        <f t="shared" si="1"/>
        <v>0</v>
      </c>
      <c r="AD4" s="21">
        <f t="shared" si="1"/>
        <v>0</v>
      </c>
      <c r="AE4" s="21">
        <f t="shared" si="1"/>
        <v>0</v>
      </c>
      <c r="AF4" s="21">
        <f t="shared" si="1"/>
        <v>1</v>
      </c>
      <c r="AG4" s="21">
        <f t="shared" si="1"/>
        <v>0</v>
      </c>
      <c r="AH4" s="21">
        <f t="shared" si="1"/>
        <v>0</v>
      </c>
      <c r="AI4" s="21">
        <f t="shared" si="1"/>
        <v>0</v>
      </c>
      <c r="AJ4" s="21">
        <f t="shared" si="1"/>
        <v>0</v>
      </c>
      <c r="AK4" s="21">
        <f t="shared" si="1"/>
        <v>0</v>
      </c>
      <c r="AL4" s="21">
        <f t="shared" si="1"/>
        <v>0</v>
      </c>
      <c r="AM4" s="21">
        <f>SUM(AA4:AL4)</f>
        <v>1</v>
      </c>
      <c r="AN4" s="29">
        <f aca="true" t="shared" si="2" ref="AN4:AN10">IF(N4="","",IF(N4=0,"",(AA4/N4)))</f>
      </c>
      <c r="AO4" s="29">
        <f aca="true" t="shared" si="3" ref="AO4:AY10">IF(O4="","",IF(O4=0,"",(AB4/O4)))</f>
      </c>
      <c r="AP4" s="29">
        <f t="shared" si="3"/>
      </c>
      <c r="AQ4" s="29">
        <f t="shared" si="3"/>
      </c>
      <c r="AR4" s="29">
        <f t="shared" si="3"/>
      </c>
      <c r="AS4" s="29">
        <f t="shared" si="3"/>
        <v>1</v>
      </c>
      <c r="AT4" s="29">
        <f t="shared" si="3"/>
      </c>
      <c r="AU4" s="29">
        <f t="shared" si="3"/>
      </c>
      <c r="AV4" s="29">
        <f t="shared" si="3"/>
      </c>
      <c r="AW4" s="29">
        <f t="shared" si="3"/>
      </c>
      <c r="AX4" s="29">
        <f t="shared" si="3"/>
      </c>
      <c r="AY4" s="29">
        <f t="shared" si="3"/>
      </c>
      <c r="AZ4" s="29">
        <f>IF(ISERROR(AVERAGE(AN4:AY4)),"",AVERAGE(AN4:AY4))</f>
        <v>1</v>
      </c>
    </row>
    <row r="5" spans="1:52" ht="36.75" customHeight="1">
      <c r="A5" s="22" t="s">
        <v>370</v>
      </c>
      <c r="B5" s="30" t="s">
        <v>2</v>
      </c>
      <c r="C5" s="31" t="s">
        <v>5</v>
      </c>
      <c r="D5" s="31" t="s">
        <v>4</v>
      </c>
      <c r="E5" s="31" t="s">
        <v>3</v>
      </c>
      <c r="F5" s="24">
        <v>40208</v>
      </c>
      <c r="G5" s="25">
        <f aca="true" t="shared" si="4" ref="G5:G33">IF(F5="","",1)</f>
        <v>1</v>
      </c>
      <c r="H5" s="26">
        <v>1</v>
      </c>
      <c r="I5" s="27"/>
      <c r="J5" s="23" t="str">
        <f>VLOOKUP(K5,Tri!$A$1:$B$12,2,FALSE)</f>
        <v>I</v>
      </c>
      <c r="K5" s="23">
        <f aca="true" t="shared" si="5" ref="K5:K33">MONTH(F5)</f>
        <v>1</v>
      </c>
      <c r="M5" s="31" t="s">
        <v>2</v>
      </c>
      <c r="N5" s="21">
        <f t="shared" si="0"/>
        <v>1</v>
      </c>
      <c r="O5" s="21">
        <f t="shared" si="0"/>
        <v>1</v>
      </c>
      <c r="P5" s="21">
        <f t="shared" si="0"/>
        <v>2</v>
      </c>
      <c r="Q5" s="21">
        <f t="shared" si="0"/>
        <v>1</v>
      </c>
      <c r="R5" s="21">
        <f t="shared" si="0"/>
        <v>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0</v>
      </c>
      <c r="Y5" s="21">
        <f t="shared" si="0"/>
        <v>0</v>
      </c>
      <c r="Z5" s="21">
        <f aca="true" t="shared" si="6" ref="Z5:Z10">SUM(N5:Y5)</f>
        <v>6</v>
      </c>
      <c r="AA5" s="21">
        <f t="shared" si="1"/>
        <v>1</v>
      </c>
      <c r="AB5" s="21">
        <f t="shared" si="1"/>
        <v>1</v>
      </c>
      <c r="AC5" s="21">
        <f t="shared" si="1"/>
        <v>2</v>
      </c>
      <c r="AD5" s="21">
        <f t="shared" si="1"/>
        <v>1</v>
      </c>
      <c r="AE5" s="21">
        <f t="shared" si="1"/>
        <v>1</v>
      </c>
      <c r="AF5" s="21">
        <f t="shared" si="1"/>
        <v>0</v>
      </c>
      <c r="AG5" s="21">
        <f t="shared" si="1"/>
        <v>0</v>
      </c>
      <c r="AH5" s="21">
        <f t="shared" si="1"/>
        <v>0</v>
      </c>
      <c r="AI5" s="21">
        <f t="shared" si="1"/>
        <v>0</v>
      </c>
      <c r="AJ5" s="21">
        <f t="shared" si="1"/>
        <v>0</v>
      </c>
      <c r="AK5" s="21">
        <f t="shared" si="1"/>
        <v>0</v>
      </c>
      <c r="AL5" s="21">
        <f t="shared" si="1"/>
        <v>0</v>
      </c>
      <c r="AM5" s="21">
        <f aca="true" t="shared" si="7" ref="AM5:AM10">SUM(AA5:AL5)</f>
        <v>6</v>
      </c>
      <c r="AN5" s="29">
        <f t="shared" si="2"/>
        <v>1</v>
      </c>
      <c r="AO5" s="29">
        <f t="shared" si="3"/>
        <v>1</v>
      </c>
      <c r="AP5" s="29">
        <f t="shared" si="3"/>
        <v>1</v>
      </c>
      <c r="AQ5" s="29">
        <f t="shared" si="3"/>
        <v>1</v>
      </c>
      <c r="AR5" s="29">
        <f t="shared" si="3"/>
        <v>1</v>
      </c>
      <c r="AS5" s="29">
        <f t="shared" si="3"/>
      </c>
      <c r="AT5" s="29">
        <f t="shared" si="3"/>
      </c>
      <c r="AU5" s="29">
        <f t="shared" si="3"/>
      </c>
      <c r="AV5" s="29">
        <f t="shared" si="3"/>
      </c>
      <c r="AW5" s="29">
        <f t="shared" si="3"/>
      </c>
      <c r="AX5" s="29">
        <f t="shared" si="3"/>
      </c>
      <c r="AY5" s="29">
        <f t="shared" si="3"/>
      </c>
      <c r="AZ5" s="29">
        <f aca="true" t="shared" si="8" ref="AZ5:AZ10">IF(ISERROR(AVERAGE(AN5:AY5)),"",AVERAGE(AN5:AY5))</f>
        <v>1</v>
      </c>
    </row>
    <row r="6" spans="1:52" ht="36.75" customHeight="1">
      <c r="A6" s="22" t="s">
        <v>370</v>
      </c>
      <c r="B6" s="30" t="s">
        <v>2</v>
      </c>
      <c r="C6" s="31" t="s">
        <v>7</v>
      </c>
      <c r="D6" s="31" t="s">
        <v>403</v>
      </c>
      <c r="E6" s="31" t="s">
        <v>6</v>
      </c>
      <c r="F6" s="24">
        <v>40237</v>
      </c>
      <c r="G6" s="25">
        <f t="shared" si="4"/>
        <v>1</v>
      </c>
      <c r="H6" s="26">
        <v>1</v>
      </c>
      <c r="I6" s="27"/>
      <c r="J6" s="23" t="str">
        <f>VLOOKUP(K6,Tri!$A$1:$B$12,2,FALSE)</f>
        <v>I</v>
      </c>
      <c r="K6" s="23">
        <f t="shared" si="5"/>
        <v>2</v>
      </c>
      <c r="M6" s="31" t="s">
        <v>369</v>
      </c>
      <c r="N6" s="21">
        <f t="shared" si="0"/>
        <v>0</v>
      </c>
      <c r="O6" s="21">
        <f t="shared" si="0"/>
        <v>0</v>
      </c>
      <c r="P6" s="21">
        <f t="shared" si="0"/>
        <v>3</v>
      </c>
      <c r="Q6" s="21">
        <f t="shared" si="0"/>
        <v>1</v>
      </c>
      <c r="R6" s="21">
        <f t="shared" si="0"/>
        <v>1</v>
      </c>
      <c r="S6" s="21">
        <f t="shared" si="0"/>
        <v>1</v>
      </c>
      <c r="T6" s="21">
        <f t="shared" si="0"/>
        <v>3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6"/>
        <v>9</v>
      </c>
      <c r="AA6" s="21">
        <f t="shared" si="1"/>
        <v>0</v>
      </c>
      <c r="AB6" s="21">
        <f t="shared" si="1"/>
        <v>0</v>
      </c>
      <c r="AC6" s="21">
        <f t="shared" si="1"/>
        <v>3</v>
      </c>
      <c r="AD6" s="21">
        <f t="shared" si="1"/>
        <v>1</v>
      </c>
      <c r="AE6" s="21">
        <f t="shared" si="1"/>
        <v>1</v>
      </c>
      <c r="AF6" s="21">
        <f t="shared" si="1"/>
        <v>1</v>
      </c>
      <c r="AG6" s="21">
        <f t="shared" si="1"/>
        <v>3</v>
      </c>
      <c r="AH6" s="21">
        <f t="shared" si="1"/>
        <v>0</v>
      </c>
      <c r="AI6" s="21">
        <f t="shared" si="1"/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7"/>
        <v>9</v>
      </c>
      <c r="AN6" s="29">
        <f t="shared" si="2"/>
      </c>
      <c r="AO6" s="29">
        <f t="shared" si="3"/>
      </c>
      <c r="AP6" s="29">
        <f t="shared" si="3"/>
        <v>1</v>
      </c>
      <c r="AQ6" s="29">
        <f t="shared" si="3"/>
        <v>1</v>
      </c>
      <c r="AR6" s="29">
        <f t="shared" si="3"/>
        <v>1</v>
      </c>
      <c r="AS6" s="29">
        <f t="shared" si="3"/>
        <v>1</v>
      </c>
      <c r="AT6" s="29">
        <f t="shared" si="3"/>
        <v>1</v>
      </c>
      <c r="AU6" s="29">
        <f t="shared" si="3"/>
      </c>
      <c r="AV6" s="29">
        <f t="shared" si="3"/>
      </c>
      <c r="AW6" s="29">
        <f t="shared" si="3"/>
      </c>
      <c r="AX6" s="29">
        <f t="shared" si="3"/>
      </c>
      <c r="AY6" s="29">
        <f t="shared" si="3"/>
      </c>
      <c r="AZ6" s="29">
        <f t="shared" si="8"/>
        <v>1</v>
      </c>
    </row>
    <row r="7" spans="1:52" ht="36.75" customHeight="1">
      <c r="A7" s="22" t="s">
        <v>370</v>
      </c>
      <c r="B7" s="30" t="s">
        <v>2</v>
      </c>
      <c r="C7" s="31" t="s">
        <v>9</v>
      </c>
      <c r="D7" s="31" t="s">
        <v>8</v>
      </c>
      <c r="E7" s="31" t="s">
        <v>404</v>
      </c>
      <c r="F7" s="24">
        <v>40267</v>
      </c>
      <c r="G7" s="25">
        <f t="shared" si="4"/>
        <v>1</v>
      </c>
      <c r="H7" s="26">
        <v>1</v>
      </c>
      <c r="I7" s="27"/>
      <c r="J7" s="23" t="str">
        <f>VLOOKUP(K7,Tri!$A$1:$B$12,2,FALSE)</f>
        <v>I</v>
      </c>
      <c r="K7" s="23">
        <f t="shared" si="5"/>
        <v>3</v>
      </c>
      <c r="M7" s="31" t="s">
        <v>367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1</v>
      </c>
      <c r="W7" s="21">
        <f t="shared" si="0"/>
        <v>2</v>
      </c>
      <c r="X7" s="21">
        <f t="shared" si="0"/>
        <v>1</v>
      </c>
      <c r="Y7" s="21">
        <f t="shared" si="0"/>
        <v>0</v>
      </c>
      <c r="Z7" s="21">
        <f t="shared" si="6"/>
        <v>4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1">
        <f t="shared" si="1"/>
        <v>1</v>
      </c>
      <c r="AJ7" s="21">
        <f t="shared" si="1"/>
        <v>2</v>
      </c>
      <c r="AK7" s="21">
        <f t="shared" si="1"/>
        <v>1</v>
      </c>
      <c r="AL7" s="21">
        <f t="shared" si="1"/>
        <v>0</v>
      </c>
      <c r="AM7" s="21">
        <f t="shared" si="7"/>
        <v>4</v>
      </c>
      <c r="AN7" s="29">
        <f t="shared" si="2"/>
      </c>
      <c r="AO7" s="29">
        <f t="shared" si="3"/>
      </c>
      <c r="AP7" s="29">
        <f t="shared" si="3"/>
      </c>
      <c r="AQ7" s="29">
        <f t="shared" si="3"/>
      </c>
      <c r="AR7" s="29">
        <f t="shared" si="3"/>
      </c>
      <c r="AS7" s="29">
        <f t="shared" si="3"/>
      </c>
      <c r="AT7" s="29">
        <f t="shared" si="3"/>
      </c>
      <c r="AU7" s="29">
        <f t="shared" si="3"/>
      </c>
      <c r="AV7" s="29">
        <f t="shared" si="3"/>
        <v>1</v>
      </c>
      <c r="AW7" s="29">
        <f t="shared" si="3"/>
        <v>1</v>
      </c>
      <c r="AX7" s="29">
        <f t="shared" si="3"/>
        <v>1</v>
      </c>
      <c r="AY7" s="29">
        <f t="shared" si="3"/>
      </c>
      <c r="AZ7" s="29">
        <f t="shared" si="8"/>
        <v>1</v>
      </c>
    </row>
    <row r="8" spans="1:52" ht="36.75" customHeight="1">
      <c r="A8" s="22" t="s">
        <v>370</v>
      </c>
      <c r="B8" s="30" t="s">
        <v>2</v>
      </c>
      <c r="C8" s="31" t="s">
        <v>67</v>
      </c>
      <c r="D8" s="31" t="s">
        <v>11</v>
      </c>
      <c r="E8" s="31" t="s">
        <v>10</v>
      </c>
      <c r="F8" s="24">
        <v>40267</v>
      </c>
      <c r="G8" s="25">
        <f t="shared" si="4"/>
        <v>1</v>
      </c>
      <c r="H8" s="26">
        <v>1</v>
      </c>
      <c r="I8" s="27"/>
      <c r="J8" s="23" t="str">
        <f>VLOOKUP(K8,Tri!$A$1:$B$12,2,FALSE)</f>
        <v>I</v>
      </c>
      <c r="K8" s="23">
        <f t="shared" si="5"/>
        <v>3</v>
      </c>
      <c r="M8" s="31" t="s">
        <v>368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1</v>
      </c>
      <c r="W8" s="21">
        <f t="shared" si="0"/>
        <v>0</v>
      </c>
      <c r="X8" s="21">
        <f t="shared" si="0"/>
        <v>3</v>
      </c>
      <c r="Y8" s="21">
        <f t="shared" si="0"/>
        <v>1</v>
      </c>
      <c r="Z8" s="21">
        <f t="shared" si="6"/>
        <v>5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1</v>
      </c>
      <c r="AJ8" s="21">
        <f t="shared" si="1"/>
        <v>0</v>
      </c>
      <c r="AK8" s="21">
        <f t="shared" si="1"/>
        <v>3</v>
      </c>
      <c r="AL8" s="21">
        <f t="shared" si="1"/>
        <v>1</v>
      </c>
      <c r="AM8" s="21">
        <f t="shared" si="7"/>
        <v>5</v>
      </c>
      <c r="AN8" s="29">
        <f aca="true" t="shared" si="9" ref="AN8:AY8">IF(N8="","",IF(N8=0,"",(AA8/N8)))</f>
      </c>
      <c r="AO8" s="29">
        <f t="shared" si="9"/>
      </c>
      <c r="AP8" s="29">
        <f t="shared" si="9"/>
      </c>
      <c r="AQ8" s="29">
        <f t="shared" si="9"/>
      </c>
      <c r="AR8" s="29">
        <f t="shared" si="9"/>
      </c>
      <c r="AS8" s="29">
        <f t="shared" si="9"/>
      </c>
      <c r="AT8" s="29">
        <f t="shared" si="9"/>
      </c>
      <c r="AU8" s="29">
        <f t="shared" si="9"/>
      </c>
      <c r="AV8" s="29">
        <f t="shared" si="9"/>
        <v>1</v>
      </c>
      <c r="AW8" s="29">
        <f t="shared" si="9"/>
      </c>
      <c r="AX8" s="29">
        <f t="shared" si="9"/>
        <v>1</v>
      </c>
      <c r="AY8" s="29">
        <f t="shared" si="9"/>
        <v>1</v>
      </c>
      <c r="AZ8" s="29">
        <f>IF(ISERROR(AVERAGE(AN8:AY8)),"",AVERAGE(AN8:AY8))</f>
        <v>1</v>
      </c>
    </row>
    <row r="9" spans="1:52" ht="36.75" customHeight="1">
      <c r="A9" s="22" t="s">
        <v>370</v>
      </c>
      <c r="B9" s="30" t="s">
        <v>2</v>
      </c>
      <c r="C9" s="31" t="s">
        <v>65</v>
      </c>
      <c r="D9" s="31" t="s">
        <v>13</v>
      </c>
      <c r="E9" s="31" t="s">
        <v>12</v>
      </c>
      <c r="F9" s="24">
        <v>40288</v>
      </c>
      <c r="G9" s="25">
        <f t="shared" si="4"/>
        <v>1</v>
      </c>
      <c r="H9" s="26">
        <v>1</v>
      </c>
      <c r="I9" s="27"/>
      <c r="J9" s="23" t="str">
        <f>VLOOKUP(K9,Tri!$A$1:$B$12,2,FALSE)</f>
        <v>II</v>
      </c>
      <c r="K9" s="23">
        <f t="shared" si="5"/>
        <v>4</v>
      </c>
      <c r="M9" s="31" t="s">
        <v>405</v>
      </c>
      <c r="N9" s="21">
        <f t="shared" si="0"/>
        <v>0</v>
      </c>
      <c r="O9" s="21">
        <f t="shared" si="0"/>
        <v>2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1</v>
      </c>
      <c r="U9" s="21">
        <f t="shared" si="0"/>
        <v>0</v>
      </c>
      <c r="V9" s="21">
        <f t="shared" si="0"/>
        <v>1</v>
      </c>
      <c r="W9" s="21">
        <f t="shared" si="0"/>
        <v>1</v>
      </c>
      <c r="X9" s="21">
        <f t="shared" si="0"/>
        <v>0</v>
      </c>
      <c r="Y9" s="21">
        <f t="shared" si="0"/>
        <v>0</v>
      </c>
      <c r="Z9" s="21">
        <f t="shared" si="6"/>
        <v>5</v>
      </c>
      <c r="AA9" s="21">
        <f t="shared" si="1"/>
        <v>0</v>
      </c>
      <c r="AB9" s="21">
        <f t="shared" si="1"/>
        <v>2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1</v>
      </c>
      <c r="AH9" s="21">
        <f t="shared" si="1"/>
        <v>0</v>
      </c>
      <c r="AI9" s="21">
        <f t="shared" si="1"/>
        <v>1</v>
      </c>
      <c r="AJ9" s="21">
        <f t="shared" si="1"/>
        <v>1</v>
      </c>
      <c r="AK9" s="21">
        <f t="shared" si="1"/>
        <v>0</v>
      </c>
      <c r="AL9" s="21">
        <f t="shared" si="1"/>
        <v>0</v>
      </c>
      <c r="AM9" s="21">
        <f t="shared" si="7"/>
        <v>5</v>
      </c>
      <c r="AN9" s="29">
        <f t="shared" si="2"/>
      </c>
      <c r="AO9" s="29">
        <f t="shared" si="3"/>
        <v>1</v>
      </c>
      <c r="AP9" s="29">
        <f t="shared" si="3"/>
      </c>
      <c r="AQ9" s="29">
        <f t="shared" si="3"/>
      </c>
      <c r="AR9" s="29">
        <f t="shared" si="3"/>
      </c>
      <c r="AS9" s="29">
        <f t="shared" si="3"/>
      </c>
      <c r="AT9" s="29">
        <f t="shared" si="3"/>
        <v>1</v>
      </c>
      <c r="AU9" s="29">
        <f t="shared" si="3"/>
      </c>
      <c r="AV9" s="29">
        <f t="shared" si="3"/>
        <v>1</v>
      </c>
      <c r="AW9" s="29">
        <f t="shared" si="3"/>
        <v>1</v>
      </c>
      <c r="AX9" s="29">
        <f t="shared" si="3"/>
      </c>
      <c r="AY9" s="29">
        <f t="shared" si="3"/>
      </c>
      <c r="AZ9" s="29">
        <f t="shared" si="8"/>
        <v>1</v>
      </c>
    </row>
    <row r="10" spans="1:52" ht="36.75" customHeight="1">
      <c r="A10" s="22" t="s">
        <v>370</v>
      </c>
      <c r="B10" s="30" t="s">
        <v>2</v>
      </c>
      <c r="C10" s="31" t="s">
        <v>59</v>
      </c>
      <c r="D10" s="31" t="s">
        <v>406</v>
      </c>
      <c r="E10" s="31" t="s">
        <v>14</v>
      </c>
      <c r="F10" s="24">
        <v>40328</v>
      </c>
      <c r="G10" s="25">
        <f t="shared" si="4"/>
        <v>1</v>
      </c>
      <c r="H10" s="26">
        <v>1</v>
      </c>
      <c r="I10" s="27"/>
      <c r="J10" s="23" t="str">
        <f>VLOOKUP(K10,Tri!$A$1:$B$12,2,FALSE)</f>
        <v>II</v>
      </c>
      <c r="K10" s="23">
        <f t="shared" si="5"/>
        <v>5</v>
      </c>
      <c r="M10" s="30" t="s">
        <v>375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1</v>
      </c>
      <c r="T10" s="21">
        <f t="shared" si="0"/>
        <v>4</v>
      </c>
      <c r="U10" s="21">
        <f t="shared" si="0"/>
        <v>7007</v>
      </c>
      <c r="V10" s="21">
        <f t="shared" si="0"/>
        <v>7006</v>
      </c>
      <c r="W10" s="21">
        <f t="shared" si="0"/>
        <v>7006</v>
      </c>
      <c r="X10" s="21">
        <f t="shared" si="0"/>
        <v>7006</v>
      </c>
      <c r="Y10" s="21">
        <f t="shared" si="0"/>
        <v>7004</v>
      </c>
      <c r="Z10" s="21">
        <f t="shared" si="6"/>
        <v>35034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1</v>
      </c>
      <c r="AG10" s="21">
        <f t="shared" si="1"/>
        <v>4</v>
      </c>
      <c r="AH10" s="21">
        <f t="shared" si="1"/>
        <v>7007</v>
      </c>
      <c r="AI10" s="21">
        <f t="shared" si="1"/>
        <v>7006</v>
      </c>
      <c r="AJ10" s="21">
        <f t="shared" si="1"/>
        <v>7006</v>
      </c>
      <c r="AK10" s="21">
        <f t="shared" si="1"/>
        <v>7006</v>
      </c>
      <c r="AL10" s="21">
        <f t="shared" si="1"/>
        <v>7004</v>
      </c>
      <c r="AM10" s="21">
        <f t="shared" si="7"/>
        <v>35034</v>
      </c>
      <c r="AN10" s="29">
        <f t="shared" si="2"/>
      </c>
      <c r="AO10" s="29">
        <f t="shared" si="3"/>
      </c>
      <c r="AP10" s="29">
        <f t="shared" si="3"/>
      </c>
      <c r="AQ10" s="29">
        <f t="shared" si="3"/>
      </c>
      <c r="AR10" s="29">
        <f t="shared" si="3"/>
      </c>
      <c r="AS10" s="29">
        <f t="shared" si="3"/>
        <v>1</v>
      </c>
      <c r="AT10" s="29">
        <f t="shared" si="3"/>
        <v>1</v>
      </c>
      <c r="AU10" s="29">
        <f t="shared" si="3"/>
        <v>1</v>
      </c>
      <c r="AV10" s="29">
        <f t="shared" si="3"/>
        <v>1</v>
      </c>
      <c r="AW10" s="29">
        <f t="shared" si="3"/>
        <v>1</v>
      </c>
      <c r="AX10" s="29">
        <f t="shared" si="3"/>
        <v>1</v>
      </c>
      <c r="AY10" s="29">
        <f t="shared" si="3"/>
        <v>1</v>
      </c>
      <c r="AZ10" s="29">
        <f t="shared" si="8"/>
        <v>1</v>
      </c>
    </row>
    <row r="11" spans="1:52" ht="36.75" customHeight="1">
      <c r="A11" s="22" t="s">
        <v>370</v>
      </c>
      <c r="B11" s="30" t="s">
        <v>369</v>
      </c>
      <c r="C11" s="31" t="s">
        <v>16</v>
      </c>
      <c r="D11" s="31" t="s">
        <v>376</v>
      </c>
      <c r="E11" s="31" t="s">
        <v>15</v>
      </c>
      <c r="F11" s="24">
        <v>40238</v>
      </c>
      <c r="G11" s="25">
        <f t="shared" si="4"/>
        <v>1</v>
      </c>
      <c r="H11" s="26">
        <v>1</v>
      </c>
      <c r="I11" s="27"/>
      <c r="J11" s="23" t="str">
        <f>VLOOKUP(K11,Tri!$A$1:$B$12,2,FALSE)</f>
        <v>I</v>
      </c>
      <c r="K11" s="23">
        <f t="shared" si="5"/>
        <v>3</v>
      </c>
      <c r="M11" s="30" t="s">
        <v>366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1</v>
      </c>
      <c r="Z11" s="21">
        <f>SUM(N11:Y11)</f>
        <v>1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1">
        <f t="shared" si="1"/>
        <v>0</v>
      </c>
      <c r="AI11" s="21">
        <f t="shared" si="1"/>
        <v>0</v>
      </c>
      <c r="AJ11" s="21">
        <f t="shared" si="1"/>
        <v>0</v>
      </c>
      <c r="AK11" s="21">
        <f t="shared" si="1"/>
        <v>0</v>
      </c>
      <c r="AL11" s="21">
        <f t="shared" si="1"/>
        <v>1</v>
      </c>
      <c r="AM11" s="21">
        <f>SUM(AA11:AL11)</f>
        <v>1</v>
      </c>
      <c r="AN11" s="29">
        <f aca="true" t="shared" si="10" ref="AN11:AY11">IF(N11="","",IF(N11=0,"",(AA11/N11)))</f>
      </c>
      <c r="AO11" s="29">
        <f t="shared" si="10"/>
      </c>
      <c r="AP11" s="29">
        <f t="shared" si="10"/>
      </c>
      <c r="AQ11" s="29">
        <f t="shared" si="10"/>
      </c>
      <c r="AR11" s="29">
        <f t="shared" si="10"/>
      </c>
      <c r="AS11" s="29">
        <f t="shared" si="10"/>
      </c>
      <c r="AT11" s="29">
        <f t="shared" si="10"/>
      </c>
      <c r="AU11" s="29">
        <f t="shared" si="10"/>
      </c>
      <c r="AV11" s="29">
        <f t="shared" si="10"/>
      </c>
      <c r="AW11" s="29">
        <f t="shared" si="10"/>
      </c>
      <c r="AX11" s="29">
        <f t="shared" si="10"/>
      </c>
      <c r="AY11" s="29">
        <f t="shared" si="10"/>
        <v>1</v>
      </c>
      <c r="AZ11" s="29">
        <f>IF(ISERROR(AVERAGE(AN11:AY11)),"",AVERAGE(AN11:AY11))</f>
        <v>1</v>
      </c>
    </row>
    <row r="12" spans="1:52" ht="36.75" customHeight="1">
      <c r="A12" s="22" t="s">
        <v>370</v>
      </c>
      <c r="B12" s="30" t="s">
        <v>369</v>
      </c>
      <c r="C12" s="31" t="s">
        <v>55</v>
      </c>
      <c r="D12" s="31" t="s">
        <v>17</v>
      </c>
      <c r="E12" s="31" t="s">
        <v>377</v>
      </c>
      <c r="F12" s="24">
        <v>40252</v>
      </c>
      <c r="G12" s="25">
        <f t="shared" si="4"/>
        <v>1</v>
      </c>
      <c r="H12" s="26">
        <v>1</v>
      </c>
      <c r="I12" s="27"/>
      <c r="J12" s="23" t="str">
        <f>VLOOKUP(K12,Tri!$A$1:$B$12,2,FALSE)</f>
        <v>I</v>
      </c>
      <c r="K12" s="23">
        <f t="shared" si="5"/>
        <v>3</v>
      </c>
      <c r="M12" s="30" t="s">
        <v>378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1</v>
      </c>
      <c r="S12" s="21">
        <f t="shared" si="0"/>
        <v>0</v>
      </c>
      <c r="T12" s="21">
        <f t="shared" si="0"/>
        <v>0</v>
      </c>
      <c r="U12" s="21">
        <f t="shared" si="0"/>
        <v>1</v>
      </c>
      <c r="V12" s="21">
        <f t="shared" si="0"/>
        <v>0</v>
      </c>
      <c r="W12" s="21">
        <f t="shared" si="0"/>
        <v>0</v>
      </c>
      <c r="X12" s="21">
        <f t="shared" si="0"/>
        <v>0</v>
      </c>
      <c r="Y12" s="21">
        <f t="shared" si="0"/>
        <v>1</v>
      </c>
      <c r="Z12" s="21">
        <f>SUM(N12:Y12)</f>
        <v>3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1</v>
      </c>
      <c r="AF12" s="21">
        <f t="shared" si="1"/>
        <v>0</v>
      </c>
      <c r="AG12" s="21">
        <f t="shared" si="1"/>
        <v>0</v>
      </c>
      <c r="AH12" s="21">
        <f t="shared" si="1"/>
        <v>1</v>
      </c>
      <c r="AI12" s="21">
        <f t="shared" si="1"/>
        <v>0</v>
      </c>
      <c r="AJ12" s="21">
        <f t="shared" si="1"/>
        <v>0</v>
      </c>
      <c r="AK12" s="21">
        <f t="shared" si="1"/>
        <v>0</v>
      </c>
      <c r="AL12" s="21">
        <f t="shared" si="1"/>
        <v>1</v>
      </c>
      <c r="AM12" s="21">
        <f>SUM(AA12:AL12)</f>
        <v>3</v>
      </c>
      <c r="AN12" s="29">
        <f aca="true" t="shared" si="11" ref="AN12:AY13">IF(N12="","",IF(N12=0,"",(AA12/N12)))</f>
      </c>
      <c r="AO12" s="29">
        <f t="shared" si="11"/>
      </c>
      <c r="AP12" s="29">
        <f t="shared" si="11"/>
      </c>
      <c r="AQ12" s="29">
        <f t="shared" si="11"/>
      </c>
      <c r="AR12" s="29">
        <f t="shared" si="11"/>
        <v>1</v>
      </c>
      <c r="AS12" s="29">
        <f t="shared" si="11"/>
      </c>
      <c r="AT12" s="29">
        <f t="shared" si="11"/>
      </c>
      <c r="AU12" s="29">
        <f t="shared" si="11"/>
        <v>1</v>
      </c>
      <c r="AV12" s="29">
        <f t="shared" si="11"/>
      </c>
      <c r="AW12" s="29">
        <f t="shared" si="11"/>
      </c>
      <c r="AX12" s="29">
        <f t="shared" si="11"/>
      </c>
      <c r="AY12" s="29">
        <f t="shared" si="11"/>
        <v>1</v>
      </c>
      <c r="AZ12" s="29">
        <f>IF(ISERROR(AVERAGE(AN12:AY12)),"",AVERAGE(AN12:AY12))</f>
        <v>1</v>
      </c>
    </row>
    <row r="13" spans="1:52" ht="36.75" customHeight="1">
      <c r="A13" s="22" t="s">
        <v>370</v>
      </c>
      <c r="B13" s="30" t="s">
        <v>369</v>
      </c>
      <c r="C13" s="31" t="s">
        <v>19</v>
      </c>
      <c r="D13" s="31" t="s">
        <v>18</v>
      </c>
      <c r="E13" s="31" t="s">
        <v>62</v>
      </c>
      <c r="F13" s="24">
        <v>40305</v>
      </c>
      <c r="G13" s="25">
        <f t="shared" si="4"/>
        <v>1</v>
      </c>
      <c r="H13" s="26">
        <v>1</v>
      </c>
      <c r="I13" s="27"/>
      <c r="J13" s="23" t="str">
        <f>VLOOKUP(K13,Tri!$A$1:$B$12,2,FALSE)</f>
        <v>II</v>
      </c>
      <c r="K13" s="23">
        <f t="shared" si="5"/>
        <v>5</v>
      </c>
      <c r="M13" s="30" t="s">
        <v>362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1</v>
      </c>
      <c r="Y13" s="21">
        <f t="shared" si="0"/>
        <v>3</v>
      </c>
      <c r="Z13" s="21">
        <f>SUM(N13:Y13)</f>
        <v>4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1</v>
      </c>
      <c r="AL13" s="21">
        <f t="shared" si="1"/>
        <v>3</v>
      </c>
      <c r="AM13" s="21">
        <f>SUM(AA13:AL13)</f>
        <v>4</v>
      </c>
      <c r="AN13" s="29">
        <f t="shared" si="11"/>
      </c>
      <c r="AO13" s="29">
        <f t="shared" si="11"/>
      </c>
      <c r="AP13" s="29">
        <f t="shared" si="11"/>
      </c>
      <c r="AQ13" s="29">
        <f t="shared" si="11"/>
      </c>
      <c r="AR13" s="29">
        <f t="shared" si="11"/>
      </c>
      <c r="AS13" s="29">
        <f t="shared" si="11"/>
      </c>
      <c r="AT13" s="29">
        <f t="shared" si="11"/>
      </c>
      <c r="AU13" s="29">
        <f t="shared" si="11"/>
      </c>
      <c r="AV13" s="29">
        <f t="shared" si="11"/>
      </c>
      <c r="AW13" s="29">
        <f t="shared" si="11"/>
      </c>
      <c r="AX13" s="29">
        <f t="shared" si="11"/>
        <v>1</v>
      </c>
      <c r="AY13" s="29">
        <f t="shared" si="11"/>
        <v>1</v>
      </c>
      <c r="AZ13" s="29">
        <f>IF(ISERROR(AVERAGE(AN13:AY13)),"",AVERAGE(AN13:AY13))</f>
        <v>1</v>
      </c>
    </row>
    <row r="14" spans="1:26" ht="36.75" customHeight="1">
      <c r="A14" s="22" t="s">
        <v>370</v>
      </c>
      <c r="B14" s="30" t="s">
        <v>369</v>
      </c>
      <c r="C14" s="31" t="s">
        <v>21</v>
      </c>
      <c r="D14" s="31" t="s">
        <v>20</v>
      </c>
      <c r="E14" s="31" t="s">
        <v>379</v>
      </c>
      <c r="F14" s="24">
        <v>40298</v>
      </c>
      <c r="G14" s="25">
        <f t="shared" si="4"/>
        <v>1</v>
      </c>
      <c r="H14" s="26">
        <v>1</v>
      </c>
      <c r="I14" s="27"/>
      <c r="J14" s="23" t="str">
        <f>VLOOKUP(K14,Tri!$A$1:$B$12,2,FALSE)</f>
        <v>II</v>
      </c>
      <c r="K14" s="23">
        <f t="shared" si="5"/>
        <v>4</v>
      </c>
      <c r="Z14" s="20">
        <f>SUM(Z4:Z13)</f>
        <v>35072</v>
      </c>
    </row>
    <row r="15" spans="1:11" ht="36.75" customHeight="1">
      <c r="A15" s="22" t="s">
        <v>370</v>
      </c>
      <c r="B15" s="30" t="s">
        <v>369</v>
      </c>
      <c r="C15" s="31" t="s">
        <v>53</v>
      </c>
      <c r="D15" s="31" t="s">
        <v>22</v>
      </c>
      <c r="E15" s="31" t="s">
        <v>63</v>
      </c>
      <c r="F15" s="24">
        <v>40268</v>
      </c>
      <c r="G15" s="25">
        <f t="shared" si="4"/>
        <v>1</v>
      </c>
      <c r="H15" s="26">
        <v>1</v>
      </c>
      <c r="I15" s="27"/>
      <c r="J15" s="23" t="str">
        <f>VLOOKUP(K15,Tri!$A$1:$B$12,2,FALSE)</f>
        <v>I</v>
      </c>
      <c r="K15" s="23">
        <f t="shared" si="5"/>
        <v>3</v>
      </c>
    </row>
    <row r="16" spans="1:11" ht="36.75" customHeight="1">
      <c r="A16" s="22" t="s">
        <v>370</v>
      </c>
      <c r="B16" s="30" t="s">
        <v>369</v>
      </c>
      <c r="C16" s="31" t="s">
        <v>61</v>
      </c>
      <c r="D16" s="31" t="s">
        <v>23</v>
      </c>
      <c r="E16" s="31" t="s">
        <v>64</v>
      </c>
      <c r="F16" s="24">
        <v>40356</v>
      </c>
      <c r="G16" s="25">
        <f t="shared" si="4"/>
        <v>1</v>
      </c>
      <c r="H16" s="26">
        <v>1</v>
      </c>
      <c r="I16" s="31"/>
      <c r="J16" s="23" t="str">
        <f>VLOOKUP(K16,Tri!$A$1:$B$12,2,FALSE)</f>
        <v>II</v>
      </c>
      <c r="K16" s="23">
        <f t="shared" si="5"/>
        <v>6</v>
      </c>
    </row>
    <row r="17" spans="1:11" ht="36.75" customHeight="1">
      <c r="A17" s="22" t="s">
        <v>370</v>
      </c>
      <c r="B17" s="30" t="s">
        <v>369</v>
      </c>
      <c r="C17" s="31" t="s">
        <v>26</v>
      </c>
      <c r="D17" s="31" t="s">
        <v>25</v>
      </c>
      <c r="E17" s="31" t="s">
        <v>24</v>
      </c>
      <c r="F17" s="24">
        <v>40368</v>
      </c>
      <c r="G17" s="25">
        <f t="shared" si="4"/>
        <v>1</v>
      </c>
      <c r="H17" s="26">
        <v>1</v>
      </c>
      <c r="I17" s="31"/>
      <c r="J17" s="23" t="str">
        <f>VLOOKUP(K17,Tri!$A$1:$B$12,2,FALSE)</f>
        <v>III</v>
      </c>
      <c r="K17" s="23">
        <f t="shared" si="5"/>
        <v>7</v>
      </c>
    </row>
    <row r="18" spans="1:11" ht="36.75" customHeight="1">
      <c r="A18" s="22" t="s">
        <v>370</v>
      </c>
      <c r="B18" s="30" t="s">
        <v>369</v>
      </c>
      <c r="C18" s="31" t="s">
        <v>54</v>
      </c>
      <c r="D18" s="31" t="s">
        <v>27</v>
      </c>
      <c r="E18" s="31" t="s">
        <v>66</v>
      </c>
      <c r="F18" s="24">
        <v>40375</v>
      </c>
      <c r="G18" s="25">
        <f t="shared" si="4"/>
        <v>1</v>
      </c>
      <c r="H18" s="26">
        <v>1</v>
      </c>
      <c r="I18" s="31"/>
      <c r="J18" s="23" t="str">
        <f>VLOOKUP(K18,Tri!$A$1:$B$12,2,FALSE)</f>
        <v>III</v>
      </c>
      <c r="K18" s="23">
        <f t="shared" si="5"/>
        <v>7</v>
      </c>
    </row>
    <row r="19" spans="1:11" ht="36.75" customHeight="1">
      <c r="A19" s="22" t="s">
        <v>370</v>
      </c>
      <c r="B19" s="30" t="s">
        <v>369</v>
      </c>
      <c r="C19" s="31" t="s">
        <v>52</v>
      </c>
      <c r="D19" s="31" t="s">
        <v>28</v>
      </c>
      <c r="E19" s="31" t="s">
        <v>371</v>
      </c>
      <c r="F19" s="24">
        <v>40377</v>
      </c>
      <c r="G19" s="25">
        <f t="shared" si="4"/>
        <v>1</v>
      </c>
      <c r="H19" s="26">
        <v>1</v>
      </c>
      <c r="I19" s="31"/>
      <c r="J19" s="23" t="str">
        <f>VLOOKUP(K19,Tri!$A$1:$B$12,2,FALSE)</f>
        <v>III</v>
      </c>
      <c r="K19" s="23">
        <f t="shared" si="5"/>
        <v>7</v>
      </c>
    </row>
    <row r="20" spans="1:11" ht="36.75" customHeight="1">
      <c r="A20" s="22" t="s">
        <v>370</v>
      </c>
      <c r="B20" s="31" t="s">
        <v>367</v>
      </c>
      <c r="C20" s="31" t="s">
        <v>5</v>
      </c>
      <c r="D20" s="31" t="s">
        <v>380</v>
      </c>
      <c r="E20" s="31" t="s">
        <v>69</v>
      </c>
      <c r="F20" s="24">
        <v>40481</v>
      </c>
      <c r="G20" s="25">
        <f t="shared" si="4"/>
        <v>1</v>
      </c>
      <c r="H20" s="26">
        <v>1</v>
      </c>
      <c r="I20" s="31"/>
      <c r="J20" s="23" t="str">
        <f>VLOOKUP(K20,Tri!$A$1:$B$12,2,FALSE)</f>
        <v>IV</v>
      </c>
      <c r="K20" s="23">
        <f t="shared" si="5"/>
        <v>10</v>
      </c>
    </row>
    <row r="21" spans="1:11" ht="36.75" customHeight="1">
      <c r="A21" s="22" t="s">
        <v>370</v>
      </c>
      <c r="B21" s="31" t="s">
        <v>367</v>
      </c>
      <c r="C21" s="31" t="s">
        <v>72</v>
      </c>
      <c r="D21" s="31" t="s">
        <v>381</v>
      </c>
      <c r="E21" s="31" t="s">
        <v>71</v>
      </c>
      <c r="F21" s="24">
        <v>40451</v>
      </c>
      <c r="G21" s="25">
        <f t="shared" si="4"/>
        <v>1</v>
      </c>
      <c r="H21" s="26">
        <v>1</v>
      </c>
      <c r="I21" s="31"/>
      <c r="J21" s="23" t="str">
        <f>VLOOKUP(K21,Tri!$A$1:$B$12,2,FALSE)</f>
        <v>III</v>
      </c>
      <c r="K21" s="23">
        <f t="shared" si="5"/>
        <v>9</v>
      </c>
    </row>
    <row r="22" spans="1:11" ht="36.75" customHeight="1">
      <c r="A22" s="22" t="s">
        <v>370</v>
      </c>
      <c r="B22" s="31" t="s">
        <v>367</v>
      </c>
      <c r="C22" s="31" t="s">
        <v>57</v>
      </c>
      <c r="D22" s="31" t="s">
        <v>74</v>
      </c>
      <c r="E22" s="31" t="s">
        <v>73</v>
      </c>
      <c r="F22" s="24">
        <v>40481</v>
      </c>
      <c r="G22" s="25">
        <f t="shared" si="4"/>
        <v>1</v>
      </c>
      <c r="H22" s="26">
        <v>1</v>
      </c>
      <c r="I22" s="31"/>
      <c r="J22" s="23" t="str">
        <f>VLOOKUP(K22,Tri!$A$1:$B$12,2,FALSE)</f>
        <v>IV</v>
      </c>
      <c r="K22" s="23">
        <f t="shared" si="5"/>
        <v>10</v>
      </c>
    </row>
    <row r="23" spans="1:11" ht="36.75" customHeight="1">
      <c r="A23" s="22" t="s">
        <v>370</v>
      </c>
      <c r="B23" s="31" t="s">
        <v>367</v>
      </c>
      <c r="C23" s="31" t="s">
        <v>51</v>
      </c>
      <c r="D23" s="31" t="s">
        <v>76</v>
      </c>
      <c r="E23" s="31" t="s">
        <v>75</v>
      </c>
      <c r="F23" s="24">
        <v>40512</v>
      </c>
      <c r="G23" s="25">
        <f t="shared" si="4"/>
        <v>1</v>
      </c>
      <c r="H23" s="26">
        <v>1</v>
      </c>
      <c r="I23" s="31"/>
      <c r="J23" s="23" t="str">
        <f>VLOOKUP(K23,Tri!$A$1:$B$12,2,FALSE)</f>
        <v>IV</v>
      </c>
      <c r="K23" s="23">
        <f t="shared" si="5"/>
        <v>11</v>
      </c>
    </row>
    <row r="24" spans="1:11" ht="36.75" customHeight="1">
      <c r="A24" s="22" t="s">
        <v>370</v>
      </c>
      <c r="B24" s="31" t="s">
        <v>368</v>
      </c>
      <c r="C24" s="31" t="s">
        <v>55</v>
      </c>
      <c r="D24" s="31" t="s">
        <v>29</v>
      </c>
      <c r="E24" s="31" t="s">
        <v>30</v>
      </c>
      <c r="F24" s="24">
        <v>40431</v>
      </c>
      <c r="G24" s="25">
        <f t="shared" si="4"/>
        <v>1</v>
      </c>
      <c r="H24" s="26">
        <v>1</v>
      </c>
      <c r="I24" s="31"/>
      <c r="J24" s="23" t="str">
        <f>VLOOKUP(K24,Tri!$A$1:$B$12,2,FALSE)</f>
        <v>III</v>
      </c>
      <c r="K24" s="23">
        <f t="shared" si="5"/>
        <v>9</v>
      </c>
    </row>
    <row r="25" spans="1:11" ht="36.75" customHeight="1">
      <c r="A25" s="22" t="s">
        <v>370</v>
      </c>
      <c r="B25" s="31" t="s">
        <v>368</v>
      </c>
      <c r="C25" s="31" t="s">
        <v>0</v>
      </c>
      <c r="D25" s="31" t="s">
        <v>382</v>
      </c>
      <c r="E25" s="31" t="s">
        <v>31</v>
      </c>
      <c r="F25" s="24">
        <v>40487</v>
      </c>
      <c r="G25" s="25">
        <f t="shared" si="4"/>
        <v>1</v>
      </c>
      <c r="H25" s="26">
        <v>1</v>
      </c>
      <c r="I25" s="31"/>
      <c r="J25" s="23" t="str">
        <f>VLOOKUP(K25,Tri!$A$1:$B$12,2,FALSE)</f>
        <v>IV</v>
      </c>
      <c r="K25" s="23">
        <f t="shared" si="5"/>
        <v>11</v>
      </c>
    </row>
    <row r="26" spans="1:11" ht="36.75" customHeight="1">
      <c r="A26" s="22" t="s">
        <v>370</v>
      </c>
      <c r="B26" s="31" t="s">
        <v>368</v>
      </c>
      <c r="C26" s="31" t="s">
        <v>56</v>
      </c>
      <c r="D26" s="31" t="s">
        <v>383</v>
      </c>
      <c r="E26" s="31" t="s">
        <v>32</v>
      </c>
      <c r="F26" s="24">
        <v>40487</v>
      </c>
      <c r="G26" s="25">
        <f t="shared" si="4"/>
        <v>1</v>
      </c>
      <c r="H26" s="26">
        <v>1</v>
      </c>
      <c r="I26" s="31"/>
      <c r="J26" s="23" t="str">
        <f>VLOOKUP(K26,Tri!$A$1:$B$12,2,FALSE)</f>
        <v>IV</v>
      </c>
      <c r="K26" s="23">
        <f t="shared" si="5"/>
        <v>11</v>
      </c>
    </row>
    <row r="27" spans="1:11" ht="36.75" customHeight="1">
      <c r="A27" s="22" t="s">
        <v>370</v>
      </c>
      <c r="B27" s="31" t="s">
        <v>368</v>
      </c>
      <c r="C27" s="31" t="s">
        <v>56</v>
      </c>
      <c r="D27" s="31" t="s">
        <v>34</v>
      </c>
      <c r="E27" s="31" t="s">
        <v>33</v>
      </c>
      <c r="F27" s="24">
        <v>40506</v>
      </c>
      <c r="G27" s="25">
        <f t="shared" si="4"/>
        <v>1</v>
      </c>
      <c r="H27" s="26">
        <v>1</v>
      </c>
      <c r="I27" s="31"/>
      <c r="J27" s="23" t="str">
        <f>VLOOKUP(K27,Tri!$A$1:$B$12,2,FALSE)</f>
        <v>IV</v>
      </c>
      <c r="K27" s="23">
        <f t="shared" si="5"/>
        <v>11</v>
      </c>
    </row>
    <row r="28" spans="1:11" ht="36.75" customHeight="1">
      <c r="A28" s="22" t="s">
        <v>370</v>
      </c>
      <c r="B28" s="31" t="s">
        <v>368</v>
      </c>
      <c r="C28" s="31" t="s">
        <v>56</v>
      </c>
      <c r="D28" s="31" t="s">
        <v>35</v>
      </c>
      <c r="E28" s="31" t="s">
        <v>384</v>
      </c>
      <c r="F28" s="24">
        <v>40529</v>
      </c>
      <c r="G28" s="25">
        <f t="shared" si="4"/>
        <v>1</v>
      </c>
      <c r="H28" s="26">
        <v>1</v>
      </c>
      <c r="I28" s="31"/>
      <c r="J28" s="23" t="str">
        <f>VLOOKUP(K28,Tri!$A$1:$B$12,2,FALSE)</f>
        <v>IV</v>
      </c>
      <c r="K28" s="23">
        <f t="shared" si="5"/>
        <v>12</v>
      </c>
    </row>
    <row r="29" spans="1:11" ht="36.75" customHeight="1">
      <c r="A29" s="22" t="s">
        <v>370</v>
      </c>
      <c r="B29" s="30" t="s">
        <v>405</v>
      </c>
      <c r="C29" s="31" t="s">
        <v>19</v>
      </c>
      <c r="D29" s="31" t="s">
        <v>37</v>
      </c>
      <c r="E29" s="31" t="s">
        <v>36</v>
      </c>
      <c r="F29" s="24">
        <v>40234</v>
      </c>
      <c r="G29" s="25">
        <f t="shared" si="4"/>
        <v>1</v>
      </c>
      <c r="H29" s="32">
        <v>1</v>
      </c>
      <c r="I29" s="27"/>
      <c r="J29" s="23" t="str">
        <f>VLOOKUP(K29,Tri!$A$1:$B$12,2,FALSE)</f>
        <v>I</v>
      </c>
      <c r="K29" s="23">
        <f t="shared" si="5"/>
        <v>2</v>
      </c>
    </row>
    <row r="30" spans="1:11" ht="36.75" customHeight="1">
      <c r="A30" s="22" t="s">
        <v>370</v>
      </c>
      <c r="B30" s="30" t="s">
        <v>405</v>
      </c>
      <c r="C30" s="31" t="s">
        <v>53</v>
      </c>
      <c r="D30" s="31" t="s">
        <v>39</v>
      </c>
      <c r="E30" s="31" t="s">
        <v>38</v>
      </c>
      <c r="F30" s="24">
        <v>40235</v>
      </c>
      <c r="G30" s="25">
        <f t="shared" si="4"/>
        <v>1</v>
      </c>
      <c r="H30" s="32">
        <v>1</v>
      </c>
      <c r="I30" s="27"/>
      <c r="J30" s="23" t="str">
        <f>VLOOKUP(K30,Tri!$A$1:$B$12,2,FALSE)</f>
        <v>I</v>
      </c>
      <c r="K30" s="23">
        <f t="shared" si="5"/>
        <v>2</v>
      </c>
    </row>
    <row r="31" spans="1:11" ht="36.75" customHeight="1">
      <c r="A31" s="22" t="s">
        <v>370</v>
      </c>
      <c r="B31" s="30" t="s">
        <v>405</v>
      </c>
      <c r="C31" s="31" t="s">
        <v>60</v>
      </c>
      <c r="D31" s="31" t="s">
        <v>385</v>
      </c>
      <c r="E31" s="31" t="s">
        <v>40</v>
      </c>
      <c r="F31" s="24">
        <v>40431</v>
      </c>
      <c r="G31" s="25">
        <f t="shared" si="4"/>
        <v>1</v>
      </c>
      <c r="H31" s="33">
        <v>1</v>
      </c>
      <c r="I31" s="27"/>
      <c r="J31" s="23" t="str">
        <f>VLOOKUP(K31,Tri!$A$1:$B$12,2,FALSE)</f>
        <v>III</v>
      </c>
      <c r="K31" s="23">
        <f t="shared" si="5"/>
        <v>9</v>
      </c>
    </row>
    <row r="32" spans="1:11" ht="36.75" customHeight="1">
      <c r="A32" s="22" t="s">
        <v>370</v>
      </c>
      <c r="B32" s="30" t="s">
        <v>405</v>
      </c>
      <c r="C32" s="31" t="s">
        <v>52</v>
      </c>
      <c r="D32" s="31" t="s">
        <v>41</v>
      </c>
      <c r="E32" s="31" t="s">
        <v>43</v>
      </c>
      <c r="F32" s="24">
        <v>40375</v>
      </c>
      <c r="G32" s="25">
        <f t="shared" si="4"/>
        <v>1</v>
      </c>
      <c r="H32" s="33">
        <v>1</v>
      </c>
      <c r="I32" s="27"/>
      <c r="J32" s="23" t="str">
        <f>VLOOKUP(K32,Tri!$A$1:$B$12,2,FALSE)</f>
        <v>III</v>
      </c>
      <c r="K32" s="23">
        <f t="shared" si="5"/>
        <v>7</v>
      </c>
    </row>
    <row r="33" spans="1:11" ht="36.75" customHeight="1">
      <c r="A33" s="22" t="s">
        <v>370</v>
      </c>
      <c r="B33" s="30" t="s">
        <v>405</v>
      </c>
      <c r="C33" s="31" t="s">
        <v>52</v>
      </c>
      <c r="D33" s="31" t="s">
        <v>42</v>
      </c>
      <c r="E33" s="31" t="s">
        <v>44</v>
      </c>
      <c r="F33" s="24">
        <v>40466</v>
      </c>
      <c r="G33" s="25">
        <f t="shared" si="4"/>
        <v>1</v>
      </c>
      <c r="H33" s="33">
        <v>1</v>
      </c>
      <c r="I33" s="27"/>
      <c r="J33" s="23" t="str">
        <f>VLOOKUP(K33,Tri!$A$1:$B$12,2,FALSE)</f>
        <v>IV</v>
      </c>
      <c r="K33" s="23">
        <f t="shared" si="5"/>
        <v>10</v>
      </c>
    </row>
    <row r="34" spans="1:251" s="41" customFormat="1" ht="45">
      <c r="A34" s="22" t="s">
        <v>370</v>
      </c>
      <c r="B34" s="30" t="s">
        <v>375</v>
      </c>
      <c r="C34" s="31" t="s">
        <v>68</v>
      </c>
      <c r="D34" s="31" t="s">
        <v>314</v>
      </c>
      <c r="E34" s="34" t="s">
        <v>315</v>
      </c>
      <c r="F34" s="24">
        <v>40359</v>
      </c>
      <c r="G34" s="25">
        <v>1</v>
      </c>
      <c r="H34" s="33">
        <v>1</v>
      </c>
      <c r="I34" s="27"/>
      <c r="J34" s="23" t="str">
        <f>VLOOKUP(K34,Tri!$A$1:$B$12,2,FALSE)</f>
        <v>II</v>
      </c>
      <c r="K34" s="23">
        <f>MONTH(F34)</f>
        <v>6</v>
      </c>
      <c r="L34" s="35"/>
      <c r="M34" s="36"/>
      <c r="N34" s="37"/>
      <c r="O34" s="37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35"/>
      <c r="AN34" s="36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8"/>
      <c r="BA34" s="39"/>
      <c r="BB34" s="37"/>
      <c r="BC34" s="37"/>
      <c r="BD34" s="38"/>
      <c r="BE34" s="39"/>
      <c r="BF34" s="40"/>
      <c r="BH34" s="42"/>
      <c r="BI34" s="42"/>
      <c r="BJ34" s="35"/>
      <c r="BK34" s="36"/>
      <c r="BL34" s="37"/>
      <c r="BM34" s="37"/>
      <c r="BN34" s="37"/>
      <c r="BO34" s="38"/>
      <c r="BP34" s="39"/>
      <c r="BQ34" s="40"/>
      <c r="BS34" s="42"/>
      <c r="BT34" s="42"/>
      <c r="BU34" s="35"/>
      <c r="BV34" s="36"/>
      <c r="BW34" s="37"/>
      <c r="BX34" s="37"/>
      <c r="BY34" s="37"/>
      <c r="BZ34" s="38"/>
      <c r="CA34" s="39"/>
      <c r="CB34" s="40"/>
      <c r="CD34" s="42"/>
      <c r="CE34" s="42"/>
      <c r="CF34" s="35"/>
      <c r="CG34" s="36"/>
      <c r="CH34" s="37"/>
      <c r="CI34" s="37"/>
      <c r="CJ34" s="37"/>
      <c r="CK34" s="38"/>
      <c r="CL34" s="39"/>
      <c r="CM34" s="40"/>
      <c r="CO34" s="42"/>
      <c r="CP34" s="42"/>
      <c r="CQ34" s="35"/>
      <c r="CR34" s="36"/>
      <c r="CS34" s="37"/>
      <c r="CT34" s="37"/>
      <c r="CU34" s="37"/>
      <c r="CV34" s="38"/>
      <c r="CW34" s="39"/>
      <c r="CX34" s="40"/>
      <c r="CZ34" s="42"/>
      <c r="DA34" s="42"/>
      <c r="DB34" s="35"/>
      <c r="DC34" s="36"/>
      <c r="DD34" s="37"/>
      <c r="DE34" s="37"/>
      <c r="DF34" s="37"/>
      <c r="DG34" s="38"/>
      <c r="DH34" s="39"/>
      <c r="DI34" s="40"/>
      <c r="DK34" s="42"/>
      <c r="DL34" s="42"/>
      <c r="DM34" s="35"/>
      <c r="DN34" s="36"/>
      <c r="DO34" s="37"/>
      <c r="DP34" s="37"/>
      <c r="DQ34" s="37"/>
      <c r="DR34" s="38"/>
      <c r="DS34" s="39"/>
      <c r="DT34" s="40"/>
      <c r="DV34" s="42"/>
      <c r="DW34" s="42"/>
      <c r="DX34" s="35"/>
      <c r="DY34" s="36"/>
      <c r="DZ34" s="37"/>
      <c r="EA34" s="37"/>
      <c r="EB34" s="37"/>
      <c r="EC34" s="38"/>
      <c r="ED34" s="39"/>
      <c r="EE34" s="40"/>
      <c r="EG34" s="42"/>
      <c r="EH34" s="42"/>
      <c r="EI34" s="35"/>
      <c r="EJ34" s="36"/>
      <c r="EK34" s="37"/>
      <c r="EL34" s="37"/>
      <c r="EM34" s="37"/>
      <c r="EN34" s="38"/>
      <c r="EO34" s="39"/>
      <c r="EP34" s="40"/>
      <c r="ER34" s="42"/>
      <c r="ES34" s="42"/>
      <c r="ET34" s="35"/>
      <c r="EU34" s="36"/>
      <c r="EV34" s="37"/>
      <c r="EW34" s="37"/>
      <c r="EX34" s="37"/>
      <c r="EY34" s="38"/>
      <c r="EZ34" s="39"/>
      <c r="FA34" s="40"/>
      <c r="FC34" s="42"/>
      <c r="FD34" s="42"/>
      <c r="FE34" s="35"/>
      <c r="FF34" s="36"/>
      <c r="FG34" s="37"/>
      <c r="FH34" s="37"/>
      <c r="FI34" s="37"/>
      <c r="FJ34" s="38"/>
      <c r="FK34" s="39"/>
      <c r="FL34" s="40"/>
      <c r="FN34" s="42"/>
      <c r="FO34" s="42"/>
      <c r="FP34" s="35"/>
      <c r="FQ34" s="36"/>
      <c r="FR34" s="37"/>
      <c r="FS34" s="37"/>
      <c r="FT34" s="37"/>
      <c r="FU34" s="38"/>
      <c r="FV34" s="39"/>
      <c r="FW34" s="40"/>
      <c r="FY34" s="42"/>
      <c r="FZ34" s="42"/>
      <c r="GA34" s="35"/>
      <c r="GB34" s="36"/>
      <c r="GC34" s="37"/>
      <c r="GD34" s="37"/>
      <c r="GE34" s="37"/>
      <c r="GF34" s="38"/>
      <c r="GG34" s="39"/>
      <c r="GH34" s="40"/>
      <c r="GJ34" s="42"/>
      <c r="GK34" s="42"/>
      <c r="GL34" s="35"/>
      <c r="GM34" s="36"/>
      <c r="GN34" s="37"/>
      <c r="GO34" s="37"/>
      <c r="GP34" s="37"/>
      <c r="GQ34" s="38"/>
      <c r="GR34" s="39"/>
      <c r="GS34" s="40"/>
      <c r="GU34" s="42"/>
      <c r="GV34" s="42"/>
      <c r="GW34" s="35"/>
      <c r="GX34" s="36"/>
      <c r="GY34" s="37"/>
      <c r="GZ34" s="37"/>
      <c r="HA34" s="37"/>
      <c r="HB34" s="38"/>
      <c r="HC34" s="39"/>
      <c r="HD34" s="40"/>
      <c r="HF34" s="42"/>
      <c r="HG34" s="42"/>
      <c r="HH34" s="35"/>
      <c r="HI34" s="36"/>
      <c r="HJ34" s="37"/>
      <c r="HK34" s="37"/>
      <c r="HL34" s="37"/>
      <c r="HM34" s="38"/>
      <c r="HN34" s="39"/>
      <c r="HO34" s="40"/>
      <c r="HQ34" s="42"/>
      <c r="HR34" s="42"/>
      <c r="HS34" s="35"/>
      <c r="HT34" s="36"/>
      <c r="HU34" s="37"/>
      <c r="HV34" s="37"/>
      <c r="HW34" s="37"/>
      <c r="HX34" s="38"/>
      <c r="HY34" s="39"/>
      <c r="HZ34" s="40"/>
      <c r="IB34" s="42"/>
      <c r="IC34" s="42"/>
      <c r="ID34" s="35"/>
      <c r="IE34" s="36"/>
      <c r="IF34" s="37"/>
      <c r="IG34" s="37"/>
      <c r="IH34" s="37"/>
      <c r="II34" s="38"/>
      <c r="IJ34" s="39"/>
      <c r="IK34" s="40"/>
      <c r="IM34" s="42"/>
      <c r="IN34" s="42"/>
      <c r="IO34" s="35"/>
      <c r="IP34" s="36"/>
      <c r="IQ34" s="37"/>
    </row>
    <row r="35" spans="1:11" ht="45">
      <c r="A35" s="22" t="s">
        <v>370</v>
      </c>
      <c r="B35" s="30" t="s">
        <v>375</v>
      </c>
      <c r="C35" s="31" t="s">
        <v>50</v>
      </c>
      <c r="D35" s="31" t="s">
        <v>316</v>
      </c>
      <c r="E35" s="34" t="s">
        <v>326</v>
      </c>
      <c r="F35" s="24">
        <v>40390</v>
      </c>
      <c r="G35" s="25">
        <v>1</v>
      </c>
      <c r="H35" s="33">
        <v>1</v>
      </c>
      <c r="I35" s="27"/>
      <c r="J35" s="23" t="str">
        <f>VLOOKUP(K35,Tri!$A$1:$B$12,2,FALSE)</f>
        <v>III</v>
      </c>
      <c r="K35" s="23">
        <f aca="true" t="shared" si="12" ref="K35:K44">MONTH(F35)</f>
        <v>7</v>
      </c>
    </row>
    <row r="36" spans="1:11" ht="45">
      <c r="A36" s="22" t="s">
        <v>370</v>
      </c>
      <c r="B36" s="30" t="s">
        <v>375</v>
      </c>
      <c r="C36" s="31" t="s">
        <v>50</v>
      </c>
      <c r="D36" s="31" t="s">
        <v>317</v>
      </c>
      <c r="E36" s="34" t="s">
        <v>326</v>
      </c>
      <c r="F36" s="24">
        <v>40421</v>
      </c>
      <c r="G36" s="25">
        <v>1</v>
      </c>
      <c r="H36" s="33">
        <v>1</v>
      </c>
      <c r="I36" s="27"/>
      <c r="J36" s="23" t="str">
        <f>VLOOKUP(K36,Tri!$A$1:$B$12,2,FALSE)</f>
        <v>III</v>
      </c>
      <c r="K36" s="23">
        <f t="shared" si="12"/>
        <v>8</v>
      </c>
    </row>
    <row r="37" spans="1:11" ht="45">
      <c r="A37" s="22" t="s">
        <v>370</v>
      </c>
      <c r="B37" s="30" t="s">
        <v>375</v>
      </c>
      <c r="C37" s="31" t="s">
        <v>50</v>
      </c>
      <c r="D37" s="31" t="s">
        <v>318</v>
      </c>
      <c r="E37" s="34" t="s">
        <v>326</v>
      </c>
      <c r="F37" s="24">
        <v>40451</v>
      </c>
      <c r="G37" s="25">
        <v>1</v>
      </c>
      <c r="H37" s="33">
        <v>1</v>
      </c>
      <c r="I37" s="27"/>
      <c r="J37" s="23" t="str">
        <f>VLOOKUP(K37,Tri!$A$1:$B$12,2,FALSE)</f>
        <v>III</v>
      </c>
      <c r="K37" s="23">
        <f t="shared" si="12"/>
        <v>9</v>
      </c>
    </row>
    <row r="38" spans="1:11" ht="45">
      <c r="A38" s="22" t="s">
        <v>370</v>
      </c>
      <c r="B38" s="30" t="s">
        <v>375</v>
      </c>
      <c r="C38" s="31" t="s">
        <v>50</v>
      </c>
      <c r="D38" s="31" t="s">
        <v>319</v>
      </c>
      <c r="E38" s="34" t="s">
        <v>326</v>
      </c>
      <c r="F38" s="24">
        <v>40482</v>
      </c>
      <c r="G38" s="25">
        <v>1</v>
      </c>
      <c r="H38" s="33">
        <v>1</v>
      </c>
      <c r="I38" s="27"/>
      <c r="J38" s="23" t="str">
        <f>VLOOKUP(K38,Tri!$A$1:$B$12,2,FALSE)</f>
        <v>IV</v>
      </c>
      <c r="K38" s="23">
        <f t="shared" si="12"/>
        <v>10</v>
      </c>
    </row>
    <row r="39" spans="1:11" ht="45">
      <c r="A39" s="22" t="s">
        <v>370</v>
      </c>
      <c r="B39" s="30" t="s">
        <v>375</v>
      </c>
      <c r="C39" s="31" t="s">
        <v>50</v>
      </c>
      <c r="D39" s="31" t="s">
        <v>320</v>
      </c>
      <c r="E39" s="34" t="s">
        <v>326</v>
      </c>
      <c r="F39" s="24">
        <v>40512</v>
      </c>
      <c r="G39" s="25">
        <v>1</v>
      </c>
      <c r="H39" s="33">
        <v>1</v>
      </c>
      <c r="I39" s="27"/>
      <c r="J39" s="23" t="str">
        <f>VLOOKUP(K39,Tri!$A$1:$B$12,2,FALSE)</f>
        <v>IV</v>
      </c>
      <c r="K39" s="23">
        <f t="shared" si="12"/>
        <v>11</v>
      </c>
    </row>
    <row r="40" spans="1:11" ht="45">
      <c r="A40" s="22" t="s">
        <v>370</v>
      </c>
      <c r="B40" s="30" t="s">
        <v>375</v>
      </c>
      <c r="C40" s="31" t="s">
        <v>50</v>
      </c>
      <c r="D40" s="31" t="s">
        <v>321</v>
      </c>
      <c r="E40" s="34" t="s">
        <v>326</v>
      </c>
      <c r="F40" s="24">
        <v>40542</v>
      </c>
      <c r="G40" s="25">
        <v>1</v>
      </c>
      <c r="H40" s="33">
        <v>1</v>
      </c>
      <c r="I40" s="27"/>
      <c r="J40" s="23" t="str">
        <f>VLOOKUP(K40,Tri!$A$1:$B$12,2,FALSE)</f>
        <v>IV</v>
      </c>
      <c r="K40" s="23">
        <f t="shared" si="12"/>
        <v>12</v>
      </c>
    </row>
    <row r="41" spans="1:11" ht="45">
      <c r="A41" s="22" t="s">
        <v>370</v>
      </c>
      <c r="B41" s="30" t="s">
        <v>375</v>
      </c>
      <c r="C41" s="31" t="s">
        <v>50</v>
      </c>
      <c r="D41" s="31" t="s">
        <v>322</v>
      </c>
      <c r="E41" s="34" t="s">
        <v>327</v>
      </c>
      <c r="F41" s="24">
        <v>40421</v>
      </c>
      <c r="G41" s="25">
        <v>1</v>
      </c>
      <c r="H41" s="33">
        <v>1</v>
      </c>
      <c r="I41" s="27"/>
      <c r="J41" s="23" t="str">
        <f>VLOOKUP(K41,Tri!$A$1:$B$12,2,FALSE)</f>
        <v>III</v>
      </c>
      <c r="K41" s="23">
        <f t="shared" si="12"/>
        <v>8</v>
      </c>
    </row>
    <row r="42" spans="1:11" ht="45">
      <c r="A42" s="22" t="s">
        <v>370</v>
      </c>
      <c r="B42" s="30" t="s">
        <v>375</v>
      </c>
      <c r="C42" s="31" t="s">
        <v>50</v>
      </c>
      <c r="D42" s="31" t="s">
        <v>323</v>
      </c>
      <c r="E42" s="34" t="s">
        <v>327</v>
      </c>
      <c r="F42" s="24">
        <v>40451</v>
      </c>
      <c r="G42" s="25">
        <v>1</v>
      </c>
      <c r="H42" s="33">
        <v>1</v>
      </c>
      <c r="I42" s="27"/>
      <c r="J42" s="23" t="str">
        <f>VLOOKUP(K42,Tri!$A$1:$B$12,2,FALSE)</f>
        <v>III</v>
      </c>
      <c r="K42" s="23">
        <f t="shared" si="12"/>
        <v>9</v>
      </c>
    </row>
    <row r="43" spans="1:11" ht="45">
      <c r="A43" s="22" t="s">
        <v>370</v>
      </c>
      <c r="B43" s="30" t="s">
        <v>375</v>
      </c>
      <c r="C43" s="31" t="s">
        <v>50</v>
      </c>
      <c r="D43" s="31" t="s">
        <v>324</v>
      </c>
      <c r="E43" s="34" t="s">
        <v>327</v>
      </c>
      <c r="F43" s="24">
        <v>40482</v>
      </c>
      <c r="G43" s="25">
        <v>1</v>
      </c>
      <c r="H43" s="33">
        <v>1</v>
      </c>
      <c r="I43" s="27"/>
      <c r="J43" s="23" t="str">
        <f>VLOOKUP(K43,Tri!$A$1:$B$12,2,FALSE)</f>
        <v>IV</v>
      </c>
      <c r="K43" s="23">
        <f t="shared" si="12"/>
        <v>10</v>
      </c>
    </row>
    <row r="44" spans="1:11" ht="45">
      <c r="A44" s="22" t="s">
        <v>370</v>
      </c>
      <c r="B44" s="30" t="s">
        <v>375</v>
      </c>
      <c r="C44" s="31" t="s">
        <v>50</v>
      </c>
      <c r="D44" s="31" t="s">
        <v>325</v>
      </c>
      <c r="E44" s="34" t="s">
        <v>327</v>
      </c>
      <c r="F44" s="24">
        <v>40497</v>
      </c>
      <c r="G44" s="25">
        <v>1</v>
      </c>
      <c r="H44" s="33">
        <v>1</v>
      </c>
      <c r="I44" s="27"/>
      <c r="J44" s="23" t="str">
        <f>VLOOKUP(K44,Tri!$A$1:$B$12,2,FALSE)</f>
        <v>IV</v>
      </c>
      <c r="K44" s="23">
        <f t="shared" si="12"/>
        <v>11</v>
      </c>
    </row>
    <row r="45" spans="1:11" ht="51">
      <c r="A45" s="22" t="s">
        <v>370</v>
      </c>
      <c r="B45" s="30" t="s">
        <v>375</v>
      </c>
      <c r="C45" s="31" t="s">
        <v>5</v>
      </c>
      <c r="D45" s="31" t="s">
        <v>328</v>
      </c>
      <c r="E45" s="34" t="s">
        <v>332</v>
      </c>
      <c r="F45" s="24">
        <v>40421</v>
      </c>
      <c r="G45" s="25">
        <v>1</v>
      </c>
      <c r="H45" s="33">
        <v>1</v>
      </c>
      <c r="I45" s="27"/>
      <c r="J45" s="23" t="str">
        <f>VLOOKUP(K45,Tri!$A$1:$B$12,2,FALSE)</f>
        <v>III</v>
      </c>
      <c r="K45" s="23">
        <f>MONTH(F45)</f>
        <v>8</v>
      </c>
    </row>
    <row r="46" spans="1:11" ht="51">
      <c r="A46" s="22" t="s">
        <v>370</v>
      </c>
      <c r="B46" s="30" t="s">
        <v>375</v>
      </c>
      <c r="C46" s="31" t="s">
        <v>5</v>
      </c>
      <c r="D46" s="31" t="s">
        <v>329</v>
      </c>
      <c r="E46" s="34" t="s">
        <v>332</v>
      </c>
      <c r="F46" s="24">
        <v>40451</v>
      </c>
      <c r="G46" s="25">
        <v>1</v>
      </c>
      <c r="H46" s="33">
        <v>1</v>
      </c>
      <c r="I46" s="27"/>
      <c r="J46" s="23" t="str">
        <f>VLOOKUP(K46,Tri!$A$1:$B$12,2,FALSE)</f>
        <v>III</v>
      </c>
      <c r="K46" s="23">
        <f>MONTH(F46)</f>
        <v>9</v>
      </c>
    </row>
    <row r="47" spans="1:11" ht="51">
      <c r="A47" s="22" t="s">
        <v>370</v>
      </c>
      <c r="B47" s="30" t="s">
        <v>375</v>
      </c>
      <c r="C47" s="31" t="s">
        <v>5</v>
      </c>
      <c r="D47" s="31" t="s">
        <v>330</v>
      </c>
      <c r="E47" s="34" t="s">
        <v>332</v>
      </c>
      <c r="F47" s="24">
        <v>40482</v>
      </c>
      <c r="G47" s="25">
        <v>1</v>
      </c>
      <c r="H47" s="33">
        <v>1</v>
      </c>
      <c r="I47" s="27"/>
      <c r="J47" s="23" t="str">
        <f>VLOOKUP(K47,Tri!$A$1:$B$12,2,FALSE)</f>
        <v>IV</v>
      </c>
      <c r="K47" s="23">
        <f>MONTH(F47)</f>
        <v>10</v>
      </c>
    </row>
    <row r="48" spans="1:11" ht="51">
      <c r="A48" s="22" t="s">
        <v>370</v>
      </c>
      <c r="B48" s="30" t="s">
        <v>375</v>
      </c>
      <c r="C48" s="31" t="s">
        <v>5</v>
      </c>
      <c r="D48" s="31" t="s">
        <v>331</v>
      </c>
      <c r="E48" s="34" t="s">
        <v>332</v>
      </c>
      <c r="F48" s="24">
        <v>40512</v>
      </c>
      <c r="G48" s="25">
        <v>1</v>
      </c>
      <c r="H48" s="33">
        <v>1</v>
      </c>
      <c r="I48" s="27"/>
      <c r="J48" s="23" t="str">
        <f>VLOOKUP(K48,Tri!$A$1:$B$12,2,FALSE)</f>
        <v>IV</v>
      </c>
      <c r="K48" s="23">
        <f>MONTH(F48)</f>
        <v>11</v>
      </c>
    </row>
    <row r="49" spans="1:11" ht="45">
      <c r="A49" s="22" t="s">
        <v>370</v>
      </c>
      <c r="B49" s="30" t="s">
        <v>375</v>
      </c>
      <c r="C49" s="31" t="s">
        <v>7</v>
      </c>
      <c r="D49" s="31" t="s">
        <v>333</v>
      </c>
      <c r="E49" s="34" t="s">
        <v>332</v>
      </c>
      <c r="F49" s="24">
        <v>40405</v>
      </c>
      <c r="G49" s="25">
        <v>1</v>
      </c>
      <c r="H49" s="33">
        <v>1</v>
      </c>
      <c r="I49" s="27"/>
      <c r="J49" s="23" t="str">
        <f>VLOOKUP(K49,Tri!$A$1:$B$12,2,FALSE)</f>
        <v>III</v>
      </c>
      <c r="K49" s="23">
        <f aca="true" t="shared" si="13" ref="K49:K55">MONTH(F49)</f>
        <v>8</v>
      </c>
    </row>
    <row r="50" spans="1:11" ht="51">
      <c r="A50" s="22" t="s">
        <v>370</v>
      </c>
      <c r="B50" s="30" t="s">
        <v>375</v>
      </c>
      <c r="C50" s="31" t="s">
        <v>7</v>
      </c>
      <c r="D50" s="31" t="s">
        <v>334</v>
      </c>
      <c r="E50" s="34" t="s">
        <v>332</v>
      </c>
      <c r="F50" s="24">
        <v>40390</v>
      </c>
      <c r="G50" s="25">
        <v>1</v>
      </c>
      <c r="H50" s="33">
        <v>1</v>
      </c>
      <c r="I50" s="27"/>
      <c r="J50" s="23" t="str">
        <f>VLOOKUP(K50,Tri!$A$1:$B$12,2,FALSE)</f>
        <v>III</v>
      </c>
      <c r="K50" s="23">
        <f t="shared" si="13"/>
        <v>7</v>
      </c>
    </row>
    <row r="51" spans="1:11" ht="51">
      <c r="A51" s="22" t="s">
        <v>370</v>
      </c>
      <c r="B51" s="30" t="s">
        <v>375</v>
      </c>
      <c r="C51" s="31" t="s">
        <v>7</v>
      </c>
      <c r="D51" s="31" t="s">
        <v>335</v>
      </c>
      <c r="E51" s="34" t="s">
        <v>332</v>
      </c>
      <c r="F51" s="24">
        <v>40421</v>
      </c>
      <c r="G51" s="25">
        <v>1</v>
      </c>
      <c r="H51" s="33">
        <v>1</v>
      </c>
      <c r="I51" s="27"/>
      <c r="J51" s="23" t="str">
        <f>VLOOKUP(K51,Tri!$A$1:$B$12,2,FALSE)</f>
        <v>III</v>
      </c>
      <c r="K51" s="23">
        <f t="shared" si="13"/>
        <v>8</v>
      </c>
    </row>
    <row r="52" spans="1:11" ht="51">
      <c r="A52" s="22" t="s">
        <v>370</v>
      </c>
      <c r="B52" s="30" t="s">
        <v>375</v>
      </c>
      <c r="C52" s="31" t="s">
        <v>7</v>
      </c>
      <c r="D52" s="31" t="s">
        <v>336</v>
      </c>
      <c r="E52" s="34" t="s">
        <v>332</v>
      </c>
      <c r="F52" s="24">
        <v>40451</v>
      </c>
      <c r="G52" s="25">
        <v>1</v>
      </c>
      <c r="H52" s="33">
        <v>1</v>
      </c>
      <c r="I52" s="27"/>
      <c r="J52" s="23" t="str">
        <f>VLOOKUP(K52,Tri!$A$1:$B$12,2,FALSE)</f>
        <v>III</v>
      </c>
      <c r="K52" s="23">
        <f t="shared" si="13"/>
        <v>9</v>
      </c>
    </row>
    <row r="53" spans="1:11" ht="51">
      <c r="A53" s="22" t="s">
        <v>370</v>
      </c>
      <c r="B53" s="30" t="s">
        <v>375</v>
      </c>
      <c r="C53" s="31" t="s">
        <v>7</v>
      </c>
      <c r="D53" s="31" t="s">
        <v>337</v>
      </c>
      <c r="E53" s="34" t="s">
        <v>332</v>
      </c>
      <c r="F53" s="24">
        <v>40482</v>
      </c>
      <c r="G53" s="25">
        <v>1</v>
      </c>
      <c r="H53" s="33">
        <v>1</v>
      </c>
      <c r="I53" s="27"/>
      <c r="J53" s="23" t="str">
        <f>VLOOKUP(K53,Tri!$A$1:$B$12,2,FALSE)</f>
        <v>IV</v>
      </c>
      <c r="K53" s="23">
        <f t="shared" si="13"/>
        <v>10</v>
      </c>
    </row>
    <row r="54" spans="1:11" ht="51">
      <c r="A54" s="22" t="s">
        <v>370</v>
      </c>
      <c r="B54" s="30" t="s">
        <v>375</v>
      </c>
      <c r="C54" s="31" t="s">
        <v>7</v>
      </c>
      <c r="D54" s="31" t="s">
        <v>338</v>
      </c>
      <c r="E54" s="34" t="s">
        <v>332</v>
      </c>
      <c r="F54" s="24">
        <v>40512</v>
      </c>
      <c r="G54" s="25">
        <v>1</v>
      </c>
      <c r="H54" s="33">
        <v>1</v>
      </c>
      <c r="I54" s="27"/>
      <c r="J54" s="23" t="str">
        <f>VLOOKUP(K54,Tri!$A$1:$B$12,2,FALSE)</f>
        <v>IV</v>
      </c>
      <c r="K54" s="23">
        <f t="shared" si="13"/>
        <v>11</v>
      </c>
    </row>
    <row r="55" spans="1:11" ht="51">
      <c r="A55" s="22" t="s">
        <v>370</v>
      </c>
      <c r="B55" s="30" t="s">
        <v>375</v>
      </c>
      <c r="C55" s="31" t="s">
        <v>7</v>
      </c>
      <c r="D55" s="31" t="s">
        <v>339</v>
      </c>
      <c r="E55" s="34" t="s">
        <v>332</v>
      </c>
      <c r="F55" s="24">
        <v>40542</v>
      </c>
      <c r="G55" s="25">
        <v>1</v>
      </c>
      <c r="H55" s="33">
        <v>1</v>
      </c>
      <c r="I55" s="27"/>
      <c r="J55" s="23" t="str">
        <f>VLOOKUP(K55,Tri!$A$1:$B$12,2,FALSE)</f>
        <v>IV</v>
      </c>
      <c r="K55" s="23">
        <f t="shared" si="13"/>
        <v>12</v>
      </c>
    </row>
    <row r="56" spans="1:11" ht="51">
      <c r="A56" s="22" t="s">
        <v>370</v>
      </c>
      <c r="B56" s="30" t="s">
        <v>375</v>
      </c>
      <c r="C56" s="31" t="s">
        <v>9</v>
      </c>
      <c r="D56" s="31" t="s">
        <v>341</v>
      </c>
      <c r="E56" s="34" t="s">
        <v>340</v>
      </c>
      <c r="F56" s="24">
        <v>40390</v>
      </c>
      <c r="G56" s="25">
        <v>1</v>
      </c>
      <c r="H56" s="33">
        <v>1</v>
      </c>
      <c r="I56" s="27"/>
      <c r="J56" s="23" t="str">
        <f>VLOOKUP(K56,Tri!$A$1:$B$12,2,FALSE)</f>
        <v>III</v>
      </c>
      <c r="K56" s="23">
        <f aca="true" t="shared" si="14" ref="K56:K71">MONTH(F56)</f>
        <v>7</v>
      </c>
    </row>
    <row r="57" spans="1:11" ht="51">
      <c r="A57" s="22" t="s">
        <v>370</v>
      </c>
      <c r="B57" s="30" t="s">
        <v>375</v>
      </c>
      <c r="C57" s="31" t="s">
        <v>9</v>
      </c>
      <c r="D57" s="31" t="s">
        <v>342</v>
      </c>
      <c r="E57" s="34" t="s">
        <v>340</v>
      </c>
      <c r="F57" s="24">
        <v>40421</v>
      </c>
      <c r="G57" s="25">
        <v>1</v>
      </c>
      <c r="H57" s="33">
        <v>1</v>
      </c>
      <c r="I57" s="27"/>
      <c r="J57" s="23" t="str">
        <f>VLOOKUP(K57,Tri!$A$1:$B$12,2,FALSE)</f>
        <v>III</v>
      </c>
      <c r="K57" s="23">
        <f t="shared" si="14"/>
        <v>8</v>
      </c>
    </row>
    <row r="58" spans="1:11" ht="51">
      <c r="A58" s="22" t="s">
        <v>370</v>
      </c>
      <c r="B58" s="30" t="s">
        <v>375</v>
      </c>
      <c r="C58" s="31" t="s">
        <v>9</v>
      </c>
      <c r="D58" s="31" t="s">
        <v>343</v>
      </c>
      <c r="E58" s="34" t="s">
        <v>340</v>
      </c>
      <c r="F58" s="24">
        <v>40451</v>
      </c>
      <c r="G58" s="25">
        <v>1</v>
      </c>
      <c r="H58" s="33">
        <v>1</v>
      </c>
      <c r="I58" s="27"/>
      <c r="J58" s="23" t="str">
        <f>VLOOKUP(K58,Tri!$A$1:$B$12,2,FALSE)</f>
        <v>III</v>
      </c>
      <c r="K58" s="23">
        <f t="shared" si="14"/>
        <v>9</v>
      </c>
    </row>
    <row r="59" spans="1:11" ht="51">
      <c r="A59" s="22" t="s">
        <v>370</v>
      </c>
      <c r="B59" s="30" t="s">
        <v>375</v>
      </c>
      <c r="C59" s="31" t="s">
        <v>9</v>
      </c>
      <c r="D59" s="31" t="s">
        <v>344</v>
      </c>
      <c r="E59" s="34" t="s">
        <v>340</v>
      </c>
      <c r="F59" s="24">
        <v>40482</v>
      </c>
      <c r="G59" s="25">
        <v>1</v>
      </c>
      <c r="H59" s="33">
        <v>1</v>
      </c>
      <c r="I59" s="27"/>
      <c r="J59" s="23" t="str">
        <f>VLOOKUP(K59,Tri!$A$1:$B$12,2,FALSE)</f>
        <v>IV</v>
      </c>
      <c r="K59" s="23">
        <f t="shared" si="14"/>
        <v>10</v>
      </c>
    </row>
    <row r="60" spans="1:11" ht="51">
      <c r="A60" s="22" t="s">
        <v>370</v>
      </c>
      <c r="B60" s="30" t="s">
        <v>375</v>
      </c>
      <c r="C60" s="31" t="s">
        <v>9</v>
      </c>
      <c r="D60" s="31" t="s">
        <v>345</v>
      </c>
      <c r="E60" s="34" t="s">
        <v>340</v>
      </c>
      <c r="F60" s="24">
        <v>40512</v>
      </c>
      <c r="G60" s="25">
        <v>1</v>
      </c>
      <c r="H60" s="33">
        <v>1</v>
      </c>
      <c r="I60" s="27"/>
      <c r="J60" s="23" t="str">
        <f>VLOOKUP(K60,Tri!$A$1:$B$12,2,FALSE)</f>
        <v>IV</v>
      </c>
      <c r="K60" s="23">
        <f t="shared" si="14"/>
        <v>11</v>
      </c>
    </row>
    <row r="61" spans="1:11" ht="51">
      <c r="A61" s="22" t="s">
        <v>370</v>
      </c>
      <c r="B61" s="30" t="s">
        <v>375</v>
      </c>
      <c r="C61" s="31" t="s">
        <v>72</v>
      </c>
      <c r="D61" s="31" t="s">
        <v>386</v>
      </c>
      <c r="E61" s="34" t="s">
        <v>346</v>
      </c>
      <c r="F61" s="24">
        <v>40390</v>
      </c>
      <c r="G61" s="25">
        <v>1</v>
      </c>
      <c r="H61" s="33">
        <v>1</v>
      </c>
      <c r="I61" s="27"/>
      <c r="J61" s="23" t="str">
        <f>VLOOKUP(K61,Tri!$A$1:$B$12,2,FALSE)</f>
        <v>III</v>
      </c>
      <c r="K61" s="23">
        <f t="shared" si="14"/>
        <v>7</v>
      </c>
    </row>
    <row r="62" spans="1:11" ht="51">
      <c r="A62" s="22" t="s">
        <v>370</v>
      </c>
      <c r="B62" s="30" t="s">
        <v>375</v>
      </c>
      <c r="C62" s="31" t="s">
        <v>72</v>
      </c>
      <c r="D62" s="31" t="s">
        <v>387</v>
      </c>
      <c r="E62" s="34" t="s">
        <v>346</v>
      </c>
      <c r="F62" s="24">
        <v>40421</v>
      </c>
      <c r="G62" s="25">
        <v>1</v>
      </c>
      <c r="H62" s="33">
        <v>1</v>
      </c>
      <c r="I62" s="27"/>
      <c r="J62" s="23" t="str">
        <f>VLOOKUP(K62,Tri!$A$1:$B$12,2,FALSE)</f>
        <v>III</v>
      </c>
      <c r="K62" s="23">
        <f t="shared" si="14"/>
        <v>8</v>
      </c>
    </row>
    <row r="63" spans="1:11" ht="51">
      <c r="A63" s="22" t="s">
        <v>370</v>
      </c>
      <c r="B63" s="30" t="s">
        <v>375</v>
      </c>
      <c r="C63" s="31" t="s">
        <v>72</v>
      </c>
      <c r="D63" s="31" t="s">
        <v>388</v>
      </c>
      <c r="E63" s="34" t="s">
        <v>346</v>
      </c>
      <c r="F63" s="24">
        <v>40451</v>
      </c>
      <c r="G63" s="25">
        <v>1</v>
      </c>
      <c r="H63" s="33">
        <v>1</v>
      </c>
      <c r="I63" s="27"/>
      <c r="J63" s="23" t="str">
        <f>VLOOKUP(K63,Tri!$A$1:$B$12,2,FALSE)</f>
        <v>III</v>
      </c>
      <c r="K63" s="23">
        <f t="shared" si="14"/>
        <v>9</v>
      </c>
    </row>
    <row r="64" spans="1:11" ht="51">
      <c r="A64" s="22" t="s">
        <v>370</v>
      </c>
      <c r="B64" s="30" t="s">
        <v>375</v>
      </c>
      <c r="C64" s="31" t="s">
        <v>72</v>
      </c>
      <c r="D64" s="31" t="s">
        <v>389</v>
      </c>
      <c r="E64" s="34" t="s">
        <v>346</v>
      </c>
      <c r="F64" s="24">
        <v>40482</v>
      </c>
      <c r="G64" s="25">
        <v>1</v>
      </c>
      <c r="H64" s="33">
        <v>1</v>
      </c>
      <c r="I64" s="27"/>
      <c r="J64" s="23" t="str">
        <f>VLOOKUP(K64,Tri!$A$1:$B$12,2,FALSE)</f>
        <v>IV</v>
      </c>
      <c r="K64" s="23">
        <f t="shared" si="14"/>
        <v>10</v>
      </c>
    </row>
    <row r="65" spans="1:11" ht="51">
      <c r="A65" s="22" t="s">
        <v>370</v>
      </c>
      <c r="B65" s="30" t="s">
        <v>375</v>
      </c>
      <c r="C65" s="31" t="s">
        <v>72</v>
      </c>
      <c r="D65" s="31" t="s">
        <v>390</v>
      </c>
      <c r="E65" s="34" t="s">
        <v>346</v>
      </c>
      <c r="F65" s="24">
        <v>40512</v>
      </c>
      <c r="G65" s="25">
        <v>1</v>
      </c>
      <c r="H65" s="33">
        <v>1</v>
      </c>
      <c r="I65" s="27"/>
      <c r="J65" s="23" t="str">
        <f>VLOOKUP(K65,Tri!$A$1:$B$12,2,FALSE)</f>
        <v>IV</v>
      </c>
      <c r="K65" s="23">
        <f t="shared" si="14"/>
        <v>11</v>
      </c>
    </row>
    <row r="66" spans="1:11" ht="51">
      <c r="A66" s="22" t="s">
        <v>370</v>
      </c>
      <c r="B66" s="30" t="s">
        <v>375</v>
      </c>
      <c r="C66" s="31" t="s">
        <v>72</v>
      </c>
      <c r="D66" s="31" t="s">
        <v>391</v>
      </c>
      <c r="E66" s="34" t="s">
        <v>346</v>
      </c>
      <c r="F66" s="24">
        <v>40542</v>
      </c>
      <c r="G66" s="25">
        <v>1</v>
      </c>
      <c r="H66" s="33">
        <v>1</v>
      </c>
      <c r="I66" s="27"/>
      <c r="J66" s="23" t="str">
        <f>VLOOKUP(K66,Tri!$A$1:$B$12,2,FALSE)</f>
        <v>IV</v>
      </c>
      <c r="K66" s="23">
        <f t="shared" si="14"/>
        <v>12</v>
      </c>
    </row>
    <row r="67" spans="1:11" ht="63.75">
      <c r="A67" s="22" t="s">
        <v>370</v>
      </c>
      <c r="B67" s="30" t="s">
        <v>375</v>
      </c>
      <c r="C67" s="31" t="s">
        <v>348</v>
      </c>
      <c r="D67" s="31" t="s">
        <v>392</v>
      </c>
      <c r="E67" s="34" t="s">
        <v>347</v>
      </c>
      <c r="F67" s="24">
        <v>40410</v>
      </c>
      <c r="G67" s="25">
        <v>7000</v>
      </c>
      <c r="H67" s="33">
        <v>7000</v>
      </c>
      <c r="I67" s="27"/>
      <c r="J67" s="23" t="str">
        <f>VLOOKUP(K67,Tri!$A$1:$B$12,2,FALSE)</f>
        <v>III</v>
      </c>
      <c r="K67" s="23">
        <f t="shared" si="14"/>
        <v>8</v>
      </c>
    </row>
    <row r="68" spans="1:11" ht="63.75">
      <c r="A68" s="22" t="s">
        <v>370</v>
      </c>
      <c r="B68" s="30" t="s">
        <v>375</v>
      </c>
      <c r="C68" s="31" t="s">
        <v>348</v>
      </c>
      <c r="D68" s="31" t="s">
        <v>393</v>
      </c>
      <c r="E68" s="34" t="s">
        <v>347</v>
      </c>
      <c r="F68" s="24">
        <v>40438</v>
      </c>
      <c r="G68" s="25">
        <v>7000</v>
      </c>
      <c r="H68" s="33">
        <v>7000</v>
      </c>
      <c r="I68" s="27"/>
      <c r="J68" s="23" t="str">
        <f>VLOOKUP(K68,Tri!$A$1:$B$12,2,FALSE)</f>
        <v>III</v>
      </c>
      <c r="K68" s="23">
        <f t="shared" si="14"/>
        <v>9</v>
      </c>
    </row>
    <row r="69" spans="1:11" ht="63.75">
      <c r="A69" s="22" t="s">
        <v>370</v>
      </c>
      <c r="B69" s="30" t="s">
        <v>375</v>
      </c>
      <c r="C69" s="31" t="s">
        <v>348</v>
      </c>
      <c r="D69" s="31" t="s">
        <v>407</v>
      </c>
      <c r="E69" s="34" t="s">
        <v>347</v>
      </c>
      <c r="F69" s="24">
        <v>40466</v>
      </c>
      <c r="G69" s="25">
        <v>7000</v>
      </c>
      <c r="H69" s="33">
        <v>7000</v>
      </c>
      <c r="I69" s="27"/>
      <c r="J69" s="23" t="str">
        <f>VLOOKUP(K69,Tri!$A$1:$B$12,2,FALSE)</f>
        <v>IV</v>
      </c>
      <c r="K69" s="23">
        <f t="shared" si="14"/>
        <v>10</v>
      </c>
    </row>
    <row r="70" spans="1:11" ht="63.75">
      <c r="A70" s="22" t="s">
        <v>370</v>
      </c>
      <c r="B70" s="30" t="s">
        <v>375</v>
      </c>
      <c r="C70" s="31" t="s">
        <v>348</v>
      </c>
      <c r="D70" s="31" t="s">
        <v>394</v>
      </c>
      <c r="E70" s="34" t="s">
        <v>347</v>
      </c>
      <c r="F70" s="24">
        <v>40494</v>
      </c>
      <c r="G70" s="25">
        <v>7000</v>
      </c>
      <c r="H70" s="33">
        <v>7000</v>
      </c>
      <c r="I70" s="27"/>
      <c r="J70" s="23" t="str">
        <f>VLOOKUP(K70,Tri!$A$1:$B$12,2,FALSE)</f>
        <v>IV</v>
      </c>
      <c r="K70" s="23">
        <f t="shared" si="14"/>
        <v>11</v>
      </c>
    </row>
    <row r="71" spans="1:11" ht="63.75">
      <c r="A71" s="22" t="s">
        <v>370</v>
      </c>
      <c r="B71" s="30" t="s">
        <v>375</v>
      </c>
      <c r="C71" s="31" t="s">
        <v>348</v>
      </c>
      <c r="D71" s="31" t="s">
        <v>395</v>
      </c>
      <c r="E71" s="34" t="s">
        <v>347</v>
      </c>
      <c r="F71" s="24">
        <v>40522</v>
      </c>
      <c r="G71" s="25">
        <v>7000</v>
      </c>
      <c r="H71" s="33">
        <v>7000</v>
      </c>
      <c r="I71" s="27"/>
      <c r="J71" s="23" t="str">
        <f>VLOOKUP(K71,Tri!$A$1:$B$12,2,FALSE)</f>
        <v>IV</v>
      </c>
      <c r="K71" s="23">
        <f t="shared" si="14"/>
        <v>12</v>
      </c>
    </row>
    <row r="72" spans="1:11" ht="45">
      <c r="A72" s="22" t="s">
        <v>370</v>
      </c>
      <c r="B72" s="30" t="s">
        <v>375</v>
      </c>
      <c r="C72" s="31" t="str">
        <f>+C71</f>
        <v>EJ06</v>
      </c>
      <c r="D72" s="31" t="s">
        <v>350</v>
      </c>
      <c r="E72" s="34" t="s">
        <v>349</v>
      </c>
      <c r="F72" s="24">
        <v>40542</v>
      </c>
      <c r="G72" s="25">
        <v>1</v>
      </c>
      <c r="H72" s="33">
        <v>1</v>
      </c>
      <c r="I72" s="27"/>
      <c r="J72" s="23" t="str">
        <f>VLOOKUP(K72,Tri!$A$1:$B$12,2,FALSE)</f>
        <v>IV</v>
      </c>
      <c r="K72" s="23">
        <f aca="true" t="shared" si="15" ref="K72:K80">MONTH(F72)</f>
        <v>12</v>
      </c>
    </row>
    <row r="73" spans="1:11" ht="63.75">
      <c r="A73" s="22" t="s">
        <v>370</v>
      </c>
      <c r="B73" s="30" t="s">
        <v>366</v>
      </c>
      <c r="C73" s="31" t="s">
        <v>67</v>
      </c>
      <c r="D73" s="31" t="s">
        <v>396</v>
      </c>
      <c r="E73" s="34" t="s">
        <v>365</v>
      </c>
      <c r="F73" s="24">
        <v>40543</v>
      </c>
      <c r="G73" s="25">
        <v>1</v>
      </c>
      <c r="H73" s="25">
        <v>1</v>
      </c>
      <c r="I73" s="33"/>
      <c r="J73" s="23" t="str">
        <f>VLOOKUP(K73,Tri!$A$1:$B$12,2,FALSE)</f>
        <v>IV</v>
      </c>
      <c r="K73" s="23">
        <f t="shared" si="15"/>
        <v>12</v>
      </c>
    </row>
    <row r="74" spans="1:11" ht="45">
      <c r="A74" s="22" t="s">
        <v>370</v>
      </c>
      <c r="B74" s="30" t="s">
        <v>378</v>
      </c>
      <c r="C74" s="31" t="s">
        <v>54</v>
      </c>
      <c r="D74" s="31" t="s">
        <v>397</v>
      </c>
      <c r="E74" s="34" t="s">
        <v>398</v>
      </c>
      <c r="F74" s="24">
        <v>40326</v>
      </c>
      <c r="G74" s="25">
        <v>1</v>
      </c>
      <c r="H74" s="25">
        <v>1</v>
      </c>
      <c r="I74" s="33"/>
      <c r="J74" s="23" t="str">
        <f>VLOOKUP(K74,Tri!$A$1:$B$12,2,FALSE)</f>
        <v>II</v>
      </c>
      <c r="K74" s="23">
        <f t="shared" si="15"/>
        <v>5</v>
      </c>
    </row>
    <row r="75" spans="1:11" ht="45">
      <c r="A75" s="22" t="s">
        <v>370</v>
      </c>
      <c r="B75" s="30" t="s">
        <v>378</v>
      </c>
      <c r="C75" s="31" t="s">
        <v>54</v>
      </c>
      <c r="D75" s="31" t="s">
        <v>399</v>
      </c>
      <c r="E75" s="34" t="s">
        <v>398</v>
      </c>
      <c r="F75" s="24">
        <v>40420</v>
      </c>
      <c r="G75" s="25">
        <v>1</v>
      </c>
      <c r="H75" s="25">
        <v>1</v>
      </c>
      <c r="I75" s="33"/>
      <c r="J75" s="23" t="str">
        <f>VLOOKUP(K75,Tri!$A$1:$B$12,2,FALSE)</f>
        <v>III</v>
      </c>
      <c r="K75" s="23">
        <f t="shared" si="15"/>
        <v>8</v>
      </c>
    </row>
    <row r="76" spans="1:11" ht="45">
      <c r="A76" s="22" t="s">
        <v>370</v>
      </c>
      <c r="B76" s="30" t="s">
        <v>378</v>
      </c>
      <c r="C76" s="31" t="s">
        <v>54</v>
      </c>
      <c r="D76" s="31" t="s">
        <v>400</v>
      </c>
      <c r="E76" s="34" t="s">
        <v>398</v>
      </c>
      <c r="F76" s="24">
        <v>40532</v>
      </c>
      <c r="G76" s="25">
        <v>1</v>
      </c>
      <c r="H76" s="25">
        <v>1</v>
      </c>
      <c r="I76" s="33"/>
      <c r="J76" s="23" t="str">
        <f>VLOOKUP(K76,Tri!$A$1:$B$12,2,FALSE)</f>
        <v>IV</v>
      </c>
      <c r="K76" s="23">
        <f t="shared" si="15"/>
        <v>12</v>
      </c>
    </row>
    <row r="77" spans="1:11" ht="45">
      <c r="A77" s="22" t="s">
        <v>370</v>
      </c>
      <c r="B77" s="30" t="s">
        <v>362</v>
      </c>
      <c r="C77" s="31" t="s">
        <v>351</v>
      </c>
      <c r="D77" s="31" t="s">
        <v>352</v>
      </c>
      <c r="E77" s="34" t="s">
        <v>353</v>
      </c>
      <c r="F77" s="24">
        <v>40542</v>
      </c>
      <c r="G77" s="25">
        <v>1</v>
      </c>
      <c r="H77" s="25">
        <v>1</v>
      </c>
      <c r="I77" s="33"/>
      <c r="J77" s="23" t="str">
        <f>VLOOKUP(K77,Tri!$A$1:$B$12,2,FALSE)</f>
        <v>IV</v>
      </c>
      <c r="K77" s="23">
        <f t="shared" si="15"/>
        <v>12</v>
      </c>
    </row>
    <row r="78" spans="1:11" ht="45">
      <c r="A78" s="22" t="s">
        <v>370</v>
      </c>
      <c r="B78" s="30" t="s">
        <v>362</v>
      </c>
      <c r="C78" s="31" t="s">
        <v>358</v>
      </c>
      <c r="D78" s="31" t="s">
        <v>354</v>
      </c>
      <c r="E78" s="34" t="s">
        <v>355</v>
      </c>
      <c r="F78" s="24">
        <v>40542</v>
      </c>
      <c r="G78" s="25">
        <v>1</v>
      </c>
      <c r="H78" s="25">
        <v>1</v>
      </c>
      <c r="I78" s="33"/>
      <c r="J78" s="23" t="str">
        <f>VLOOKUP(K78,Tri!$A$1:$B$12,2,FALSE)</f>
        <v>IV</v>
      </c>
      <c r="K78" s="23">
        <f t="shared" si="15"/>
        <v>12</v>
      </c>
    </row>
    <row r="79" spans="1:11" ht="45">
      <c r="A79" s="22" t="s">
        <v>370</v>
      </c>
      <c r="B79" s="30" t="s">
        <v>362</v>
      </c>
      <c r="C79" s="31" t="s">
        <v>357</v>
      </c>
      <c r="D79" s="31" t="s">
        <v>356</v>
      </c>
      <c r="E79" s="34" t="s">
        <v>69</v>
      </c>
      <c r="F79" s="24">
        <v>40542</v>
      </c>
      <c r="G79" s="25">
        <v>1</v>
      </c>
      <c r="H79" s="25">
        <v>1</v>
      </c>
      <c r="I79" s="33"/>
      <c r="J79" s="23" t="str">
        <f>VLOOKUP(K79,Tri!$A$1:$B$12,2,FALSE)</f>
        <v>IV</v>
      </c>
      <c r="K79" s="23">
        <f t="shared" si="15"/>
        <v>12</v>
      </c>
    </row>
    <row r="80" spans="1:11" ht="45">
      <c r="A80" s="22" t="s">
        <v>370</v>
      </c>
      <c r="B80" s="30" t="s">
        <v>362</v>
      </c>
      <c r="C80" s="31" t="s">
        <v>361</v>
      </c>
      <c r="D80" s="31" t="s">
        <v>359</v>
      </c>
      <c r="E80" s="34" t="s">
        <v>360</v>
      </c>
      <c r="F80" s="24">
        <v>40512</v>
      </c>
      <c r="G80" s="25">
        <v>1</v>
      </c>
      <c r="H80" s="25">
        <v>1</v>
      </c>
      <c r="I80" s="33"/>
      <c r="J80" s="23" t="str">
        <f>VLOOKUP(K80,Tri!$A$1:$B$12,2,FALSE)</f>
        <v>IV</v>
      </c>
      <c r="K80" s="23">
        <f t="shared" si="15"/>
        <v>11</v>
      </c>
    </row>
    <row r="81" ht="12.75">
      <c r="G81" s="53">
        <f>SUM(G4:G80)</f>
        <v>35072</v>
      </c>
    </row>
  </sheetData>
  <sheetProtection/>
  <mergeCells count="5">
    <mergeCell ref="N2:Z2"/>
    <mergeCell ref="AA2:AM2"/>
    <mergeCell ref="AN2:AZ2"/>
    <mergeCell ref="H1:I2"/>
    <mergeCell ref="A1:G2"/>
  </mergeCells>
  <dataValidations count="7">
    <dataValidation type="date" operator="lessThanOrEqual" allowBlank="1" showInputMessage="1" showErrorMessage="1" errorTitle="NO PERMITIDO" error="El tiempo planeado supera los 30 dias permitidos.&#10;Debe desagrugar aún más la tarea" sqref="F35:F40 F45:F48 F56:F71 F4:G33 F73:F76">
      <formula1>E35+30</formula1>
    </dataValidation>
    <dataValidation type="date" operator="lessThanOrEqual" allowBlank="1" showInputMessage="1" showErrorMessage="1" errorTitle="NO PERMITIDO" error="El tiempo planeado supera los 30 dias permitidos.&#10;Debe desagrugar aún más la tarea" sqref="F50:F55">
      <formula1>E51+30</formula1>
    </dataValidation>
    <dataValidation allowBlank="1" showInputMessage="1" showErrorMessage="1" sqref="C72 C74:C76 C4 C11:C33"/>
    <dataValidation type="custom" operator="equal" allowBlank="1" showInputMessage="1" showErrorMessage="1" errorTitle="ERROR" error="CODIGO NO VALIDO. NO CREE NUEVOS CODIGOS" sqref="C34:C66 C5:C10 C73">
      <formula1>C34</formula1>
    </dataValidation>
    <dataValidation operator="equal" allowBlank="1" showInputMessage="1" showErrorMessage="1" errorTitle="ERROR" error="NO MODIFIQUE CONTENIDO EN ESTA CELDA&#10;UTILICE LAS FILAS A PARTIR DE TAREA BASICA" sqref="D35:D44 D72"/>
    <dataValidation operator="equal" allowBlank="1" showInputMessage="1" showErrorMessage="1" errorTitle="ERROR" error="CODIGO NO VALIDO. NO CREE NUEVOS CODIGOS" sqref="C67:C71"/>
    <dataValidation type="date" allowBlank="1" showInputMessage="1" showErrorMessage="1" errorTitle="ERROR" error="FECHA NO VALIDA.  DIGITE DIA / MES / AÑO&#10;&#10;EJEMPLO 13/05/08&#10;&#10;Rango entre:  01/01/08 y 31/01/09" sqref="F77:F80">
      <formula1>39814</formula1>
      <formula2>40209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2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2" t="s">
        <v>88</v>
      </c>
      <c r="C1" s="2"/>
      <c r="D1" s="11"/>
      <c r="E1" s="11"/>
    </row>
    <row r="2" spans="2:5" ht="12.75">
      <c r="B2" s="2" t="s">
        <v>89</v>
      </c>
      <c r="C2" s="2"/>
      <c r="D2" s="11"/>
      <c r="E2" s="11"/>
    </row>
    <row r="3" spans="2:5" ht="12.75">
      <c r="B3" s="3"/>
      <c r="C3" s="3"/>
      <c r="D3" s="12"/>
      <c r="E3" s="12"/>
    </row>
    <row r="4" spans="2:5" ht="38.25">
      <c r="B4" s="3" t="s">
        <v>90</v>
      </c>
      <c r="C4" s="3"/>
      <c r="D4" s="12"/>
      <c r="E4" s="12"/>
    </row>
    <row r="5" spans="2:5" ht="12.75">
      <c r="B5" s="3"/>
      <c r="C5" s="3"/>
      <c r="D5" s="12"/>
      <c r="E5" s="12"/>
    </row>
    <row r="6" spans="2:5" ht="25.5">
      <c r="B6" s="2" t="s">
        <v>91</v>
      </c>
      <c r="C6" s="2"/>
      <c r="D6" s="11"/>
      <c r="E6" s="11" t="s">
        <v>92</v>
      </c>
    </row>
    <row r="7" spans="2:5" ht="13.5" thickBot="1">
      <c r="B7" s="3"/>
      <c r="C7" s="3"/>
      <c r="D7" s="12"/>
      <c r="E7" s="12"/>
    </row>
    <row r="8" spans="2:5" ht="63.75">
      <c r="B8" s="4" t="s">
        <v>93</v>
      </c>
      <c r="C8" s="5"/>
      <c r="D8" s="13"/>
      <c r="E8" s="14">
        <v>3</v>
      </c>
    </row>
    <row r="9" spans="2:5" ht="26.25" thickBot="1">
      <c r="B9" s="6"/>
      <c r="C9" s="7"/>
      <c r="D9" s="15"/>
      <c r="E9" s="16" t="s">
        <v>94</v>
      </c>
    </row>
    <row r="10" spans="2:5" ht="13.5" thickBot="1">
      <c r="B10" s="3"/>
      <c r="C10" s="3"/>
      <c r="D10" s="12"/>
      <c r="E10" s="12"/>
    </row>
    <row r="11" spans="2:5" ht="51">
      <c r="B11" s="4" t="s">
        <v>95</v>
      </c>
      <c r="C11" s="5"/>
      <c r="D11" s="13"/>
      <c r="E11" s="14">
        <v>864</v>
      </c>
    </row>
    <row r="12" spans="2:5" ht="25.5">
      <c r="B12" s="8"/>
      <c r="C12" s="3"/>
      <c r="D12" s="12"/>
      <c r="E12" s="17" t="s">
        <v>96</v>
      </c>
    </row>
    <row r="13" spans="2:5" ht="25.5">
      <c r="B13" s="8"/>
      <c r="C13" s="3"/>
      <c r="D13" s="12"/>
      <c r="E13" s="17" t="s">
        <v>97</v>
      </c>
    </row>
    <row r="14" spans="2:5" ht="25.5">
      <c r="B14" s="8"/>
      <c r="C14" s="3"/>
      <c r="D14" s="12"/>
      <c r="E14" s="17" t="s">
        <v>98</v>
      </c>
    </row>
    <row r="15" spans="2:5" ht="25.5">
      <c r="B15" s="8"/>
      <c r="C15" s="3"/>
      <c r="D15" s="12"/>
      <c r="E15" s="17" t="s">
        <v>99</v>
      </c>
    </row>
    <row r="16" spans="2:5" ht="25.5">
      <c r="B16" s="8"/>
      <c r="C16" s="3"/>
      <c r="D16" s="12"/>
      <c r="E16" s="17" t="s">
        <v>100</v>
      </c>
    </row>
    <row r="17" spans="2:5" ht="25.5">
      <c r="B17" s="8"/>
      <c r="C17" s="3"/>
      <c r="D17" s="12"/>
      <c r="E17" s="17" t="s">
        <v>101</v>
      </c>
    </row>
    <row r="18" spans="2:5" ht="51">
      <c r="B18" s="8"/>
      <c r="C18" s="3"/>
      <c r="D18" s="12"/>
      <c r="E18" s="17" t="s">
        <v>102</v>
      </c>
    </row>
    <row r="19" spans="2:5" ht="51">
      <c r="B19" s="8"/>
      <c r="C19" s="3"/>
      <c r="D19" s="12"/>
      <c r="E19" s="17" t="s">
        <v>103</v>
      </c>
    </row>
    <row r="20" spans="2:5" ht="51">
      <c r="B20" s="8"/>
      <c r="C20" s="3"/>
      <c r="D20" s="12"/>
      <c r="E20" s="17" t="s">
        <v>104</v>
      </c>
    </row>
    <row r="21" spans="2:5" ht="51">
      <c r="B21" s="8"/>
      <c r="C21" s="3"/>
      <c r="D21" s="12"/>
      <c r="E21" s="17" t="s">
        <v>105</v>
      </c>
    </row>
    <row r="22" spans="2:5" ht="51">
      <c r="B22" s="8"/>
      <c r="C22" s="3"/>
      <c r="D22" s="12"/>
      <c r="E22" s="17" t="s">
        <v>106</v>
      </c>
    </row>
    <row r="23" spans="2:5" ht="51">
      <c r="B23" s="8"/>
      <c r="C23" s="3"/>
      <c r="D23" s="12"/>
      <c r="E23" s="17" t="s">
        <v>107</v>
      </c>
    </row>
    <row r="24" spans="2:5" ht="51">
      <c r="B24" s="8"/>
      <c r="C24" s="3"/>
      <c r="D24" s="12"/>
      <c r="E24" s="17" t="s">
        <v>108</v>
      </c>
    </row>
    <row r="25" spans="2:5" ht="51">
      <c r="B25" s="8"/>
      <c r="C25" s="3"/>
      <c r="D25" s="12"/>
      <c r="E25" s="17" t="s">
        <v>109</v>
      </c>
    </row>
    <row r="26" spans="2:5" ht="51">
      <c r="B26" s="8"/>
      <c r="C26" s="3"/>
      <c r="D26" s="12"/>
      <c r="E26" s="17" t="s">
        <v>110</v>
      </c>
    </row>
    <row r="27" spans="2:5" ht="51">
      <c r="B27" s="8"/>
      <c r="C27" s="3"/>
      <c r="D27" s="12"/>
      <c r="E27" s="17" t="s">
        <v>111</v>
      </c>
    </row>
    <row r="28" spans="2:5" ht="51">
      <c r="B28" s="8"/>
      <c r="C28" s="3"/>
      <c r="D28" s="12"/>
      <c r="E28" s="17" t="s">
        <v>112</v>
      </c>
    </row>
    <row r="29" spans="2:5" ht="51">
      <c r="B29" s="8"/>
      <c r="C29" s="3"/>
      <c r="D29" s="12"/>
      <c r="E29" s="17" t="s">
        <v>113</v>
      </c>
    </row>
    <row r="30" spans="2:5" ht="51">
      <c r="B30" s="8"/>
      <c r="C30" s="3"/>
      <c r="D30" s="12"/>
      <c r="E30" s="17" t="s">
        <v>114</v>
      </c>
    </row>
    <row r="31" spans="2:5" ht="51">
      <c r="B31" s="8"/>
      <c r="C31" s="3"/>
      <c r="D31" s="12"/>
      <c r="E31" s="17" t="s">
        <v>115</v>
      </c>
    </row>
    <row r="32" spans="2:5" ht="51">
      <c r="B32" s="8"/>
      <c r="C32" s="3"/>
      <c r="D32" s="12"/>
      <c r="E32" s="17" t="s">
        <v>116</v>
      </c>
    </row>
    <row r="33" spans="2:5" ht="51">
      <c r="B33" s="8"/>
      <c r="C33" s="3"/>
      <c r="D33" s="12"/>
      <c r="E33" s="17" t="s">
        <v>117</v>
      </c>
    </row>
    <row r="34" spans="2:5" ht="51">
      <c r="B34" s="8"/>
      <c r="C34" s="3"/>
      <c r="D34" s="12"/>
      <c r="E34" s="17" t="s">
        <v>118</v>
      </c>
    </row>
    <row r="35" spans="2:5" ht="51">
      <c r="B35" s="8"/>
      <c r="C35" s="3"/>
      <c r="D35" s="12"/>
      <c r="E35" s="17" t="s">
        <v>119</v>
      </c>
    </row>
    <row r="36" spans="2:5" ht="51">
      <c r="B36" s="8"/>
      <c r="C36" s="3"/>
      <c r="D36" s="12"/>
      <c r="E36" s="17" t="s">
        <v>120</v>
      </c>
    </row>
    <row r="37" spans="2:5" ht="51">
      <c r="B37" s="8"/>
      <c r="C37" s="3"/>
      <c r="D37" s="12"/>
      <c r="E37" s="17" t="s">
        <v>121</v>
      </c>
    </row>
    <row r="38" spans="2:5" ht="51">
      <c r="B38" s="8"/>
      <c r="C38" s="3"/>
      <c r="D38" s="12"/>
      <c r="E38" s="17" t="s">
        <v>122</v>
      </c>
    </row>
    <row r="39" spans="2:5" ht="51">
      <c r="B39" s="8"/>
      <c r="C39" s="3"/>
      <c r="D39" s="12"/>
      <c r="E39" s="17" t="s">
        <v>123</v>
      </c>
    </row>
    <row r="40" spans="2:5" ht="51">
      <c r="B40" s="8"/>
      <c r="C40" s="3"/>
      <c r="D40" s="12"/>
      <c r="E40" s="17" t="s">
        <v>124</v>
      </c>
    </row>
    <row r="41" spans="2:5" ht="51">
      <c r="B41" s="8"/>
      <c r="C41" s="3"/>
      <c r="D41" s="12"/>
      <c r="E41" s="17" t="s">
        <v>125</v>
      </c>
    </row>
    <row r="42" spans="2:5" ht="51">
      <c r="B42" s="8"/>
      <c r="C42" s="3"/>
      <c r="D42" s="12"/>
      <c r="E42" s="17" t="s">
        <v>126</v>
      </c>
    </row>
    <row r="43" spans="2:5" ht="51">
      <c r="B43" s="8"/>
      <c r="C43" s="3"/>
      <c r="D43" s="12"/>
      <c r="E43" s="17" t="s">
        <v>127</v>
      </c>
    </row>
    <row r="44" spans="2:5" ht="51">
      <c r="B44" s="8"/>
      <c r="C44" s="3"/>
      <c r="D44" s="12"/>
      <c r="E44" s="17" t="s">
        <v>128</v>
      </c>
    </row>
    <row r="45" spans="2:5" ht="51">
      <c r="B45" s="8"/>
      <c r="C45" s="3"/>
      <c r="D45" s="12"/>
      <c r="E45" s="17" t="s">
        <v>129</v>
      </c>
    </row>
    <row r="46" spans="2:5" ht="25.5">
      <c r="B46" s="8"/>
      <c r="C46" s="3"/>
      <c r="D46" s="12"/>
      <c r="E46" s="17" t="s">
        <v>130</v>
      </c>
    </row>
    <row r="47" spans="2:5" ht="25.5">
      <c r="B47" s="8"/>
      <c r="C47" s="3"/>
      <c r="D47" s="12"/>
      <c r="E47" s="17" t="s">
        <v>131</v>
      </c>
    </row>
    <row r="48" spans="2:5" ht="25.5">
      <c r="B48" s="8"/>
      <c r="C48" s="3"/>
      <c r="D48" s="12"/>
      <c r="E48" s="17" t="s">
        <v>132</v>
      </c>
    </row>
    <row r="49" spans="2:5" ht="25.5">
      <c r="B49" s="8"/>
      <c r="C49" s="3"/>
      <c r="D49" s="12"/>
      <c r="E49" s="17" t="s">
        <v>133</v>
      </c>
    </row>
    <row r="50" spans="2:5" ht="25.5">
      <c r="B50" s="8"/>
      <c r="C50" s="3"/>
      <c r="D50" s="12"/>
      <c r="E50" s="17" t="s">
        <v>134</v>
      </c>
    </row>
    <row r="51" spans="2:5" ht="25.5">
      <c r="B51" s="8"/>
      <c r="C51" s="3"/>
      <c r="D51" s="12"/>
      <c r="E51" s="17" t="s">
        <v>135</v>
      </c>
    </row>
    <row r="52" spans="2:5" ht="25.5">
      <c r="B52" s="8"/>
      <c r="C52" s="3"/>
      <c r="D52" s="12"/>
      <c r="E52" s="17" t="s">
        <v>136</v>
      </c>
    </row>
    <row r="53" spans="2:5" ht="25.5">
      <c r="B53" s="8"/>
      <c r="C53" s="3"/>
      <c r="D53" s="12"/>
      <c r="E53" s="17" t="s">
        <v>137</v>
      </c>
    </row>
    <row r="54" spans="2:5" ht="25.5">
      <c r="B54" s="8"/>
      <c r="C54" s="3"/>
      <c r="D54" s="12"/>
      <c r="E54" s="17" t="s">
        <v>138</v>
      </c>
    </row>
    <row r="55" spans="2:5" ht="25.5">
      <c r="B55" s="8"/>
      <c r="C55" s="3"/>
      <c r="D55" s="12"/>
      <c r="E55" s="17" t="s">
        <v>139</v>
      </c>
    </row>
    <row r="56" spans="2:5" ht="25.5">
      <c r="B56" s="8"/>
      <c r="C56" s="3"/>
      <c r="D56" s="12"/>
      <c r="E56" s="17" t="s">
        <v>140</v>
      </c>
    </row>
    <row r="57" spans="2:5" ht="25.5">
      <c r="B57" s="8"/>
      <c r="C57" s="3"/>
      <c r="D57" s="12"/>
      <c r="E57" s="17" t="s">
        <v>141</v>
      </c>
    </row>
    <row r="58" spans="2:5" ht="38.25">
      <c r="B58" s="8"/>
      <c r="C58" s="3"/>
      <c r="D58" s="12"/>
      <c r="E58" s="17" t="s">
        <v>142</v>
      </c>
    </row>
    <row r="59" spans="2:5" ht="38.25">
      <c r="B59" s="8"/>
      <c r="C59" s="3"/>
      <c r="D59" s="12"/>
      <c r="E59" s="17" t="s">
        <v>143</v>
      </c>
    </row>
    <row r="60" spans="2:5" ht="38.25">
      <c r="B60" s="8"/>
      <c r="C60" s="3"/>
      <c r="D60" s="12"/>
      <c r="E60" s="17" t="s">
        <v>144</v>
      </c>
    </row>
    <row r="61" spans="2:5" ht="38.25">
      <c r="B61" s="8"/>
      <c r="C61" s="3"/>
      <c r="D61" s="12"/>
      <c r="E61" s="17" t="s">
        <v>145</v>
      </c>
    </row>
    <row r="62" spans="2:5" ht="12.75">
      <c r="B62" s="8"/>
      <c r="C62" s="3"/>
      <c r="D62" s="12"/>
      <c r="E62" s="17" t="s">
        <v>146</v>
      </c>
    </row>
    <row r="63" spans="2:5" ht="12.75">
      <c r="B63" s="8"/>
      <c r="C63" s="3"/>
      <c r="D63" s="12"/>
      <c r="E63" s="17" t="s">
        <v>147</v>
      </c>
    </row>
    <row r="64" spans="2:5" ht="12.75">
      <c r="B64" s="8"/>
      <c r="C64" s="3"/>
      <c r="D64" s="12"/>
      <c r="E64" s="17" t="s">
        <v>148</v>
      </c>
    </row>
    <row r="65" spans="2:5" ht="12.75">
      <c r="B65" s="8"/>
      <c r="C65" s="3"/>
      <c r="D65" s="12"/>
      <c r="E65" s="17" t="s">
        <v>149</v>
      </c>
    </row>
    <row r="66" spans="2:5" ht="12.75">
      <c r="B66" s="8"/>
      <c r="C66" s="3"/>
      <c r="D66" s="12"/>
      <c r="E66" s="17" t="s">
        <v>150</v>
      </c>
    </row>
    <row r="67" spans="2:5" ht="12.75">
      <c r="B67" s="8"/>
      <c r="C67" s="3"/>
      <c r="D67" s="12"/>
      <c r="E67" s="17" t="s">
        <v>151</v>
      </c>
    </row>
    <row r="68" spans="2:5" ht="12.75">
      <c r="B68" s="8"/>
      <c r="C68" s="3"/>
      <c r="D68" s="12"/>
      <c r="E68" s="17" t="s">
        <v>152</v>
      </c>
    </row>
    <row r="69" spans="2:5" ht="12.75">
      <c r="B69" s="8"/>
      <c r="C69" s="3"/>
      <c r="D69" s="12"/>
      <c r="E69" s="17" t="s">
        <v>153</v>
      </c>
    </row>
    <row r="70" spans="2:5" ht="12.75">
      <c r="B70" s="8"/>
      <c r="C70" s="3"/>
      <c r="D70" s="12"/>
      <c r="E70" s="17" t="s">
        <v>154</v>
      </c>
    </row>
    <row r="71" spans="2:5" ht="12.75">
      <c r="B71" s="8"/>
      <c r="C71" s="3"/>
      <c r="D71" s="12"/>
      <c r="E71" s="17" t="s">
        <v>155</v>
      </c>
    </row>
    <row r="72" spans="2:5" ht="12.75">
      <c r="B72" s="8"/>
      <c r="C72" s="3"/>
      <c r="D72" s="12"/>
      <c r="E72" s="17" t="s">
        <v>156</v>
      </c>
    </row>
    <row r="73" spans="2:5" ht="12.75">
      <c r="B73" s="8"/>
      <c r="C73" s="3"/>
      <c r="D73" s="12"/>
      <c r="E73" s="17" t="s">
        <v>157</v>
      </c>
    </row>
    <row r="74" spans="2:5" ht="25.5">
      <c r="B74" s="8"/>
      <c r="C74" s="3"/>
      <c r="D74" s="12"/>
      <c r="E74" s="17" t="s">
        <v>158</v>
      </c>
    </row>
    <row r="75" spans="2:5" ht="25.5">
      <c r="B75" s="8"/>
      <c r="C75" s="3"/>
      <c r="D75" s="12"/>
      <c r="E75" s="17" t="s">
        <v>159</v>
      </c>
    </row>
    <row r="76" spans="2:5" ht="25.5">
      <c r="B76" s="8"/>
      <c r="C76" s="3"/>
      <c r="D76" s="12"/>
      <c r="E76" s="17" t="s">
        <v>160</v>
      </c>
    </row>
    <row r="77" spans="2:5" ht="25.5">
      <c r="B77" s="8"/>
      <c r="C77" s="3"/>
      <c r="D77" s="12"/>
      <c r="E77" s="17" t="s">
        <v>161</v>
      </c>
    </row>
    <row r="78" spans="2:5" ht="25.5">
      <c r="B78" s="8"/>
      <c r="C78" s="3"/>
      <c r="D78" s="12"/>
      <c r="E78" s="17" t="s">
        <v>162</v>
      </c>
    </row>
    <row r="79" spans="2:5" ht="25.5">
      <c r="B79" s="8"/>
      <c r="C79" s="3"/>
      <c r="D79" s="12"/>
      <c r="E79" s="17" t="s">
        <v>163</v>
      </c>
    </row>
    <row r="80" spans="2:5" ht="25.5">
      <c r="B80" s="8"/>
      <c r="C80" s="3"/>
      <c r="D80" s="12"/>
      <c r="E80" s="17" t="s">
        <v>164</v>
      </c>
    </row>
    <row r="81" spans="2:5" ht="25.5">
      <c r="B81" s="8"/>
      <c r="C81" s="3"/>
      <c r="D81" s="12"/>
      <c r="E81" s="17" t="s">
        <v>165</v>
      </c>
    </row>
    <row r="82" spans="2:5" ht="25.5">
      <c r="B82" s="8"/>
      <c r="C82" s="3"/>
      <c r="D82" s="12"/>
      <c r="E82" s="17" t="s">
        <v>166</v>
      </c>
    </row>
    <row r="83" spans="2:5" ht="25.5">
      <c r="B83" s="8"/>
      <c r="C83" s="3"/>
      <c r="D83" s="12"/>
      <c r="E83" s="17" t="s">
        <v>167</v>
      </c>
    </row>
    <row r="84" spans="2:5" ht="25.5">
      <c r="B84" s="8"/>
      <c r="C84" s="3"/>
      <c r="D84" s="12"/>
      <c r="E84" s="17" t="s">
        <v>168</v>
      </c>
    </row>
    <row r="85" spans="2:5" ht="25.5">
      <c r="B85" s="8"/>
      <c r="C85" s="3"/>
      <c r="D85" s="12"/>
      <c r="E85" s="17" t="s">
        <v>169</v>
      </c>
    </row>
    <row r="86" spans="2:5" ht="25.5">
      <c r="B86" s="8"/>
      <c r="C86" s="3"/>
      <c r="D86" s="12"/>
      <c r="E86" s="17" t="s">
        <v>170</v>
      </c>
    </row>
    <row r="87" spans="2:5" ht="25.5">
      <c r="B87" s="8"/>
      <c r="C87" s="3"/>
      <c r="D87" s="12"/>
      <c r="E87" s="17" t="s">
        <v>171</v>
      </c>
    </row>
    <row r="88" spans="2:5" ht="25.5">
      <c r="B88" s="8"/>
      <c r="C88" s="3"/>
      <c r="D88" s="12"/>
      <c r="E88" s="17" t="s">
        <v>172</v>
      </c>
    </row>
    <row r="89" spans="2:5" ht="25.5">
      <c r="B89" s="8"/>
      <c r="C89" s="3"/>
      <c r="D89" s="12"/>
      <c r="E89" s="17" t="s">
        <v>173</v>
      </c>
    </row>
    <row r="90" spans="2:5" ht="25.5">
      <c r="B90" s="8"/>
      <c r="C90" s="3"/>
      <c r="D90" s="12"/>
      <c r="E90" s="17" t="s">
        <v>174</v>
      </c>
    </row>
    <row r="91" spans="2:5" ht="25.5">
      <c r="B91" s="8"/>
      <c r="C91" s="3"/>
      <c r="D91" s="12"/>
      <c r="E91" s="17" t="s">
        <v>175</v>
      </c>
    </row>
    <row r="92" spans="2:5" ht="25.5">
      <c r="B92" s="8"/>
      <c r="C92" s="3"/>
      <c r="D92" s="12"/>
      <c r="E92" s="17" t="s">
        <v>176</v>
      </c>
    </row>
    <row r="93" spans="2:5" ht="25.5">
      <c r="B93" s="8"/>
      <c r="C93" s="3"/>
      <c r="D93" s="12"/>
      <c r="E93" s="17" t="s">
        <v>177</v>
      </c>
    </row>
    <row r="94" spans="2:5" ht="25.5">
      <c r="B94" s="8"/>
      <c r="C94" s="3"/>
      <c r="D94" s="12"/>
      <c r="E94" s="17" t="s">
        <v>178</v>
      </c>
    </row>
    <row r="95" spans="2:5" ht="25.5">
      <c r="B95" s="8"/>
      <c r="C95" s="3"/>
      <c r="D95" s="12"/>
      <c r="E95" s="17" t="s">
        <v>179</v>
      </c>
    </row>
    <row r="96" spans="2:5" ht="25.5">
      <c r="B96" s="8"/>
      <c r="C96" s="3"/>
      <c r="D96" s="12"/>
      <c r="E96" s="17" t="s">
        <v>180</v>
      </c>
    </row>
    <row r="97" spans="2:5" ht="25.5">
      <c r="B97" s="8"/>
      <c r="C97" s="3"/>
      <c r="D97" s="12"/>
      <c r="E97" s="17" t="s">
        <v>181</v>
      </c>
    </row>
    <row r="98" spans="2:5" ht="25.5">
      <c r="B98" s="8"/>
      <c r="C98" s="3"/>
      <c r="D98" s="12"/>
      <c r="E98" s="17" t="s">
        <v>182</v>
      </c>
    </row>
    <row r="99" spans="2:5" ht="25.5">
      <c r="B99" s="8"/>
      <c r="C99" s="3"/>
      <c r="D99" s="12"/>
      <c r="E99" s="17" t="s">
        <v>183</v>
      </c>
    </row>
    <row r="100" spans="2:5" ht="25.5">
      <c r="B100" s="8"/>
      <c r="C100" s="3"/>
      <c r="D100" s="12"/>
      <c r="E100" s="17" t="s">
        <v>184</v>
      </c>
    </row>
    <row r="101" spans="2:5" ht="25.5">
      <c r="B101" s="8"/>
      <c r="C101" s="3"/>
      <c r="D101" s="12"/>
      <c r="E101" s="17" t="s">
        <v>185</v>
      </c>
    </row>
    <row r="102" spans="2:5" ht="25.5">
      <c r="B102" s="8"/>
      <c r="C102" s="3"/>
      <c r="D102" s="12"/>
      <c r="E102" s="17" t="s">
        <v>186</v>
      </c>
    </row>
    <row r="103" spans="2:5" ht="25.5">
      <c r="B103" s="8"/>
      <c r="C103" s="3"/>
      <c r="D103" s="12"/>
      <c r="E103" s="17" t="s">
        <v>187</v>
      </c>
    </row>
    <row r="104" spans="2:5" ht="25.5">
      <c r="B104" s="8"/>
      <c r="C104" s="3"/>
      <c r="D104" s="12"/>
      <c r="E104" s="17" t="s">
        <v>188</v>
      </c>
    </row>
    <row r="105" spans="2:5" ht="25.5">
      <c r="B105" s="8"/>
      <c r="C105" s="3"/>
      <c r="D105" s="12"/>
      <c r="E105" s="17" t="s">
        <v>189</v>
      </c>
    </row>
    <row r="106" spans="2:5" ht="25.5">
      <c r="B106" s="8"/>
      <c r="C106" s="3"/>
      <c r="D106" s="12"/>
      <c r="E106" s="17" t="s">
        <v>190</v>
      </c>
    </row>
    <row r="107" spans="2:5" ht="25.5">
      <c r="B107" s="8"/>
      <c r="C107" s="3"/>
      <c r="D107" s="12"/>
      <c r="E107" s="17" t="s">
        <v>191</v>
      </c>
    </row>
    <row r="108" spans="2:5" ht="25.5">
      <c r="B108" s="8"/>
      <c r="C108" s="3"/>
      <c r="D108" s="12"/>
      <c r="E108" s="17" t="s">
        <v>192</v>
      </c>
    </row>
    <row r="109" spans="2:5" ht="25.5">
      <c r="B109" s="8"/>
      <c r="C109" s="3"/>
      <c r="D109" s="12"/>
      <c r="E109" s="17" t="s">
        <v>193</v>
      </c>
    </row>
    <row r="110" spans="2:5" ht="38.25">
      <c r="B110" s="8"/>
      <c r="C110" s="3"/>
      <c r="D110" s="12"/>
      <c r="E110" s="17" t="s">
        <v>194</v>
      </c>
    </row>
    <row r="111" spans="2:5" ht="38.25">
      <c r="B111" s="8"/>
      <c r="C111" s="3"/>
      <c r="D111" s="12"/>
      <c r="E111" s="17" t="s">
        <v>195</v>
      </c>
    </row>
    <row r="112" spans="2:5" ht="38.25">
      <c r="B112" s="8"/>
      <c r="C112" s="3"/>
      <c r="D112" s="12"/>
      <c r="E112" s="17" t="s">
        <v>196</v>
      </c>
    </row>
    <row r="113" spans="2:5" ht="38.25">
      <c r="B113" s="8"/>
      <c r="C113" s="3"/>
      <c r="D113" s="12"/>
      <c r="E113" s="17" t="s">
        <v>197</v>
      </c>
    </row>
    <row r="114" spans="2:5" ht="38.25">
      <c r="B114" s="8"/>
      <c r="C114" s="3"/>
      <c r="D114" s="12"/>
      <c r="E114" s="17" t="s">
        <v>198</v>
      </c>
    </row>
    <row r="115" spans="2:5" ht="38.25">
      <c r="B115" s="8"/>
      <c r="C115" s="3"/>
      <c r="D115" s="12"/>
      <c r="E115" s="17" t="s">
        <v>199</v>
      </c>
    </row>
    <row r="116" spans="2:5" ht="38.25">
      <c r="B116" s="8"/>
      <c r="C116" s="3"/>
      <c r="D116" s="12"/>
      <c r="E116" s="17" t="s">
        <v>200</v>
      </c>
    </row>
    <row r="117" spans="2:5" ht="38.25">
      <c r="B117" s="8"/>
      <c r="C117" s="3"/>
      <c r="D117" s="12"/>
      <c r="E117" s="17" t="s">
        <v>201</v>
      </c>
    </row>
    <row r="118" spans="2:5" ht="38.25">
      <c r="B118" s="8"/>
      <c r="C118" s="3"/>
      <c r="D118" s="12"/>
      <c r="E118" s="17" t="s">
        <v>202</v>
      </c>
    </row>
    <row r="119" spans="2:5" ht="38.25">
      <c r="B119" s="8"/>
      <c r="C119" s="3"/>
      <c r="D119" s="12"/>
      <c r="E119" s="17" t="s">
        <v>203</v>
      </c>
    </row>
    <row r="120" spans="2:5" ht="25.5">
      <c r="B120" s="8"/>
      <c r="C120" s="3"/>
      <c r="D120" s="12"/>
      <c r="E120" s="17" t="s">
        <v>204</v>
      </c>
    </row>
    <row r="121" spans="2:5" ht="25.5">
      <c r="B121" s="8"/>
      <c r="C121" s="3"/>
      <c r="D121" s="12"/>
      <c r="E121" s="17" t="s">
        <v>205</v>
      </c>
    </row>
    <row r="122" spans="2:5" ht="25.5">
      <c r="B122" s="8"/>
      <c r="C122" s="3"/>
      <c r="D122" s="12"/>
      <c r="E122" s="17" t="s">
        <v>206</v>
      </c>
    </row>
    <row r="123" spans="2:5" ht="25.5">
      <c r="B123" s="8"/>
      <c r="C123" s="3"/>
      <c r="D123" s="12"/>
      <c r="E123" s="17" t="s">
        <v>207</v>
      </c>
    </row>
    <row r="124" spans="2:5" ht="25.5">
      <c r="B124" s="8"/>
      <c r="C124" s="3"/>
      <c r="D124" s="12"/>
      <c r="E124" s="17" t="s">
        <v>208</v>
      </c>
    </row>
    <row r="125" spans="2:5" ht="25.5">
      <c r="B125" s="8"/>
      <c r="C125" s="3"/>
      <c r="D125" s="12"/>
      <c r="E125" s="17" t="s">
        <v>209</v>
      </c>
    </row>
    <row r="126" spans="2:5" ht="25.5">
      <c r="B126" s="8"/>
      <c r="C126" s="3"/>
      <c r="D126" s="12"/>
      <c r="E126" s="17" t="s">
        <v>210</v>
      </c>
    </row>
    <row r="127" spans="2:5" ht="25.5">
      <c r="B127" s="8"/>
      <c r="C127" s="3"/>
      <c r="D127" s="12"/>
      <c r="E127" s="17" t="s">
        <v>211</v>
      </c>
    </row>
    <row r="128" spans="2:5" ht="25.5">
      <c r="B128" s="8"/>
      <c r="C128" s="3"/>
      <c r="D128" s="12"/>
      <c r="E128" s="17" t="s">
        <v>212</v>
      </c>
    </row>
    <row r="129" spans="2:5" ht="25.5">
      <c r="B129" s="8"/>
      <c r="C129" s="3"/>
      <c r="D129" s="12"/>
      <c r="E129" s="17" t="s">
        <v>213</v>
      </c>
    </row>
    <row r="130" spans="2:5" ht="25.5">
      <c r="B130" s="8"/>
      <c r="C130" s="3"/>
      <c r="D130" s="12"/>
      <c r="E130" s="17" t="s">
        <v>214</v>
      </c>
    </row>
    <row r="131" spans="2:5" ht="25.5">
      <c r="B131" s="8"/>
      <c r="C131" s="3"/>
      <c r="D131" s="12"/>
      <c r="E131" s="17" t="s">
        <v>215</v>
      </c>
    </row>
    <row r="132" spans="2:5" ht="25.5">
      <c r="B132" s="8"/>
      <c r="C132" s="3"/>
      <c r="D132" s="12"/>
      <c r="E132" s="17" t="s">
        <v>216</v>
      </c>
    </row>
    <row r="133" spans="2:5" ht="25.5">
      <c r="B133" s="8"/>
      <c r="C133" s="3"/>
      <c r="D133" s="12"/>
      <c r="E133" s="17" t="s">
        <v>217</v>
      </c>
    </row>
    <row r="134" spans="2:5" ht="25.5">
      <c r="B134" s="8"/>
      <c r="C134" s="3"/>
      <c r="D134" s="12"/>
      <c r="E134" s="17" t="s">
        <v>218</v>
      </c>
    </row>
    <row r="135" spans="2:5" ht="25.5">
      <c r="B135" s="8"/>
      <c r="C135" s="3"/>
      <c r="D135" s="12"/>
      <c r="E135" s="17" t="s">
        <v>219</v>
      </c>
    </row>
    <row r="136" spans="2:5" ht="25.5">
      <c r="B136" s="8"/>
      <c r="C136" s="3"/>
      <c r="D136" s="12"/>
      <c r="E136" s="17" t="s">
        <v>220</v>
      </c>
    </row>
    <row r="137" spans="2:5" ht="25.5">
      <c r="B137" s="8"/>
      <c r="C137" s="3"/>
      <c r="D137" s="12"/>
      <c r="E137" s="17" t="s">
        <v>221</v>
      </c>
    </row>
    <row r="138" spans="2:5" ht="25.5">
      <c r="B138" s="8"/>
      <c r="C138" s="3"/>
      <c r="D138" s="12"/>
      <c r="E138" s="17" t="s">
        <v>222</v>
      </c>
    </row>
    <row r="139" spans="2:5" ht="25.5">
      <c r="B139" s="8"/>
      <c r="C139" s="3"/>
      <c r="D139" s="12"/>
      <c r="E139" s="17" t="s">
        <v>223</v>
      </c>
    </row>
    <row r="140" spans="2:5" ht="25.5">
      <c r="B140" s="8"/>
      <c r="C140" s="3"/>
      <c r="D140" s="12"/>
      <c r="E140" s="17" t="s">
        <v>224</v>
      </c>
    </row>
    <row r="141" spans="2:5" ht="25.5">
      <c r="B141" s="8"/>
      <c r="C141" s="3"/>
      <c r="D141" s="12"/>
      <c r="E141" s="17" t="s">
        <v>225</v>
      </c>
    </row>
    <row r="142" spans="2:5" ht="25.5">
      <c r="B142" s="8"/>
      <c r="C142" s="3"/>
      <c r="D142" s="12"/>
      <c r="E142" s="17" t="s">
        <v>226</v>
      </c>
    </row>
    <row r="143" spans="2:5" ht="25.5">
      <c r="B143" s="8"/>
      <c r="C143" s="3"/>
      <c r="D143" s="12"/>
      <c r="E143" s="17" t="s">
        <v>227</v>
      </c>
    </row>
    <row r="144" spans="2:5" ht="25.5">
      <c r="B144" s="8"/>
      <c r="C144" s="3"/>
      <c r="D144" s="12"/>
      <c r="E144" s="17" t="s">
        <v>228</v>
      </c>
    </row>
    <row r="145" spans="2:5" ht="25.5">
      <c r="B145" s="8"/>
      <c r="C145" s="3"/>
      <c r="D145" s="12"/>
      <c r="E145" s="17" t="s">
        <v>229</v>
      </c>
    </row>
    <row r="146" spans="2:5" ht="25.5">
      <c r="B146" s="8"/>
      <c r="C146" s="3"/>
      <c r="D146" s="12"/>
      <c r="E146" s="17" t="s">
        <v>230</v>
      </c>
    </row>
    <row r="147" spans="2:5" ht="25.5">
      <c r="B147" s="8"/>
      <c r="C147" s="3"/>
      <c r="D147" s="12"/>
      <c r="E147" s="17" t="s">
        <v>231</v>
      </c>
    </row>
    <row r="148" spans="2:5" ht="25.5">
      <c r="B148" s="8"/>
      <c r="C148" s="3"/>
      <c r="D148" s="12"/>
      <c r="E148" s="17" t="s">
        <v>232</v>
      </c>
    </row>
    <row r="149" spans="2:5" ht="25.5">
      <c r="B149" s="8"/>
      <c r="C149" s="3"/>
      <c r="D149" s="12"/>
      <c r="E149" s="17" t="s">
        <v>233</v>
      </c>
    </row>
    <row r="150" spans="2:5" ht="25.5">
      <c r="B150" s="8"/>
      <c r="C150" s="3"/>
      <c r="D150" s="12"/>
      <c r="E150" s="17" t="s">
        <v>234</v>
      </c>
    </row>
    <row r="151" spans="2:5" ht="25.5">
      <c r="B151" s="8"/>
      <c r="C151" s="3"/>
      <c r="D151" s="12"/>
      <c r="E151" s="17" t="s">
        <v>235</v>
      </c>
    </row>
    <row r="152" spans="2:5" ht="25.5">
      <c r="B152" s="8"/>
      <c r="C152" s="3"/>
      <c r="D152" s="12"/>
      <c r="E152" s="17" t="s">
        <v>236</v>
      </c>
    </row>
    <row r="153" spans="2:5" ht="25.5">
      <c r="B153" s="8"/>
      <c r="C153" s="3"/>
      <c r="D153" s="12"/>
      <c r="E153" s="17" t="s">
        <v>237</v>
      </c>
    </row>
    <row r="154" spans="2:5" ht="25.5">
      <c r="B154" s="8"/>
      <c r="C154" s="3"/>
      <c r="D154" s="12"/>
      <c r="E154" s="17" t="s">
        <v>238</v>
      </c>
    </row>
    <row r="155" spans="2:5" ht="25.5">
      <c r="B155" s="8"/>
      <c r="C155" s="3"/>
      <c r="D155" s="12"/>
      <c r="E155" s="17" t="s">
        <v>239</v>
      </c>
    </row>
    <row r="156" spans="2:5" ht="25.5">
      <c r="B156" s="8"/>
      <c r="C156" s="3"/>
      <c r="D156" s="12"/>
      <c r="E156" s="17" t="s">
        <v>240</v>
      </c>
    </row>
    <row r="157" spans="2:5" ht="25.5">
      <c r="B157" s="8"/>
      <c r="C157" s="3"/>
      <c r="D157" s="12"/>
      <c r="E157" s="17" t="s">
        <v>241</v>
      </c>
    </row>
    <row r="158" spans="2:5" ht="25.5">
      <c r="B158" s="8"/>
      <c r="C158" s="3"/>
      <c r="D158" s="12"/>
      <c r="E158" s="17" t="s">
        <v>242</v>
      </c>
    </row>
    <row r="159" spans="2:5" ht="25.5">
      <c r="B159" s="8"/>
      <c r="C159" s="3"/>
      <c r="D159" s="12"/>
      <c r="E159" s="17" t="s">
        <v>243</v>
      </c>
    </row>
    <row r="160" spans="2:5" ht="25.5">
      <c r="B160" s="8"/>
      <c r="C160" s="3"/>
      <c r="D160" s="12"/>
      <c r="E160" s="17" t="s">
        <v>244</v>
      </c>
    </row>
    <row r="161" spans="2:5" ht="25.5">
      <c r="B161" s="8"/>
      <c r="C161" s="3"/>
      <c r="D161" s="12"/>
      <c r="E161" s="17" t="s">
        <v>245</v>
      </c>
    </row>
    <row r="162" spans="2:5" ht="25.5">
      <c r="B162" s="8"/>
      <c r="C162" s="3"/>
      <c r="D162" s="12"/>
      <c r="E162" s="17" t="s">
        <v>246</v>
      </c>
    </row>
    <row r="163" spans="2:5" ht="25.5">
      <c r="B163" s="8"/>
      <c r="C163" s="3"/>
      <c r="D163" s="12"/>
      <c r="E163" s="17" t="s">
        <v>247</v>
      </c>
    </row>
    <row r="164" spans="2:5" ht="25.5">
      <c r="B164" s="8"/>
      <c r="C164" s="3"/>
      <c r="D164" s="12"/>
      <c r="E164" s="17" t="s">
        <v>248</v>
      </c>
    </row>
    <row r="165" spans="2:5" ht="25.5">
      <c r="B165" s="8"/>
      <c r="C165" s="3"/>
      <c r="D165" s="12"/>
      <c r="E165" s="17" t="s">
        <v>249</v>
      </c>
    </row>
    <row r="166" spans="2:5" ht="25.5">
      <c r="B166" s="8"/>
      <c r="C166" s="3"/>
      <c r="D166" s="12"/>
      <c r="E166" s="17" t="s">
        <v>250</v>
      </c>
    </row>
    <row r="167" spans="2:5" ht="25.5">
      <c r="B167" s="8"/>
      <c r="C167" s="3"/>
      <c r="D167" s="12"/>
      <c r="E167" s="17" t="s">
        <v>251</v>
      </c>
    </row>
    <row r="168" spans="2:5" ht="25.5">
      <c r="B168" s="8"/>
      <c r="C168" s="3"/>
      <c r="D168" s="12"/>
      <c r="E168" s="17" t="s">
        <v>252</v>
      </c>
    </row>
    <row r="169" spans="2:5" ht="25.5">
      <c r="B169" s="8"/>
      <c r="C169" s="3"/>
      <c r="D169" s="12"/>
      <c r="E169" s="17" t="s">
        <v>253</v>
      </c>
    </row>
    <row r="170" spans="2:5" ht="25.5">
      <c r="B170" s="8"/>
      <c r="C170" s="3"/>
      <c r="D170" s="12"/>
      <c r="E170" s="17" t="s">
        <v>254</v>
      </c>
    </row>
    <row r="171" spans="2:5" ht="25.5">
      <c r="B171" s="8"/>
      <c r="C171" s="3"/>
      <c r="D171" s="12"/>
      <c r="E171" s="17" t="s">
        <v>255</v>
      </c>
    </row>
    <row r="172" spans="2:5" ht="25.5">
      <c r="B172" s="8"/>
      <c r="C172" s="3"/>
      <c r="D172" s="12"/>
      <c r="E172" s="17" t="s">
        <v>256</v>
      </c>
    </row>
    <row r="173" spans="2:5" ht="25.5">
      <c r="B173" s="8"/>
      <c r="C173" s="3"/>
      <c r="D173" s="12"/>
      <c r="E173" s="17" t="s">
        <v>257</v>
      </c>
    </row>
    <row r="174" spans="2:5" ht="25.5">
      <c r="B174" s="8"/>
      <c r="C174" s="3"/>
      <c r="D174" s="12"/>
      <c r="E174" s="17" t="s">
        <v>258</v>
      </c>
    </row>
    <row r="175" spans="2:5" ht="25.5">
      <c r="B175" s="8"/>
      <c r="C175" s="3"/>
      <c r="D175" s="12"/>
      <c r="E175" s="17" t="s">
        <v>259</v>
      </c>
    </row>
    <row r="176" spans="2:5" ht="25.5">
      <c r="B176" s="8"/>
      <c r="C176" s="3"/>
      <c r="D176" s="12"/>
      <c r="E176" s="17" t="s">
        <v>260</v>
      </c>
    </row>
    <row r="177" spans="2:5" ht="25.5">
      <c r="B177" s="8"/>
      <c r="C177" s="3"/>
      <c r="D177" s="12"/>
      <c r="E177" s="17" t="s">
        <v>261</v>
      </c>
    </row>
    <row r="178" spans="2:5" ht="25.5">
      <c r="B178" s="8"/>
      <c r="C178" s="3"/>
      <c r="D178" s="12"/>
      <c r="E178" s="17" t="s">
        <v>262</v>
      </c>
    </row>
    <row r="179" spans="2:5" ht="25.5">
      <c r="B179" s="8"/>
      <c r="C179" s="3"/>
      <c r="D179" s="12"/>
      <c r="E179" s="17" t="s">
        <v>263</v>
      </c>
    </row>
    <row r="180" spans="2:5" ht="25.5">
      <c r="B180" s="8"/>
      <c r="C180" s="3"/>
      <c r="D180" s="12"/>
      <c r="E180" s="17" t="s">
        <v>264</v>
      </c>
    </row>
    <row r="181" spans="2:5" ht="25.5">
      <c r="B181" s="8"/>
      <c r="C181" s="3"/>
      <c r="D181" s="12"/>
      <c r="E181" s="17" t="s">
        <v>265</v>
      </c>
    </row>
    <row r="182" spans="2:5" ht="25.5">
      <c r="B182" s="8"/>
      <c r="C182" s="3"/>
      <c r="D182" s="12"/>
      <c r="E182" s="17" t="s">
        <v>266</v>
      </c>
    </row>
    <row r="183" spans="2:5" ht="25.5">
      <c r="B183" s="8"/>
      <c r="C183" s="3"/>
      <c r="D183" s="12"/>
      <c r="E183" s="17" t="s">
        <v>267</v>
      </c>
    </row>
    <row r="184" spans="2:5" ht="25.5">
      <c r="B184" s="8"/>
      <c r="C184" s="3"/>
      <c r="D184" s="12"/>
      <c r="E184" s="17" t="s">
        <v>268</v>
      </c>
    </row>
    <row r="185" spans="2:5" ht="25.5">
      <c r="B185" s="8"/>
      <c r="C185" s="3"/>
      <c r="D185" s="12"/>
      <c r="E185" s="17" t="s">
        <v>269</v>
      </c>
    </row>
    <row r="186" spans="2:5" ht="25.5">
      <c r="B186" s="8"/>
      <c r="C186" s="3"/>
      <c r="D186" s="12"/>
      <c r="E186" s="17" t="s">
        <v>270</v>
      </c>
    </row>
    <row r="187" spans="2:5" ht="25.5">
      <c r="B187" s="8"/>
      <c r="C187" s="3"/>
      <c r="D187" s="12"/>
      <c r="E187" s="17" t="s">
        <v>271</v>
      </c>
    </row>
    <row r="188" spans="2:5" ht="25.5">
      <c r="B188" s="8"/>
      <c r="C188" s="3"/>
      <c r="D188" s="12"/>
      <c r="E188" s="17" t="s">
        <v>272</v>
      </c>
    </row>
    <row r="189" spans="2:5" ht="25.5">
      <c r="B189" s="8"/>
      <c r="C189" s="3"/>
      <c r="D189" s="12"/>
      <c r="E189" s="17" t="s">
        <v>273</v>
      </c>
    </row>
    <row r="190" spans="2:5" ht="25.5">
      <c r="B190" s="8"/>
      <c r="C190" s="3"/>
      <c r="D190" s="12"/>
      <c r="E190" s="17" t="s">
        <v>274</v>
      </c>
    </row>
    <row r="191" spans="2:5" ht="25.5">
      <c r="B191" s="8"/>
      <c r="C191" s="3"/>
      <c r="D191" s="12"/>
      <c r="E191" s="17" t="s">
        <v>275</v>
      </c>
    </row>
    <row r="192" spans="2:5" ht="51">
      <c r="B192" s="8"/>
      <c r="C192" s="3"/>
      <c r="D192" s="12"/>
      <c r="E192" s="17" t="s">
        <v>276</v>
      </c>
    </row>
    <row r="193" spans="2:5" ht="51">
      <c r="B193" s="8"/>
      <c r="C193" s="3"/>
      <c r="D193" s="12"/>
      <c r="E193" s="17" t="s">
        <v>277</v>
      </c>
    </row>
    <row r="194" spans="2:5" ht="51">
      <c r="B194" s="8"/>
      <c r="C194" s="3"/>
      <c r="D194" s="12"/>
      <c r="E194" s="17" t="s">
        <v>278</v>
      </c>
    </row>
    <row r="195" spans="2:5" ht="51">
      <c r="B195" s="8"/>
      <c r="C195" s="3"/>
      <c r="D195" s="12"/>
      <c r="E195" s="17" t="s">
        <v>279</v>
      </c>
    </row>
    <row r="196" spans="2:5" ht="51">
      <c r="B196" s="8"/>
      <c r="C196" s="3"/>
      <c r="D196" s="12"/>
      <c r="E196" s="17" t="s">
        <v>280</v>
      </c>
    </row>
    <row r="197" spans="2:5" ht="51">
      <c r="B197" s="8"/>
      <c r="C197" s="3"/>
      <c r="D197" s="12"/>
      <c r="E197" s="17" t="s">
        <v>281</v>
      </c>
    </row>
    <row r="198" spans="2:5" ht="51">
      <c r="B198" s="8"/>
      <c r="C198" s="3"/>
      <c r="D198" s="12"/>
      <c r="E198" s="17" t="s">
        <v>282</v>
      </c>
    </row>
    <row r="199" spans="2:5" ht="51">
      <c r="B199" s="8"/>
      <c r="C199" s="3"/>
      <c r="D199" s="12"/>
      <c r="E199" s="17" t="s">
        <v>283</v>
      </c>
    </row>
    <row r="200" spans="2:5" ht="51">
      <c r="B200" s="8"/>
      <c r="C200" s="3"/>
      <c r="D200" s="12"/>
      <c r="E200" s="17" t="s">
        <v>284</v>
      </c>
    </row>
    <row r="201" spans="2:5" ht="51">
      <c r="B201" s="8"/>
      <c r="C201" s="3"/>
      <c r="D201" s="12"/>
      <c r="E201" s="17" t="s">
        <v>285</v>
      </c>
    </row>
    <row r="202" spans="2:5" ht="51">
      <c r="B202" s="8"/>
      <c r="C202" s="3"/>
      <c r="D202" s="12"/>
      <c r="E202" s="17" t="s">
        <v>286</v>
      </c>
    </row>
    <row r="203" spans="2:5" ht="51">
      <c r="B203" s="8"/>
      <c r="C203" s="3"/>
      <c r="D203" s="12"/>
      <c r="E203" s="17" t="s">
        <v>287</v>
      </c>
    </row>
    <row r="204" spans="2:5" ht="25.5">
      <c r="B204" s="8"/>
      <c r="C204" s="3"/>
      <c r="D204" s="12"/>
      <c r="E204" s="17" t="s">
        <v>288</v>
      </c>
    </row>
    <row r="205" spans="2:5" ht="25.5">
      <c r="B205" s="8"/>
      <c r="C205" s="3"/>
      <c r="D205" s="12"/>
      <c r="E205" s="17" t="s">
        <v>289</v>
      </c>
    </row>
    <row r="206" spans="2:5" ht="38.25">
      <c r="B206" s="8"/>
      <c r="C206" s="3"/>
      <c r="D206" s="12"/>
      <c r="E206" s="17" t="s">
        <v>290</v>
      </c>
    </row>
    <row r="207" spans="2:5" ht="38.25">
      <c r="B207" s="8"/>
      <c r="C207" s="3"/>
      <c r="D207" s="12"/>
      <c r="E207" s="17" t="s">
        <v>291</v>
      </c>
    </row>
    <row r="208" spans="2:5" ht="25.5">
      <c r="B208" s="8"/>
      <c r="C208" s="3"/>
      <c r="D208" s="12"/>
      <c r="E208" s="17" t="s">
        <v>292</v>
      </c>
    </row>
    <row r="209" spans="2:5" ht="25.5">
      <c r="B209" s="8"/>
      <c r="C209" s="3"/>
      <c r="D209" s="12"/>
      <c r="E209" s="17" t="s">
        <v>293</v>
      </c>
    </row>
    <row r="210" spans="2:5" ht="38.25">
      <c r="B210" s="8"/>
      <c r="C210" s="3"/>
      <c r="D210" s="12"/>
      <c r="E210" s="17" t="s">
        <v>294</v>
      </c>
    </row>
    <row r="211" spans="2:5" ht="38.25">
      <c r="B211" s="8"/>
      <c r="C211" s="3"/>
      <c r="D211" s="12"/>
      <c r="E211" s="17" t="s">
        <v>295</v>
      </c>
    </row>
    <row r="212" spans="2:5" ht="25.5">
      <c r="B212" s="8"/>
      <c r="C212" s="3"/>
      <c r="D212" s="12"/>
      <c r="E212" s="17" t="s">
        <v>296</v>
      </c>
    </row>
    <row r="213" spans="2:5" ht="25.5">
      <c r="B213" s="8"/>
      <c r="C213" s="3"/>
      <c r="D213" s="12"/>
      <c r="E213" s="17" t="s">
        <v>297</v>
      </c>
    </row>
    <row r="214" spans="2:5" ht="25.5">
      <c r="B214" s="8"/>
      <c r="C214" s="3"/>
      <c r="D214" s="12"/>
      <c r="E214" s="17" t="s">
        <v>298</v>
      </c>
    </row>
    <row r="215" spans="2:5" ht="25.5">
      <c r="B215" s="8"/>
      <c r="C215" s="3"/>
      <c r="D215" s="12"/>
      <c r="E215" s="17" t="s">
        <v>299</v>
      </c>
    </row>
    <row r="216" spans="2:5" ht="25.5">
      <c r="B216" s="8"/>
      <c r="C216" s="3"/>
      <c r="D216" s="12"/>
      <c r="E216" s="17" t="s">
        <v>300</v>
      </c>
    </row>
    <row r="217" spans="2:5" ht="25.5">
      <c r="B217" s="8"/>
      <c r="C217" s="3"/>
      <c r="D217" s="12"/>
      <c r="E217" s="17" t="s">
        <v>301</v>
      </c>
    </row>
    <row r="218" spans="2:5" ht="25.5">
      <c r="B218" s="8"/>
      <c r="C218" s="3"/>
      <c r="D218" s="12"/>
      <c r="E218" s="17" t="s">
        <v>302</v>
      </c>
    </row>
    <row r="219" spans="2:5" ht="25.5">
      <c r="B219" s="8"/>
      <c r="C219" s="3"/>
      <c r="D219" s="12"/>
      <c r="E219" s="17" t="s">
        <v>303</v>
      </c>
    </row>
    <row r="220" spans="2:5" ht="25.5">
      <c r="B220" s="8"/>
      <c r="C220" s="3"/>
      <c r="D220" s="12"/>
      <c r="E220" s="17" t="s">
        <v>304</v>
      </c>
    </row>
    <row r="221" spans="2:5" ht="25.5">
      <c r="B221" s="8"/>
      <c r="C221" s="3"/>
      <c r="D221" s="12"/>
      <c r="E221" s="17" t="s">
        <v>305</v>
      </c>
    </row>
    <row r="222" spans="2:5" ht="25.5">
      <c r="B222" s="8"/>
      <c r="C222" s="3"/>
      <c r="D222" s="12"/>
      <c r="E222" s="17" t="s">
        <v>306</v>
      </c>
    </row>
    <row r="223" spans="2:5" ht="25.5">
      <c r="B223" s="8"/>
      <c r="C223" s="3"/>
      <c r="D223" s="12"/>
      <c r="E223" s="17" t="s">
        <v>307</v>
      </c>
    </row>
    <row r="224" spans="2:5" ht="25.5">
      <c r="B224" s="8"/>
      <c r="C224" s="3"/>
      <c r="D224" s="12"/>
      <c r="E224" s="17" t="s">
        <v>308</v>
      </c>
    </row>
    <row r="225" spans="2:5" ht="25.5">
      <c r="B225" s="8"/>
      <c r="C225" s="3"/>
      <c r="D225" s="12"/>
      <c r="E225" s="17" t="s">
        <v>309</v>
      </c>
    </row>
    <row r="226" spans="2:5" ht="25.5">
      <c r="B226" s="8"/>
      <c r="C226" s="3"/>
      <c r="D226" s="12"/>
      <c r="E226" s="17" t="s">
        <v>310</v>
      </c>
    </row>
    <row r="227" spans="2:5" ht="26.25" thickBot="1">
      <c r="B227" s="6"/>
      <c r="C227" s="7"/>
      <c r="D227" s="15"/>
      <c r="E227" s="16" t="s">
        <v>311</v>
      </c>
    </row>
    <row r="228" spans="2:5" ht="12.75">
      <c r="B228" s="3"/>
      <c r="C228" s="3"/>
      <c r="D228" s="12"/>
      <c r="E228" s="12"/>
    </row>
    <row r="229" spans="2:5" ht="12.75">
      <c r="B229" s="3"/>
      <c r="C229" s="3"/>
      <c r="D229" s="12"/>
      <c r="E229" s="12"/>
    </row>
    <row r="230" spans="2:5" ht="12.75">
      <c r="B230" s="2" t="s">
        <v>312</v>
      </c>
      <c r="C230" s="2"/>
      <c r="D230" s="11"/>
      <c r="E230" s="11"/>
    </row>
    <row r="231" spans="2:5" ht="13.5" thickBot="1">
      <c r="B231" s="3"/>
      <c r="C231" s="3"/>
      <c r="D231" s="12"/>
      <c r="E231" s="12"/>
    </row>
    <row r="232" spans="2:5" ht="39" thickBot="1">
      <c r="B232" s="9" t="s">
        <v>313</v>
      </c>
      <c r="C232" s="10"/>
      <c r="D232" s="18"/>
      <c r="E232" s="19">
        <v>15</v>
      </c>
    </row>
  </sheetData>
  <sheetProtection/>
  <hyperlinks>
    <hyperlink ref="E9" location="'CULTURALES'!F14" display="'CULTURALES'!F14"/>
    <hyperlink ref="E12" location="'OBJETIVOS DEL MILENIO'!N4:Q4" display="'OBJETIVOS DEL MILENIO'!N4:Q4"/>
    <hyperlink ref="E13" location="'OBJETIVOS DEL MILENIO'!S4:V4" display="'OBJETIVOS DEL MILENIO'!S4:V4"/>
    <hyperlink ref="E14" location="'OBJETIVOS DEL MILENIO'!N5:Q5" display="'OBJETIVOS DEL MILENIO'!N5:Q5"/>
    <hyperlink ref="E15" location="'OBJETIVOS DEL MILENIO'!S5:V5" display="'OBJETIVOS DEL MILENIO'!S5:V5"/>
    <hyperlink ref="E16" location="'OBJETIVOS DEL MILENIO'!N6:Q6" display="'OBJETIVOS DEL MILENIO'!N6:Q6"/>
    <hyperlink ref="E17" location="'OBJETIVOS DEL MILENIO'!S6:V6" display="'OBJETIVOS DEL MILENIO'!S6:V6"/>
    <hyperlink ref="E18" location="'PRODUCCION COMERCIO Y SERVICIOS'!N4:Q4" display="'PRODUCCION COMERCIO Y SERVICIOS'!N4:Q4"/>
    <hyperlink ref="E19" location="'PRODUCCION COMERCIO Y SERVICIOS'!S4:V4" display="'PRODUCCION COMERCIO Y SERVICIOS'!S4:V4"/>
    <hyperlink ref="E20" location="'PRODUCCION COMERCIO Y SERVICIOS'!N5:Q5" display="'PRODUCCION COMERCIO Y SERVICIOS'!N5:Q5"/>
    <hyperlink ref="E21" location="'PRODUCCION COMERCIO Y SERVICIOS'!S5:V5" display="'PRODUCCION COMERCIO Y SERVICIOS'!S5:V5"/>
    <hyperlink ref="E22" location="'PRODUCCION COMERCIO Y SERVICIOS'!N6:Q6" display="'PRODUCCION COMERCIO Y SERVICIOS'!N6:Q6"/>
    <hyperlink ref="E23" location="'PRODUCCION COMERCIO Y SERVICIOS'!S6:V6" display="'PRODUCCION COMERCIO Y SERVICIOS'!S6:V6"/>
    <hyperlink ref="E24" location="'PRODUCCION COMERCIO Y SERVICIOS'!N7:Q7" display="'PRODUCCION COMERCIO Y SERVICIOS'!N7:Q7"/>
    <hyperlink ref="E25" location="'PRODUCCION COMERCIO Y SERVICIOS'!S7:V7" display="'PRODUCCION COMERCIO Y SERVICIOS'!S7:V7"/>
    <hyperlink ref="E26" location="'PRODUCCION COMERCIO Y SERVICIOS'!N8:Q8" display="'PRODUCCION COMERCIO Y SERVICIOS'!N8:Q8"/>
    <hyperlink ref="E27" location="'PRODUCCION COMERCIO Y SERVICIOS'!S8:V8" display="'PRODUCCION COMERCIO Y SERVICIOS'!S8:V8"/>
    <hyperlink ref="E28" location="'PRODUCCION COMERCIO Y SERVICIOS'!N9:Q9" display="'PRODUCCION COMERCIO Y SERVICIOS'!N9:Q9"/>
    <hyperlink ref="E29" location="'PRODUCCION COMERCIO Y SERVICIOS'!S9:V9" display="'PRODUCCION COMERCIO Y SERVICIOS'!S9:V9"/>
    <hyperlink ref="E30" location="'PRODUCCION COMERCIO Y SERVICIOS'!N10:Q10" display="'PRODUCCION COMERCIO Y SERVICIOS'!N10:Q10"/>
    <hyperlink ref="E31" location="'PRODUCCION COMERCIO Y SERVICIOS'!S10:V10" display="'PRODUCCION COMERCIO Y SERVICIOS'!S10:V10"/>
    <hyperlink ref="E32" location="'PRODUCCION COMERCIO Y SERVICIOS'!N11:Q11" display="'PRODUCCION COMERCIO Y SERVICIOS'!N11:Q11"/>
    <hyperlink ref="E33" location="'PRODUCCION COMERCIO Y SERVICIOS'!S11:V11" display="'PRODUCCION COMERCIO Y SERVICIOS'!S11:V11"/>
    <hyperlink ref="E34" location="'PRODUCCION COMERCIO Y SERVICIOS'!N12:Q12" display="'PRODUCCION COMERCIO Y SERVICIOS'!N12:Q12"/>
    <hyperlink ref="E35" location="'PRODUCCION COMERCIO Y SERVICIOS'!S12:V12" display="'PRODUCCION COMERCIO Y SERVICIOS'!S12:V12"/>
    <hyperlink ref="E36" location="'PRODUCCION COMERCIO Y SERVICIOS'!N13:Q13" display="'PRODUCCION COMERCIO Y SERVICIOS'!N13:Q13"/>
    <hyperlink ref="E37" location="'PRODUCCION COMERCIO Y SERVICIOS'!S13:V13" display="'PRODUCCION COMERCIO Y SERVICIOS'!S13:V13"/>
    <hyperlink ref="E38" location="'PRODUCCION COMERCIO Y SERVICIOS'!N14:Q14" display="'PRODUCCION COMERCIO Y SERVICIOS'!N14:Q14"/>
    <hyperlink ref="E39" location="'PRODUCCION COMERCIO Y SERVICIOS'!S14:V14" display="'PRODUCCION COMERCIO Y SERVICIOS'!S14:V14"/>
    <hyperlink ref="E40" location="'PRODUCCION COMERCIO Y SERVICIOS'!N15:Q15" display="'PRODUCCION COMERCIO Y SERVICIOS'!N15:Q15"/>
    <hyperlink ref="E41" location="'PRODUCCION COMERCIO Y SERVICIOS'!S15:V15" display="'PRODUCCION COMERCIO Y SERVICIOS'!S15:V15"/>
    <hyperlink ref="E42" location="'PRODUCCION COMERCIO Y SERVICIOS'!N16:Q16" display="'PRODUCCION COMERCIO Y SERVICIOS'!N16:Q16"/>
    <hyperlink ref="E43" location="'PRODUCCION COMERCIO Y SERVICIOS'!S16:V16" display="'PRODUCCION COMERCIO Y SERVICIOS'!S16:V16"/>
    <hyperlink ref="E44" location="'PRODUCCION COMERCIO Y SERVICIOS'!N17:Q17" display="'PRODUCCION COMERCIO Y SERVICIOS'!N17:Q17"/>
    <hyperlink ref="E45" location="'PRODUCCION COMERCIO Y SERVICIOS'!S17:V17" display="'PRODUCCION COMERCIO Y SERVICIOS'!S17:V17"/>
    <hyperlink ref="E46" location="'SERVICIOS PUBICOS'!N4:Q4" display="'SERVICIOS PUBICOS'!N4:Q4"/>
    <hyperlink ref="E47" location="'SERVICIOS PUBICOS'!S4:V4" display="'SERVICIOS PUBICOS'!S4:V4"/>
    <hyperlink ref="E48" location="'SERVICIOS PUBICOS'!N5:Q5" display="'SERVICIOS PUBICOS'!N5:Q5"/>
    <hyperlink ref="E49" location="'SERVICIOS PUBICOS'!S5:V5" display="'SERVICIOS PUBICOS'!S5:V5"/>
    <hyperlink ref="E50" location="'SERVICIOS PUBICOS'!N6:Q6" display="'SERVICIOS PUBICOS'!N6:Q6"/>
    <hyperlink ref="E51" location="'SERVICIOS PUBICOS'!S6:V6" display="'SERVICIOS PUBICOS'!S6:V6"/>
    <hyperlink ref="E52" location="'SERVICIOS PUBICOS'!N7:Q7" display="'SERVICIOS PUBICOS'!N7:Q7"/>
    <hyperlink ref="E53" location="'SERVICIOS PUBICOS'!S7:V7" display="'SERVICIOS PUBICOS'!S7:V7"/>
    <hyperlink ref="E54" location="'SERVICIOS PUBICOS'!N8:Q8" display="'SERVICIOS PUBICOS'!N8:Q8"/>
    <hyperlink ref="E55" location="'SERVICIOS PUBICOS'!S8:V8" display="'SERVICIOS PUBICOS'!S8:V8"/>
    <hyperlink ref="E56" location="'SERVICIOS PUBICOS'!N9:Q9" display="'SERVICIOS PUBICOS'!N9:Q9"/>
    <hyperlink ref="E57" location="'SERVICIOS PUBICOS'!S9:V9" display="'SERVICIOS PUBICOS'!S9:V9"/>
    <hyperlink ref="E58" location="'SERVICIOS PUBICOS'!N10:Q10" display="'SERVICIOS PUBICOS'!N10:Q10"/>
    <hyperlink ref="E59" location="'SERVICIOS PUBICOS'!S10:V10" display="'SERVICIOS PUBICOS'!S10:V10"/>
    <hyperlink ref="E60" location="'SERVICIOS PUBICOS'!N11:Q11" display="'SERVICIOS PUBICOS'!N11:Q11"/>
    <hyperlink ref="E61" location="'SERVICIOS PUBICOS'!S11:V11" display="'SERVICIOS PUBICOS'!S11:V11"/>
    <hyperlink ref="E62" location="'PRECIOS'!N4:Q4" display="'PRECIOS'!N4:Q4"/>
    <hyperlink ref="E63" location="'PRECIOS'!S4:V4" display="'PRECIOS'!S4:V4"/>
    <hyperlink ref="E64" location="'PRECIOS'!N5:Q5" display="'PRECIOS'!N5:Q5"/>
    <hyperlink ref="E65" location="'PRECIOS'!S5:V5" display="'PRECIOS'!S5:V5"/>
    <hyperlink ref="E66" location="'PRECIOS'!N6:Q6" display="'PRECIOS'!N6:Q6"/>
    <hyperlink ref="E67" location="'PRECIOS'!S6:V6" display="'PRECIOS'!S6:V6"/>
    <hyperlink ref="E68" location="'PRECIOS'!N7:Q7" display="'PRECIOS'!N7:Q7"/>
    <hyperlink ref="E69" location="'PRECIOS'!S7:V7" display="'PRECIOS'!S7:V7"/>
    <hyperlink ref="E70" location="'PRECIOS'!N8:Q8" display="'PRECIOS'!N8:Q8"/>
    <hyperlink ref="E71" location="'PRECIOS'!S8:V8" display="'PRECIOS'!S8:V8"/>
    <hyperlink ref="E72" location="'PRECIOS'!N9:Q9" display="'PRECIOS'!N9:Q9"/>
    <hyperlink ref="E73" location="'PRECIOS'!S9:V9" display="'PRECIOS'!S9:V9"/>
    <hyperlink ref="E74" location="'PRECIOS'!N10:Q10" display="'PRECIOS'!N10:Q10"/>
    <hyperlink ref="E75" location="'PRECIOS'!S10:V10" display="'PRECIOS'!S10:V10"/>
    <hyperlink ref="E76" location="'SOCIODEMOGRAFICAS'!N4:Q4" display="'SOCIODEMOGRAFICAS'!N4:Q4"/>
    <hyperlink ref="E77" location="'SOCIODEMOGRAFICAS'!S4:V4" display="'SOCIODEMOGRAFICAS'!S4:V4"/>
    <hyperlink ref="E78" location="'SOCIODEMOGRAFICAS'!N5:Q5" display="'SOCIODEMOGRAFICAS'!N5:Q5"/>
    <hyperlink ref="E79" location="'SOCIODEMOGRAFICAS'!S5:V5" display="'SOCIODEMOGRAFICAS'!S5:V5"/>
    <hyperlink ref="E80" location="'SOCIODEMOGRAFICAS'!N6:Q6" display="'SOCIODEMOGRAFICAS'!N6:Q6"/>
    <hyperlink ref="E81" location="'SOCIODEMOGRAFICAS'!S6:V6" display="'SOCIODEMOGRAFICAS'!S6:V6"/>
    <hyperlink ref="E82" location="'SOCIODEMOGRAFICAS'!N7:Q7" display="'SOCIODEMOGRAFICAS'!N7:Q7"/>
    <hyperlink ref="E83" location="'SOCIODEMOGRAFICAS'!S7:V7" display="'SOCIODEMOGRAFICAS'!S7:V7"/>
    <hyperlink ref="E84" location="'SOCIODEMOGRAFICAS'!N8:Q8" display="'SOCIODEMOGRAFICAS'!N8:Q8"/>
    <hyperlink ref="E85" location="'SOCIODEMOGRAFICAS'!S8:V8" display="'SOCIODEMOGRAFICAS'!S8:V8"/>
    <hyperlink ref="E86" location="'SOCIODEMOGRAFICAS'!N9:Q9" display="'SOCIODEMOGRAFICAS'!N9:Q9"/>
    <hyperlink ref="E87" location="'SOCIODEMOGRAFICAS'!S9:V9" display="'SOCIODEMOGRAFICAS'!S9:V9"/>
    <hyperlink ref="E88" location="'SOCIODEMOGRAFICAS'!N10:Q10" display="'SOCIODEMOGRAFICAS'!N10:Q10"/>
    <hyperlink ref="E89" location="'SOCIODEMOGRAFICAS'!S10:V10" display="'SOCIODEMOGRAFICAS'!S10:V10"/>
    <hyperlink ref="E90" location="'SOCIODEMOGRAFICAS'!N11:Q11" display="'SOCIODEMOGRAFICAS'!N11:Q11"/>
    <hyperlink ref="E91" location="'SOCIODEMOGRAFICAS'!S11:V11" display="'SOCIODEMOGRAFICAS'!S11:V11"/>
    <hyperlink ref="E92" location="'SOCIODEMOGRAFICAS'!N12:Q12" display="'SOCIODEMOGRAFICAS'!N12:Q12"/>
    <hyperlink ref="E93" location="'SOCIODEMOGRAFICAS'!S12:V12" display="'SOCIODEMOGRAFICAS'!S12:V12"/>
    <hyperlink ref="E94" location="'SOCIODEMOGRAFICAS'!N13:Q13" display="'SOCIODEMOGRAFICAS'!N13:Q13"/>
    <hyperlink ref="E95" location="'SOCIODEMOGRAFICAS'!S13:V13" display="'SOCIODEMOGRAFICAS'!S13:V13"/>
    <hyperlink ref="E96" location="'AMBIENTALES'!N4:Q4" display="'AMBIENTALES'!N4:Q4"/>
    <hyperlink ref="E97" location="'AMBIENTALES'!S4:V4" display="'AMBIENTALES'!S4:V4"/>
    <hyperlink ref="E98" location="'AMBIENTALES'!N5:Q5" display="'AMBIENTALES'!N5:Q5"/>
    <hyperlink ref="E99" location="'AMBIENTALES'!S5:V5" display="'AMBIENTALES'!S5:V5"/>
    <hyperlink ref="E100" location="'AMBIENTALES'!N6:Q6" display="'AMBIENTALES'!N6:Q6"/>
    <hyperlink ref="E101" location="'AMBIENTALES'!S6:V6" display="'AMBIENTALES'!S6:V6"/>
    <hyperlink ref="E102" location="'ESPACIALES'!N4:Q4" display="'ESPACIALES'!N4:Q4"/>
    <hyperlink ref="E103" location="'ESPACIALES'!S4:V4" display="'ESPACIALES'!S4:V4"/>
    <hyperlink ref="E104" location="'ESPACIALES'!N5:Q5" display="'ESPACIALES'!N5:Q5"/>
    <hyperlink ref="E105" location="'ESPACIALES'!S5:V5" display="'ESPACIALES'!S5:V5"/>
    <hyperlink ref="E106" location="'CULTURALES'!N4:Q4" display="'CULTURALES'!N4:Q4"/>
    <hyperlink ref="E107" location="'CULTURALES'!S4:V4" display="'CULTURALES'!S4:V4"/>
    <hyperlink ref="E108" location="'CULTURALES'!N5:Q5" display="'CULTURALES'!N5:Q5"/>
    <hyperlink ref="E109" location="'CULTURALES'!S5:V5" display="'CULTURALES'!S5:V5"/>
    <hyperlink ref="E110" location="'CUENTAS NACIONALES'!N4:Q4" display="'CUENTAS NACIONALES'!N4:Q4"/>
    <hyperlink ref="E111" location="'CUENTAS NACIONALES'!S4:V4" display="'CUENTAS NACIONALES'!S4:V4"/>
    <hyperlink ref="E112" location="'CUENTAS NACIONALES'!N5:Q5" display="'CUENTAS NACIONALES'!N5:Q5"/>
    <hyperlink ref="E113" location="'CUENTAS NACIONALES'!S5:V5" display="'CUENTAS NACIONALES'!S5:V5"/>
    <hyperlink ref="E114" location="'CUENTAS NACIONALES'!N6:Q6" display="'CUENTAS NACIONALES'!N6:Q6"/>
    <hyperlink ref="E115" location="'CUENTAS NACIONALES'!S6:V6" display="'CUENTAS NACIONALES'!S6:V6"/>
    <hyperlink ref="E116" location="'CUENTAS NACIONALES'!N7:Q7" display="'CUENTAS NACIONALES'!N7:Q7"/>
    <hyperlink ref="E117" location="'CUENTAS NACIONALES'!S7:V7" display="'CUENTAS NACIONALES'!S7:V7"/>
    <hyperlink ref="E118" location="'CUENTAS NACIONALES'!N8:Q8" display="'CUENTAS NACIONALES'!N8:Q8"/>
    <hyperlink ref="E119" location="'CUENTAS NACIONALES'!S8:V8" display="'CUENTAS NACIONALES'!S8:V8"/>
    <hyperlink ref="E120" location="'PLANIFICACION'!N4:Q4" display="'PLANIFICACION'!N4:Q4"/>
    <hyperlink ref="E121" location="'PLANIFICACION'!S4:V4" display="'PLANIFICACION'!S4:V4"/>
    <hyperlink ref="E122" location="'PLANIFICACION'!N5:Q5" display="'PLANIFICACION'!N5:Q5"/>
    <hyperlink ref="E123" location="'PLANIFICACION'!S5:V5" display="'PLANIFICACION'!S5:V5"/>
    <hyperlink ref="E124" location="'PLANIFICACION'!N6:Q6" display="'PLANIFICACION'!N6:Q6"/>
    <hyperlink ref="E125" location="'PLANIFICACION'!S6:V6" display="'PLANIFICACION'!S6:V6"/>
    <hyperlink ref="E126" location="'PLANIFICACION'!N7:Q7" display="'PLANIFICACION'!N7:Q7"/>
    <hyperlink ref="E127" location="'PLANIFICACION'!S7:V7" display="'PLANIFICACION'!S7:V7"/>
    <hyperlink ref="E128" location="'PLANIFICACION'!N8:Q8" display="'PLANIFICACION'!N8:Q8"/>
    <hyperlink ref="E129" location="'PLANIFICACION'!S8:V8" display="'PLANIFICACION'!S8:V8"/>
    <hyperlink ref="E130" location="'PLANIFICACION'!N9:Q9" display="'PLANIFICACION'!N9:Q9"/>
    <hyperlink ref="E131" location="'PLANIFICACION'!S9:V9" display="'PLANIFICACION'!S9:V9"/>
    <hyperlink ref="E132" location="'PLANIFICACION'!N10:Q10" display="'PLANIFICACION'!N10:Q10"/>
    <hyperlink ref="E133" location="'PLANIFICACION'!S10:V10" display="'PLANIFICACION'!S10:V10"/>
    <hyperlink ref="E134" location="'PLANIFICACION'!N11:Q11" display="'PLANIFICACION'!N11:Q11"/>
    <hyperlink ref="E135" location="'PLANIFICACION'!S11:V11" display="'PLANIFICACION'!S11:V11"/>
    <hyperlink ref="E136" location="'PLANIFICACION'!N12:Q12" display="'PLANIFICACION'!N12:Q12"/>
    <hyperlink ref="E137" location="'PLANIFICACION'!S12:V12" display="'PLANIFICACION'!S12:V12"/>
    <hyperlink ref="E138" location="'PLANIFICACION'!N13:Q13" display="'PLANIFICACION'!N13:Q13"/>
    <hyperlink ref="E139" location="'PLANIFICACION'!S13:V13" display="'PLANIFICACION'!S13:V13"/>
    <hyperlink ref="E140" location="'PLANIFICACION'!N14:Q14" display="'PLANIFICACION'!N14:Q14"/>
    <hyperlink ref="E141" location="'PLANIFICACION'!S14:V14" display="'PLANIFICACION'!S14:V14"/>
    <hyperlink ref="E142" location="'PLANIFICACION'!N15:Q15" display="'PLANIFICACION'!N15:Q15"/>
    <hyperlink ref="E143" location="'PLANIFICACION'!S15:V15" display="'PLANIFICACION'!S15:V15"/>
    <hyperlink ref="E144" location="'PLANIFICACION'!N16:Q16" display="'PLANIFICACION'!N16:Q16"/>
    <hyperlink ref="E145" location="'PLANIFICACION'!S16:V16" display="'PLANIFICACION'!S16:V16"/>
    <hyperlink ref="E146" location="'PLANIFICACION'!N17:Q17" display="'PLANIFICACION'!N17:Q17"/>
    <hyperlink ref="E147" location="'PLANIFICACION'!S17:V17" display="'PLANIFICACION'!S17:V17"/>
    <hyperlink ref="E148" location="'PLANIFICACION'!N18:Q18" display="'PLANIFICACION'!N18:Q18"/>
    <hyperlink ref="E149" location="'PLANIFICACION'!S18:V18" display="'PLANIFICACION'!S18:V18"/>
    <hyperlink ref="E150" location="'PLANIFICACION'!N19:Q19" display="'PLANIFICACION'!N19:Q19"/>
    <hyperlink ref="E151" location="'PLANIFICACION'!S19:V19" display="'PLANIFICACION'!S19:V19"/>
    <hyperlink ref="E152" location="'AGROPECUARIAS'!N4:Q4" display="'AGROPECUARIAS'!N4:Q4"/>
    <hyperlink ref="E153" location="'AGROPECUARIAS'!S4:V4" display="'AGROPECUARIAS'!S4:V4"/>
    <hyperlink ref="E154" location="'AGROPECUARIAS'!N5:Q5" display="'AGROPECUARIAS'!N5:Q5"/>
    <hyperlink ref="E155" location="'AGROPECUARIAS'!S5:V5" display="'AGROPECUARIAS'!S5:V5"/>
    <hyperlink ref="E156" location="'AGROPECUARIAS'!N6:Q6" display="'AGROPECUARIAS'!N6:Q6"/>
    <hyperlink ref="E157" location="'AGROPECUARIAS'!S6:V6" display="'AGROPECUARIAS'!S6:V6"/>
    <hyperlink ref="E158" location="'AGROPECUARIAS'!N7:Q7" display="'AGROPECUARIAS'!N7:Q7"/>
    <hyperlink ref="E159" location="'AGROPECUARIAS'!S7:V7" display="'AGROPECUARIAS'!S7:V7"/>
    <hyperlink ref="E160" location="'AGROPECUARIAS'!N8:Q8" display="'AGROPECUARIAS'!N8:Q8"/>
    <hyperlink ref="E161" location="'AGROPECUARIAS'!S8:V8" display="'AGROPECUARIAS'!S8:V8"/>
    <hyperlink ref="E162" location="'AGROPECUARIAS'!N9:Q9" display="'AGROPECUARIAS'!N9:Q9"/>
    <hyperlink ref="E163" location="'AGROPECUARIAS'!S9:V9" display="'AGROPECUARIAS'!S9:V9"/>
    <hyperlink ref="E164" location="'AGROPECUARIAS'!N10:Q10" display="'AGROPECUARIAS'!N10:Q10"/>
    <hyperlink ref="E165" location="'AGROPECUARIAS'!S10:V10" display="'AGROPECUARIAS'!S10:V10"/>
    <hyperlink ref="E166" location="'INSTRUMENTALES'!N4:Q4" display="'INSTRUMENTALES'!N4:Q4"/>
    <hyperlink ref="E167" location="'INSTRUMENTALES'!S4:V4" display="'INSTRUMENTALES'!S4:V4"/>
    <hyperlink ref="E168" location="'INSTRUMENTALES'!N5:Q5" display="'INSTRUMENTALES'!N5:Q5"/>
    <hyperlink ref="E169" location="'INSTRUMENTALES'!S5:V5" display="'INSTRUMENTALES'!S5:V5"/>
    <hyperlink ref="E170" location="'INSTRUMENTALES'!N6:Q6" display="'INSTRUMENTALES'!N6:Q6"/>
    <hyperlink ref="E171" location="'INSTRUMENTALES'!S6:V6" display="'INSTRUMENTALES'!S6:V6"/>
    <hyperlink ref="E172" location="'INSTRUMENTALES'!N7:Q7" display="'INSTRUMENTALES'!N7:Q7"/>
    <hyperlink ref="E173" location="'INSTRUMENTALES'!S7:V7" display="'INSTRUMENTALES'!S7:V7"/>
    <hyperlink ref="E174" location="'INSTRUMENTALES'!N8:Q8" display="'INSTRUMENTALES'!N8:Q8"/>
    <hyperlink ref="E175" location="'INSTRUMENTALES'!S8:V8" display="'INSTRUMENTALES'!S8:V8"/>
    <hyperlink ref="E176" location="'INSTRUMENTALES'!N9:Q9" display="'INSTRUMENTALES'!N9:Q9"/>
    <hyperlink ref="E177" location="'INSTRUMENTALES'!S9:V9" display="'INSTRUMENTALES'!S9:V9"/>
    <hyperlink ref="E178" location="'INSTRUMENTALES'!N10:Q10" display="'INSTRUMENTALES'!N10:Q10"/>
    <hyperlink ref="E179" location="'INSTRUMENTALES'!S10:V10" display="'INSTRUMENTALES'!S10:V10"/>
    <hyperlink ref="E180" location="'INSTRUMENTALES'!N11:Q11" display="'INSTRUMENTALES'!N11:Q11"/>
    <hyperlink ref="E181" location="'INSTRUMENTALES'!S11:V11" display="'INSTRUMENTALES'!S11:V11"/>
    <hyperlink ref="E182" location="'INSTRUMENTALES'!N12:Q12" display="'INSTRUMENTALES'!N12:Q12"/>
    <hyperlink ref="E183" location="'INSTRUMENTALES'!S12:V12" display="'INSTRUMENTALES'!S12:V12"/>
    <hyperlink ref="E184" location="'INSTRUMENTALES'!N13:Q13" display="'INSTRUMENTALES'!N13:Q13"/>
    <hyperlink ref="E185" location="'INSTRUMENTALES'!S13:V13" display="'INSTRUMENTALES'!S13:V13"/>
    <hyperlink ref="E186" location="'INSTRUMENTALES'!N14:Q14" display="'INSTRUMENTALES'!N14:Q14"/>
    <hyperlink ref="E187" location="'INSTRUMENTALES'!S14:V14" display="'INSTRUMENTALES'!S14:V14"/>
    <hyperlink ref="E188" location="'INSTRUMENTALES'!N15:Q15" display="'INSTRUMENTALES'!N15:Q15"/>
    <hyperlink ref="E189" location="'INSTRUMENTALES'!S15:V15" display="'INSTRUMENTALES'!S15:V15"/>
    <hyperlink ref="E190" location="'INSTRUMENTALES'!N16:Q16" display="'INSTRUMENTALES'!N16:Q16"/>
    <hyperlink ref="E191" location="'INSTRUMENTALES'!S16:V16" display="'INSTRUMENTALES'!S16:V16"/>
    <hyperlink ref="E192" location="'FONDANE- PROPOSITOS MULTIPLES'!N4:Q4" display="'FONDANE- PROPOSITOS MULTIPLES'!N4:Q4"/>
    <hyperlink ref="E193" location="'FONDANE- PROPOSITOS MULTIPLES'!S4:V4" display="'FONDANE- PROPOSITOS MULTIPLES'!S4:V4"/>
    <hyperlink ref="E194" location="'FONDANE- PROPOSITOS MULTIPLES'!N5:Q5" display="'FONDANE- PROPOSITOS MULTIPLES'!N5:Q5"/>
    <hyperlink ref="E195" location="'FONDANE- PROPOSITOS MULTIPLES'!S5:V5" display="'FONDANE- PROPOSITOS MULTIPLES'!S5:V5"/>
    <hyperlink ref="E196" location="'FONDANE- PROPOSITOS MULTIPLES'!N6:Q6" display="'FONDANE- PROPOSITOS MULTIPLES'!N6:Q6"/>
    <hyperlink ref="E197" location="'FONDANE- PROPOSITOS MULTIPLES'!S6:V6" display="'FONDANE- PROPOSITOS MULTIPLES'!S6:V6"/>
    <hyperlink ref="E198" location="'FONDANE- PROPOSITOS MULTIPLES'!N7:Q7" display="'FONDANE- PROPOSITOS MULTIPLES'!N7:Q7"/>
    <hyperlink ref="E199" location="'FONDANE- PROPOSITOS MULTIPLES'!S7:V7" display="'FONDANE- PROPOSITOS MULTIPLES'!S7:V7"/>
    <hyperlink ref="E200" location="'FONDANE- PROPOSITOS MULTIPLES'!N8:Q8" display="'FONDANE- PROPOSITOS MULTIPLES'!N8:Q8"/>
    <hyperlink ref="E201" location="'FONDANE- PROPOSITOS MULTIPLES'!S8:V8" display="'FONDANE- PROPOSITOS MULTIPLES'!S8:V8"/>
    <hyperlink ref="E202" location="'FONDANE- PROPOSITOS MULTIPLES'!N9:Q9" display="'FONDANE- PROPOSITOS MULTIPLES'!N9:Q9"/>
    <hyperlink ref="E203" location="'FONDANE- PROPOSITOS MULTIPLES'!S9:V9" display="'FONDANE- PROPOSITOS MULTIPLES'!S9:V9"/>
    <hyperlink ref="E204" location="'CONTROL INTERNO'!N4:Q4" display="'CONTROL INTERNO'!N4:Q4"/>
    <hyperlink ref="E205" location="'CONTROL INTERNO'!S4:V4" display="'CONTROL INTERNO'!S4:V4"/>
    <hyperlink ref="E206" location="'ADMINISTRATIVA-CORRESP-ALMACEN'!N4:Q4" display="'ADMINISTRATIVA-CORRESP-ALMACEN'!N4:Q4"/>
    <hyperlink ref="E207" location="'ADMINISTRATIVA-CORRESP-ALMACEN'!S4:V4" display="'ADMINISTRATIVA-CORRESP-ALMACEN'!S4:V4"/>
    <hyperlink ref="E208" location="'PLANEACION'!N4:Q4" display="'PLANEACION'!N4:Q4"/>
    <hyperlink ref="E209" location="'PLANEACION'!S4:V4" display="'PLANEACION'!S4:V4"/>
    <hyperlink ref="E210" location="'PLANEACION - SGC- MECI'!N4:Q4" display="'PLANEACION - SGC- MECI'!N4:Q4"/>
    <hyperlink ref="E211" location="'PLANEACION - SGC- MECI'!S4:V4" display="'PLANEACION - SGC- MECI'!S4:V4"/>
    <hyperlink ref="E212" location="'FINANCIERA'!N4:Q4" display="'FINANCIERA'!N4:Q4"/>
    <hyperlink ref="E213" location="'FINANCIERA'!S4:V4" display="'FINANCIERA'!S4:V4"/>
    <hyperlink ref="E214" location="'FINANCIERA'!N5:Q5" display="'FINANCIERA'!N5:Q5"/>
    <hyperlink ref="E215" location="'FINANCIERA'!S5:V5" display="'FINANCIERA'!S5:V5"/>
    <hyperlink ref="E216" location="'FINANCIERA'!N6:Q6" display="'FINANCIERA'!N6:Q6"/>
    <hyperlink ref="E217" location="'FINANCIERA'!S6:V6" display="'FINANCIERA'!S6:V6"/>
    <hyperlink ref="E218" location="'FINANCIERA'!N7:Q7" display="'FINANCIERA'!N7:Q7"/>
    <hyperlink ref="E219" location="'FINANCIERA'!S7:V7" display="'FINANCIERA'!S7:V7"/>
    <hyperlink ref="E220" location="'FINANCIERA'!N8:Q8" display="'FINANCIERA'!N8:Q8"/>
    <hyperlink ref="E221" location="'FINANCIERA'!S8:V8" display="'FINANCIERA'!S8:V8"/>
    <hyperlink ref="E222" location="'FINANCIERA'!N9:Q9" display="'FINANCIERA'!N9:Q9"/>
    <hyperlink ref="E223" location="'FINANCIERA'!S9:V9" display="'FINANCIERA'!S9:V9"/>
    <hyperlink ref="E224" location="'FINANCIERA'!N10:Q10" display="'FINANCIERA'!N10:Q10"/>
    <hyperlink ref="E225" location="'FINANCIERA'!S10:V10" display="'FINANCIERA'!S10:V10"/>
    <hyperlink ref="E226" location="'SOPORTE LEGAL'!N4:Q4" display="'SOPORTE LEGAL'!N4:Q4"/>
    <hyperlink ref="E227" location="'SOPORTE LEGAL'!S4:V4" display="'SOPORTE LEGAL'!S4:V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NMPinedaB</dc:creator>
  <cp:keywords/>
  <dc:description/>
  <cp:lastModifiedBy>EXCalizF</cp:lastModifiedBy>
  <dcterms:created xsi:type="dcterms:W3CDTF">2010-05-07T13:37:50Z</dcterms:created>
  <dcterms:modified xsi:type="dcterms:W3CDTF">2011-01-28T13:17:45Z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