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D:\DANE\ENTREGA DE CARGO OPLAN\2_PLANES_INSTITUCIONALES\2_PLAN_DE_ACCION\2022\Seguimiento Trimestral\III Trimestre\"/>
    </mc:Choice>
  </mc:AlternateContent>
  <xr:revisionPtr revIDLastSave="0" documentId="8_{86900FE7-B331-4D37-912D-03E02093974D}" xr6:coauthVersionLast="47" xr6:coauthVersionMax="47" xr10:uidLastSave="{00000000-0000-0000-0000-000000000000}"/>
  <bookViews>
    <workbookView xWindow="-120" yWindow="-120" windowWidth="20730" windowHeight="11040" xr2:uid="{00000000-000D-0000-FFFF-FFFF00000000}"/>
  </bookViews>
  <sheets>
    <sheet name="Anexo Seguimiento PAI" sheetId="2" r:id="rId1"/>
    <sheet name="Anexo Seguimiento PO" sheetId="1" r:id="rId2"/>
  </sheets>
  <externalReferences>
    <externalReference r:id="rId3"/>
    <externalReference r:id="rId4"/>
    <externalReference r:id="rId5"/>
    <externalReference r:id="rId6"/>
    <externalReference r:id="rId7"/>
  </externalReferences>
  <definedNames>
    <definedName name="_xlnm._FilterDatabase" localSheetId="0" hidden="1">'Anexo Seguimiento PAI'!$B$3:$AN$401</definedName>
    <definedName name="_xlnm._FilterDatabase" localSheetId="1" hidden="1">'Anexo Seguimiento PO'!$A$3:$BM$454</definedName>
    <definedName name="A">[1]BASE!#REF!</definedName>
    <definedName name="ADMINISTRADORASPUBLICO">#REF!</definedName>
    <definedName name="ANMINISTRADORASPRIVADO">#REF!</definedName>
    <definedName name="APORTESESCUELAS">#REF!</definedName>
    <definedName name="ARRENDAMIENTO">#REF!</definedName>
    <definedName name="ARRENDAMIENTOS">#REF!</definedName>
    <definedName name="CAPACITACION">#REF!</definedName>
    <definedName name="CAPACITACIÓN">#REF!</definedName>
    <definedName name="COMPRADEEQUIPO">#REF!</definedName>
    <definedName name="COMPRAEQUIPO">#REF!</definedName>
    <definedName name="COMUNICACIONESYTRANS">#REF!</definedName>
    <definedName name="DP">[2]LISTAS!$B$5:$B$8</definedName>
    <definedName name="ENSERESYEQUIPOSDEOFICINA">#REF!</definedName>
    <definedName name="ESAP">#REF!</definedName>
    <definedName name="Etapa">[3]DATOS!$BH$2:$BH$7</definedName>
    <definedName name="FINANCIEROS">#REF!</definedName>
    <definedName name="FOCOS">'[2]LISTAS PE'!$B$5:$B$8</definedName>
    <definedName name="GASTOSFINANCIEROS">#REF!</definedName>
    <definedName name="HORASEXTRASFESTVAC">#REF!</definedName>
    <definedName name="ICBF">#REF!</definedName>
    <definedName name="Implementacion_Acuerdo_de_Paz">[4]LISTAS!$L$2:$L$17</definedName>
    <definedName name="IMPRESOSYPUBLICACIONES">#REF!</definedName>
    <definedName name="IMPREVISTOS">#REF!</definedName>
    <definedName name="IMPUESTOS">#REF!</definedName>
    <definedName name="JOTA">[1]BASE!#REF!</definedName>
    <definedName name="JUDICIALES">#REF!</definedName>
    <definedName name="Ley_1757">[4]LISTAS!$N$2:$N$10</definedName>
    <definedName name="MANTENIMIENTO">#REF!</definedName>
    <definedName name="MATERIALESYSUMINISTROS">#REF!</definedName>
    <definedName name="MULTAS">#REF!</definedName>
    <definedName name="MULTASYSANCIONES">#REF!</definedName>
    <definedName name="Otros">#REF!</definedName>
    <definedName name="OTROSGASTOSBIENES">#REF!</definedName>
    <definedName name="OTROSGASTOSSERVICIOS">#REF!</definedName>
    <definedName name="OTROSPORBIENES">#REF!</definedName>
    <definedName name="OTROSPORSERVICIOS">#REF!</definedName>
    <definedName name="Participacion_ciudadana_en_la_gestion_publica">[4]LISTAS!$M$2:$M$23</definedName>
    <definedName name="PRIMATECNICA">#REF!</definedName>
    <definedName name="PROYECTO_INV">[3]DATOS!$H$2:$H$25</definedName>
    <definedName name="RUBRO">#REF!</definedName>
    <definedName name="RUBROFUN">'[5]BASE FUNC'!$A$3:$AB$3</definedName>
    <definedName name="SEGUROS">#REF!</definedName>
    <definedName name="SENA">#REF!</definedName>
    <definedName name="SERVICIOSPUBLICOS">#REF!</definedName>
    <definedName name="SERVICIOSPÚBLICOS">#REF!</definedName>
    <definedName name="SUELDOSNOMINA">#REF!</definedName>
    <definedName name="TERRITORIAL">[3]DATOS!$C$2:$C$8</definedName>
    <definedName name="Tipo_Producto">[3]DATOS!$BI$2:$BI$8</definedName>
    <definedName name="Tipo_Reprogramacion_Actividad">[3]DATOS!$BG$2:$BG$6</definedName>
    <definedName name="VIATICOS">#REF!</definedName>
    <definedName name="VIÁTIC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00" i="2" l="1"/>
  <c r="AA280" i="1" l="1"/>
  <c r="AA260" i="1"/>
  <c r="Z260" i="1"/>
  <c r="AA252" i="1"/>
  <c r="Z252" i="1"/>
  <c r="AA451" i="1"/>
  <c r="Z451" i="1"/>
  <c r="AA443" i="1"/>
  <c r="Z443" i="1"/>
  <c r="AA408" i="1"/>
  <c r="Z408" i="1"/>
  <c r="AA404" i="1"/>
  <c r="Z404" i="1"/>
  <c r="AA400" i="1"/>
  <c r="Z400" i="1"/>
  <c r="AA396" i="1"/>
  <c r="Z396" i="1"/>
  <c r="AA392" i="1"/>
  <c r="Z392" i="1"/>
  <c r="AA388" i="1"/>
  <c r="Z388" i="1"/>
  <c r="AA384" i="1"/>
  <c r="AA380" i="1"/>
  <c r="Z380" i="1"/>
  <c r="AA376" i="1"/>
  <c r="Z376" i="1"/>
  <c r="AA372" i="1"/>
  <c r="Z372" i="1"/>
  <c r="AA368" i="1"/>
  <c r="Z368" i="1"/>
  <c r="AA364" i="1"/>
  <c r="Z364" i="1"/>
  <c r="Z360" i="1"/>
  <c r="AA360" i="1"/>
  <c r="AA356" i="1"/>
  <c r="Z356" i="1"/>
  <c r="AA352" i="1"/>
  <c r="Z352" i="1"/>
  <c r="AA348" i="1"/>
  <c r="Z348" i="1"/>
  <c r="AA344" i="1"/>
  <c r="Z344" i="1"/>
  <c r="AA340" i="1"/>
  <c r="Z340" i="1"/>
  <c r="AA336" i="1"/>
  <c r="Z336" i="1"/>
  <c r="AA332" i="1"/>
  <c r="Z332" i="1"/>
  <c r="AA328" i="1"/>
  <c r="Z328" i="1"/>
  <c r="AA324" i="1"/>
  <c r="Z324" i="1"/>
  <c r="AA320" i="1"/>
  <c r="Z320" i="1"/>
  <c r="AA316" i="1"/>
  <c r="Z316" i="1"/>
  <c r="AA312" i="1"/>
  <c r="Z312" i="1"/>
  <c r="AA308" i="1"/>
  <c r="Z308" i="1"/>
  <c r="Z304" i="1"/>
  <c r="AA300" i="1"/>
  <c r="Z300" i="1"/>
  <c r="AA296" i="1"/>
  <c r="Z296" i="1"/>
  <c r="AA292" i="1"/>
  <c r="Z292" i="1"/>
  <c r="AA288" i="1"/>
  <c r="Z288" i="1"/>
  <c r="AA284" i="1"/>
  <c r="Z284" i="1"/>
  <c r="Z280" i="1"/>
  <c r="AA276" i="1"/>
  <c r="Z276" i="1"/>
  <c r="AA272" i="1"/>
  <c r="Z272" i="1"/>
  <c r="AA268" i="1"/>
  <c r="Z268" i="1"/>
  <c r="AA264" i="1"/>
  <c r="Z264" i="1"/>
  <c r="AA256" i="1"/>
  <c r="Z256" i="1"/>
  <c r="AA248" i="1"/>
  <c r="Z248" i="1"/>
  <c r="AA244" i="1"/>
  <c r="Z244" i="1"/>
  <c r="AA240" i="1"/>
  <c r="Z240" i="1"/>
  <c r="AA236" i="1"/>
  <c r="Z236" i="1"/>
  <c r="AA232" i="1"/>
  <c r="Z232" i="1"/>
  <c r="AA228" i="1"/>
  <c r="Z228" i="1"/>
  <c r="AA224" i="1"/>
  <c r="Z224" i="1"/>
  <c r="AA220" i="1"/>
  <c r="Z220" i="1"/>
  <c r="X401" i="2"/>
  <c r="W401" i="2"/>
  <c r="AC400" i="2"/>
  <c r="AB400" i="2"/>
  <c r="X400" i="2"/>
  <c r="W400" i="2"/>
  <c r="X399" i="2"/>
  <c r="W399" i="2"/>
  <c r="X398" i="2"/>
  <c r="W398" i="2"/>
  <c r="X397" i="2"/>
  <c r="W397" i="2"/>
  <c r="AA396" i="2"/>
  <c r="AB396" i="2" s="1"/>
  <c r="Z396" i="2"/>
  <c r="AC396" i="2" s="1"/>
  <c r="X396" i="2"/>
  <c r="W396" i="2"/>
  <c r="X395" i="2"/>
  <c r="W395" i="2"/>
  <c r="X394" i="2"/>
  <c r="W394" i="2"/>
  <c r="X393" i="2"/>
  <c r="W393" i="2"/>
  <c r="AA392" i="2"/>
  <c r="AB392" i="2" s="1"/>
  <c r="Z392" i="2"/>
  <c r="AC392" i="2" s="1"/>
  <c r="X392" i="2"/>
  <c r="W392" i="2"/>
  <c r="X391" i="2"/>
  <c r="W391" i="2"/>
  <c r="X390" i="2"/>
  <c r="W390" i="2"/>
  <c r="X389" i="2"/>
  <c r="W389" i="2"/>
  <c r="X388" i="2"/>
  <c r="W388" i="2"/>
  <c r="X387" i="2"/>
  <c r="W387" i="2"/>
  <c r="AA386" i="2"/>
  <c r="AB386" i="2" s="1"/>
  <c r="Z386" i="2"/>
  <c r="AC386" i="2" s="1"/>
  <c r="X386" i="2"/>
  <c r="W386" i="2"/>
  <c r="X385" i="2"/>
  <c r="W385" i="2"/>
  <c r="X384" i="2"/>
  <c r="W384" i="2"/>
  <c r="AA383" i="2"/>
  <c r="AB383" i="2" s="1"/>
  <c r="Z383" i="2"/>
  <c r="AC383" i="2" s="1"/>
  <c r="X383" i="2"/>
  <c r="W383" i="2"/>
  <c r="X382" i="2"/>
  <c r="W382" i="2"/>
  <c r="X381" i="2"/>
  <c r="W381" i="2"/>
  <c r="AA380" i="2"/>
  <c r="AB380" i="2" s="1"/>
  <c r="Z380" i="2"/>
  <c r="AC380" i="2" s="1"/>
  <c r="X380" i="2"/>
  <c r="W380" i="2"/>
  <c r="X379" i="2"/>
  <c r="W379" i="2"/>
  <c r="AA378" i="2"/>
  <c r="AB378" i="2" s="1"/>
  <c r="Z378" i="2"/>
  <c r="AC378" i="2" s="1"/>
  <c r="X378" i="2"/>
  <c r="W378" i="2"/>
  <c r="AA377" i="2"/>
  <c r="AB377" i="2" s="1"/>
  <c r="Z377" i="2"/>
  <c r="AC377" i="2" s="1"/>
  <c r="X377" i="2"/>
  <c r="W377" i="2"/>
  <c r="AA376" i="2"/>
  <c r="AB376" i="2" s="1"/>
  <c r="Z376" i="2"/>
  <c r="AC376" i="2" s="1"/>
  <c r="X376" i="2"/>
  <c r="W376" i="2"/>
  <c r="X375" i="2"/>
  <c r="W375" i="2"/>
  <c r="X374" i="2"/>
  <c r="W374" i="2"/>
  <c r="AA373" i="2"/>
  <c r="AB373" i="2" s="1"/>
  <c r="Z373" i="2"/>
  <c r="AC373" i="2" s="1"/>
  <c r="X373" i="2"/>
  <c r="W373" i="2"/>
  <c r="X372" i="2"/>
  <c r="W372" i="2"/>
  <c r="X371" i="2"/>
  <c r="W371" i="2"/>
  <c r="AA370" i="2"/>
  <c r="AB370" i="2" s="1"/>
  <c r="Z370" i="2"/>
  <c r="AC370" i="2" s="1"/>
  <c r="X370" i="2"/>
  <c r="W370" i="2"/>
  <c r="X369" i="2"/>
  <c r="W369" i="2"/>
  <c r="X368" i="2"/>
  <c r="W368" i="2"/>
  <c r="AA367" i="2"/>
  <c r="AB367" i="2" s="1"/>
  <c r="Z367" i="2"/>
  <c r="AC367" i="2" s="1"/>
  <c r="X367" i="2"/>
  <c r="W367" i="2"/>
  <c r="X366" i="2"/>
  <c r="W366" i="2"/>
  <c r="X365" i="2"/>
  <c r="W365" i="2"/>
  <c r="AA364" i="2"/>
  <c r="AB364" i="2" s="1"/>
  <c r="Z364" i="2"/>
  <c r="AC364" i="2" s="1"/>
  <c r="X364" i="2"/>
  <c r="W364" i="2"/>
  <c r="X363" i="2"/>
  <c r="W363" i="2"/>
  <c r="AA362" i="2"/>
  <c r="AB362" i="2" s="1"/>
  <c r="Z362" i="2"/>
  <c r="AC362" i="2" s="1"/>
  <c r="X362" i="2"/>
  <c r="W362" i="2"/>
  <c r="X361" i="2"/>
  <c r="W361" i="2"/>
  <c r="X360" i="2"/>
  <c r="W360" i="2"/>
  <c r="AA359" i="2"/>
  <c r="AB359" i="2" s="1"/>
  <c r="Z359" i="2"/>
  <c r="AC359" i="2" s="1"/>
  <c r="X359" i="2"/>
  <c r="W359" i="2"/>
  <c r="X358" i="2"/>
  <c r="W358" i="2"/>
  <c r="X357" i="2"/>
  <c r="W357" i="2"/>
  <c r="X356" i="2"/>
  <c r="W356" i="2"/>
  <c r="AA355" i="2"/>
  <c r="AB355" i="2" s="1"/>
  <c r="Z355" i="2"/>
  <c r="AC355" i="2" s="1"/>
  <c r="X355" i="2"/>
  <c r="W355" i="2"/>
  <c r="X354" i="2"/>
  <c r="W354" i="2"/>
  <c r="X353" i="2"/>
  <c r="W353" i="2"/>
  <c r="AA352" i="2"/>
  <c r="AB352" i="2" s="1"/>
  <c r="Z352" i="2"/>
  <c r="AC352" i="2" s="1"/>
  <c r="X352" i="2"/>
  <c r="W352" i="2"/>
  <c r="AA351" i="2"/>
  <c r="AB351" i="2" s="1"/>
  <c r="Z351" i="2"/>
  <c r="AC351" i="2" s="1"/>
  <c r="X351" i="2"/>
  <c r="W351" i="2"/>
  <c r="X350" i="2"/>
  <c r="W350" i="2"/>
  <c r="AA349" i="2"/>
  <c r="AB349" i="2" s="1"/>
  <c r="Z349" i="2"/>
  <c r="AC349" i="2" s="1"/>
  <c r="X349" i="2"/>
  <c r="W349" i="2"/>
  <c r="X348" i="2"/>
  <c r="W348" i="2"/>
  <c r="AA347" i="2"/>
  <c r="AB347" i="2" s="1"/>
  <c r="Z347" i="2"/>
  <c r="AC347" i="2" s="1"/>
  <c r="X347" i="2"/>
  <c r="W347" i="2"/>
  <c r="X346" i="2"/>
  <c r="W346" i="2"/>
  <c r="X345" i="2"/>
  <c r="W345" i="2"/>
  <c r="AA344" i="2"/>
  <c r="AB344" i="2" s="1"/>
  <c r="Z344" i="2"/>
  <c r="AC344" i="2" s="1"/>
  <c r="X344" i="2"/>
  <c r="W344" i="2"/>
  <c r="X343" i="2"/>
  <c r="W343" i="2"/>
  <c r="X342" i="2"/>
  <c r="W342" i="2"/>
  <c r="AA341" i="2"/>
  <c r="AB341" i="2" s="1"/>
  <c r="Z341" i="2"/>
  <c r="AC341" i="2" s="1"/>
  <c r="X341" i="2"/>
  <c r="W341" i="2"/>
  <c r="X340" i="2"/>
  <c r="W340" i="2"/>
  <c r="AA339" i="2"/>
  <c r="AB339" i="2" s="1"/>
  <c r="Z339" i="2"/>
  <c r="AC339" i="2" s="1"/>
  <c r="X339" i="2"/>
  <c r="W339" i="2"/>
  <c r="X338" i="2"/>
  <c r="W338" i="2"/>
  <c r="X337" i="2"/>
  <c r="W337" i="2"/>
  <c r="X336" i="2"/>
  <c r="W336" i="2"/>
  <c r="X335" i="2"/>
  <c r="W335" i="2"/>
  <c r="AA334" i="2"/>
  <c r="AB334" i="2" s="1"/>
  <c r="Z334" i="2"/>
  <c r="AC334" i="2" s="1"/>
  <c r="X334" i="2"/>
  <c r="W334" i="2"/>
  <c r="X333" i="2"/>
  <c r="W333" i="2"/>
  <c r="X332" i="2"/>
  <c r="W332" i="2"/>
  <c r="AA331" i="2"/>
  <c r="AB331" i="2" s="1"/>
  <c r="Z331" i="2"/>
  <c r="AC331" i="2" s="1"/>
  <c r="X331" i="2"/>
  <c r="W331" i="2"/>
  <c r="AA330" i="2"/>
  <c r="AB330" i="2" s="1"/>
  <c r="Z330" i="2"/>
  <c r="AC330" i="2" s="1"/>
  <c r="X330" i="2"/>
  <c r="W330" i="2"/>
  <c r="X329" i="2"/>
  <c r="W329" i="2"/>
  <c r="X328" i="2"/>
  <c r="W328" i="2"/>
  <c r="AA327" i="2"/>
  <c r="AB327" i="2" s="1"/>
  <c r="Z327" i="2"/>
  <c r="AC327" i="2" s="1"/>
  <c r="X327" i="2"/>
  <c r="W327" i="2"/>
  <c r="X326" i="2"/>
  <c r="W326" i="2"/>
  <c r="AA325" i="2"/>
  <c r="AB325" i="2" s="1"/>
  <c r="Z325" i="2"/>
  <c r="AC325" i="2" s="1"/>
  <c r="X325" i="2"/>
  <c r="W325" i="2"/>
  <c r="X324" i="2"/>
  <c r="W324" i="2"/>
  <c r="X323" i="2"/>
  <c r="W323" i="2"/>
  <c r="AA322" i="2"/>
  <c r="AB322" i="2" s="1"/>
  <c r="Z322" i="2"/>
  <c r="AC322" i="2" s="1"/>
  <c r="X322" i="2"/>
  <c r="W322" i="2"/>
  <c r="X321" i="2"/>
  <c r="W321" i="2"/>
  <c r="X320" i="2"/>
  <c r="W320" i="2"/>
  <c r="AA319" i="2"/>
  <c r="AB319" i="2" s="1"/>
  <c r="Z319" i="2"/>
  <c r="AC319" i="2" s="1"/>
  <c r="X319" i="2"/>
  <c r="W319" i="2"/>
  <c r="X318" i="2"/>
  <c r="W318" i="2"/>
  <c r="X317" i="2"/>
  <c r="W317" i="2"/>
  <c r="AA316" i="2"/>
  <c r="AB316" i="2" s="1"/>
  <c r="Z316" i="2"/>
  <c r="AC316" i="2" s="1"/>
  <c r="X316" i="2"/>
  <c r="W316" i="2"/>
  <c r="X315" i="2"/>
  <c r="W315" i="2"/>
  <c r="X314" i="2"/>
  <c r="W314" i="2"/>
  <c r="X313" i="2"/>
  <c r="W313" i="2"/>
  <c r="AA312" i="2"/>
  <c r="AB312" i="2" s="1"/>
  <c r="Z312" i="2"/>
  <c r="AC312" i="2" s="1"/>
  <c r="X312" i="2"/>
  <c r="W312" i="2"/>
  <c r="X311" i="2"/>
  <c r="W311" i="2"/>
  <c r="X310" i="2"/>
  <c r="W310" i="2"/>
  <c r="X309" i="2"/>
  <c r="W309" i="2"/>
  <c r="AA308" i="2"/>
  <c r="AB308" i="2" s="1"/>
  <c r="Z308" i="2"/>
  <c r="AC308" i="2" s="1"/>
  <c r="X308" i="2"/>
  <c r="W308" i="2"/>
  <c r="X307" i="2"/>
  <c r="W307" i="2"/>
  <c r="X306" i="2"/>
  <c r="W306" i="2"/>
  <c r="AA305" i="2"/>
  <c r="AB305" i="2" s="1"/>
  <c r="Z305" i="2"/>
  <c r="AC305" i="2" s="1"/>
  <c r="X305" i="2"/>
  <c r="W305" i="2"/>
  <c r="X304" i="2"/>
  <c r="W304" i="2"/>
  <c r="AA303" i="2"/>
  <c r="AB303" i="2" s="1"/>
  <c r="Z303" i="2"/>
  <c r="AC303" i="2" s="1"/>
  <c r="X303" i="2"/>
  <c r="W303" i="2"/>
  <c r="X302" i="2"/>
  <c r="W302" i="2"/>
  <c r="AA301" i="2"/>
  <c r="AB301" i="2" s="1"/>
  <c r="Z301" i="2"/>
  <c r="AC301" i="2" s="1"/>
  <c r="X301" i="2"/>
  <c r="W301" i="2"/>
  <c r="X300" i="2"/>
  <c r="W300" i="2"/>
  <c r="AA299" i="2"/>
  <c r="AB299" i="2" s="1"/>
  <c r="Z299" i="2"/>
  <c r="AC299" i="2" s="1"/>
  <c r="X299" i="2"/>
  <c r="W299" i="2"/>
  <c r="X298" i="2"/>
  <c r="W298" i="2"/>
  <c r="AA297" i="2"/>
  <c r="AB297" i="2" s="1"/>
  <c r="Z297" i="2"/>
  <c r="AC297" i="2" s="1"/>
  <c r="X297" i="2"/>
  <c r="W297" i="2"/>
  <c r="X296" i="2"/>
  <c r="W296" i="2"/>
  <c r="AA295" i="2"/>
  <c r="AB295" i="2" s="1"/>
  <c r="Z295" i="2"/>
  <c r="AC295" i="2" s="1"/>
  <c r="X295" i="2"/>
  <c r="W295" i="2"/>
  <c r="X294" i="2"/>
  <c r="W294" i="2"/>
  <c r="X293" i="2"/>
  <c r="W293" i="2"/>
  <c r="AA292" i="2"/>
  <c r="AB292" i="2" s="1"/>
  <c r="Z292" i="2"/>
  <c r="AC292" i="2" s="1"/>
  <c r="X292" i="2"/>
  <c r="W292" i="2"/>
  <c r="X291" i="2"/>
  <c r="W291" i="2"/>
  <c r="AA290" i="2"/>
  <c r="AB290" i="2" s="1"/>
  <c r="Z290" i="2"/>
  <c r="AC290" i="2" s="1"/>
  <c r="X290" i="2"/>
  <c r="W290" i="2"/>
  <c r="X289" i="2"/>
  <c r="W289" i="2"/>
  <c r="X288" i="2"/>
  <c r="W288" i="2"/>
  <c r="AA287" i="2"/>
  <c r="AB287" i="2" s="1"/>
  <c r="Z287" i="2"/>
  <c r="AC287" i="2" s="1"/>
  <c r="X287" i="2"/>
  <c r="W287" i="2"/>
  <c r="X286" i="2"/>
  <c r="W286" i="2"/>
  <c r="X285" i="2"/>
  <c r="W285" i="2"/>
  <c r="X284" i="2"/>
  <c r="W284" i="2"/>
  <c r="AA283" i="2"/>
  <c r="AB283" i="2" s="1"/>
  <c r="Z283" i="2"/>
  <c r="AC283" i="2" s="1"/>
  <c r="X283" i="2"/>
  <c r="W283" i="2"/>
  <c r="X282" i="2"/>
  <c r="W282" i="2"/>
  <c r="X281" i="2"/>
  <c r="W281" i="2"/>
  <c r="X280" i="2"/>
  <c r="W280" i="2"/>
  <c r="AA279" i="2"/>
  <c r="AB279" i="2" s="1"/>
  <c r="Z279" i="2"/>
  <c r="AC279" i="2" s="1"/>
  <c r="X279" i="2"/>
  <c r="W279" i="2"/>
  <c r="X278" i="2"/>
  <c r="W278" i="2"/>
  <c r="AA277" i="2"/>
  <c r="AB277" i="2" s="1"/>
  <c r="Z277" i="2"/>
  <c r="AC277" i="2" s="1"/>
  <c r="X277" i="2"/>
  <c r="W277" i="2"/>
  <c r="X276" i="2"/>
  <c r="W276" i="2"/>
  <c r="X275" i="2"/>
  <c r="W275" i="2"/>
  <c r="X274" i="2"/>
  <c r="W274" i="2"/>
  <c r="AA273" i="2"/>
  <c r="AB273" i="2" s="1"/>
  <c r="Z273" i="2"/>
  <c r="AC273" i="2" s="1"/>
  <c r="X273" i="2"/>
  <c r="W273" i="2"/>
  <c r="X272" i="2"/>
  <c r="W272" i="2"/>
  <c r="X271" i="2"/>
  <c r="W271" i="2"/>
  <c r="X270" i="2"/>
  <c r="W270" i="2"/>
  <c r="AA269" i="2"/>
  <c r="AB269" i="2" s="1"/>
  <c r="Z269" i="2"/>
  <c r="AC269" i="2" s="1"/>
  <c r="X269" i="2"/>
  <c r="W269" i="2"/>
  <c r="X268" i="2"/>
  <c r="W268" i="2"/>
  <c r="X267" i="2"/>
  <c r="W267" i="2"/>
  <c r="X266" i="2"/>
  <c r="W266" i="2"/>
  <c r="AA265" i="2"/>
  <c r="AB265" i="2" s="1"/>
  <c r="Z265" i="2"/>
  <c r="AC265" i="2" s="1"/>
  <c r="X265" i="2"/>
  <c r="W265" i="2"/>
  <c r="X264" i="2"/>
  <c r="W264" i="2"/>
  <c r="X263" i="2"/>
  <c r="W263" i="2"/>
  <c r="X262" i="2"/>
  <c r="W262" i="2"/>
  <c r="X261" i="2"/>
  <c r="W261" i="2"/>
  <c r="AA260" i="2"/>
  <c r="AB260" i="2" s="1"/>
  <c r="Z260" i="2"/>
  <c r="AC260" i="2" s="1"/>
  <c r="X260" i="2"/>
  <c r="W260" i="2"/>
  <c r="X259" i="2"/>
  <c r="W259" i="2"/>
  <c r="AA258" i="2"/>
  <c r="AB258" i="2" s="1"/>
  <c r="Z258" i="2"/>
  <c r="AC258" i="2" s="1"/>
  <c r="X258" i="2"/>
  <c r="W258" i="2"/>
  <c r="X257" i="2"/>
  <c r="W257" i="2"/>
  <c r="X256" i="2"/>
  <c r="W256" i="2"/>
  <c r="X255" i="2"/>
  <c r="W255" i="2"/>
  <c r="X254" i="2"/>
  <c r="W254" i="2"/>
  <c r="AA253" i="2"/>
  <c r="AB253" i="2" s="1"/>
  <c r="Z253" i="2"/>
  <c r="AC253" i="2" s="1"/>
  <c r="X253" i="2"/>
  <c r="W253" i="2"/>
  <c r="X252" i="2"/>
  <c r="W252" i="2"/>
  <c r="X251" i="2"/>
  <c r="W251" i="2"/>
  <c r="X250" i="2"/>
  <c r="W250" i="2"/>
  <c r="X249" i="2"/>
  <c r="W249" i="2"/>
  <c r="X248" i="2"/>
  <c r="W248" i="2"/>
  <c r="AA247" i="2"/>
  <c r="AB247" i="2" s="1"/>
  <c r="Z247" i="2"/>
  <c r="AC247" i="2" s="1"/>
  <c r="X247" i="2"/>
  <c r="W247" i="2"/>
  <c r="X246" i="2"/>
  <c r="W246" i="2"/>
  <c r="X245" i="2"/>
  <c r="W245" i="2"/>
  <c r="X244" i="2"/>
  <c r="W244" i="2"/>
  <c r="X243" i="2"/>
  <c r="W243" i="2"/>
  <c r="AA242" i="2"/>
  <c r="AB242" i="2" s="1"/>
  <c r="Z242" i="2"/>
  <c r="AC242" i="2" s="1"/>
  <c r="X242" i="2"/>
  <c r="W242" i="2"/>
  <c r="AA241" i="2"/>
  <c r="AB241" i="2" s="1"/>
  <c r="Z241" i="2"/>
  <c r="AC241" i="2" s="1"/>
  <c r="X241" i="2"/>
  <c r="W241" i="2"/>
  <c r="X240" i="2"/>
  <c r="W240" i="2"/>
  <c r="X239" i="2"/>
  <c r="W239" i="2"/>
  <c r="AA238" i="2"/>
  <c r="AB238" i="2" s="1"/>
  <c r="Z238" i="2"/>
  <c r="AC238" i="2" s="1"/>
  <c r="X238" i="2"/>
  <c r="W238" i="2"/>
  <c r="X237" i="2"/>
  <c r="W237" i="2"/>
  <c r="AA236" i="2"/>
  <c r="AB236" i="2" s="1"/>
  <c r="Z236" i="2"/>
  <c r="AC236" i="2" s="1"/>
  <c r="X236" i="2"/>
  <c r="W236" i="2"/>
  <c r="X235" i="2"/>
  <c r="W235" i="2"/>
  <c r="AA234" i="2"/>
  <c r="AB234" i="2" s="1"/>
  <c r="Z234" i="2"/>
  <c r="AC234" i="2" s="1"/>
  <c r="X234" i="2"/>
  <c r="W234" i="2"/>
  <c r="X233" i="2"/>
  <c r="W233" i="2"/>
  <c r="AA232" i="2"/>
  <c r="AB232" i="2" s="1"/>
  <c r="Z232" i="2"/>
  <c r="AC232" i="2" s="1"/>
  <c r="X232" i="2"/>
  <c r="W232" i="2"/>
  <c r="X231" i="2"/>
  <c r="W231" i="2"/>
  <c r="X230" i="2"/>
  <c r="W230" i="2"/>
  <c r="X229" i="2"/>
  <c r="W229" i="2"/>
  <c r="X228" i="2"/>
  <c r="W228" i="2"/>
  <c r="AA227" i="2"/>
  <c r="AB227" i="2" s="1"/>
  <c r="Z227" i="2"/>
  <c r="AC227" i="2" s="1"/>
  <c r="X227" i="2"/>
  <c r="W227" i="2"/>
  <c r="X226" i="2"/>
  <c r="W226" i="2"/>
  <c r="AA225" i="2"/>
  <c r="AB225" i="2" s="1"/>
  <c r="Z225" i="2"/>
  <c r="AC225" i="2" s="1"/>
  <c r="X225" i="2"/>
  <c r="W225" i="2"/>
  <c r="X224" i="2"/>
  <c r="W224" i="2"/>
  <c r="AA223" i="2"/>
  <c r="AB223" i="2" s="1"/>
  <c r="Z223" i="2"/>
  <c r="AC223" i="2" s="1"/>
  <c r="X223" i="2"/>
  <c r="W223" i="2"/>
  <c r="X222" i="2"/>
  <c r="W222" i="2"/>
  <c r="X221" i="2"/>
  <c r="W221" i="2"/>
  <c r="X220" i="2"/>
  <c r="W220" i="2"/>
  <c r="AA219" i="2"/>
  <c r="AB219" i="2" s="1"/>
  <c r="Z219" i="2"/>
  <c r="AC219" i="2" s="1"/>
  <c r="X219" i="2"/>
  <c r="W219" i="2"/>
  <c r="X218" i="2"/>
  <c r="W218" i="2"/>
  <c r="X217" i="2"/>
  <c r="W217" i="2"/>
  <c r="X216" i="2"/>
  <c r="W216" i="2"/>
  <c r="AA215" i="2"/>
  <c r="AB215" i="2" s="1"/>
  <c r="Z215" i="2"/>
  <c r="AC215" i="2" s="1"/>
  <c r="X215" i="2"/>
  <c r="W215" i="2"/>
  <c r="X214" i="2"/>
  <c r="W214" i="2"/>
  <c r="X213" i="2"/>
  <c r="W213" i="2"/>
  <c r="X212" i="2"/>
  <c r="W212" i="2"/>
  <c r="AA211" i="2"/>
  <c r="AB211" i="2" s="1"/>
  <c r="Z211" i="2"/>
  <c r="AC211" i="2" s="1"/>
  <c r="X211" i="2"/>
  <c r="W211" i="2"/>
  <c r="X210" i="2"/>
  <c r="W210" i="2"/>
  <c r="X209" i="2"/>
  <c r="W209" i="2"/>
  <c r="AA208" i="2"/>
  <c r="AB208" i="2" s="1"/>
  <c r="Z208" i="2"/>
  <c r="AC208" i="2" s="1"/>
  <c r="X208" i="2"/>
  <c r="W208" i="2"/>
  <c r="X207" i="2"/>
  <c r="W207" i="2"/>
  <c r="AA206" i="2"/>
  <c r="AB206" i="2" s="1"/>
  <c r="Z206" i="2"/>
  <c r="AC206" i="2" s="1"/>
  <c r="X206" i="2"/>
  <c r="W206" i="2"/>
  <c r="X205" i="2"/>
  <c r="W205" i="2"/>
  <c r="AA204" i="2"/>
  <c r="AB204" i="2" s="1"/>
  <c r="Z204" i="2"/>
  <c r="AC204" i="2" s="1"/>
  <c r="X204" i="2"/>
  <c r="W204" i="2"/>
  <c r="X203" i="2"/>
  <c r="W203" i="2"/>
  <c r="X202" i="2"/>
  <c r="W202" i="2"/>
  <c r="AA201" i="2"/>
  <c r="AB201" i="2" s="1"/>
  <c r="Z201" i="2"/>
  <c r="AC201" i="2" s="1"/>
  <c r="X201" i="2"/>
  <c r="W201" i="2"/>
  <c r="X200" i="2"/>
  <c r="W200" i="2"/>
  <c r="AA199" i="2"/>
  <c r="AB199" i="2" s="1"/>
  <c r="Z199" i="2"/>
  <c r="AC199" i="2" s="1"/>
  <c r="X199" i="2"/>
  <c r="W199" i="2"/>
  <c r="X198" i="2"/>
  <c r="W198" i="2"/>
  <c r="X197" i="2"/>
  <c r="W197" i="2"/>
  <c r="X196" i="2"/>
  <c r="W196" i="2"/>
  <c r="AA195" i="2"/>
  <c r="AB195" i="2" s="1"/>
  <c r="Z195" i="2"/>
  <c r="AC195" i="2" s="1"/>
  <c r="X195" i="2"/>
  <c r="W195" i="2"/>
  <c r="X194" i="2"/>
  <c r="W194" i="2"/>
  <c r="X193" i="2"/>
  <c r="W193" i="2"/>
  <c r="AA192" i="2"/>
  <c r="AB192" i="2" s="1"/>
  <c r="Z192" i="2"/>
  <c r="AC192" i="2" s="1"/>
  <c r="X192" i="2"/>
  <c r="W192" i="2"/>
  <c r="X191" i="2"/>
  <c r="W191" i="2"/>
  <c r="X190" i="2"/>
  <c r="W190" i="2"/>
  <c r="AA189" i="2"/>
  <c r="AB189" i="2" s="1"/>
  <c r="Z189" i="2"/>
  <c r="AC189" i="2" s="1"/>
  <c r="X189" i="2"/>
  <c r="W189" i="2"/>
  <c r="X188" i="2"/>
  <c r="W188" i="2"/>
  <c r="AA187" i="2"/>
  <c r="AB187" i="2" s="1"/>
  <c r="Z187" i="2"/>
  <c r="AC187" i="2" s="1"/>
  <c r="X187" i="2"/>
  <c r="W187" i="2"/>
  <c r="X186" i="2"/>
  <c r="W186" i="2"/>
  <c r="AA185" i="2"/>
  <c r="AB185" i="2" s="1"/>
  <c r="Z185" i="2"/>
  <c r="AC185" i="2" s="1"/>
  <c r="X185" i="2"/>
  <c r="W185" i="2"/>
  <c r="X184" i="2"/>
  <c r="W184" i="2"/>
  <c r="AA183" i="2"/>
  <c r="AB183" i="2" s="1"/>
  <c r="Z183" i="2"/>
  <c r="AC183" i="2" s="1"/>
  <c r="X183" i="2"/>
  <c r="W183" i="2"/>
  <c r="X182" i="2"/>
  <c r="W182" i="2"/>
  <c r="AA181" i="2"/>
  <c r="AB181" i="2" s="1"/>
  <c r="Z181" i="2"/>
  <c r="AC181" i="2" s="1"/>
  <c r="X181" i="2"/>
  <c r="W181" i="2"/>
  <c r="X180" i="2"/>
  <c r="W180" i="2"/>
  <c r="X179" i="2"/>
  <c r="W179" i="2"/>
  <c r="X178" i="2"/>
  <c r="W178" i="2"/>
  <c r="AA177" i="2"/>
  <c r="AB177" i="2" s="1"/>
  <c r="Z177" i="2"/>
  <c r="AC177" i="2" s="1"/>
  <c r="X177" i="2"/>
  <c r="W177" i="2"/>
  <c r="X176" i="2"/>
  <c r="W176" i="2"/>
  <c r="X175" i="2"/>
  <c r="W175" i="2"/>
  <c r="AA174" i="2"/>
  <c r="AB174" i="2" s="1"/>
  <c r="Z174" i="2"/>
  <c r="AC174" i="2" s="1"/>
  <c r="X174" i="2"/>
  <c r="W174" i="2"/>
  <c r="X173" i="2"/>
  <c r="W173" i="2"/>
  <c r="X172" i="2"/>
  <c r="W172" i="2"/>
  <c r="X171" i="2"/>
  <c r="W171" i="2"/>
  <c r="AA170" i="2"/>
  <c r="AB170" i="2" s="1"/>
  <c r="Z170" i="2"/>
  <c r="AC170" i="2" s="1"/>
  <c r="X170" i="2"/>
  <c r="W170" i="2"/>
  <c r="X169" i="2"/>
  <c r="W169" i="2"/>
  <c r="X168" i="2"/>
  <c r="W168" i="2"/>
  <c r="AA167" i="2"/>
  <c r="AB167" i="2" s="1"/>
  <c r="Z167" i="2"/>
  <c r="AC167" i="2" s="1"/>
  <c r="X167" i="2"/>
  <c r="W167" i="2"/>
  <c r="X166" i="2"/>
  <c r="W166" i="2"/>
  <c r="X165" i="2"/>
  <c r="W165" i="2"/>
  <c r="AA164" i="2"/>
  <c r="AB164" i="2" s="1"/>
  <c r="Z164" i="2"/>
  <c r="AC164" i="2" s="1"/>
  <c r="X164" i="2"/>
  <c r="W164" i="2"/>
  <c r="X163" i="2"/>
  <c r="W163" i="2"/>
  <c r="X162" i="2"/>
  <c r="W162" i="2"/>
  <c r="X161" i="2"/>
  <c r="W161" i="2"/>
  <c r="AA160" i="2"/>
  <c r="AB160" i="2" s="1"/>
  <c r="Z160" i="2"/>
  <c r="AC160" i="2" s="1"/>
  <c r="X160" i="2"/>
  <c r="W160" i="2"/>
  <c r="X159" i="2"/>
  <c r="W159" i="2"/>
  <c r="AA158" i="2"/>
  <c r="AB158" i="2" s="1"/>
  <c r="Z158" i="2"/>
  <c r="AC158" i="2" s="1"/>
  <c r="X158" i="2"/>
  <c r="W158" i="2"/>
  <c r="X157" i="2"/>
  <c r="W157" i="2"/>
  <c r="X156" i="2"/>
  <c r="W156" i="2"/>
  <c r="X155" i="2"/>
  <c r="W155" i="2"/>
  <c r="AA154" i="2"/>
  <c r="AB154" i="2" s="1"/>
  <c r="Z154" i="2"/>
  <c r="AC154" i="2" s="1"/>
  <c r="X154" i="2"/>
  <c r="W154" i="2"/>
  <c r="X153" i="2"/>
  <c r="W153" i="2"/>
  <c r="AA152" i="2"/>
  <c r="AB152" i="2" s="1"/>
  <c r="Z152" i="2"/>
  <c r="AC152" i="2" s="1"/>
  <c r="X152" i="2"/>
  <c r="W152" i="2"/>
  <c r="X151" i="2"/>
  <c r="W151" i="2"/>
  <c r="X150" i="2"/>
  <c r="W150" i="2"/>
  <c r="X149" i="2"/>
  <c r="W149" i="2"/>
  <c r="AA148" i="2"/>
  <c r="AB148" i="2" s="1"/>
  <c r="Z148" i="2"/>
  <c r="AC148" i="2" s="1"/>
  <c r="X148" i="2"/>
  <c r="W148" i="2"/>
  <c r="X147" i="2"/>
  <c r="W147" i="2"/>
  <c r="X146" i="2"/>
  <c r="W146" i="2"/>
  <c r="X145" i="2"/>
  <c r="W145" i="2"/>
  <c r="X144" i="2"/>
  <c r="W144" i="2"/>
  <c r="AA143" i="2"/>
  <c r="AB143" i="2" s="1"/>
  <c r="Z143" i="2"/>
  <c r="AC143" i="2" s="1"/>
  <c r="X143" i="2"/>
  <c r="W143" i="2"/>
  <c r="X142" i="2"/>
  <c r="W142" i="2"/>
  <c r="X141" i="2"/>
  <c r="W141" i="2"/>
  <c r="AA140" i="2"/>
  <c r="AB140" i="2" s="1"/>
  <c r="Z140" i="2"/>
  <c r="AC140" i="2" s="1"/>
  <c r="X140" i="2"/>
  <c r="W140" i="2"/>
  <c r="X139" i="2"/>
  <c r="W139" i="2"/>
  <c r="AA138" i="2"/>
  <c r="AB138" i="2" s="1"/>
  <c r="Z138" i="2"/>
  <c r="AC138" i="2" s="1"/>
  <c r="X138" i="2"/>
  <c r="W138" i="2"/>
  <c r="X137" i="2"/>
  <c r="W137" i="2"/>
  <c r="AA136" i="2"/>
  <c r="AB136" i="2" s="1"/>
  <c r="Z136" i="2"/>
  <c r="AC136" i="2" s="1"/>
  <c r="X136" i="2"/>
  <c r="W136" i="2"/>
  <c r="X135" i="2"/>
  <c r="W135" i="2"/>
  <c r="AA134" i="2"/>
  <c r="AB134" i="2" s="1"/>
  <c r="Z134" i="2"/>
  <c r="AC134" i="2" s="1"/>
  <c r="X134" i="2"/>
  <c r="W134" i="2"/>
  <c r="X133" i="2"/>
  <c r="W133" i="2"/>
  <c r="AA132" i="2"/>
  <c r="AB132" i="2" s="1"/>
  <c r="Z132" i="2"/>
  <c r="AC132" i="2" s="1"/>
  <c r="X132" i="2"/>
  <c r="W132" i="2"/>
  <c r="X131" i="2"/>
  <c r="W131" i="2"/>
  <c r="X130" i="2"/>
  <c r="W130" i="2"/>
  <c r="AA129" i="2"/>
  <c r="AB129" i="2" s="1"/>
  <c r="Z129" i="2"/>
  <c r="AC129" i="2" s="1"/>
  <c r="X129" i="2"/>
  <c r="W129" i="2"/>
  <c r="X128" i="2"/>
  <c r="W128" i="2"/>
  <c r="AA127" i="2"/>
  <c r="AB127" i="2" s="1"/>
  <c r="Z127" i="2"/>
  <c r="AC127" i="2" s="1"/>
  <c r="X127" i="2"/>
  <c r="W127" i="2"/>
  <c r="X126" i="2"/>
  <c r="W126" i="2"/>
  <c r="X125" i="2"/>
  <c r="W125" i="2"/>
  <c r="AA124" i="2"/>
  <c r="AB124" i="2" s="1"/>
  <c r="Z124" i="2"/>
  <c r="AC124" i="2" s="1"/>
  <c r="X124" i="2"/>
  <c r="W124" i="2"/>
  <c r="X123" i="2"/>
  <c r="W123" i="2"/>
  <c r="X122" i="2"/>
  <c r="W122" i="2"/>
  <c r="X121" i="2"/>
  <c r="W121" i="2"/>
  <c r="AA120" i="2"/>
  <c r="AB120" i="2" s="1"/>
  <c r="Z120" i="2"/>
  <c r="AC120" i="2" s="1"/>
  <c r="X120" i="2"/>
  <c r="W120" i="2"/>
  <c r="X119" i="2"/>
  <c r="W119" i="2"/>
  <c r="X118" i="2"/>
  <c r="W118" i="2"/>
  <c r="X117" i="2"/>
  <c r="W117" i="2"/>
  <c r="AA116" i="2"/>
  <c r="AB116" i="2" s="1"/>
  <c r="Z116" i="2"/>
  <c r="AC116" i="2" s="1"/>
  <c r="X116" i="2"/>
  <c r="W116" i="2"/>
  <c r="X115" i="2"/>
  <c r="W115" i="2"/>
  <c r="X114" i="2"/>
  <c r="W114" i="2"/>
  <c r="X113" i="2"/>
  <c r="W113" i="2"/>
  <c r="AA112" i="2"/>
  <c r="AB112" i="2" s="1"/>
  <c r="Z112" i="2"/>
  <c r="AC112" i="2" s="1"/>
  <c r="X112" i="2"/>
  <c r="W112" i="2"/>
  <c r="X111" i="2"/>
  <c r="W111" i="2"/>
  <c r="AA110" i="2"/>
  <c r="AB110" i="2" s="1"/>
  <c r="Z110" i="2"/>
  <c r="AC110" i="2" s="1"/>
  <c r="X110" i="2"/>
  <c r="W110" i="2"/>
  <c r="X109" i="2"/>
  <c r="W109" i="2"/>
  <c r="X108" i="2"/>
  <c r="W108" i="2"/>
  <c r="AA107" i="2"/>
  <c r="AB107" i="2" s="1"/>
  <c r="Z107" i="2"/>
  <c r="AC107" i="2" s="1"/>
  <c r="X107" i="2"/>
  <c r="W107" i="2"/>
  <c r="X106" i="2"/>
  <c r="W106" i="2"/>
  <c r="X105" i="2"/>
  <c r="W105" i="2"/>
  <c r="AA104" i="2"/>
  <c r="AB104" i="2" s="1"/>
  <c r="Z104" i="2"/>
  <c r="AC104" i="2" s="1"/>
  <c r="X104" i="2"/>
  <c r="W104" i="2"/>
  <c r="X103" i="2"/>
  <c r="W103" i="2"/>
  <c r="AA102" i="2"/>
  <c r="AB102" i="2" s="1"/>
  <c r="Z102" i="2"/>
  <c r="AC102" i="2" s="1"/>
  <c r="X102" i="2"/>
  <c r="W102" i="2"/>
  <c r="X101" i="2"/>
  <c r="W101" i="2"/>
  <c r="AA100" i="2"/>
  <c r="AB100" i="2" s="1"/>
  <c r="Z100" i="2"/>
  <c r="AC100" i="2" s="1"/>
  <c r="X100" i="2"/>
  <c r="W100" i="2"/>
  <c r="X99" i="2"/>
  <c r="W99" i="2"/>
  <c r="AA98" i="2"/>
  <c r="AB98" i="2" s="1"/>
  <c r="Z98" i="2"/>
  <c r="AC98" i="2" s="1"/>
  <c r="X98" i="2"/>
  <c r="W98" i="2"/>
  <c r="X97" i="2"/>
  <c r="W97" i="2"/>
  <c r="AA96" i="2"/>
  <c r="AB96" i="2" s="1"/>
  <c r="Z96" i="2"/>
  <c r="AC96" i="2" s="1"/>
  <c r="X96" i="2"/>
  <c r="W96" i="2"/>
  <c r="X95" i="2"/>
  <c r="W95" i="2"/>
  <c r="AA94" i="2"/>
  <c r="AB94" i="2" s="1"/>
  <c r="Z94" i="2"/>
  <c r="AC94" i="2" s="1"/>
  <c r="X94" i="2"/>
  <c r="W94" i="2"/>
  <c r="AG93" i="2"/>
  <c r="AA93" i="2"/>
  <c r="AB93" i="2" s="1"/>
  <c r="Z93" i="2"/>
  <c r="AC93" i="2" s="1"/>
  <c r="X93" i="2"/>
  <c r="W93" i="2"/>
  <c r="X92" i="2"/>
  <c r="W92" i="2"/>
  <c r="AG91" i="2"/>
  <c r="AA91" i="2"/>
  <c r="AB91" i="2" s="1"/>
  <c r="Z91" i="2"/>
  <c r="AC91" i="2" s="1"/>
  <c r="X91" i="2"/>
  <c r="W91" i="2"/>
  <c r="X90" i="2"/>
  <c r="W90" i="2"/>
  <c r="X89" i="2"/>
  <c r="W89" i="2"/>
  <c r="AG88" i="2"/>
  <c r="AA88" i="2"/>
  <c r="AB88" i="2" s="1"/>
  <c r="Z88" i="2"/>
  <c r="AC88" i="2" s="1"/>
  <c r="X88" i="2"/>
  <c r="W88" i="2"/>
  <c r="X87" i="2"/>
  <c r="W87" i="2"/>
  <c r="AG86" i="2"/>
  <c r="AA86" i="2"/>
  <c r="AB86" i="2" s="1"/>
  <c r="Z86" i="2"/>
  <c r="AC86" i="2" s="1"/>
  <c r="X86" i="2"/>
  <c r="W86" i="2"/>
  <c r="AG85" i="2"/>
  <c r="AA85" i="2"/>
  <c r="AB85" i="2" s="1"/>
  <c r="Z85" i="2"/>
  <c r="AC85" i="2" s="1"/>
  <c r="X85" i="2"/>
  <c r="W85" i="2"/>
  <c r="AG84" i="2"/>
  <c r="AA84" i="2"/>
  <c r="AB84" i="2" s="1"/>
  <c r="Z84" i="2"/>
  <c r="AC84" i="2" s="1"/>
  <c r="X84" i="2"/>
  <c r="W84" i="2"/>
  <c r="X83" i="2"/>
  <c r="W83" i="2"/>
  <c r="AA82" i="2"/>
  <c r="AB82" i="2" s="1"/>
  <c r="Z82" i="2"/>
  <c r="AC82" i="2" s="1"/>
  <c r="X82" i="2"/>
  <c r="W82" i="2"/>
  <c r="AA81" i="2"/>
  <c r="Z81" i="2"/>
  <c r="X81" i="2"/>
  <c r="W81" i="2"/>
  <c r="AA80" i="2"/>
  <c r="Z80" i="2"/>
  <c r="X80" i="2"/>
  <c r="W80" i="2"/>
  <c r="AA79" i="2"/>
  <c r="AB79" i="2" s="1"/>
  <c r="Z79" i="2"/>
  <c r="AC79" i="2" s="1"/>
  <c r="X79" i="2"/>
  <c r="W79" i="2"/>
  <c r="AA78" i="2"/>
  <c r="AB78" i="2" s="1"/>
  <c r="Z78" i="2"/>
  <c r="AC78" i="2" s="1"/>
  <c r="X78" i="2"/>
  <c r="W78" i="2"/>
  <c r="X77" i="2"/>
  <c r="W77" i="2"/>
  <c r="AA76" i="2"/>
  <c r="AB76" i="2" s="1"/>
  <c r="Z76" i="2"/>
  <c r="AC76" i="2" s="1"/>
  <c r="X76" i="2"/>
  <c r="W76" i="2"/>
  <c r="X75" i="2"/>
  <c r="W75" i="2"/>
  <c r="X74" i="2"/>
  <c r="W74" i="2"/>
  <c r="X73" i="2"/>
  <c r="W73" i="2"/>
  <c r="X72" i="2"/>
  <c r="W72" i="2"/>
  <c r="X71" i="2"/>
  <c r="W71" i="2"/>
  <c r="X70" i="2"/>
  <c r="W70" i="2"/>
  <c r="X69" i="2"/>
  <c r="W69" i="2"/>
  <c r="AA68" i="2"/>
  <c r="AB68" i="2" s="1"/>
  <c r="Z68" i="2"/>
  <c r="AC68" i="2" s="1"/>
  <c r="X68" i="2"/>
  <c r="W68" i="2"/>
  <c r="AA67" i="2"/>
  <c r="AB67" i="2" s="1"/>
  <c r="Z67" i="2"/>
  <c r="AC67" i="2" s="1"/>
  <c r="W67" i="2"/>
  <c r="X66" i="2"/>
  <c r="W66" i="2"/>
  <c r="AA65" i="2"/>
  <c r="AB65" i="2" s="1"/>
  <c r="Z65" i="2"/>
  <c r="AC65" i="2" s="1"/>
  <c r="X65" i="2"/>
  <c r="W65" i="2"/>
  <c r="X64" i="2"/>
  <c r="W64" i="2"/>
  <c r="X63" i="2"/>
  <c r="W63" i="2"/>
  <c r="AA62" i="2"/>
  <c r="AB62" i="2" s="1"/>
  <c r="Z62" i="2"/>
  <c r="AC62" i="2" s="1"/>
  <c r="X62" i="2"/>
  <c r="W62" i="2"/>
  <c r="X61" i="2"/>
  <c r="W61" i="2"/>
  <c r="X60" i="2"/>
  <c r="W60" i="2"/>
  <c r="AA59" i="2"/>
  <c r="AB59" i="2" s="1"/>
  <c r="Z59" i="2"/>
  <c r="AC59" i="2" s="1"/>
  <c r="X59" i="2"/>
  <c r="W59" i="2"/>
  <c r="X58" i="2"/>
  <c r="W58" i="2"/>
  <c r="X57" i="2"/>
  <c r="W57" i="2"/>
  <c r="X56" i="2"/>
  <c r="W56" i="2"/>
  <c r="X55" i="2"/>
  <c r="W55" i="2"/>
  <c r="X54" i="2"/>
  <c r="W54" i="2"/>
  <c r="X53" i="2"/>
  <c r="W53" i="2"/>
  <c r="X52" i="2"/>
  <c r="W52" i="2"/>
  <c r="X51" i="2"/>
  <c r="W51" i="2"/>
  <c r="X50" i="2"/>
  <c r="W50" i="2"/>
  <c r="X49" i="2"/>
  <c r="W49" i="2"/>
  <c r="X48" i="2"/>
  <c r="W48" i="2"/>
  <c r="X47" i="2"/>
  <c r="W47" i="2"/>
  <c r="X46" i="2"/>
  <c r="W46" i="2"/>
  <c r="X45" i="2"/>
  <c r="W45" i="2"/>
  <c r="X44" i="2"/>
  <c r="W44" i="2"/>
  <c r="X43" i="2"/>
  <c r="W43" i="2"/>
  <c r="X42" i="2"/>
  <c r="W42" i="2"/>
  <c r="X41" i="2"/>
  <c r="W41" i="2"/>
  <c r="AA40" i="2"/>
  <c r="AB40" i="2" s="1"/>
  <c r="Z40" i="2"/>
  <c r="AC40" i="2" s="1"/>
  <c r="X40" i="2"/>
  <c r="W40" i="2"/>
  <c r="X39" i="2"/>
  <c r="W39" i="2"/>
  <c r="X38" i="2"/>
  <c r="W38" i="2"/>
  <c r="AA37" i="2"/>
  <c r="AB37" i="2" s="1"/>
  <c r="Z37" i="2"/>
  <c r="AC37" i="2" s="1"/>
  <c r="X37" i="2"/>
  <c r="W37" i="2"/>
  <c r="X36" i="2"/>
  <c r="W36" i="2"/>
  <c r="X35" i="2"/>
  <c r="W35" i="2"/>
  <c r="AA34" i="2"/>
  <c r="AB34" i="2" s="1"/>
  <c r="Z34" i="2"/>
  <c r="AC34" i="2" s="1"/>
  <c r="X34" i="2"/>
  <c r="W34" i="2"/>
  <c r="AA33" i="2"/>
  <c r="AB33" i="2" s="1"/>
  <c r="Z33" i="2"/>
  <c r="AC33" i="2" s="1"/>
  <c r="X33" i="2"/>
  <c r="W33" i="2"/>
  <c r="AA32" i="2"/>
  <c r="AB32" i="2" s="1"/>
  <c r="Z32" i="2"/>
  <c r="AC32" i="2" s="1"/>
  <c r="X32" i="2"/>
  <c r="W32" i="2"/>
  <c r="X31" i="2"/>
  <c r="W31" i="2"/>
  <c r="AA30" i="2"/>
  <c r="AB30" i="2" s="1"/>
  <c r="Z30" i="2"/>
  <c r="AC30" i="2" s="1"/>
  <c r="X30" i="2"/>
  <c r="W30" i="2"/>
  <c r="X29" i="2"/>
  <c r="W29" i="2"/>
  <c r="X28" i="2"/>
  <c r="W28" i="2"/>
  <c r="X27" i="2"/>
  <c r="W27" i="2"/>
  <c r="AA26" i="2"/>
  <c r="AB26" i="2" s="1"/>
  <c r="Z26" i="2"/>
  <c r="AC26" i="2" s="1"/>
  <c r="X26" i="2"/>
  <c r="W26" i="2"/>
  <c r="X25" i="2"/>
  <c r="W25" i="2"/>
  <c r="X24" i="2"/>
  <c r="W24" i="2"/>
  <c r="AA23" i="2"/>
  <c r="AB23" i="2" s="1"/>
  <c r="Z23" i="2"/>
  <c r="AC23" i="2" s="1"/>
  <c r="X23" i="2"/>
  <c r="W23" i="2"/>
  <c r="X22" i="2"/>
  <c r="W22" i="2"/>
  <c r="X21" i="2"/>
  <c r="W21" i="2"/>
  <c r="AA20" i="2"/>
  <c r="Z20" i="2"/>
  <c r="AC20" i="2" s="1"/>
  <c r="X20" i="2"/>
  <c r="W20" i="2"/>
  <c r="AA19" i="2"/>
  <c r="AB19" i="2" s="1"/>
  <c r="Z19" i="2"/>
  <c r="X19" i="2"/>
  <c r="W19" i="2"/>
  <c r="X18" i="2"/>
  <c r="W18" i="2"/>
  <c r="AA17" i="2"/>
  <c r="AB17" i="2" s="1"/>
  <c r="Z17" i="2"/>
  <c r="AC17" i="2" s="1"/>
  <c r="X17" i="2"/>
  <c r="W17" i="2"/>
  <c r="X16" i="2"/>
  <c r="W16" i="2"/>
  <c r="AA15" i="2"/>
  <c r="AB15" i="2" s="1"/>
  <c r="Z15" i="2"/>
  <c r="AC15" i="2" s="1"/>
  <c r="X15" i="2"/>
  <c r="W15" i="2"/>
  <c r="X14" i="2"/>
  <c r="W14" i="2"/>
  <c r="AA13" i="2"/>
  <c r="AB13" i="2" s="1"/>
  <c r="Z13" i="2"/>
  <c r="AC13" i="2" s="1"/>
  <c r="X13" i="2"/>
  <c r="W13" i="2"/>
  <c r="X12" i="2"/>
  <c r="W12" i="2"/>
  <c r="X11" i="2"/>
  <c r="W11" i="2"/>
  <c r="AA10" i="2"/>
  <c r="AB10" i="2" s="1"/>
  <c r="Z10" i="2"/>
  <c r="AC10" i="2" s="1"/>
  <c r="X10" i="2"/>
  <c r="W10" i="2"/>
  <c r="X9" i="2"/>
  <c r="W9" i="2"/>
  <c r="AA8" i="2"/>
  <c r="AB8" i="2" s="1"/>
  <c r="Z8" i="2"/>
  <c r="AC8" i="2" s="1"/>
  <c r="X8" i="2"/>
  <c r="W8" i="2"/>
  <c r="X7" i="2"/>
  <c r="W7" i="2"/>
  <c r="AG6" i="2"/>
  <c r="AF6" i="2"/>
  <c r="AE6" i="2"/>
  <c r="AA6" i="2"/>
  <c r="AB6" i="2" s="1"/>
  <c r="Z6" i="2"/>
  <c r="AC6" i="2" s="1"/>
  <c r="X6" i="2"/>
  <c r="W6" i="2"/>
  <c r="X5" i="2"/>
  <c r="W5" i="2"/>
  <c r="AG4" i="2"/>
  <c r="AF4" i="2"/>
  <c r="AE4" i="2"/>
  <c r="AA4" i="2"/>
  <c r="AB4" i="2" s="1"/>
  <c r="Z4" i="2"/>
  <c r="AC4" i="2" s="1"/>
  <c r="X4" i="2"/>
  <c r="W4" i="2"/>
  <c r="X454" i="1" l="1"/>
  <c r="W454" i="1"/>
  <c r="X453" i="1"/>
  <c r="W453" i="1"/>
  <c r="X452" i="1"/>
  <c r="W452" i="1"/>
  <c r="AB451" i="1"/>
  <c r="AC451" i="1"/>
  <c r="X451" i="1"/>
  <c r="W451" i="1"/>
  <c r="X450" i="1"/>
  <c r="W450" i="1"/>
  <c r="AA449" i="1"/>
  <c r="AB449" i="1" s="1"/>
  <c r="Z449" i="1"/>
  <c r="AC449" i="1" s="1"/>
  <c r="X449" i="1"/>
  <c r="W449" i="1"/>
  <c r="X448" i="1"/>
  <c r="W448" i="1"/>
  <c r="AA447" i="1"/>
  <c r="AB447" i="1" s="1"/>
  <c r="Z447" i="1"/>
  <c r="AC447" i="1" s="1"/>
  <c r="X447" i="1"/>
  <c r="W447" i="1"/>
  <c r="X446" i="1"/>
  <c r="W446" i="1"/>
  <c r="X445" i="1"/>
  <c r="W445" i="1"/>
  <c r="X444" i="1"/>
  <c r="W444" i="1"/>
  <c r="AB443" i="1"/>
  <c r="AC443" i="1"/>
  <c r="X443" i="1"/>
  <c r="W443" i="1"/>
  <c r="X442" i="1"/>
  <c r="W442" i="1"/>
  <c r="AA441" i="1"/>
  <c r="AB441" i="1" s="1"/>
  <c r="Z441" i="1"/>
  <c r="AC441" i="1" s="1"/>
  <c r="X441" i="1"/>
  <c r="W441" i="1"/>
  <c r="X440" i="1"/>
  <c r="W440" i="1"/>
  <c r="AA439" i="1"/>
  <c r="AB439" i="1" s="1"/>
  <c r="Z439" i="1"/>
  <c r="AC439" i="1" s="1"/>
  <c r="X439" i="1"/>
  <c r="W439" i="1"/>
  <c r="X438" i="1"/>
  <c r="W438" i="1"/>
  <c r="AA437" i="1"/>
  <c r="AB437" i="1" s="1"/>
  <c r="Z437" i="1"/>
  <c r="AC437" i="1" s="1"/>
  <c r="X437" i="1"/>
  <c r="W437" i="1"/>
  <c r="X436" i="1"/>
  <c r="W436" i="1"/>
  <c r="X435" i="1"/>
  <c r="W435" i="1"/>
  <c r="AA434" i="1"/>
  <c r="AB434" i="1" s="1"/>
  <c r="Z434" i="1"/>
  <c r="AC434" i="1" s="1"/>
  <c r="X434" i="1"/>
  <c r="W434" i="1"/>
  <c r="X433" i="1"/>
  <c r="W433" i="1"/>
  <c r="X432" i="1"/>
  <c r="W432" i="1"/>
  <c r="X431" i="1"/>
  <c r="W431" i="1"/>
  <c r="X430" i="1"/>
  <c r="W430" i="1"/>
  <c r="X429" i="1"/>
  <c r="W429" i="1"/>
  <c r="H429" i="1"/>
  <c r="AA429" i="1" s="1"/>
  <c r="AB429" i="1" s="1"/>
  <c r="X428" i="1"/>
  <c r="W428" i="1"/>
  <c r="X427" i="1"/>
  <c r="W427" i="1"/>
  <c r="X426" i="1"/>
  <c r="W426" i="1"/>
  <c r="X425" i="1"/>
  <c r="W425" i="1"/>
  <c r="X424" i="1"/>
  <c r="W424" i="1"/>
  <c r="X423" i="1"/>
  <c r="W423" i="1"/>
  <c r="X422" i="1"/>
  <c r="W422" i="1"/>
  <c r="X421" i="1"/>
  <c r="W421" i="1"/>
  <c r="AA420" i="1"/>
  <c r="AB420" i="1" s="1"/>
  <c r="Z420" i="1"/>
  <c r="AC420" i="1" s="1"/>
  <c r="X420" i="1"/>
  <c r="W420" i="1"/>
  <c r="X419" i="1"/>
  <c r="W419" i="1"/>
  <c r="AA418" i="1"/>
  <c r="AB418" i="1" s="1"/>
  <c r="Z418" i="1"/>
  <c r="AC418" i="1" s="1"/>
  <c r="X418" i="1"/>
  <c r="W418" i="1"/>
  <c r="X417" i="1"/>
  <c r="W417" i="1"/>
  <c r="AA416" i="1"/>
  <c r="AB416" i="1" s="1"/>
  <c r="Z416" i="1"/>
  <c r="AC416" i="1" s="1"/>
  <c r="X416" i="1"/>
  <c r="W416" i="1"/>
  <c r="X415" i="1"/>
  <c r="W415" i="1"/>
  <c r="AA414" i="1"/>
  <c r="AB414" i="1" s="1"/>
  <c r="Z414" i="1"/>
  <c r="AC414" i="1" s="1"/>
  <c r="X414" i="1"/>
  <c r="W414" i="1"/>
  <c r="X413" i="1"/>
  <c r="W413" i="1"/>
  <c r="AA412" i="1"/>
  <c r="AB412" i="1" s="1"/>
  <c r="Z412" i="1"/>
  <c r="AC412" i="1" s="1"/>
  <c r="X412" i="1"/>
  <c r="W412" i="1"/>
  <c r="X411" i="1"/>
  <c r="W411" i="1"/>
  <c r="X410" i="1"/>
  <c r="W410" i="1"/>
  <c r="X409" i="1"/>
  <c r="W409" i="1"/>
  <c r="AB408" i="1"/>
  <c r="AC408" i="1"/>
  <c r="X408" i="1"/>
  <c r="W408" i="1"/>
  <c r="X407" i="1"/>
  <c r="W407" i="1"/>
  <c r="X406" i="1"/>
  <c r="W406" i="1"/>
  <c r="X405" i="1"/>
  <c r="W405" i="1"/>
  <c r="AB404" i="1"/>
  <c r="AC404" i="1"/>
  <c r="X404" i="1"/>
  <c r="W404" i="1"/>
  <c r="X403" i="1"/>
  <c r="W403" i="1"/>
  <c r="X402" i="1"/>
  <c r="W402" i="1"/>
  <c r="X401" i="1"/>
  <c r="W401" i="1"/>
  <c r="AB400" i="1"/>
  <c r="AC400" i="1"/>
  <c r="X400" i="1"/>
  <c r="W400" i="1"/>
  <c r="X399" i="1"/>
  <c r="W399" i="1"/>
  <c r="X398" i="1"/>
  <c r="W398" i="1"/>
  <c r="X397" i="1"/>
  <c r="W397" i="1"/>
  <c r="AB396" i="1"/>
  <c r="AC396" i="1"/>
  <c r="X396" i="1"/>
  <c r="W396" i="1"/>
  <c r="X395" i="1"/>
  <c r="W395" i="1"/>
  <c r="X394" i="1"/>
  <c r="W394" i="1"/>
  <c r="X393" i="1"/>
  <c r="W393" i="1"/>
  <c r="AB392" i="1"/>
  <c r="AC392" i="1"/>
  <c r="X392" i="1"/>
  <c r="W392" i="1"/>
  <c r="X391" i="1"/>
  <c r="W391" i="1"/>
  <c r="X390" i="1"/>
  <c r="W390" i="1"/>
  <c r="X389" i="1"/>
  <c r="W389" i="1"/>
  <c r="AB388" i="1"/>
  <c r="AC388" i="1"/>
  <c r="X388" i="1"/>
  <c r="W388" i="1"/>
  <c r="X387" i="1"/>
  <c r="W387" i="1"/>
  <c r="X386" i="1"/>
  <c r="W386" i="1"/>
  <c r="X385" i="1"/>
  <c r="W385" i="1"/>
  <c r="AB384" i="1"/>
  <c r="Z384" i="1"/>
  <c r="AC384" i="1" s="1"/>
  <c r="X384" i="1"/>
  <c r="W384" i="1"/>
  <c r="X383" i="1"/>
  <c r="W383" i="1"/>
  <c r="X382" i="1"/>
  <c r="W382" i="1"/>
  <c r="X381" i="1"/>
  <c r="W381" i="1"/>
  <c r="AB380" i="1"/>
  <c r="AC380" i="1"/>
  <c r="X380" i="1"/>
  <c r="W380" i="1"/>
  <c r="X379" i="1"/>
  <c r="W379" i="1"/>
  <c r="X378" i="1"/>
  <c r="W378" i="1"/>
  <c r="X377" i="1"/>
  <c r="W377" i="1"/>
  <c r="AB376" i="1"/>
  <c r="AC376" i="1"/>
  <c r="X376" i="1"/>
  <c r="W376" i="1"/>
  <c r="X375" i="1"/>
  <c r="W375" i="1"/>
  <c r="X374" i="1"/>
  <c r="W374" i="1"/>
  <c r="X373" i="1"/>
  <c r="W373" i="1"/>
  <c r="AB372" i="1"/>
  <c r="AC372" i="1"/>
  <c r="X372" i="1"/>
  <c r="W372" i="1"/>
  <c r="X371" i="1"/>
  <c r="W371" i="1"/>
  <c r="X370" i="1"/>
  <c r="W370" i="1"/>
  <c r="X369" i="1"/>
  <c r="W369" i="1"/>
  <c r="AB368" i="1"/>
  <c r="AC368" i="1"/>
  <c r="X368" i="1"/>
  <c r="W368" i="1"/>
  <c r="X367" i="1"/>
  <c r="W367" i="1"/>
  <c r="X366" i="1"/>
  <c r="W366" i="1"/>
  <c r="X365" i="1"/>
  <c r="W365" i="1"/>
  <c r="AB364" i="1"/>
  <c r="AC364" i="1"/>
  <c r="X364" i="1"/>
  <c r="W364" i="1"/>
  <c r="X363" i="1"/>
  <c r="W363" i="1"/>
  <c r="X362" i="1"/>
  <c r="W362" i="1"/>
  <c r="X361" i="1"/>
  <c r="W361" i="1"/>
  <c r="AB360" i="1"/>
  <c r="AC360" i="1"/>
  <c r="X360" i="1"/>
  <c r="W360" i="1"/>
  <c r="X359" i="1"/>
  <c r="W359" i="1"/>
  <c r="X358" i="1"/>
  <c r="W358" i="1"/>
  <c r="X357" i="1"/>
  <c r="W357" i="1"/>
  <c r="AB356" i="1"/>
  <c r="AC356" i="1"/>
  <c r="X356" i="1"/>
  <c r="W356" i="1"/>
  <c r="X355" i="1"/>
  <c r="W355" i="1"/>
  <c r="X354" i="1"/>
  <c r="W354" i="1"/>
  <c r="X353" i="1"/>
  <c r="W353" i="1"/>
  <c r="AB352" i="1"/>
  <c r="AC352" i="1"/>
  <c r="X352" i="1"/>
  <c r="W352" i="1"/>
  <c r="X351" i="1"/>
  <c r="W351" i="1"/>
  <c r="X350" i="1"/>
  <c r="W350" i="1"/>
  <c r="X349" i="1"/>
  <c r="W349" i="1"/>
  <c r="AB348" i="1"/>
  <c r="AC348" i="1"/>
  <c r="X348" i="1"/>
  <c r="W348" i="1"/>
  <c r="X347" i="1"/>
  <c r="W347" i="1"/>
  <c r="X346" i="1"/>
  <c r="W346" i="1"/>
  <c r="X345" i="1"/>
  <c r="W345" i="1"/>
  <c r="AB344" i="1"/>
  <c r="AC344" i="1"/>
  <c r="X344" i="1"/>
  <c r="W344" i="1"/>
  <c r="X343" i="1"/>
  <c r="W343" i="1"/>
  <c r="X342" i="1"/>
  <c r="W342" i="1"/>
  <c r="X341" i="1"/>
  <c r="W341" i="1"/>
  <c r="AB340" i="1"/>
  <c r="AC340" i="1"/>
  <c r="X340" i="1"/>
  <c r="W340" i="1"/>
  <c r="X339" i="1"/>
  <c r="W339" i="1"/>
  <c r="X338" i="1"/>
  <c r="W338" i="1"/>
  <c r="X337" i="1"/>
  <c r="W337" i="1"/>
  <c r="AB336" i="1"/>
  <c r="AC336" i="1"/>
  <c r="X336" i="1"/>
  <c r="W336" i="1"/>
  <c r="X335" i="1"/>
  <c r="W335" i="1"/>
  <c r="X334" i="1"/>
  <c r="W334" i="1"/>
  <c r="X333" i="1"/>
  <c r="W333" i="1"/>
  <c r="AB332" i="1"/>
  <c r="AC332" i="1"/>
  <c r="X332" i="1"/>
  <c r="W332" i="1"/>
  <c r="X331" i="1"/>
  <c r="W331" i="1"/>
  <c r="X330" i="1"/>
  <c r="W330" i="1"/>
  <c r="X329" i="1"/>
  <c r="W329" i="1"/>
  <c r="AB328" i="1"/>
  <c r="AC328" i="1"/>
  <c r="X328" i="1"/>
  <c r="W328" i="1"/>
  <c r="X327" i="1"/>
  <c r="W327" i="1"/>
  <c r="X326" i="1"/>
  <c r="W326" i="1"/>
  <c r="X325" i="1"/>
  <c r="W325" i="1"/>
  <c r="AB324" i="1"/>
  <c r="AC324" i="1"/>
  <c r="X324" i="1"/>
  <c r="W324" i="1"/>
  <c r="X323" i="1"/>
  <c r="W323" i="1"/>
  <c r="X322" i="1"/>
  <c r="W322" i="1"/>
  <c r="X321" i="1"/>
  <c r="W321" i="1"/>
  <c r="AB320" i="1"/>
  <c r="AC320" i="1"/>
  <c r="X320" i="1"/>
  <c r="W320" i="1"/>
  <c r="X319" i="1"/>
  <c r="W319" i="1"/>
  <c r="X318" i="1"/>
  <c r="W318" i="1"/>
  <c r="X317" i="1"/>
  <c r="W317" i="1"/>
  <c r="AB316" i="1"/>
  <c r="AC316" i="1"/>
  <c r="X316" i="1"/>
  <c r="W316" i="1"/>
  <c r="X315" i="1"/>
  <c r="W315" i="1"/>
  <c r="X314" i="1"/>
  <c r="W314" i="1"/>
  <c r="X313" i="1"/>
  <c r="W313" i="1"/>
  <c r="AB312" i="1"/>
  <c r="AC312" i="1"/>
  <c r="X312" i="1"/>
  <c r="W312" i="1"/>
  <c r="X311" i="1"/>
  <c r="W311" i="1"/>
  <c r="X310" i="1"/>
  <c r="W310" i="1"/>
  <c r="X309" i="1"/>
  <c r="W309" i="1"/>
  <c r="AB308" i="1"/>
  <c r="AC308" i="1"/>
  <c r="X308" i="1"/>
  <c r="W308" i="1"/>
  <c r="X307" i="1"/>
  <c r="W307" i="1"/>
  <c r="X306" i="1"/>
  <c r="W306" i="1"/>
  <c r="X305" i="1"/>
  <c r="W305" i="1"/>
  <c r="AA304" i="1"/>
  <c r="AB304" i="1" s="1"/>
  <c r="AC304" i="1"/>
  <c r="X304" i="1"/>
  <c r="W304" i="1"/>
  <c r="X303" i="1"/>
  <c r="W303" i="1"/>
  <c r="X302" i="1"/>
  <c r="W302" i="1"/>
  <c r="X301" i="1"/>
  <c r="W301" i="1"/>
  <c r="AB300" i="1"/>
  <c r="AC300" i="1"/>
  <c r="X300" i="1"/>
  <c r="W300" i="1"/>
  <c r="X299" i="1"/>
  <c r="W299" i="1"/>
  <c r="X298" i="1"/>
  <c r="W298" i="1"/>
  <c r="X297" i="1"/>
  <c r="W297" i="1"/>
  <c r="AB296" i="1"/>
  <c r="AC296" i="1"/>
  <c r="X296" i="1"/>
  <c r="W296" i="1"/>
  <c r="X295" i="1"/>
  <c r="W295" i="1"/>
  <c r="X294" i="1"/>
  <c r="W294" i="1"/>
  <c r="X293" i="1"/>
  <c r="W293" i="1"/>
  <c r="AB292" i="1"/>
  <c r="AC292" i="1"/>
  <c r="X292" i="1"/>
  <c r="W292" i="1"/>
  <c r="X291" i="1"/>
  <c r="W291" i="1"/>
  <c r="X290" i="1"/>
  <c r="W290" i="1"/>
  <c r="X289" i="1"/>
  <c r="W289" i="1"/>
  <c r="AB288" i="1"/>
  <c r="AC288" i="1"/>
  <c r="X288" i="1"/>
  <c r="W288" i="1"/>
  <c r="X287" i="1"/>
  <c r="W287" i="1"/>
  <c r="X286" i="1"/>
  <c r="W286" i="1"/>
  <c r="X285" i="1"/>
  <c r="W285" i="1"/>
  <c r="AB284" i="1"/>
  <c r="AC284" i="1"/>
  <c r="X284" i="1"/>
  <c r="W284" i="1"/>
  <c r="X283" i="1"/>
  <c r="W283" i="1"/>
  <c r="X282" i="1"/>
  <c r="W282" i="1"/>
  <c r="X281" i="1"/>
  <c r="W281" i="1"/>
  <c r="AB280" i="1"/>
  <c r="AC280" i="1"/>
  <c r="X280" i="1"/>
  <c r="W280" i="1"/>
  <c r="X279" i="1"/>
  <c r="W279" i="1"/>
  <c r="X278" i="1"/>
  <c r="W278" i="1"/>
  <c r="X277" i="1"/>
  <c r="W277" i="1"/>
  <c r="AB276" i="1"/>
  <c r="AC276" i="1"/>
  <c r="X276" i="1"/>
  <c r="W276" i="1"/>
  <c r="X275" i="1"/>
  <c r="W275" i="1"/>
  <c r="X274" i="1"/>
  <c r="W274" i="1"/>
  <c r="X273" i="1"/>
  <c r="W273" i="1"/>
  <c r="AB272" i="1"/>
  <c r="AC272" i="1"/>
  <c r="X272" i="1"/>
  <c r="W272" i="1"/>
  <c r="X271" i="1"/>
  <c r="W271" i="1"/>
  <c r="X270" i="1"/>
  <c r="W270" i="1"/>
  <c r="X269" i="1"/>
  <c r="W269" i="1"/>
  <c r="AB268" i="1"/>
  <c r="AC268" i="1"/>
  <c r="X268" i="1"/>
  <c r="W268" i="1"/>
  <c r="X267" i="1"/>
  <c r="W267" i="1"/>
  <c r="X266" i="1"/>
  <c r="W266" i="1"/>
  <c r="X265" i="1"/>
  <c r="W265" i="1"/>
  <c r="AB264" i="1"/>
  <c r="AC264" i="1"/>
  <c r="X264" i="1"/>
  <c r="W264" i="1"/>
  <c r="X263" i="1"/>
  <c r="W263" i="1"/>
  <c r="X262" i="1"/>
  <c r="W262" i="1"/>
  <c r="X261" i="1"/>
  <c r="W261" i="1"/>
  <c r="AB260" i="1"/>
  <c r="AC260" i="1"/>
  <c r="X260" i="1"/>
  <c r="W260" i="1"/>
  <c r="X259" i="1"/>
  <c r="W259" i="1"/>
  <c r="X258" i="1"/>
  <c r="W258" i="1"/>
  <c r="X257" i="1"/>
  <c r="W257" i="1"/>
  <c r="AB256" i="1"/>
  <c r="AC256" i="1"/>
  <c r="X256" i="1"/>
  <c r="W256" i="1"/>
  <c r="X255" i="1"/>
  <c r="W255" i="1"/>
  <c r="X254" i="1"/>
  <c r="W254" i="1"/>
  <c r="X253" i="1"/>
  <c r="W253" i="1"/>
  <c r="AB252" i="1"/>
  <c r="AC252" i="1"/>
  <c r="X252" i="1"/>
  <c r="W252" i="1"/>
  <c r="X251" i="1"/>
  <c r="W251" i="1"/>
  <c r="X250" i="1"/>
  <c r="W250" i="1"/>
  <c r="X249" i="1"/>
  <c r="W249" i="1"/>
  <c r="AB248" i="1"/>
  <c r="AC248" i="1"/>
  <c r="X248" i="1"/>
  <c r="W248" i="1"/>
  <c r="X247" i="1"/>
  <c r="W247" i="1"/>
  <c r="X246" i="1"/>
  <c r="W246" i="1"/>
  <c r="X245" i="1"/>
  <c r="W245" i="1"/>
  <c r="AB244" i="1"/>
  <c r="AC244" i="1"/>
  <c r="X244" i="1"/>
  <c r="W244" i="1"/>
  <c r="X243" i="1"/>
  <c r="W243" i="1"/>
  <c r="X242" i="1"/>
  <c r="W242" i="1"/>
  <c r="X241" i="1"/>
  <c r="W241" i="1"/>
  <c r="AB240" i="1"/>
  <c r="AC240" i="1"/>
  <c r="X240" i="1"/>
  <c r="W240" i="1"/>
  <c r="X239" i="1"/>
  <c r="W239" i="1"/>
  <c r="X238" i="1"/>
  <c r="W238" i="1"/>
  <c r="X237" i="1"/>
  <c r="W237" i="1"/>
  <c r="AB236" i="1"/>
  <c r="AC236" i="1"/>
  <c r="X236" i="1"/>
  <c r="W236" i="1"/>
  <c r="X235" i="1"/>
  <c r="W235" i="1"/>
  <c r="X234" i="1"/>
  <c r="W234" i="1"/>
  <c r="X233" i="1"/>
  <c r="W233" i="1"/>
  <c r="AB232" i="1"/>
  <c r="AC232" i="1"/>
  <c r="X232" i="1"/>
  <c r="W232" i="1"/>
  <c r="X231" i="1"/>
  <c r="W231" i="1"/>
  <c r="X230" i="1"/>
  <c r="W230" i="1"/>
  <c r="X229" i="1"/>
  <c r="W229" i="1"/>
  <c r="AB228" i="1"/>
  <c r="AC228" i="1"/>
  <c r="X228" i="1"/>
  <c r="W228" i="1"/>
  <c r="X227" i="1"/>
  <c r="W227" i="1"/>
  <c r="X226" i="1"/>
  <c r="W226" i="1"/>
  <c r="X225" i="1"/>
  <c r="W225" i="1"/>
  <c r="AB224" i="1"/>
  <c r="AC224" i="1"/>
  <c r="X224" i="1"/>
  <c r="W224" i="1"/>
  <c r="X223" i="1"/>
  <c r="W223" i="1"/>
  <c r="X222" i="1"/>
  <c r="W222" i="1"/>
  <c r="X221" i="1"/>
  <c r="W221" i="1"/>
  <c r="AB220" i="1"/>
  <c r="AC220" i="1"/>
  <c r="X220" i="1"/>
  <c r="W220" i="1"/>
  <c r="X219" i="1"/>
  <c r="W219" i="1"/>
  <c r="X218" i="1"/>
  <c r="W218" i="1"/>
  <c r="AA217" i="1"/>
  <c r="AB217" i="1" s="1"/>
  <c r="Z217" i="1"/>
  <c r="AC217" i="1" s="1"/>
  <c r="X217" i="1"/>
  <c r="W217" i="1"/>
  <c r="X216" i="1"/>
  <c r="W216" i="1"/>
  <c r="X215" i="1"/>
  <c r="W215" i="1"/>
  <c r="AA214" i="1"/>
  <c r="AB214" i="1" s="1"/>
  <c r="Z214" i="1"/>
  <c r="AC214" i="1" s="1"/>
  <c r="X214" i="1"/>
  <c r="W214" i="1"/>
  <c r="X213" i="1"/>
  <c r="W213" i="1"/>
  <c r="X212" i="1"/>
  <c r="W212" i="1"/>
  <c r="AA211" i="1"/>
  <c r="AB211" i="1" s="1"/>
  <c r="Z211" i="1"/>
  <c r="AC211" i="1" s="1"/>
  <c r="X211" i="1"/>
  <c r="W211" i="1"/>
  <c r="X210" i="1"/>
  <c r="W210" i="1"/>
  <c r="X209" i="1"/>
  <c r="W209" i="1"/>
  <c r="AA208" i="1"/>
  <c r="AB208" i="1" s="1"/>
  <c r="Z208" i="1"/>
  <c r="AC208" i="1" s="1"/>
  <c r="X208" i="1"/>
  <c r="W208" i="1"/>
  <c r="X207" i="1"/>
  <c r="W207" i="1"/>
  <c r="X206" i="1"/>
  <c r="W206" i="1"/>
  <c r="AA205" i="1"/>
  <c r="AB205" i="1" s="1"/>
  <c r="Z205" i="1"/>
  <c r="AC205" i="1" s="1"/>
  <c r="X205" i="1"/>
  <c r="W205" i="1"/>
  <c r="X204" i="1"/>
  <c r="W204" i="1"/>
  <c r="X203" i="1"/>
  <c r="W203" i="1"/>
  <c r="AA202" i="1"/>
  <c r="AB202" i="1" s="1"/>
  <c r="Z202" i="1"/>
  <c r="AC202" i="1" s="1"/>
  <c r="X202" i="1"/>
  <c r="W202" i="1"/>
  <c r="X201" i="1"/>
  <c r="W201" i="1"/>
  <c r="X200" i="1"/>
  <c r="W200" i="1"/>
  <c r="AA199" i="1"/>
  <c r="AB199" i="1" s="1"/>
  <c r="Z199" i="1"/>
  <c r="AC199" i="1" s="1"/>
  <c r="X199" i="1"/>
  <c r="W199" i="1"/>
  <c r="X198" i="1"/>
  <c r="W198" i="1"/>
  <c r="X197" i="1"/>
  <c r="W197" i="1"/>
  <c r="AA196" i="1"/>
  <c r="AB196" i="1" s="1"/>
  <c r="Z196" i="1"/>
  <c r="AC196" i="1" s="1"/>
  <c r="X196" i="1"/>
  <c r="W196" i="1"/>
  <c r="X195" i="1"/>
  <c r="W195" i="1"/>
  <c r="X194" i="1"/>
  <c r="W194" i="1"/>
  <c r="AA193" i="1"/>
  <c r="AB193" i="1" s="1"/>
  <c r="Z193" i="1"/>
  <c r="AC193" i="1" s="1"/>
  <c r="X193" i="1"/>
  <c r="W193" i="1"/>
  <c r="X192" i="1"/>
  <c r="W192" i="1"/>
  <c r="X191" i="1"/>
  <c r="W191" i="1"/>
  <c r="AA190" i="1"/>
  <c r="AB190" i="1" s="1"/>
  <c r="Z190" i="1"/>
  <c r="AC190" i="1" s="1"/>
  <c r="X190" i="1"/>
  <c r="W190" i="1"/>
  <c r="X189" i="1"/>
  <c r="W189" i="1"/>
  <c r="X188" i="1"/>
  <c r="W188" i="1"/>
  <c r="AA187" i="1"/>
  <c r="AB187" i="1" s="1"/>
  <c r="Z187" i="1"/>
  <c r="AC187" i="1" s="1"/>
  <c r="X187" i="1"/>
  <c r="W187" i="1"/>
  <c r="X186" i="1"/>
  <c r="W186" i="1"/>
  <c r="X185" i="1"/>
  <c r="W185" i="1"/>
  <c r="AA184" i="1"/>
  <c r="AB184" i="1" s="1"/>
  <c r="Z184" i="1"/>
  <c r="AC184" i="1" s="1"/>
  <c r="X184" i="1"/>
  <c r="W184" i="1"/>
  <c r="X183" i="1"/>
  <c r="W183" i="1"/>
  <c r="X182" i="1"/>
  <c r="W182" i="1"/>
  <c r="AA181" i="1"/>
  <c r="AB181" i="1" s="1"/>
  <c r="Z181" i="1"/>
  <c r="AC181" i="1" s="1"/>
  <c r="X181" i="1"/>
  <c r="W181" i="1"/>
  <c r="X180" i="1"/>
  <c r="W180" i="1"/>
  <c r="X179" i="1"/>
  <c r="W179" i="1"/>
  <c r="AA178" i="1"/>
  <c r="AB178" i="1" s="1"/>
  <c r="Z178" i="1"/>
  <c r="AC178" i="1" s="1"/>
  <c r="X178" i="1"/>
  <c r="W178" i="1"/>
  <c r="X177" i="1"/>
  <c r="W177" i="1"/>
  <c r="X176" i="1"/>
  <c r="W176" i="1"/>
  <c r="AA175" i="1"/>
  <c r="AB175" i="1" s="1"/>
  <c r="Z175" i="1"/>
  <c r="AC175" i="1" s="1"/>
  <c r="X175" i="1"/>
  <c r="W175" i="1"/>
  <c r="X174" i="1"/>
  <c r="W174" i="1"/>
  <c r="X173" i="1"/>
  <c r="W173" i="1"/>
  <c r="AA172" i="1"/>
  <c r="AB172" i="1" s="1"/>
  <c r="Z172" i="1"/>
  <c r="AC172" i="1" s="1"/>
  <c r="X172" i="1"/>
  <c r="W172" i="1"/>
  <c r="X171" i="1"/>
  <c r="W171" i="1"/>
  <c r="X170" i="1"/>
  <c r="W170" i="1"/>
  <c r="AA169" i="1"/>
  <c r="AB169" i="1" s="1"/>
  <c r="Z169" i="1"/>
  <c r="AC169" i="1" s="1"/>
  <c r="X169" i="1"/>
  <c r="W169" i="1"/>
  <c r="X168" i="1"/>
  <c r="W168" i="1"/>
  <c r="X167" i="1"/>
  <c r="W167" i="1"/>
  <c r="AA166" i="1"/>
  <c r="AB166" i="1" s="1"/>
  <c r="Z166" i="1"/>
  <c r="AC166" i="1" s="1"/>
  <c r="X166" i="1"/>
  <c r="W166" i="1"/>
  <c r="X165" i="1"/>
  <c r="W165" i="1"/>
  <c r="X164" i="1"/>
  <c r="W164" i="1"/>
  <c r="AA163" i="1"/>
  <c r="AB163" i="1" s="1"/>
  <c r="Z163" i="1"/>
  <c r="AC163" i="1" s="1"/>
  <c r="X163" i="1"/>
  <c r="W163" i="1"/>
  <c r="X162" i="1"/>
  <c r="W162" i="1"/>
  <c r="X161" i="1"/>
  <c r="W161" i="1"/>
  <c r="AA160" i="1"/>
  <c r="AB160" i="1" s="1"/>
  <c r="Z160" i="1"/>
  <c r="AC160" i="1" s="1"/>
  <c r="X160" i="1"/>
  <c r="W160" i="1"/>
  <c r="X159" i="1"/>
  <c r="W159" i="1"/>
  <c r="X158" i="1"/>
  <c r="W158" i="1"/>
  <c r="AA157" i="1"/>
  <c r="AB157" i="1" s="1"/>
  <c r="Z157" i="1"/>
  <c r="AC157" i="1" s="1"/>
  <c r="X157" i="1"/>
  <c r="W157" i="1"/>
  <c r="X156" i="1"/>
  <c r="W156" i="1"/>
  <c r="X155" i="1"/>
  <c r="W155" i="1"/>
  <c r="AA154" i="1"/>
  <c r="AB154" i="1" s="1"/>
  <c r="Z154" i="1"/>
  <c r="AC154" i="1" s="1"/>
  <c r="X154" i="1"/>
  <c r="W154" i="1"/>
  <c r="X153" i="1"/>
  <c r="W153" i="1"/>
  <c r="X152" i="1"/>
  <c r="W152" i="1"/>
  <c r="AA151" i="1"/>
  <c r="AB151" i="1" s="1"/>
  <c r="Z151" i="1"/>
  <c r="AC151" i="1" s="1"/>
  <c r="X151" i="1"/>
  <c r="W151" i="1"/>
  <c r="X150" i="1"/>
  <c r="W150" i="1"/>
  <c r="X149" i="1"/>
  <c r="W149" i="1"/>
  <c r="AA148" i="1"/>
  <c r="AB148" i="1" s="1"/>
  <c r="Z148" i="1"/>
  <c r="AC148" i="1" s="1"/>
  <c r="X148" i="1"/>
  <c r="W148" i="1"/>
  <c r="X147" i="1"/>
  <c r="W147" i="1"/>
  <c r="X146" i="1"/>
  <c r="W146" i="1"/>
  <c r="X145" i="1"/>
  <c r="W145" i="1"/>
  <c r="X144" i="1"/>
  <c r="W144" i="1"/>
  <c r="X143" i="1"/>
  <c r="W143" i="1"/>
  <c r="X142" i="1"/>
  <c r="W142" i="1"/>
  <c r="AA141" i="1"/>
  <c r="AB141" i="1" s="1"/>
  <c r="Z141" i="1"/>
  <c r="AC141" i="1" s="1"/>
  <c r="X141" i="1"/>
  <c r="W141" i="1"/>
  <c r="X140" i="1"/>
  <c r="W140" i="1"/>
  <c r="X139" i="1"/>
  <c r="W139" i="1"/>
  <c r="X138" i="1"/>
  <c r="W138" i="1"/>
  <c r="AA137" i="1"/>
  <c r="AB137" i="1" s="1"/>
  <c r="Z137" i="1"/>
  <c r="AC137" i="1" s="1"/>
  <c r="X137" i="1"/>
  <c r="W137" i="1"/>
  <c r="X136" i="1"/>
  <c r="W136" i="1"/>
  <c r="AA135" i="1"/>
  <c r="AB135" i="1" s="1"/>
  <c r="Z135" i="1"/>
  <c r="AC135" i="1" s="1"/>
  <c r="X135" i="1"/>
  <c r="W135" i="1"/>
  <c r="AA134" i="1"/>
  <c r="AB134" i="1" s="1"/>
  <c r="Z134" i="1"/>
  <c r="AC134" i="1" s="1"/>
  <c r="X134" i="1"/>
  <c r="W134" i="1"/>
  <c r="X133" i="1"/>
  <c r="W133" i="1"/>
  <c r="X132" i="1"/>
  <c r="W132" i="1"/>
  <c r="X131" i="1"/>
  <c r="W131" i="1"/>
  <c r="X130" i="1"/>
  <c r="W130" i="1"/>
  <c r="X129" i="1"/>
  <c r="W129" i="1"/>
  <c r="X128" i="1"/>
  <c r="W128" i="1"/>
  <c r="X127" i="1"/>
  <c r="W127" i="1"/>
  <c r="AA126" i="1"/>
  <c r="AB126" i="1" s="1"/>
  <c r="Z126" i="1"/>
  <c r="AC126" i="1" s="1"/>
  <c r="X126" i="1"/>
  <c r="W126" i="1"/>
  <c r="X125" i="1"/>
  <c r="W125" i="1"/>
  <c r="X124" i="1"/>
  <c r="W124" i="1"/>
  <c r="AA123" i="1"/>
  <c r="AB123" i="1" s="1"/>
  <c r="Z123" i="1"/>
  <c r="AC123" i="1" s="1"/>
  <c r="X123" i="1"/>
  <c r="W123" i="1"/>
  <c r="AA122" i="1"/>
  <c r="AB122" i="1" s="1"/>
  <c r="Z122" i="1"/>
  <c r="AC122" i="1" s="1"/>
  <c r="X122" i="1"/>
  <c r="W122" i="1"/>
  <c r="AA121" i="1"/>
  <c r="AB121" i="1" s="1"/>
  <c r="Z121" i="1"/>
  <c r="AC121" i="1" s="1"/>
  <c r="X121" i="1"/>
  <c r="W121" i="1"/>
  <c r="AA120" i="1"/>
  <c r="AB120" i="1" s="1"/>
  <c r="Z120" i="1"/>
  <c r="AC120" i="1" s="1"/>
  <c r="X120" i="1"/>
  <c r="W120" i="1"/>
  <c r="AA119" i="1"/>
  <c r="AB119" i="1" s="1"/>
  <c r="Z119" i="1"/>
  <c r="AC119" i="1" s="1"/>
  <c r="X119" i="1"/>
  <c r="W119" i="1"/>
  <c r="AA118" i="1"/>
  <c r="AB118" i="1" s="1"/>
  <c r="Z118" i="1"/>
  <c r="AC118" i="1" s="1"/>
  <c r="X118" i="1"/>
  <c r="W118" i="1"/>
  <c r="X117" i="1"/>
  <c r="W117" i="1"/>
  <c r="X116" i="1"/>
  <c r="W116" i="1"/>
  <c r="AA115" i="1"/>
  <c r="AB115" i="1" s="1"/>
  <c r="Z115" i="1"/>
  <c r="AC115" i="1" s="1"/>
  <c r="X115" i="1"/>
  <c r="W115" i="1"/>
  <c r="X114" i="1"/>
  <c r="W114" i="1"/>
  <c r="AA113" i="1"/>
  <c r="AB113" i="1" s="1"/>
  <c r="Z113" i="1"/>
  <c r="AC113" i="1" s="1"/>
  <c r="X113" i="1"/>
  <c r="W113" i="1"/>
  <c r="X112" i="1"/>
  <c r="W112" i="1"/>
  <c r="AA111" i="1"/>
  <c r="AB111" i="1" s="1"/>
  <c r="Z111" i="1"/>
  <c r="AC111" i="1" s="1"/>
  <c r="X111" i="1"/>
  <c r="W111" i="1"/>
  <c r="X110" i="1"/>
  <c r="W110" i="1"/>
  <c r="X109" i="1"/>
  <c r="W109" i="1"/>
  <c r="AA108" i="1"/>
  <c r="AB108" i="1" s="1"/>
  <c r="Z108" i="1"/>
  <c r="AC108" i="1" s="1"/>
  <c r="X108" i="1"/>
  <c r="W108" i="1"/>
  <c r="X107" i="1"/>
  <c r="W107" i="1"/>
  <c r="X106" i="1"/>
  <c r="W106" i="1"/>
  <c r="AA105" i="1"/>
  <c r="AB105" i="1" s="1"/>
  <c r="Z105" i="1"/>
  <c r="AC105" i="1" s="1"/>
  <c r="X105" i="1"/>
  <c r="W105" i="1"/>
  <c r="X104" i="1"/>
  <c r="W104" i="1"/>
  <c r="AA103" i="1"/>
  <c r="AB103" i="1" s="1"/>
  <c r="Z103" i="1"/>
  <c r="AC103" i="1" s="1"/>
  <c r="X103" i="1"/>
  <c r="W103" i="1"/>
  <c r="X102" i="1"/>
  <c r="W102" i="1"/>
  <c r="X101" i="1"/>
  <c r="W101" i="1"/>
  <c r="AA100" i="1"/>
  <c r="AB100" i="1" s="1"/>
  <c r="Z100" i="1"/>
  <c r="AC100" i="1" s="1"/>
  <c r="X100" i="1"/>
  <c r="W100" i="1"/>
  <c r="X99" i="1"/>
  <c r="W99" i="1"/>
  <c r="X98" i="1"/>
  <c r="W98" i="1"/>
  <c r="AA97" i="1"/>
  <c r="AB97" i="1" s="1"/>
  <c r="Z97" i="1"/>
  <c r="AC97" i="1" s="1"/>
  <c r="X97" i="1"/>
  <c r="W97" i="1"/>
  <c r="X96" i="1"/>
  <c r="W96" i="1"/>
  <c r="X95" i="1"/>
  <c r="W95" i="1"/>
  <c r="X94" i="1"/>
  <c r="W94" i="1"/>
  <c r="AA93" i="1"/>
  <c r="AB93" i="1" s="1"/>
  <c r="Z93" i="1"/>
  <c r="AC93" i="1" s="1"/>
  <c r="X93" i="1"/>
  <c r="W93" i="1"/>
  <c r="X92" i="1"/>
  <c r="W92" i="1"/>
  <c r="AA91" i="1"/>
  <c r="AB91" i="1" s="1"/>
  <c r="Z91" i="1"/>
  <c r="AC91" i="1" s="1"/>
  <c r="X91" i="1"/>
  <c r="W91" i="1"/>
  <c r="AA90" i="1"/>
  <c r="AB90" i="1" s="1"/>
  <c r="Z90" i="1"/>
  <c r="AC90" i="1" s="1"/>
  <c r="X90" i="1"/>
  <c r="W90" i="1"/>
  <c r="X89" i="1"/>
  <c r="W89" i="1"/>
  <c r="X88" i="1"/>
  <c r="W88" i="1"/>
  <c r="X87" i="1"/>
  <c r="W87" i="1"/>
  <c r="X86" i="1"/>
  <c r="W86" i="1"/>
  <c r="X85" i="1"/>
  <c r="W85" i="1"/>
  <c r="X84" i="1"/>
  <c r="W84" i="1"/>
  <c r="AA83" i="1"/>
  <c r="AB83" i="1" s="1"/>
  <c r="Z83" i="1"/>
  <c r="AC83" i="1" s="1"/>
  <c r="X83" i="1"/>
  <c r="W83" i="1"/>
  <c r="X82" i="1"/>
  <c r="W82" i="1"/>
  <c r="X81" i="1"/>
  <c r="W81" i="1"/>
  <c r="AA80" i="1"/>
  <c r="AB80" i="1" s="1"/>
  <c r="Z80" i="1"/>
  <c r="AC80" i="1" s="1"/>
  <c r="X80" i="1"/>
  <c r="W80" i="1"/>
  <c r="X79" i="1"/>
  <c r="W79" i="1"/>
  <c r="X78" i="1"/>
  <c r="W78" i="1"/>
  <c r="X77" i="1"/>
  <c r="W77" i="1"/>
  <c r="X76" i="1"/>
  <c r="W76" i="1"/>
  <c r="AA75" i="1"/>
  <c r="AB75" i="1" s="1"/>
  <c r="Z75" i="1"/>
  <c r="AC75" i="1" s="1"/>
  <c r="X75" i="1"/>
  <c r="W75" i="1"/>
  <c r="AA74" i="1"/>
  <c r="AB74" i="1" s="1"/>
  <c r="Z74" i="1"/>
  <c r="AC74" i="1" s="1"/>
  <c r="X74" i="1"/>
  <c r="W74" i="1"/>
  <c r="AA73" i="1"/>
  <c r="AB73" i="1" s="1"/>
  <c r="Z73" i="1"/>
  <c r="AC73" i="1" s="1"/>
  <c r="X73" i="1"/>
  <c r="W73" i="1"/>
  <c r="X72" i="1"/>
  <c r="W72" i="1"/>
  <c r="X71" i="1"/>
  <c r="W71" i="1"/>
  <c r="AA70" i="1"/>
  <c r="AB70" i="1" s="1"/>
  <c r="Z70" i="1"/>
  <c r="AC70" i="1" s="1"/>
  <c r="X70" i="1"/>
  <c r="W70" i="1"/>
  <c r="X69" i="1"/>
  <c r="W69" i="1"/>
  <c r="AA68" i="1"/>
  <c r="AB68" i="1" s="1"/>
  <c r="Z68" i="1"/>
  <c r="AC68" i="1" s="1"/>
  <c r="X68" i="1"/>
  <c r="W68" i="1"/>
  <c r="X67" i="1"/>
  <c r="W67" i="1"/>
  <c r="X66" i="1"/>
  <c r="W66" i="1"/>
  <c r="X65" i="1"/>
  <c r="W65" i="1"/>
  <c r="X64" i="1"/>
  <c r="W64" i="1"/>
  <c r="AA63" i="1"/>
  <c r="AB63" i="1" s="1"/>
  <c r="Z63" i="1"/>
  <c r="AC63" i="1" s="1"/>
  <c r="X63" i="1"/>
  <c r="W63" i="1"/>
  <c r="AA62" i="1"/>
  <c r="AB62" i="1" s="1"/>
  <c r="Z62" i="1"/>
  <c r="AC62" i="1" s="1"/>
  <c r="X62" i="1"/>
  <c r="W62" i="1"/>
  <c r="AA61" i="1"/>
  <c r="AB61" i="1" s="1"/>
  <c r="Z61" i="1"/>
  <c r="AC61" i="1" s="1"/>
  <c r="X61" i="1"/>
  <c r="W61" i="1"/>
  <c r="X60" i="1"/>
  <c r="W60" i="1"/>
  <c r="X59" i="1"/>
  <c r="W59" i="1"/>
  <c r="AA58" i="1"/>
  <c r="AB58" i="1" s="1"/>
  <c r="Z58" i="1"/>
  <c r="AC58" i="1" s="1"/>
  <c r="X58" i="1"/>
  <c r="W58" i="1"/>
  <c r="X57" i="1"/>
  <c r="W57" i="1"/>
  <c r="X56" i="1"/>
  <c r="W56" i="1"/>
  <c r="X55" i="1"/>
  <c r="W55" i="1"/>
  <c r="X54" i="1"/>
  <c r="W54" i="1"/>
  <c r="X53" i="1"/>
  <c r="W53" i="1"/>
  <c r="AA52" i="1"/>
  <c r="AB52" i="1" s="1"/>
  <c r="Z52" i="1"/>
  <c r="AC52" i="1" s="1"/>
  <c r="X52" i="1"/>
  <c r="W52" i="1"/>
  <c r="X51" i="1"/>
  <c r="W51" i="1"/>
  <c r="X50" i="1"/>
  <c r="W50" i="1"/>
  <c r="X49" i="1"/>
  <c r="W49" i="1"/>
  <c r="X48" i="1"/>
  <c r="W48" i="1"/>
  <c r="AA47" i="1"/>
  <c r="AB47" i="1" s="1"/>
  <c r="Z47" i="1"/>
  <c r="AC47" i="1" s="1"/>
  <c r="X47" i="1"/>
  <c r="W47" i="1"/>
  <c r="X46" i="1"/>
  <c r="W46" i="1"/>
  <c r="X45" i="1"/>
  <c r="W45" i="1"/>
  <c r="X44" i="1"/>
  <c r="W44" i="1"/>
  <c r="X43" i="1"/>
  <c r="W43" i="1"/>
  <c r="AA42" i="1"/>
  <c r="AB42" i="1" s="1"/>
  <c r="Z42" i="1"/>
  <c r="AC42" i="1" s="1"/>
  <c r="X42" i="1"/>
  <c r="W42" i="1"/>
  <c r="X41" i="1"/>
  <c r="W41" i="1"/>
  <c r="AA40" i="1"/>
  <c r="AB40" i="1" s="1"/>
  <c r="Z40" i="1"/>
  <c r="AC40" i="1" s="1"/>
  <c r="X40" i="1"/>
  <c r="W40" i="1"/>
  <c r="X39" i="1"/>
  <c r="W39" i="1"/>
  <c r="AA38" i="1"/>
  <c r="AB38" i="1" s="1"/>
  <c r="Z38" i="1"/>
  <c r="AC38" i="1" s="1"/>
  <c r="X38" i="1"/>
  <c r="W38" i="1"/>
  <c r="X37" i="1"/>
  <c r="W37" i="1"/>
  <c r="X36" i="1"/>
  <c r="W36" i="1"/>
  <c r="X35" i="1"/>
  <c r="W35" i="1"/>
  <c r="AA34" i="1"/>
  <c r="AB34" i="1" s="1"/>
  <c r="Z34" i="1"/>
  <c r="AC34" i="1" s="1"/>
  <c r="X34" i="1"/>
  <c r="W34" i="1"/>
  <c r="X33" i="1"/>
  <c r="W33" i="1"/>
  <c r="X32" i="1"/>
  <c r="W32" i="1"/>
  <c r="X31" i="1"/>
  <c r="W31" i="1"/>
  <c r="X30" i="1"/>
  <c r="W30" i="1"/>
  <c r="AA29" i="1"/>
  <c r="AB29" i="1" s="1"/>
  <c r="Z29" i="1"/>
  <c r="AC29" i="1" s="1"/>
  <c r="X29" i="1"/>
  <c r="W29" i="1"/>
  <c r="X28" i="1"/>
  <c r="W28" i="1"/>
  <c r="X27" i="1"/>
  <c r="W27" i="1"/>
  <c r="X26" i="1"/>
  <c r="W26" i="1"/>
  <c r="X25" i="1"/>
  <c r="W25" i="1"/>
  <c r="AA24" i="1"/>
  <c r="AB24" i="1" s="1"/>
  <c r="Z24" i="1"/>
  <c r="AC24" i="1" s="1"/>
  <c r="X24" i="1"/>
  <c r="W24" i="1"/>
  <c r="X23" i="1"/>
  <c r="W23" i="1"/>
  <c r="X22" i="1"/>
  <c r="W22" i="1"/>
  <c r="X21" i="1"/>
  <c r="W21" i="1"/>
  <c r="AA20" i="1"/>
  <c r="AB20" i="1" s="1"/>
  <c r="Z20" i="1"/>
  <c r="AC20" i="1" s="1"/>
  <c r="X20" i="1"/>
  <c r="W20" i="1"/>
  <c r="X19" i="1"/>
  <c r="W19" i="1"/>
  <c r="AA18" i="1"/>
  <c r="AB18" i="1" s="1"/>
  <c r="Z18" i="1"/>
  <c r="AC18" i="1" s="1"/>
  <c r="X18" i="1"/>
  <c r="W18" i="1"/>
  <c r="X17" i="1"/>
  <c r="W17" i="1"/>
  <c r="AA16" i="1"/>
  <c r="AB16" i="1" s="1"/>
  <c r="Z16" i="1"/>
  <c r="AC16" i="1" s="1"/>
  <c r="X16" i="1"/>
  <c r="W16" i="1"/>
  <c r="AA15" i="1"/>
  <c r="AB15" i="1" s="1"/>
  <c r="Z15" i="1"/>
  <c r="AC15" i="1" s="1"/>
  <c r="X15" i="1"/>
  <c r="W15" i="1"/>
  <c r="X14" i="1"/>
  <c r="W14" i="1"/>
  <c r="AA13" i="1"/>
  <c r="AB13" i="1" s="1"/>
  <c r="Z13" i="1"/>
  <c r="AC13" i="1" s="1"/>
  <c r="X13" i="1"/>
  <c r="W13" i="1"/>
  <c r="X12" i="1"/>
  <c r="W12" i="1"/>
  <c r="X11" i="1"/>
  <c r="W11" i="1"/>
  <c r="X10" i="1"/>
  <c r="W10" i="1"/>
  <c r="X9" i="1"/>
  <c r="W9" i="1"/>
  <c r="AA8" i="1"/>
  <c r="AB8" i="1" s="1"/>
  <c r="Z8" i="1"/>
  <c r="AC8" i="1" s="1"/>
  <c r="X8" i="1"/>
  <c r="W8" i="1"/>
  <c r="X7" i="1"/>
  <c r="W7" i="1"/>
  <c r="AA6" i="1"/>
  <c r="AB6" i="1" s="1"/>
  <c r="Z6" i="1"/>
  <c r="AC6" i="1" s="1"/>
  <c r="X6" i="1"/>
  <c r="W6" i="1"/>
  <c r="AV5" i="1"/>
  <c r="AU5" i="1"/>
  <c r="X5" i="1"/>
  <c r="W5" i="1"/>
  <c r="AY4" i="1"/>
  <c r="AZ4" i="1" s="1"/>
  <c r="AX4" i="1"/>
  <c r="BA4" i="1" s="1"/>
  <c r="AV4" i="1"/>
  <c r="AU4" i="1"/>
  <c r="AA4" i="1"/>
  <c r="AB4" i="1" s="1"/>
  <c r="Z4" i="1"/>
  <c r="AC4" i="1" s="1"/>
  <c r="X4" i="1"/>
  <c r="W4" i="1"/>
  <c r="Z429" i="1" l="1"/>
  <c r="AC4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Clarivel Moica Peña</author>
  </authors>
  <commentList>
    <comment ref="V416" authorId="0" shapeId="0" xr:uid="{00000000-0006-0000-0100-000001000000}">
      <text>
        <r>
          <rPr>
            <sz val="12"/>
            <color theme="1"/>
            <rFont val="Calibri"/>
            <family val="2"/>
            <scheme val="minor"/>
          </rPr>
          <t xml:space="preserve">Luz Clarivel Moica Peña:
</t>
        </r>
      </text>
    </comment>
  </commentList>
</comments>
</file>

<file path=xl/sharedStrings.xml><?xml version="1.0" encoding="utf-8"?>
<sst xmlns="http://schemas.openxmlformats.org/spreadsheetml/2006/main" count="6697" uniqueCount="4460">
  <si>
    <t xml:space="preserve">DEFINICIÓN METAS E HITOS </t>
  </si>
  <si>
    <t>DISTRIBUCIÓN PORCENTUAL DE LOS HITOS</t>
  </si>
  <si>
    <t>PROGRAMACIÓN PRESUPUESTAL POR META</t>
  </si>
  <si>
    <t>REPORTE DE AVANCE METAS - III TRIMESTRE</t>
  </si>
  <si>
    <t>REPORTE DE AVANCE PRESUPUESTAL - III TRIMESTRE</t>
  </si>
  <si>
    <t>REPORTE DE AVANCE METAS</t>
  </si>
  <si>
    <t>REPORTE DE AVANCE PRESUPUESTAL</t>
  </si>
  <si>
    <t>ÁREA RESPONSABLE</t>
  </si>
  <si>
    <t>[ID META]</t>
  </si>
  <si>
    <t>META</t>
  </si>
  <si>
    <t>INDICADORES PROPUESTOS POR META</t>
  </si>
  <si>
    <t>[ID HITO]</t>
  </si>
  <si>
    <t>HITOS PARA EL CUMPLIMIENTO DE LA META</t>
  </si>
  <si>
    <t xml:space="preserve">% PONDERACIÓN HITOS RESPECTO A LA META </t>
  </si>
  <si>
    <t>FECHA DE INICIO DEL HITO</t>
  </si>
  <si>
    <t>FECHA FINAL DEL HITO</t>
  </si>
  <si>
    <t xml:space="preserve"> I TRIMESTRE</t>
  </si>
  <si>
    <t>II TRIMESTRE</t>
  </si>
  <si>
    <t>III TRIMESTRE</t>
  </si>
  <si>
    <t xml:space="preserve"> IV TRIMESTRE</t>
  </si>
  <si>
    <t>Valor Inversión</t>
  </si>
  <si>
    <t>Valor Funcionamiento</t>
  </si>
  <si>
    <t>AVANCE INDICADOR
 (Debe realizar el reporte númerico)</t>
  </si>
  <si>
    <t>AVANCE INDICADOR
 (Debe realizar el reporte descriptivo)</t>
  </si>
  <si>
    <t>% AVANCE CUANTITATIVO 
(HITO / III TRIMESTRE)</t>
  </si>
  <si>
    <t>AVANCE CUALITATIVO
(HITO / III TRIMESTRE)</t>
  </si>
  <si>
    <t>EVIDENCIA</t>
  </si>
  <si>
    <t>ESTADO ESPERADO 
(HITO)</t>
  </si>
  <si>
    <t>ESTADO REAL 
(HITO)</t>
  </si>
  <si>
    <t>AVANCE CUALITATIVO 
META / III TRIMESTRE</t>
  </si>
  <si>
    <t xml:space="preserve">AVANCE REAL
META </t>
  </si>
  <si>
    <t xml:space="preserve">AVANCE ESPERADO 
META </t>
  </si>
  <si>
    <t>ESTADO ESPERADO
(META)</t>
  </si>
  <si>
    <t>ESTADO REAL
(META)</t>
  </si>
  <si>
    <t>Observaciones 
( En caso de que el % de avance cuantitativo sea menor al % de avance esperado, por favor justifique las razones del incumplimiento)</t>
  </si>
  <si>
    <t>Valor recursos de FUNCIONAMIENTO (pesos)</t>
  </si>
  <si>
    <t>Valor recursos de FUNCIONAMIENTO (pesos) 
Actualizado</t>
  </si>
  <si>
    <t>Valor recursos de FUNCIONAMIENTO (pesos) 
Ejecutado con corte al 30 de septiembre</t>
  </si>
  <si>
    <t>Valor recursos de INVERSIÓN
(pesos)</t>
  </si>
  <si>
    <t>Valor recursos de INVERSIÓN
(pesos) Actualizado</t>
  </si>
  <si>
    <t>Valor recursos de INVERSIÓN
(pesos) 
Ejecutado con corte al 30 de septiembre</t>
  </si>
  <si>
    <t xml:space="preserve">Proyecto de inversión / Concepto de gasto </t>
  </si>
  <si>
    <t>Nombre producto 
Ficha EBI</t>
  </si>
  <si>
    <t xml:space="preserve">Rubro presupuestal </t>
  </si>
  <si>
    <t>Plan 
(relacionar el mismo que se encuentra en SPGI)</t>
  </si>
  <si>
    <t>% AVANCE CUANTITATIVO 
(HITO / IV TRIMESTRE)</t>
  </si>
  <si>
    <t>AVANCE CUALITATIVO
(HITO / IV TRIMESTRE)</t>
  </si>
  <si>
    <t>AVANCE CUALITATIVO 
META / IV TRIMESTRE</t>
  </si>
  <si>
    <t>Valor recursos de FUNCIONAMIENTO (pesos) 
Ejecutado con corte al 31 de marzo</t>
  </si>
  <si>
    <t>Valor recursos de INVERSIÓN
(pesos) 
Ejecutado con corte al 31 de marzo</t>
  </si>
  <si>
    <t>Dirección - GIT Relacionamiento</t>
  </si>
  <si>
    <t>DIR_RELA_2</t>
  </si>
  <si>
    <t xml:space="preserve">Preparar a la dirección en el desarrollo de reuniones con socios estratégicos que aporten al posicionamiento de la entidad  a nivel nacional e internacional </t>
  </si>
  <si>
    <t>Número de documentos de preparación y ayudas de memoria/ Total de  documentos de preparación y ayudas de memoria*100</t>
  </si>
  <si>
    <t>DIR_RELA_2.1</t>
  </si>
  <si>
    <t>Quince (15) ayudas de memoria para la participación en comisiones internacionales  con participación del Director General</t>
  </si>
  <si>
    <t xml:space="preserve">Se da cumplimiento al 100% de la meta con la entrega de: 15 memorias de ayuda y 30 documentos de preparación. La meta se mide de forma acumulada sumando los avances del I y II Trimestre. </t>
  </si>
  <si>
    <t>El hito finalizó en el segundo trimestre</t>
  </si>
  <si>
    <t>No aplica</t>
  </si>
  <si>
    <t>Meta finalizada en el II Trimestre</t>
  </si>
  <si>
    <t>DIR_RELA_2.2</t>
  </si>
  <si>
    <t>Treinta (30) documentos de preparación para la participación de la dirección en reuniones y  eventos que aporten al fortalecimiento de las actividades realizadas por el DANE.</t>
  </si>
  <si>
    <t>Dirección - GIT GEDI</t>
  </si>
  <si>
    <t>DIR_GEDI_4</t>
  </si>
  <si>
    <t xml:space="preserve">Una (1) estrategia de implementación de la  Guía de Enfoque Diferencial e Interseccional en el Sistema Estadístico Nacional, para concretar acciones de corto plazo </t>
  </si>
  <si>
    <t>Porcentaje de avance de las acciones programadas</t>
  </si>
  <si>
    <t>DIR_GEDI_4.1</t>
  </si>
  <si>
    <t>Un (1) plan de acciones del Sistema Estadístico Nacional para la implementación de la Guía de Enfoque Diferencial e Interseccional</t>
  </si>
  <si>
    <t xml:space="preserve">En este trimestre a avanzó en la socialización dela guía con ICBF, Centro Nacional de Memoria Histórica CNMH, igualmente se realizaron mesas de trabajo para la estrategia 2.1, 2.3 y 2.4 del plan estadístico agropecuario – PES y se programó un taller presencial en el ámbito de la Implementación del eje estratégico 2 del PES Agropecuario, donde se incluyó Información estadística sectorial con enfoque diferencial e interseccional, específicamente la Estrategia 2.4, con el fin de sensibilizar y capacitar a las entidades que conforman el ecosistema de datos del sector agropecuario. </t>
  </si>
  <si>
    <t>No aplica para este trimestre</t>
  </si>
  <si>
    <t xml:space="preserve">En este trimestre a avanzó en la socialización dela guía con ICBF, Centro Nacional de Memoria Histórica CNMH, igualmente se realizaron mesas de trabajo para la estrategia 2.1, 2.3 y 2.4 del plan estadístico agropecuario – PES y se programó un taller presencial en el ámbito de la Implementación del eje estratégico 2 del PES Agropecuario, donde se incluyó Información estadística sectorial con enfoque diferencial e interseccional, específicamente la Estrategia 2.4, con el fin de sensibilizar y capacitar a las entidades que conforman el ecosistema de datos del sector agropecuario. 
</t>
  </si>
  <si>
    <t>Inicia en el cuarto trimestre</t>
  </si>
  <si>
    <t>LEVANTAMIENTO DE INFORMACIÓN ESTADÍSTICA CON CALIDAD, COBERTURA Y OPORTUNIDAD  NACIONAL</t>
  </si>
  <si>
    <t xml:space="preserve">Bases de datos de la temática de mercado laboral
</t>
  </si>
  <si>
    <t>C-0401-1003-24-0-0401004-02</t>
  </si>
  <si>
    <t>DIR_SUB_TRV_2022_LOG</t>
  </si>
  <si>
    <t>DIR_GEDI_4.2</t>
  </si>
  <si>
    <t>Un (1) informe final de la experiencia de corto plazo de implementación de la guía y retos de implementación del plan</t>
  </si>
  <si>
    <t xml:space="preserve">Entre las acciones de avance en el tercer trimestre del año sobre la estrategia de implementación y retos de la Guía de Enfoque Diferencial e Interseccional en el Sistema Estadístico Nacional  
•	Se han recibido, analizado y enviado la retroalimentación de 26 informes de avance en el plan de implementación de las entidades del SEN de la “Guía para la Implementación del Enfoque Diferencial e Interseccional en la Producción Estadística del SEN”.
•	Se han realizado (en el tercer trimestre) asesorías a solicitud de las siguientes entidades del SEN:
•	Superintendencia de Industria y Comercio el 29/08/2022 
•	Ministerio del Interior el 05/09/2022
•	 Ministerio de Hacienda y Crédito público el 14/09/2022 
•	Ministerio de Transporte el 29/09/2022
•	Se han enviado recordatorios de la solicitud de informes de avances en el plan de implementación de las entidades que aún no lo han hecho. 
•	Acciones a corto plazo seguir en el proceso de asesoría a las entidades que aún no han realizado avances en la implementación y en la socialización/ sensibilización de la Guía a las entidades que lo soliciten. 
</t>
  </si>
  <si>
    <t xml:space="preserve">Documento en Exel </t>
  </si>
  <si>
    <t>En este trimestre avanzó con el total esperado del hito</t>
  </si>
  <si>
    <t>Oficina Asesora de Planeación - GIT Planeación Estratégica y Presupuestal</t>
  </si>
  <si>
    <t>OPLAN_3</t>
  </si>
  <si>
    <t>Un (1) ejercicio de programación presupuestal del sector para la vigencia 2023, finalizado</t>
  </si>
  <si>
    <t>Número de productos entregados dentro del ejercicio de programación presupuestal del sector / Total de productos entregados en el ejercicio de programación*100</t>
  </si>
  <si>
    <t>OPLAN_3.1</t>
  </si>
  <si>
    <t>Un (1) anteproyecto de presupuesto 2023 formulado</t>
  </si>
  <si>
    <t xml:space="preserve">En el segundo trimestre de 2022, fueron realizadas y cumplidas las principales actividades asociadas a la actualización de los proyectos al POAI 2023, proceso que conto con la aprobación de los 13 ajustes   y cuya información puede consultarse en el SUIFP.
Paralelamente, se realizó la presentación del Marco de Gasto de Mediano Plazo ante las instancias especificas, la cual dio a conocer las proyecciones del sector estadístico para los próximo años.
</t>
  </si>
  <si>
    <t>finalizado en el II trimeestre</t>
  </si>
  <si>
    <t>Durante el trimestre, se trabajo en conjunto con las áreas para llevar a cabo los documentos requeridos para actualizar los proyectos a POAI, teniendo en cuenta el estado actual de los proyectos y los requerimientos presupuestales.
Asi mismo, para el caso del MGMP, se elaboro la proyección del sector estadistico a partir de los insumos enviados por el IGAC y los ejercicios internos adelantandos por el DANE.</t>
  </si>
  <si>
    <t>-</t>
  </si>
  <si>
    <t>FORTALECIMIENTO DE LA CAPACIDAD TÉCNICA Y ADMINISTRATIVA DE LOS PROCESOS DE LA ENTIDAD  NACIONAL</t>
  </si>
  <si>
    <t>Documentos de planeación</t>
  </si>
  <si>
    <t>C-0499-1003-6-0-0499054-02</t>
  </si>
  <si>
    <t>OPLAN_2022_DP</t>
  </si>
  <si>
    <t>OPLAN_3.2</t>
  </si>
  <si>
    <t>Una (1) actualización de las fichas EBI de los proyectos de inversión 2023 para POAI realizada.</t>
  </si>
  <si>
    <t>OPLAN_3.3</t>
  </si>
  <si>
    <t>Un (1) presentación del Marco de Gasto de Mediano Plazo (MGMP) 2023-2026 realizada</t>
  </si>
  <si>
    <t>OPLAN_3.4</t>
  </si>
  <si>
    <t>Una (1) actualización y distribución de la cuota por proyecto de inversión realizada</t>
  </si>
  <si>
    <t>Se realizó la distribución de la cuota de inversión asignada a la entidad en el mes de julio, en la cual se desagrego el presupuesto en cada uno de los productos de cada proyecto en el aplicativo SUIFP del DNP y se socializo en una presentación al comite directivo</t>
  </si>
  <si>
    <t>PPT Socialización cuota 2023</t>
  </si>
  <si>
    <t>OPLAN_3.5</t>
  </si>
  <si>
    <t>Un (1) acompañamiento a las áreas en el diligenciamiento del instrumento para la programación de recursos 2023 finalizado</t>
  </si>
  <si>
    <t>OPLAN_4</t>
  </si>
  <si>
    <t>Un (1) ejercicio de seguimiento a la ejecución presupuestal del sector para la vigencia 2022, finalizada</t>
  </si>
  <si>
    <t>Número de productos entregados dentro del ejercicio de seguimiento a la ejecución presupuestal / Total de productos entregados dentro del ejercicio de seguimiento a la ejecución presupuestal*100</t>
  </si>
  <si>
    <t>OPLAN_4.1</t>
  </si>
  <si>
    <t>Una (1) actualización en el aplicativo SUIFP de los proyectos de inversión a Decreto de liquidación 2022 realizada</t>
  </si>
  <si>
    <t>El grupo de trabajo continúo adelantando las acciones de seguimiento a nivel presupuestal y la verificación del cargue de información en los diferentes aplicativos establecidos.</t>
  </si>
  <si>
    <t>Se continua con el seguimiento presupuestal del tercer trimestre de 2022 a cada uno de los 13 proyectos de inversión</t>
  </si>
  <si>
    <t>OPLAN_4.2</t>
  </si>
  <si>
    <t>Doce (12) reportes mensuales de seguimiento a la ejecución presupuestal de la entidad realizados</t>
  </si>
  <si>
    <t>Durante el III trimestre. se realizó el seguimiento de los 13 proyectos de inversión en el aplicativo SPI del DNP, reportando los avances de los indicadores de gestión, financiero y de producto, de forma mensual. Así mismo, fueron elaboradas las presentaciones de ejecución presupuestal para el respectivo trimestre, generando una para cada uno de los meses.</t>
  </si>
  <si>
    <t>Correo mensual con la solicitud del tramite y patallazo de los proyectos actulizados en el aplicativo.
PPT del seguimiento mensual</t>
  </si>
  <si>
    <t>Dirección de Geoestadística - DIG</t>
  </si>
  <si>
    <t>DIG_8</t>
  </si>
  <si>
    <t>Productos geoespaciales, geoanaliticos y de geovisualización a demanda, como soporte a los procesos de difusión de información estadística y otras fuentes generados.</t>
  </si>
  <si>
    <t>Productos generada/Productos programadas</t>
  </si>
  <si>
    <t>DIG_8.1</t>
  </si>
  <si>
    <t xml:space="preserve">Elaborar productos geoespaciales, geoanaliticos y de geovisualización a demanda, como soporte a los procesos de difusión de información estadística y otras fuentes generados. </t>
  </si>
  <si>
    <t>La Dirección de Geoestádistica,  atendio las solicitudes de las operaciones estadísticas, frente a productos geoespaciales, geoanaliticos y de geovisualización solicitados</t>
  </si>
  <si>
    <t>Durante el presente periodo se generaron los productos geoespaciales temáticos, correspondiente a los mapas temáticos como soporte a la difusión de resultados, en temas como: CNPV 2018, GEIH, ECV, SIPSA, DEGURBA, Pobreza y CNUE. Y de los productos geoanalíticos y geovisores​, se realizaron productos geoanalíticos derivados de interpolación de unidades económicas y actualización del geovisor de Pobreza Monetaria a nivel departamental, datos 2021.</t>
  </si>
  <si>
    <t>PRODUCTOS GENERADOS</t>
  </si>
  <si>
    <t>La Dirección de Geoestádistica, durante el trimestre genero a demanda los productos para las operaciones estadísticas, frente a productos geoespaciales, geoanalíticos y de geovisualización.</t>
  </si>
  <si>
    <t>LEVANTAMIENTO E INTEGRACIÓN DE LA INFORMACIÓN GEOESPACIAL CON LA INFRAESTRUCTURA ESTADÍSTICA NACIONAL Y OTROS DATOS  NACIONAL</t>
  </si>
  <si>
    <t>Servicio de geo información estadística - DIG</t>
  </si>
  <si>
    <t>C-0401-1003-21-0-0401051-02</t>
  </si>
  <si>
    <t>SGEO_2022_GESTION_CONOCIMIENTO</t>
  </si>
  <si>
    <t>Oficina de Sistemas</t>
  </si>
  <si>
    <t>OSIS_3</t>
  </si>
  <si>
    <t>Un (1) tablero de control de proveedores para administrar y hacer seguimiento del ciclo de vida de la contratación de la Oficina de Sistemas, con el fin de realizar seguimiento y garantizar el cumplimiento de los objetivos institucionales.</t>
  </si>
  <si>
    <t xml:space="preserve">
Porcentaje de avance de la conceptualización del ciclo de vida de la contratación de proveedores.
</t>
  </si>
  <si>
    <t>OSIS_3.1</t>
  </si>
  <si>
    <t xml:space="preserve">Una (1) conceptualización del ciclo de vida de la contratación de proveedores, definida. </t>
  </si>
  <si>
    <t xml:space="preserve"> Se cuenta con los instrumentos definidos y con recolección de información </t>
  </si>
  <si>
    <t>Se tiene definido el ciclo de contratación y este está reflejado en los tableros de control</t>
  </si>
  <si>
    <t>Presentación actualizada: Tableros de control 20221013</t>
  </si>
  <si>
    <t>Se avanza en la definición d dos  tableros de control, de contratistas y proveedores</t>
  </si>
  <si>
    <t>N/A</t>
  </si>
  <si>
    <t xml:space="preserve"> $                           259.787.272,00</t>
  </si>
  <si>
    <t xml:space="preserve"> $                           192.315.593,00</t>
  </si>
  <si>
    <t>FORTALECIMIENTO  Y MODERNIZACIÓN DE LAS TICS QUE RESPONDAN A LAS NECESIDADES DE LA ENTIDAD A NIVEL   NACIONAL</t>
  </si>
  <si>
    <t>Servicios de información para la gestión administrativa</t>
  </si>
  <si>
    <t>C-0499-1003-5-0-0499001-02</t>
  </si>
  <si>
    <t>ARQ_APL_2022</t>
  </si>
  <si>
    <t>OSIS_3.2</t>
  </si>
  <si>
    <t>Un (1) tablero de control de proveedores, implementado.</t>
  </si>
  <si>
    <t>Se construyen:
Tableros de control de proveedores
Tablero de control de contratistas</t>
  </si>
  <si>
    <t>Tableros de control de proveedores
Tablero de control de contratistas</t>
  </si>
  <si>
    <t>OSIS_4</t>
  </si>
  <si>
    <t>Una (1) documentación de infraestructura tecnológica para la gestión de los servicios de TI seguros y eficientes, mantenida, de acuerdo a las buenas prácticas de TI. </t>
  </si>
  <si>
    <t>Porcentaje de avance en el catálogo de servicios tecnológicos.</t>
  </si>
  <si>
    <t>OSIS_4.1</t>
  </si>
  <si>
    <t xml:space="preserve">Un (1) catálogo de servicios tecnológicos,  para el buen funcionamiento y disponibilidad de la plataforma tecnológica, atendido a través de la mesa de ayuda en sus diferentes niveles de servicio, actualizado. </t>
  </si>
  <si>
    <t xml:space="preserve"> Se realiza catalogo de servicios para plataforma tecnologica y Se realiza el proceso de envio a flujo de aprobacion
Se realizaron los ans de backup y servicios de escritorios para plataforma tecnologica, se realizo el flujo de envio a aprobacion </t>
  </si>
  <si>
    <t xml:space="preserve">El catalogo de servicios se encuentra pendiente de aprobacion por parte de la jefatura de sistemas. </t>
  </si>
  <si>
    <t>Catalogo de servicios  - Plataforma Tecnologica</t>
  </si>
  <si>
    <t>Se avanza de acuerdo al cronograma establecido del cumplimiento del pan operativo  para los ans y catalogo de servicios de plataforma Tecnologica cumpliendo con un 80% la meta</t>
  </si>
  <si>
    <t xml:space="preserve"> $                           115.593.360,00</t>
  </si>
  <si>
    <t xml:space="preserve"> $                             88.528.212,00</t>
  </si>
  <si>
    <t>OSIS_4.2</t>
  </si>
  <si>
    <t xml:space="preserve">Dos (2) acuerdo de niveles de servicios para garantizar la calidad y satisfacción de los usuarios , establecidos. </t>
  </si>
  <si>
    <t xml:space="preserve">Los ans de bakup y servicios de escritorios se encuentran pendientes de aprobacion por parte de jefatura de sistemas. </t>
  </si>
  <si>
    <t>ANS BACKUP
ANS SERVICIOS DE ESCRITORIOS</t>
  </si>
  <si>
    <t>OSIS_5</t>
  </si>
  <si>
    <t>Cuatro (4) servicios tecnológicos, para el soporte y mantenimiento de la infraestructura de TI, enmarcada en la producción estadística, atendidos y fortalecidos</t>
  </si>
  <si>
    <t xml:space="preserve">Porcentaje de solicitudes de servicio especializado en relación  a servicios prestados </t>
  </si>
  <si>
    <t>OSIS_5.1</t>
  </si>
  <si>
    <t>Un (1) servicio tecnológico en función de los usuarios del DANE con un punto único de contacto para  resolver y/o canalizar las necesidades relativas a la prestación del servicio de la plataforma tecnológica, atendido.</t>
  </si>
  <si>
    <t>Se atendieron los casos registrados a través de la mesa de servicios una vez estuvo habilitada la herramienta, tanto los de estaciiones de trabajo como de servicios especializados.
Se realizaron los respaldos de bakups institucionales de la entidad
Se reportan los equipos autenticados en el dominio del Dane</t>
  </si>
  <si>
    <t xml:space="preserve">Se registran todos los requerimientos através de el punto unico de contacto una vez fue habilitada la herramienta de mesa de ayuda GLPI. </t>
  </si>
  <si>
    <t>GLPI CASOS PLATAFORMA TECNOLOGCA  III TRIMESTRE</t>
  </si>
  <si>
    <t>La oficina de Sistemas a través del GIT Plataformas Tecnológicas prestó los servicios tecnológicos para el soporte y mantenimiento de la infraestructura de TI; así mismo ha concentrado sus esfuerzos en el levantamiento de los servicios de forma segura y eficiente y se avanza de acuerdo al cornograma establecido</t>
  </si>
  <si>
    <t xml:space="preserve"> $                           323.359.936,00</t>
  </si>
  <si>
    <t xml:space="preserve"> $                           246.674.931,00</t>
  </si>
  <si>
    <t>OSIS_5.2</t>
  </si>
  <si>
    <t xml:space="preserve"> Un (1) servicio tecnológico en función del Backup institucional para restaurar los servicios de la entidad, prestado.</t>
  </si>
  <si>
    <t>Se realizan los backups institucionales</t>
  </si>
  <si>
    <t>Relacion de backups realizados</t>
  </si>
  <si>
    <t>OSIS_5.3</t>
  </si>
  <si>
    <t>Un (1) servicio tecnológico en función de los equipos de computo (estaciones de trabajo) prestado.</t>
  </si>
  <si>
    <t>Se reportan los equipos de computo autenticados en el dominio Dane</t>
  </si>
  <si>
    <t>Equipos de computo Autenticados</t>
  </si>
  <si>
    <t>OSIS_5.4</t>
  </si>
  <si>
    <t xml:space="preserve">Un (1) servicio especializado que permita disponer de la plataforma base tecnológica, para habilitar  servicios en función de la producción.  </t>
  </si>
  <si>
    <t>Se Reportan los servicios especializados por GLPI</t>
  </si>
  <si>
    <t xml:space="preserve">Servicios especializados de Plataforma Tecnologica atendidos </t>
  </si>
  <si>
    <t>OSIS_7</t>
  </si>
  <si>
    <t>Habilitar un (1) mecanismo para la implementación de servicios, tramites o procesos para el fortalecimiento de la política de gobierno digital en su componente de servicio ciudadano digital de interoperabilidad y que mejore la metodología (procesos e instrumentos) para la recolección y difusión de las Operaciones Estadísticas internas del DANE.</t>
  </si>
  <si>
    <t>Porcentaje de implementación del mecanismo para la habilitación de servicios, trámites o procesos para el fortalecimiento de la política de gobierno digital en su componente de servicio ciudadano digital de interoperabilidad y para el mejoramiento de la metodología (procesos e instrumentos) para la recolección y difusión de operaciones estadísticas internas del DANE</t>
  </si>
  <si>
    <t>OSIS_7.1</t>
  </si>
  <si>
    <t xml:space="preserve">Una (1) arquitectura de referencia y/o de solución para los intercambios de información e interoperabilidad actualizada </t>
  </si>
  <si>
    <t>30/04/2022</t>
  </si>
  <si>
    <t>Arquitectura de referencia y/o de solución para los intercambios de información e interoperabilidad</t>
  </si>
  <si>
    <t>Se avanza conforme  al cronograma establecido del cumplimiento del pan operativo en un 65%  del  mecanismo para la implementación de servicios, tramites o procesos para el fortalecimiento de la política de gobierno digital en su componente de servicio ciudadano digital de interoperabilidad y que mejore la metodología (procesos e instrumentos) para la recolección y difusión de las Operaciones Estadísticas internas del DANE.</t>
  </si>
  <si>
    <t xml:space="preserve"> $                             28.983.100,00</t>
  </si>
  <si>
    <t xml:space="preserve"> $                             21.737.325,00</t>
  </si>
  <si>
    <t>OSIS_7.2</t>
  </si>
  <si>
    <t>Un (1) servicio de difusión de indicadores de la temática económica a través de mecanismos tecnológicos de interoperabilidad que fortalezcan los canales de difusión estadística del DANE implementado</t>
  </si>
  <si>
    <t>Se avanza en la disponibilidad del servicio web de interoperabilidad en la tematica economica ENEL,  el cual  se encuentra en estado de prueba., asi mismo se documenta el modelo de datos. </t>
  </si>
  <si>
    <t xml:space="preserve">Documento Catálogo_Componentes_Informacion V3
ENEL_DSD_MATRIX. </t>
  </si>
  <si>
    <t>OSIS_7.3</t>
  </si>
  <si>
    <t>Un (1) servicio de interoperabilidad de información de la temática sociodemográfica a través de mecanismos tecnológicos que fortalezcan los canales de difusión estadística del DANE implementado</t>
  </si>
  <si>
    <t>30/11/2022</t>
  </si>
  <si>
    <t>Se avanza en la disponibilidad del servicio web de interoperabilidad en la tematica sociodemografica  de SIENA, y se encuentra en estado de prueba., asi mismo se documenta el modelo de datos. </t>
  </si>
  <si>
    <t>Documento Catálogo_Componentes_Informacion V3.
SIENA_DSD_MATRIX_1.1_geoportale</t>
  </si>
  <si>
    <t>OSIS_7.4</t>
  </si>
  <si>
    <t>Un (1) mecanismo de aseguramiento de los servicios de interoperabilidad integrado a la PDI para los proyectos de Interoperabilidad del DANE restaurado</t>
  </si>
  <si>
    <t>OSIS_7.5</t>
  </si>
  <si>
    <t>Un (1) servicio de interoperabilidad con Ministerio de Minas y Energía a través de la PDI restaurado</t>
  </si>
  <si>
    <t>OSIS_8</t>
  </si>
  <si>
    <t>Habilitar un (1) mecanismo para la prestación de servicios de gestión de información de las operaciones estadísticas económicas, sociales y ambientales que fortalezca el uso y aprovechamiento de los datos para que mejore la toma de decisiones y la producción de información estadística y misional de la entidad implementado</t>
  </si>
  <si>
    <t>Porcentaje de implementación del mecanismo para la prestación de servicios de gestión de información de operaciones estadísticas que fortalezca el uso y aprovechamiento de los datos para que mejore la toma de decisiones y la producción de información estadística y misional de la entidad.</t>
  </si>
  <si>
    <t>OSIS_8.1</t>
  </si>
  <si>
    <t xml:space="preserve">Una (1) arquitectura de referencia y/o de solución para el lago de datos local actualizada </t>
  </si>
  <si>
    <t>Documento de Arquitectura de Referencia para el lago de datos On Premise - V2</t>
  </si>
  <si>
    <t>Se avanza conforme  al cronograma establecido del cumplimiento del pan operativo en un 87%  de la  habilitación de un  mecanismo para la prestación de servicios de gestión de información de las operaciones estadísticas económicas, sociales y ambientales que fortalezca el uso y aprovechamiento de los datos para que mejore la toma de decisiones y la producción de información estadística y misional de la entidad implementado</t>
  </si>
  <si>
    <t xml:space="preserve"> $                           213.809.800,00</t>
  </si>
  <si>
    <t xml:space="preserve"> $                           160.357.350,00</t>
  </si>
  <si>
    <t>OSIS_8.3</t>
  </si>
  <si>
    <t>Una (1) arquitectura de referencia y/o de solución para el lago de datos híbrido en nube</t>
  </si>
  <si>
    <t>ArquitecturaReferencia_Lago de datos Hibrido-2</t>
  </si>
  <si>
    <t>OSIS_8.4</t>
  </si>
  <si>
    <t>Un (1) lago de datos híbrido en nube para el servicio de automatización y disposición que permita la automatización, procesamiento y aprovechamiento de los datos en la producción estadística y misional de la entidad</t>
  </si>
  <si>
    <t xml:space="preserve">Se realiza los pilotos establecidos para el servicio de automatización, procesamiento y disposición del lago de datos híbrido </t>
  </si>
  <si>
    <t>Formato_Pruebas_Pilotos_Oracle 1
Documento de apoyo para el ingreso del usuario a la plataforma</t>
  </si>
  <si>
    <t>OSIS_8.5</t>
  </si>
  <si>
    <t>Un (1) servicio de automatización, custodia y disposición de información para el apoyo de procesos de producción y calidad de información de OOEE y proyectos misionales, atendido a través de la Mesa de Gestión de Incidencias en sus diferentes categorías</t>
  </si>
  <si>
    <t>Durante el tercer trimestre se ejecutaron por cronograma y demanda las  actividades y  entrega de productos para la automatización SAS de  las encuestas GEIH en el marco 2005,  la encuesta GEIH en el marco 2018 y  para otras en cuentas entre estas (ECV, EGIT, EMICRON); así mismo las actividades y atención de solicitudes de  la transmisión de Datos bajo el estándar SDMX y las actividades asociadas a las bodegas de bases de datos de OOEE. (IPC, IPP, GEIH, SIPSA).</t>
  </si>
  <si>
    <t>Bitácora de La Automatización SAS Para de las encuestas GEIH en el marco 2005, GEIH  2018  
Bitácora para las Otras Encuestas
Bitácora Trasmisión de Datos Bajo Estándar SDMX
Reporte mesa de ayuda GLPI -  Mes de Julio 2022
Reporte mesa de ayuda GLPI -  Mes de Agosto 2022
Reporte mesa de ayuda GLPI -  Mes de Septiembre 2022</t>
  </si>
  <si>
    <t>OSIS_8.6</t>
  </si>
  <si>
    <t>Un (1) servicio de automatización SAS restaurado que  proporciona  mejora en la metodología (procesos e instrumentos) y resultados para las Encuestas de las Operaciones estadísticas</t>
  </si>
  <si>
    <t>Informe_ restauración _Automatización SAS, Bases y Bodegas de Datos OOEE y Trasmisión bajo Estándar SDMX del Grupo de Procesamiento de OOEE del GIT de Gestión de Datos.</t>
  </si>
  <si>
    <t>OSIS_9</t>
  </si>
  <si>
    <t>Un (1) mapa de información que fortalezca la identificación y documentación de inventarios de registros administrativos y estadísticos de la GEIH y que fortalezca la toma de decisiones basadas en datos, elaborado</t>
  </si>
  <si>
    <t>Porcentaje de implementación del mapa de información para el fortalecimiento de la identificación y documentación de inventarios de registros administrativos y estadísticos de la GEIH y que fortalezca la toma de decisiones basadas en datos.</t>
  </si>
  <si>
    <t>OSIS_9.1</t>
  </si>
  <si>
    <t>Un (1) componente de información con las  fuentes de flujos  para la GEIH actualizado</t>
  </si>
  <si>
    <t>Componentes de Información- GEIH</t>
  </si>
  <si>
    <t>Se avanza conforme  al cronograma establecido del cumplimiento del pan operativo en un 90%  del mapa de información que fortalezca la identificación y documentación de inventarios de registros administrativos y estadísticos de la GEIH y que fortalezca la toma de decisiones basadas en datos, elaborado</t>
  </si>
  <si>
    <t>OSIS_9.2</t>
  </si>
  <si>
    <t>Un (1) diseño de modelos de datos para la documentación de atributos de información de los registros administrativos y estadísticos de la GEIH elaborado</t>
  </si>
  <si>
    <t>Avance _ Catálogo_Componentes_Informacion_GEIH V3.0</t>
  </si>
  <si>
    <t>OSIS_9.3</t>
  </si>
  <si>
    <t>Un (1) modelo de flujos de información de las fuentes de la GEIH construido</t>
  </si>
  <si>
    <t xml:space="preserve">Durante el Tercer trimestre se construyó el modelo de flujos de información relacionado a la GEIH </t>
  </si>
  <si>
    <t>Flujo de información GEIH v2
Diagrama_General_Macroprocesos_GEIH_V8
Flujos de Información Macroproceso GEIH V1
Diagrama_General_Macroprocesos_GEIH_V8
Diagrama de contexto V2.0
Atributos de Información_GEIH_V1
Aquitectura_Procesos_Flujo_Datos_GEIH V2</t>
  </si>
  <si>
    <t>OSIS_9.4</t>
  </si>
  <si>
    <t>Un (1) documento de componentes de información para la GEIH del DANE actualizado.</t>
  </si>
  <si>
    <t>OSIS_10</t>
  </si>
  <si>
    <t>Un (1 ) servicio de desarrollo, soporte y mantenimiento para las operaciones estadísticas misionales, administrativas y de gestión enmarcado en el fortalecimiento de la función de producción de la entidad, bajo las políticas, lineamientos y arquitecturas de los sistemas de información existentes, prestado.</t>
  </si>
  <si>
    <t>Porcentaje de servicios debidamente soportados  mantenidos y documentados para las operaciones estadísticas misionales, administrativas y de gestión.</t>
  </si>
  <si>
    <t>OSIS_10.1</t>
  </si>
  <si>
    <t xml:space="preserve">Un (1) servicio de soporte y mantenimiento para garantizar la continuidad de las operaciones estadísticas misionales, administrativas y de gestión incluidas en el catálogo de sistemas de información, prestado. </t>
  </si>
  <si>
    <t>01/02/2022</t>
  </si>
  <si>
    <t>Se prestaron 1435 servicios de soporte, 1 servicio de desarrollo y 11 servicios de mantenimiento, reportados en la herramienta de Mesa de Servicios y documentados en el repositorio codeversion del GIT Sistemas de información y GIT apoyo a las operaciones censales.</t>
  </si>
  <si>
    <t>Para ICET - Índice de Capacidad Estadística Territorial: se realizó el desarrollo del cuestionario satisfacción de usuarios, cuestionario ICET departamentos, cuestionario municipios PDET, cuestionario disponibilidad de indicadores ET, cuestionario resto del país, disponibilidad indicadores ET, difusión enlaces, ejecución de pruebas y puesta en producción.
Para ECV - Encuesta nacional de calidad de vida: se realizó la actualización de los capítulos servicios del hogar, características y composición del hogar, se definió la rama base de ODK para la implementación del formulario e integración por módulos, se realizó la implementación de requerimientos e implantación de flujo, se generaron versiones de prueba del formulario, se atendieron incidentes reportados en las matrices de prueba y se generó instalador y formulario para operativo.
Para ECSC - Encuesta de convivencia y seguridad ciudadana: se realizó la recolección de información del formato de solicitud de desarrollo de sistemas de información, diligenciamiento del formato de diagnóstico de solicitud de desarrollo y mantenimiento de sistemas de información y levantamiento del formato de solicitud de cambios a sistemas de información.
Para ELCO - Encuesta Longitudinal de Colombia: se realizó revisión y dio respuesta a la aclaración de las variables remitidas para el diccionario de datos de la encuesta aplicada en el año 2019, generación de llaves para los hogares y personas que no tenían llave del año 2019 en la muestra generada por muestras, las cuales se van a usar para el operativo de campo del año 2022, actualización y diligenciamiento del formato guía de diccionario de datos la información de la base de datos a manejar en el operativo del 2022.
Para EDI-EDID - Encuesta sobre ambiente y desempeño institucional nacional: se dio paso a producción para el formulario web y se realizaron los soportes solicitados por medio de la Mesa de servicios
DESARROLLO
EMCES
* Revisión y ajuste del resultado de las pruebas de los grupos 1 a 8. * Generación matriz de pruebas para las funcionalidades desarrolladas en primera fase del sistema:  Resumen Importaciones y Exportaciones y No Reporte en el formulario captura. * De acuerdo con requerimiento solicitado por Temática y Logística se ajustan las historias de usuario y matriz de pruebas en criterios de aceptación para los grupos 1 al 8 en el formulario de captura (variable modo). * Desarrollo del módulo de resumen de importación y exportación de servicios, en el cual se genera un resumen y un exporte agrupados por los diferentes CABPS. * Desarrollo del módulo de No Reporte, en el cual se genera una descripción y generación del reporte por el cual no se diligencia la información de la encuesta mensual de servicios. * Generación de historia de usuario y mockups para la funcionalidad, descarga de archivos planos: Directorio y Base sistema. * Actualización, cronograma, definición, prioridades de desarrollo para estimación de tiempos. * Se realiza cargue de directorio base para la encuesta EMCES. * Desarrollo del módulo de descarga de reportes, en los cuales se incluirán 2 reportes definidos por el área de temática y logística. * Desarrollo de ficha de análisis y critica para la encuesta EMCES. * Reunión con usuarios temáticos y logísticos para definir hitos principales desarrollo fase II sistema EMCES. * Actualización al cronograma de desarrollo con base en los principales hitos fase II * Se desarrolló el módulo de reportes de la encuesta en el cual se pueden exportar los diferentes archivos planos solicitados. * Ajuste al sistema de captura, en el cual se divida la caratula por periodos, Que la información de la caratula sea única a nivel del periodo de la empresa.
Cartera Hipotecaria de Vivienda - CHV
* Se realiza desarrollo frontend y backend para completar funcionalidad para visualizar indicador de cobertura en el Módulo indicadores para Cartera Hipotecaria de Vivienda. * Se realiza desarrollo frontend y backend para completar funcionalidad para visualizar indicador de calidad en el Módulo indicadores para Cartera Hipotecaria de Vivienda. * Se realiza desarrollo frontend y backend para completar funcionalidad para visualizar indicador de crítica en el Módulo indicadores para Cartera Hipotecaria de Vivienda. * De acuerdo con lo requerido por los usuarios temáticos en reunión del día 15-Julio-2022, se actualizan los criterios de aceptación para el módulo de Novedades consistente en que al crear la novedad Certificado de No Movimiento se generen unos valores determinados para todas las variables. * Desarrollar funciones necesarias para consolidar el correcto funcionamiento para visualizar el indicador de calidad global para la operación estadística CHV. * Desarrollar las funciones para generar la información requerida y completar los cuadros de salida A16-A23, analizando la información aportada por las fuentes en la operación estadística Cartera Hipotecaria de Vivienda.
Financiación de Vivienda (FIVI)
* Generación matriz de pruebas para las funcionalidades de: Login, Usuarios, Directorio y Carátula. * Desarrollo de las funciones necesarias para consolidar el funcionamiento y visualizar el indicador de calidad para la operación estadística FIVI. * Desarrollo de las funciones necesarias para consolidar el funcionamiento y visualizar el indicador de critica logística para la operación estadística FIVI * Desarrollo de las funciones necesarias para consolidar el funcionamiento y visualizar el indicador de calidad global para la operación estadística FIVI
piloto Perdidas y Desperdicios de Alimentos - PDA
* Se realizó los ajustes a las pruebas. * Se realizó el cargue del directorio de la muestra. * Se desplegó el aplicativo y base de datos en ambiente productivo. * Desarrollo de un módulo de reportes donde se descarga por archivos planos los diferentes reportes asociados.  * Se implementaron en dicho módulo 5 reportes para descarga.
Concreto Premezclado Y Cemento Gris
* Desarrollar el módulo de indicadores de Cemento Gris y Concreto Premezclado * Desarrollar el módulo de reportes Concreto premezclado * Se ajusta el módulo de reportes Concreto premezclado y Cemento Gris, corrección de incidencias y desarrollo de mejoras de Cemento gris y concreto premezclado. * Consolidación de resultados pruebas funcionalidades: * Cargue individual y cargue masivo Cemento Gris. * Cargue individual y Cargue Masivo Concreto Premezclado. * Reunión revisión y validación resultados pruebas con usuarios temáticos, logísticos y desarrollo. * Se realiza corrección de incidencias y desarrollo de mejoras de Cemento gris y concreto premezclado.
Liquidación de Sentencias
* El sistema se encuentra en pruebas por parte de las áreas usuarias. * Se realizó ajustes al despliegue en servidor oficial designado para aplicativa liquidación de sentencias. Se realizan pruebas finales con usuarios. * Revisión y ajustes solicitados por los usuarios, como resultado de las pruebas realizadas en el aplicativo liquidación de sentencias: descargar tipo de archivo en físico, ampliar longitud del campo juzgado, envío de notificaciones, cargar archivo. * Se realizó ajustes al despliegue en el servidor oficial designado para aplicativa liquidación de sentencias, se realizan pruebas finales con usuarios gestión humana. * Entrega de ajustes en el aplicativo liquidación de sentencias para adjuntar cinco tipos de archivos y su descarga correspondiente, ampliar longitud del campo juzgado para crear proceso y gestionar proceso.
Encuesta mensual de agencias de viajes (EMAV)
* Desarrollo módulo de notificaciones. * Pruebas al rol fuente y critica * Se desarrolló el módulo de cierre y apertura, periodos de la Encuesta Mensual de Agencias de Viaje
Encuesta Mensual de Servicios - EMS
* Se elabora y entrega las pantallas de los siguientes módulos: * Módulo I Carátula única y estructura de la empresa, Agregar Novedad. * Módulo II Personal ocupado y promedio en el mes -General-. * Módulo II Personal ocupado y promedio en el mes – Educación.  * Módulo III Ingresos Netos. -General- y -Educación-. * Módulo III Ingresos Netos. -Telecomunicaciones. * Módulo III Ingresos Netos. -Restaurantes.
MANTENIMIENTO
Rediseño Encuesta Anual de Servicios
* Se realiza acompañamiento en los ajustes a las especificaciones de acuerdo con las incidencias reportadas en las pruebas para documentar los controles de cambios generados. * Se realiza el acompañamiento en la ejecución de las pruebas parciales correspondientes a los módulos de formulario (Fuente y Crítico), Ficha fuente y envío de formulario y Consultar bandeja de asignaciones, Ficha de Análisis General y Cruce EAS - EMS, se realiza informe de incidencias y se realiza la priorización para iniciar los ajustes correspondientes por parte de los desarrolladores. * Integración de los 4 back-end empleados la encuesta anual de servicios y la actualización de datos y sincronización de tablas de cada uno de los back-end. Para estas integraciones se implementó un componente de actualización para transforma la data al modelo antiguo y servicios de integración de estados y fechas. * Se realiza el acompañamiento en la ejecución de las pruebas en el ambiente de producción correspondientes a los módulos de formulario (Fuente), Ficha fuente y envío de formulario y Consultar bandeja de asignaciones. * Se realiza informe de incidencias y se realiza la priorización para iniciar los ajustes correspondientes por parte de los desarrolladores. * Implementé las correcciones de los errores reportados y los controles de cambio solicitados durante las pruebas de usuario. El último reporte de hallazgos se reportó el 23 de agosto y con este último informe se finaliza la aceptación de controles de cambios. Durante este periodo también se realizó el despliegue a producción de la funcionalidad de captura de encuesta y envío de formularios. * Implementé las correcciones de los errores reportados y los controles de cambio solicitados durante las pruebas de usuario. El último reporte de hallazgos se reportó el 23 de agosto y con este último informe se finaliza la aceptación de controles de cambios. Durante este periodo también se realizó el despliegue a producción de la funcionalidad de captura de encuesta. Se hizo la corrección del envío de las novedades. El 25 de agosto retomé la implementación de las funcionalidades de informe operativo y fichas de análisis. El 26 de agosto se hará una primera entrega de estas funcionalidades. * Se implementaron los procesos de cargue de información del directorio actualizado y sincronización de variables al modelo antiguo. Se apoyo al grupo de infraestructura en la adecuación y configuración de servidores para el ambiente de producción. Se ajusto la funcionalidad de observaciones del back-end de EAS-V2 * Se realiza el seguimiento a los avances de los requerimientos solicitados frente a los desarrollados, para reajustar el cronograma y socializarlo en los distintos PMU's de las encuestas económicas. * Se realiza el acompañamiento en el proceso de pruebas para generar el paso a producción del aplicativo para las funcionalidades del rol Crítico. * Se ajustaron los servicios del módulo antiguo del EAS y los servicios del módulo de ficha de análisis.  * Se implementó la capa de seguridad en cada uno los servicios. * Desarrollo de funciones y servicios solicitados para completar la información de territorial al realizar autenticación y listado de sedes. * Entrega a pruebas de funcionalidad de ficha de análisis general. De este módulo solo se entregó la visualización de las fórmulas. Hay funcionalidades de reportes emergentes que no se pudieron entregar dado que aún no están implementados los servicios. * Despliegue en producción a partir de las fuentes publicadas en repositorio. después de probar varios caminos para hacer un despliegue con las fuentes correctas, se consiguió realizar el despliegue de manera exitosa en producción de la funcionalidad de descarga de reportes y algunas correcciones y controles de cambios realizados por el usuario en cuanto a usuarios fuentes y configuración de algunas preguntas de las encuestas. * Durante el periodo se hizo la revisión de los servicios requeridos para terminar la funcionalidad de informe operativo.
Encuesta Ambiental Industrial - EAI
* Se realizan los ajustes para la salida a operativo con notificación operativo EAI 2021.
Rediseño Encuesta Anual de Comercio
* Corrección colores módulos pestañas, revisión de notificación fuente, validación de datos módulo gestión ambiental. * Implementación y ajustes de validaciones enviadas por los usuarios logísticos y temáticos como resultado de las pruebas hechas al aplicativo de la EAC módulo 7 y 8, ambiente de pruebas y producción. * Ajustar el reporte PDF del formulario adicionando los módulos gestión ambiental y economía circular, ambiente de pruebas y producción. * Implementación de las validaciones y ajustes solicitados por el área temática y logística, ambiente de pruebas y producción. * Eliminar 199 fuentes en ambiente de producción para el operativo 2021. * Cargue de 186 fuentes en ambiente de producción para el operativo 2021. * Entrega de los insumos para realizar la notificación a las fuentes. * Imputación de fuentes para la EAC2020 ambiente de producción. * Ajustar a los procedimientos de base de datos para implementar los cambios solicitados en el módulo 2, ajustar e implementar las validaciones de consistencia en cada módulo del aplicativo y validaciones crítico, solicitadas por el usuario logístico, ambiente de pruebas y producción. * Entrega de los insumos para realizar la notificación de fuentes casos GLPI (43 355). * Actualizar la fecha de notificación y fecha de vencimiento a las fuentes notificadas. * Desarrollo de reportes y vistas para consultar la información de los módulos 7 y 8,          requerimiento enviado por el área usuaria el 05 de agosto a través del caso GLPI (42 491). * Asignación de fuentes a críticos casos GLPI (43 594, 43 619) * Implementar chequeos, revisión de inconvenientes, casos de GLPI (43 827, 43 729, 43 796, 43 635)
Encuesta mensual de agencias de viajes (EMAV)
* Se desarrollan los módulos de reportes, edición de fuentes y módulos de captura para el rol administrador.
Encuesta Comercio Exterior - COMEX
* Entrega de la estructura para los módulos de IMPO y EXPO teniendo en cuenta: - Ingreso - Roles y Perfiles - Módulo Cargue - Parametrizador - Procesamiento y análisis - Monitoreo y control - Consultas dinámicas - Generación de productos.
SOPORTE
Sistema de información de precios SIPSA
* Se realizó el cargue de la información faltante insumos, leche * Se realizó el ajuste de los datos recolectados para los componentes en recolección. * Soporte al aplicativo de análisis para los usuarios del sistema * Se realizó el ajuste de la información para el componente de leche. * Se realizó el ajuste de los datos recolectados para los componentes en recolección. * Se realizó ajustes en base de datos para la generación de cuadros de salida. * Se realizó el ajuste de la información capturada. * Se realizó ajustes en base de datos para la generación de cuadros de salida. * Generación de la homologación de los códigos CPC para el componente de mayoristas. * Soporte a la generación de cuadros de salida para el área de logística y temática. * Ajuste a la recolección del mes septiembre para los componentes del aplicativo.
Encuesta Licencias de Construcción - ELIC
* Se avanza en completitud de base de datos del aplicativo ELIC a corte año 2021. * Se ajusta completitud de base de datos realizada a corte 2022. * Se avanza en ajustes de completitud de base de datos del aplicativo ELIC a corte año 2021. * Se ajusta versión 4 de completitud de base de datos realizada a corte 2022. * Se ajusta cronograma de actividades del aplicativo ELIC.
Encuesta Anual de Inversión Extranjera Directa - EAID
* Generación de scripts sql, para el cargue de registros a la base de datos de producción. * Se ajusta el aplicativo en el módulo 2 para Grupos empresariales para que cuando el usuario seleccione una actividad relacionada con el régimen cambiario especial, se habilite el campo relacionado con solicitar si la empresa pertenece o no a este régimen. * Se carga directorio de empresas nuevas para el operativo 2021 * Se carga directorio para operativo 2021 y se excluyen empresas solicitadas * Generación de formulario en .pdf para empresa o grupo empresarial con el módulo de régimen cambiario especial * Se ajustan visualización de errores en el formato de números no soportados en la versión php 7.4.19  * Desarrollo descarga de planos para el módulo Régimen Cambiario especial, tanto para Empresas como para grupos empresariales. * Desarrollo descarga de planos para regionalización del régimen cambiario especial. * Se atiende soportes solicitados por el operativo. * Se modifica variables asociados al régimen cambiario especial a los planos generados para las empresas y grupos empresariales.
Indicador de producción de obras civiles (IPOC)
* Ajuste sobre el manejo de las sesiones en codeigniter 3, ajuste a librerías existentes en PHP5 * Creación de repositorio en GIT codeversion para IPOC, creación de ramas test y main. * Configuración de servidor de pruebas y restore de BD en ambiente de pruebas, implementación del aplicativo en ambiente de pruebas, integración con codeversion para despliegue automático mediante rama test. * Se ejecutan pruebas por parte del equipo funcional y se crea matriz de ejecución de pruebas con múltiples errores, se da solución a cada error en la medida que se van reportando.  * Se crea nuevo requerimiento de seguridad para los roles fuente financiadora y fuente ejecutora, se solicitará cambio de contraseña cada vez que sean creados usuarios con estos roles o cada vez que se actualice su contraseña por parte del rol administrativo u operativo. * Desarrollo de nuevo requerimiento ""Departamentos por sub obra"" se están construyendo nuevos controladores y ajustando entidades existentes. * Puesta en producción del aplicativo con ajustes de seguridad y BD actualizada para iniciar recolección 2022-3. * Cargue masivo de contratos DNI con Pentaho.
ELCO
* Ajuste y generación de reportes modulo evaluador líder, puesta a prueba del aplicativo, soporte y capacitación de usuarios temática y logística * Revisión de Código fuente para el correcto despliegue en el servidor de producción, aplicativo evaluadoras encuesta ELCO. * Se realiza cargue de la información de hogares y personas para la digitación por parte de las evaluadoras, así como la generación de reporte para logística y ajustes al Aplicativo WEB evaluadoras.
Encuesta Anual Manufacturera -EAM
* Ajustes módulo de crítica, mantenimiento de usuarios, ficha de crítica, ficha TIC, observaciones. Soporte a usuarios, temática y logística. * Desarrollo de la vista formulario para usuario fuente, crítico y administrador con sus consultas y validaciones respectivas. * Ajustes ficha de análisis y ficha EAM-EMMET, asignación de fuentes, modulo descarga de archivos, se adiciona opción para ver la descripción de la tabla, ajuste devoluciones y reenvío de formularios, consulta de observaciones. * Se ajustó el módulo de novedades y la inclusión de soportes, asignación códigos CPC de productos y materias. * Se realizaron ajustes en operativo para consulta de novedades,
* Se ajustó módulo V grabación observaciones rol crítico. * Se habilitó opción para notificación individual de las fuentes. * Desarrollo para complementar observaciones ficha crítica analistas DANE central. * Desarrollo ficha TIC, habilitar opción de cambio de código CPC en productos y materias primas.
Encuesta Mensual Manufacturera con Enfoque Territorial EMMET
* Desarrollo de módulo Quantum, captura, consulta, Edición, ingreso de nuevos productos, validación de productos ingresados por la fuente (aprobar o rechazar productos Quantum. Crear Estructura de datos para modulo Quantum basado en archivo de caracterización de variables. * Desarrollo de flujo de fuente de crítico a logístico.  * validación de campos en capítulo 2 * Se entrega la funcionalidad de generar y descargar la base de datos en formato Excel con funcionalidad de filtros. * Brindar soporte para ajustes en formulas y error en la visualización de formulario. * Crear ETL para registro y actualización de información de capítulo 1. * Desarrollo módulo de notificaciones individuales y masivas implementando el servicio RabbitMQ para la gestión de colas en envío de correo.
Precios de venta al público de licores, vinos, aperitivos y similares - PVPLVA
* Traslado de información de junio al periodo correspondiente para las fuentes y periodos radicados en GLPI. * Ajustes al aplicativo en rol asistente para creación de empresas * Ajustes al aplicativo en rol temático para corrección de errores detectados en las pruebas realizadas por parte de los usuarios * Actualización de la publicación de productos con precios imputados para vigencia 2022 * Actualización de resoluciones publicadas para el operativo quincenal de licores  * Ajustes al módulo de notificaciones en el rol Asistente. * Cambio de estado en productos pendientes por imputación y en productos de recolección mensual. * Actualización de códigos Nuevo y único para productos de la canasta de licores. * Adición de correos electrónicos a la lista de envió para la Federación Nacional de Departamentos. * Ajustes al módulo de cargue masivo en el rol fuente para el operativo de cigarrillos debido a cambio en las especificaciones.
Encuesta de Desarrollo de Innovación tecnológica - EDIT
* Se realizaron los ajustes de la encuesta Edit para el capítulo 1 versión 1 y 2 de la encuesta EDITS en ambiente de pruebas en los archivos capítulo1.php de la interface, valida1.js de JS y cargaDato.php de persistencia para condicionales de preguntas y ventanas emergentes. * Ajustes carátula y se realizó la carga del directorio de servicios, generación tabla de control, CIIU4, generación de usuarios * Se realizan ajustes de flujo capítulo I, ajustes modulo coordinador. * Se realizó ajuste en la restricción para notificación individual de fuentes, se revisa flujo del capítulo I, Ajustes módulo de consulta EDIT-EAS. * Se habilita opción para eliminación registros de soportes.</t>
  </si>
  <si>
    <t xml:space="preserve">ICET: casos MDS, matriz de ejecución de pruebas
ECV: casos MDS, matriz de ejecución de pruebas, formulario con trazabilidad, caso ID40239
ECSC: casos MDS, formato solicitud de desarrollo/mantenimiento, formato diagnóstico desarrollo/mantenimiento, formato solicitud de cambios
ELCO: casos MDS, formato solicitud de desarrollo/mantenimiento
EDI-EDID: casos MDS EDI, casos MDS EDID, formato paso a producción, caso ID39364
EMCES: cronograma, matrices de pruebas, script de bases de datos.
Cartera Hipotecaria de Vivienda – CHV: cronogramas, evidencia de módulos de indicadores.
Financiación de Vivienda (FIVI): cronograma, scripts de desarrollo
piloto Perdidas y Desperdicios de Alimentos – PDA: matriz de pruebas y correos
Concreto Premezclado Y Cemento Gris: evidencias de módulos formularios devueltos, indicador de calidad, reporte e incidencias.
Liquidación de Sentencias: diagramas de flujos, evidencias de módulo y especificaciones.
Encuesta mensual de agencias de viajes (EMAV):  evidencias de módulos
Encuesta Mensual de Servicios – EMS: evidencias de reuniones especificaciones modulo y pantallazos
COMEX: estructura BD, evidencia de versionamiento
EAC: Evidencias de los módulos
EAS: pruebas y evidencias </t>
  </si>
  <si>
    <t>Prestación de servicios de desarrollo, soporte y mantenimiento para las operaciones estadísticas ICET - Índice de Capacidad Estadística Territorial, ECV - Encuesta nacional de calidad de vida, ECSC - Encuesta de convivencia y seguridad ciudadana, ELCO - Encuesta Longitudinal de Colombia y EDI-EDID EDI - Encuesta sobre ambiente y desempeño institucional nacional
EMCES, Cartera Hipotecaria de Vivienda - CHV, Financiación de Vivienda (FIVI), piloto Perdidas y Desperdicios de Alimentos - PDA, Concreto Premezclado Y Cemento Gris, Liquidación de Sentencias, Encuesta mensual de agencias de viajes (EMAV), Encuesta Mensual de Servicios - EMS. Rediseño Encuesta Anual de Servicios, Encuesta Ambiental Industrial - EAI, Rediseño Encuesta Anual de Comercio, Encuesta mensual de agencias de viajes (EMAV), Encuesta Comercio Exterior - COMEX. Sistema de información de precios SIPSA, Encuesta Licencias de Construcción - ELIC, Encuesta Anual de Inversión Extranjera Directa - EAID, Indicador de producción de obras civiles (IPOC), ELCO, Encuesta Anual Manufacturera -EAM, Encuesta Mensual Manufacturera con Enfoque Territorial EMMET, Precios de venta al público de licores, vinos, aperitivos y similares - PVPLVA, Encuesta de Desarrollo de Innovación tecnológica - EDIT.
de acuerdo con los procedimientos establecidos por la Oficina de Sistemas.</t>
  </si>
  <si>
    <t xml:space="preserve"> $                           783.763.228,00</t>
  </si>
  <si>
    <t xml:space="preserve"> $                           582.639.431,00</t>
  </si>
  <si>
    <t>OSIS_10.2</t>
  </si>
  <si>
    <t>Un (1)  documento que integre la arquitectura de las aplicaciones de los servicios priorizados del catalogo de sistemas de información, documentada y estructurado, actualizado  y consolidado</t>
  </si>
  <si>
    <t>01/03/2022</t>
  </si>
  <si>
    <t xml:space="preserve">Se continúa con la actualización de la documentación en   codeversión para el GIT sistemas de información,  se actualiza el reporte relacionado con la caracterización y documentación de sistemas de información junto con la construcción del instrumento de obsolescencia. </t>
  </si>
  <si>
    <t>Presentación informe de gestión Julio - codeversion (GITLAB)
Estado de servicios TI - sistemas de informacion
Instrumento de obsolescencia Sistemas de Información</t>
  </si>
  <si>
    <t>OSIS_13</t>
  </si>
  <si>
    <t>Un (1) fortalecimiento del aseguramiento de los servicios tecnológicos, a través de las distintas herramientas dispuestas.</t>
  </si>
  <si>
    <t xml:space="preserve">Porcentaje de avance del documento con la estrategia de aseguramiento </t>
  </si>
  <si>
    <t>OSIS_13.1</t>
  </si>
  <si>
    <t>Un (1) documento con el rediseño funcional y operativo de la red, construido.</t>
  </si>
  <si>
    <t>Se adelanta la descripcion de los componentes para el rediselo funcional y Operativo del Sistema de Seguridad Perimetral (Firewalls) y de la red del Dane en mesas de trabajo con el GIT Plataforma Tecnologica</t>
  </si>
  <si>
    <t>Durante el tercer trimestre se realizan mesas de trabajo para la construccion del REDISEÑO FUNCIONAL Y OPERATIVO DE RED DANE</t>
  </si>
  <si>
    <t>PROYECCION 2 - REDISEÑO FUNCIONAL Y OPERATIVO DE RED DANE</t>
  </si>
  <si>
    <t>Se cumple con la meta de acuerdo a la planeacion establecida con un 70% en el rediseño funcional, seguridad perimetral y operativo de la red del Dane.</t>
  </si>
  <si>
    <t xml:space="preserve"> $                             17.392.622,00</t>
  </si>
  <si>
    <t xml:space="preserve"> $                             15.218.544,00</t>
  </si>
  <si>
    <t>OSIS_13.2</t>
  </si>
  <si>
    <t>Un (1) documento con el rediseño funcional y operativo del firewall, construido.</t>
  </si>
  <si>
    <t>Se avanza en mesas de trabajo con el equipo en el Rediseño Funcional y Operativo del Sistema de Seguridad Perimetral (Firewalls)</t>
  </si>
  <si>
    <t>Rediseño Funcional y Operativo del Sistema de Seguridad Perimetral (Firewalls)</t>
  </si>
  <si>
    <t>Dirección de Metodología y Producción estadística - DIMPE</t>
  </si>
  <si>
    <t>DIMPE_1</t>
  </si>
  <si>
    <t>Una (1) producción de información coyuntural de exportaciones e importaciones de bienes, con el fin de proporcionar información mensual que permita conocer la dinámica y características del comercio exterior en Colombia, finalizada.</t>
  </si>
  <si>
    <t>Promedio ponderado del avance de los hitos (sin acumular) + % de avance de la meta del trimestre anterior</t>
  </si>
  <si>
    <t>DIMPE_1.1</t>
  </si>
  <si>
    <t>Una (1) matriz para la identificación de necesidades de información estadística para la caracterización de grupos de interés del DANE. diligenciada para el correspondiente análisis.</t>
  </si>
  <si>
    <t>Promedio ponderado del avance de los hitos (sin acumular) 25% + 50 % de avance de la meta del trimestre anterior</t>
  </si>
  <si>
    <t xml:space="preserve">El equipo técnico de comercio exterior realiza mensualmente la identificación de necesidades de información, con el fin de implementar mejoras en las operaciones estadísticas y/o dar respuesta a las necesidades de los diferentes usuarios de información. </t>
  </si>
  <si>
    <t>1.1_Matriz de necesidades IMPO_EXPO JULIO
1.1_Matriz de necesidades IMPO_EXPO AGOSTO
1.1_Matriz de necesidades IMPO_EXPO SEPTIEMBRE</t>
  </si>
  <si>
    <t>Se realizó la producción de las publicaciones programadas para el cercer trimestre de importaciones y exportaciones</t>
  </si>
  <si>
    <t xml:space="preserve"> $                             52.050.000,00</t>
  </si>
  <si>
    <t xml:space="preserve"> $                             36.000.000,00</t>
  </si>
  <si>
    <t>LEVANTAMIENTO Y ACTUALIZACIÓN DE ESTADÍSTICAS EN TEMAS ECONÓMICOS.  NACIONAL</t>
  </si>
  <si>
    <t>Boletines técnicos de la temática comercio internacional</t>
  </si>
  <si>
    <t>C-0401-1003-22-0-0401009-02</t>
  </si>
  <si>
    <t>BDMGN_2022_ACTUALIZAR_MGN</t>
  </si>
  <si>
    <t>DIMPE_1.2</t>
  </si>
  <si>
    <t>Un (1) documento para el diseño/ rediseño ajustado.</t>
  </si>
  <si>
    <t xml:space="preserve">El equipo temático del GIT comercio realizó la actualización de la metodología de exportaciones e importaciones y se está esperando la aprobación por parte de la ultima instancia de revisión, para subirlas a Isolucion. </t>
  </si>
  <si>
    <t>1.2_Metodología Expo2021
1.2_Metodología Impo2021</t>
  </si>
  <si>
    <t>DIMPE_1.3</t>
  </si>
  <si>
    <t>Un (1) desarrollo de requerimientos , ajustes y pruebas de los diferentes instrumentos de recolección que integran el proceso estadístico.</t>
  </si>
  <si>
    <t>Un (1) desarrollo de requerimientos, ajustes y pruebas de los diferentes instrumentos de recolección que integran el proceso estadístico. documento PROCEDIMIENTO DEL INSTRUMENTO DE RECOLECCIÓN de exportaciones.</t>
  </si>
  <si>
    <t>1.3_Un (1) procesamiento de la información finalizado. EXPO
1.3_Un (1) procesamiento de la información finalizado. EXPO_2
1.3_Un (1) procesamiento de la información finalizado. EXPO_3
1.3_Un (1) procesamiento de la información finalizado. IMPO
1.3_Un (1) procesamiento de la información finalizado. IMPO_2
1.3_Un (1) procesamiento de la información finalizado. IMPO_3</t>
  </si>
  <si>
    <t>DIMPE_1.4</t>
  </si>
  <si>
    <t>Un (1) procesamiento de la información finalizado.</t>
  </si>
  <si>
    <t>El equipo técnico del GIT Comercio realizó el procesamiento de las bases mensuales de exportaciones e importaciones</t>
  </si>
  <si>
    <t>1.4_Boletin Exportaciones julio 2022
1.4_Boletin Exportaciones junio 2022
1.4_Boletin Exportaciones mayo 2022
1.4_Boletin Importaciones julio 2022
1.4_Boletin Importaciones junio 2022
1.4_Boletin Importaciones mayo 2022</t>
  </si>
  <si>
    <t>DIMPE_1.5</t>
  </si>
  <si>
    <t>Un (1) proceso de análisis de consistencia económica, terminado.</t>
  </si>
  <si>
    <t>El equipo técnico del GIT Comercio realizó el análisis de contexto de la información a publicar correspondientes a comercio exterior de bienes</t>
  </si>
  <si>
    <t>Acta comite interno de exportaciones JULIO 2022
Acta comite interno de exportaciones Junio 2022
Acta comite interno de exportaciones Mayo 2022
Acta comite Interno de importaciones JULIO 2022
Acta comite interno de importaciones JUNIO 2022
Acta comite interno de importaciones MAYO 2022
Acta pre-comite de exportaciones JULIO 2022
Acta pre-comite de exportaciones Junio 2022
Acta pre-comite de exportaciones Mayo 2022
Acta pre-comite de importaciones JULIO 2022
Acta pre-comite de importaciones JUNIO 2022
Acta pre-comite de importaciones MAYO 2022</t>
  </si>
  <si>
    <t>DIMPE_2</t>
  </si>
  <si>
    <t xml:space="preserve">Una (1) Certificación y seguimiento del precio de venta al público de licores, vinos, aperitivos y similares, cigarrillos y tabaco elaborado y precios de artículos de primera necesidad, con el fin de atender lo establecido en las leyes 1816 y 1819 de 2016, actualizados. </t>
  </si>
  <si>
    <t>DIMPE_2.1</t>
  </si>
  <si>
    <t>Se envian las bases de Matríz de identificacion de necesidades de los meses julio, agosto y septiembre de 2022.</t>
  </si>
  <si>
    <t>2.1_Matriz de necesidades LICORES AGOSTO
2.1_Matriz de necesidades LICORES JULIO
2.1_Matriz de necesidades LICORES SEPTIEMBRE</t>
  </si>
  <si>
    <t>Publicaciones realizadas, según los tiempos y estandares de calidad definidos por la entidad, al corte de septiembre hemos cumplido con el 75% del total de publicaciones programadas.</t>
  </si>
  <si>
    <t xml:space="preserve"> $                           158.900.000,00</t>
  </si>
  <si>
    <t xml:space="preserve"> $                           110.400.000,00</t>
  </si>
  <si>
    <t>DIMPE_2.2</t>
  </si>
  <si>
    <t>Para el hito, se envía Documentos descripción de procesos en revisión de coordinador</t>
  </si>
  <si>
    <t>2.2_Documento proceso de cálculo VF (1)
2.2_Proceso de Imputacion, modificacion y actualizacion FINAL (1)
2.2_VF Manual de creación de productos (1)</t>
  </si>
  <si>
    <t>DIMPE_2.3</t>
  </si>
  <si>
    <t>Se envía Pruebas finales al modulo web de cigarrillos Y ajustes módulo licores</t>
  </si>
  <si>
    <t>matriz de pruebas sistemas</t>
  </si>
  <si>
    <t>DIMPE_2.4</t>
  </si>
  <si>
    <t>Se envía Procesamientos los segundos y cuartos miercoles de cada mes, ademas de procesamiento de la certificación de cigarrillos 2do semestre</t>
  </si>
  <si>
    <t>Resolucion-1175de2022
Resolucion-1284de2022
Resolucion-1408de2022
Resolucion-1446de2022
Resolucion-1539de2022
Resolucion-1610de2022</t>
  </si>
  <si>
    <t>DIMPE_2.5</t>
  </si>
  <si>
    <t>Se envía Analisis realizado, antecede a cada resolución de precios publicada</t>
  </si>
  <si>
    <t>Tablero de control PVPLVA 08-07-2022
Tablero de control PVPLVA 08-07-2022
Tablero de control PVPLVA 09-09-2022 vf
Tablero de control PVPLVA -12-08-2022
Tablero de control PVPLVA -12-08-2022[1]
Tablero de control PVPLVA -23-09-2022</t>
  </si>
  <si>
    <t>DIMPE_22</t>
  </si>
  <si>
    <t>Incluir los cambios metodológicos de la GEIH en el operativo de la EMICRON</t>
  </si>
  <si>
    <t>DIMPE_22.1</t>
  </si>
  <si>
    <t>Matriz de identificación de necesidades del II trimestre de 2022</t>
  </si>
  <si>
    <t>MATRIZ DE IDENTIFICACION DE NECESIDADES 2022</t>
  </si>
  <si>
    <t>Se realizaron las actualizaciones del manual y el formulario de la EMICRON, así como el seguimiento de las necesidades de información recibidas</t>
  </si>
  <si>
    <t xml:space="preserve"> $                             28.224.521,00</t>
  </si>
  <si>
    <t xml:space="preserve"> $                             19.092.018,50</t>
  </si>
  <si>
    <t>Boletines técnicos de la temática comercio interno
Cuadros de resultados para la temática de comercio interno</t>
  </si>
  <si>
    <t>C-0401-1003-22-0-0401012-02
C-0401-1003-22-0-0401029-02</t>
  </si>
  <si>
    <t>TE_C_INTERNO_2022_EMICRON</t>
  </si>
  <si>
    <t>DIMPE_22.2</t>
  </si>
  <si>
    <t xml:space="preserve">Un (1) Plan General revisado y actualizado </t>
  </si>
  <si>
    <t>Plan General de la EMICRON</t>
  </si>
  <si>
    <t>DIMPE_22.3</t>
  </si>
  <si>
    <t>Un (1) Documento Metodológico revisado y actualizado</t>
  </si>
  <si>
    <t>Documento metodológico EMICRON</t>
  </si>
  <si>
    <t>DIMPE_22.4</t>
  </si>
  <si>
    <t>Una (1) Ficha Metodológica, revisada y actualizada</t>
  </si>
  <si>
    <t>Ficha metodológica EMICRON</t>
  </si>
  <si>
    <t>DIMPE_22.5</t>
  </si>
  <si>
    <t>Un (1) Manual de Recolección y Conceptos Básicos, revisado y actualizado.</t>
  </si>
  <si>
    <t>Manual de recolección y conceptos básicos</t>
  </si>
  <si>
    <t>DIMPE_22.6</t>
  </si>
  <si>
    <t>Formulario en PDF con las actualizaciones del cuestionario de la EMICRON y que se aplicaron en los instrumentos de recolección</t>
  </si>
  <si>
    <t>Formulario de la Encuesta de Micronegocios 2022</t>
  </si>
  <si>
    <t>DIMPE_23</t>
  </si>
  <si>
    <t>Entrega de productos de publicación de resultados de la EMICRON</t>
  </si>
  <si>
    <t>DIMPE_23.1</t>
  </si>
  <si>
    <t>Realizar las imputaciones correspondientes al cuarto trimestre de 2021; año 2021; y, primer, segundo y tercer trimestre de 2022.</t>
  </si>
  <si>
    <t>Archivos de datos en SAS con las imputaciones de ingresos del II trimestre de 2022</t>
  </si>
  <si>
    <t>23.1_Imputaciones II Trimestre de 2022</t>
  </si>
  <si>
    <t>En el tercer trimestre de 2022 se llevo a cabo la publicación de resultados del segundo trimestre de 2022 de la EMICRON.</t>
  </si>
  <si>
    <t xml:space="preserve"> $                             52.992.521,00</t>
  </si>
  <si>
    <t xml:space="preserve"> $                             36.372.018,50</t>
  </si>
  <si>
    <t>Cuadros de resultados para la temática de comercio interno
Boletines técnicos de la temática comercio interno</t>
  </si>
  <si>
    <t>C-0401-1003-22-0-0401029-02
C-0401-1003-22-0-0401012-02</t>
  </si>
  <si>
    <t>DIMPE_23.2</t>
  </si>
  <si>
    <t>Realizar los cuadros de salida y los productos de publicación para los periodos de referencia cuarto trimestre 2021; año 2021; y primer, segundo y tercer trimestre de 2022</t>
  </si>
  <si>
    <t>Productos de publicación del II Trimestre de 2022 de la EMICRON: Anexos estadísticos con los cuadros de salida, presentación de resultados generales y boletín técnico</t>
  </si>
  <si>
    <t>23.2_Productos de publicación II trimestre de 2022</t>
  </si>
  <si>
    <t>DIMPE_23.3</t>
  </si>
  <si>
    <t>Bases de datos sin anonimizar para las publicaciones trimestrales; y una base de datos anonimizadas con la información de todo el año 2021</t>
  </si>
  <si>
    <t>Pantallazos de la base de datos sin anonimizar del segundo trimestre de 2022</t>
  </si>
  <si>
    <t>23.3_Bases de datos</t>
  </si>
  <si>
    <t>DIMPE_24</t>
  </si>
  <si>
    <t>Una (1) producción de información coyuntural de exportaciones e importaciones de servicios, con el fin de proporcionar estadísticas mensuales que permita conocer la posición internacional del país, con dominios a mayor desagregación.</t>
  </si>
  <si>
    <t>DIMPE_24.1</t>
  </si>
  <si>
    <t>Un (1) desarrollo de requerimientos, ajustes y pruebas de los diferentes componentes que integran el proceso para la recolección de la información dentro del rediseño de la MTCES. Conforme a los resultados de recolección de la EMCES del 2022.</t>
  </si>
  <si>
    <t>Dentro de las actividades que integran el proceso de recolección de la información dentro del desarrollo del rediseñor de la MTCES, en el tercer trimestre de 2022 se realizan los ejercicios de determinación de directorio para el operativo EMCES 2022 y se desarrollo el proceso pruebas de funcionalidad de las fases I y II al sistema de recolección del formulario electrónico EMCES 2022, dando como resultado el paso a producción del formulario e iniciando así el proceso de recolección en donde se notificaron fuentes de información.</t>
  </si>
  <si>
    <t>PPT_DIRECTORIO_EMCES_ 2022
NOTIFICACION ENCUESTA MENSUAL DE COMERCIO EXTERIOR DE SERVICIOS 2022 VF (1)
Cronograma_EMCES_15Sept2022_cronograma_entrega_formulario_EMCES
Correo_ Erika Diaz Sanchez - Outlook_cronograma_entrega_formulario_EMCES
Correo_ Erika Diaz Sanchez - Outlook_descarga archivos planos_formulario_EMCES
Correo_ Erika Diaz Sanchez - Outlook_directorio_EMCES_2022
Correo_ Erika Diaz Sanchez - Outlook_Notificación_EMCES_2022
Correo_ Erika Diaz Sanchez - Outlook_paso a producción_formulario_EMCES_2022
Correo_ Erika Diaz Sanchez - Outlook_primer informe operativo_EMCES_2022</t>
  </si>
  <si>
    <t xml:space="preserve"> $                             77.359.666,67</t>
  </si>
  <si>
    <t xml:space="preserve"> $                             43.940.000,00</t>
  </si>
  <si>
    <t>TE_C_INTERNAL_2022_MTCES</t>
  </si>
  <si>
    <t>DIMPE_25</t>
  </si>
  <si>
    <t>Una (1) producción de resultados (boletines y cuadros de salida) de la Encuesta Mensual de Servicios - EMS de los meses estadísticos noviembre de 2021 a octubre de 2022.</t>
  </si>
  <si>
    <t>DIMPE_25.1</t>
  </si>
  <si>
    <t>Un (1) Procesamiento de bases de datos y generación de cuadros de salida.</t>
  </si>
  <si>
    <t>04/01/02022</t>
  </si>
  <si>
    <t xml:space="preserve">Promedio ponderado del avance de los hitos (sin acumular) 25 %+ 50 % de avance de la meta del trimestre anterior </t>
  </si>
  <si>
    <t>Se realiza la publicación de resultados EMS Mayo 2022 , Junio 2022  y Julio 2022</t>
  </si>
  <si>
    <t>anexos_ems_mayo_22
anexos_ems_junio_22
anexos_ems_julio_22
bol_ems_mayo_22
bol_ems_junio_22
bol_ems_julio_22</t>
  </si>
  <si>
    <t>Se realiza la publicación de resultados de los meses en mención por parte de temática EMS en coordinación del grupo interno temático de Servicios DIMPE</t>
  </si>
  <si>
    <t xml:space="preserve"> $                             58.820.000,00</t>
  </si>
  <si>
    <t xml:space="preserve"> $                             40.800.000,00</t>
  </si>
  <si>
    <t>Boletines técnicos para la temática de servicios</t>
  </si>
  <si>
    <t>C-0401-1003-22-0-0401015-02</t>
  </si>
  <si>
    <t>TE_SERVICIOS_2022_EMS</t>
  </si>
  <si>
    <t>DIMPE_26</t>
  </si>
  <si>
    <t>Una (1) producción de información estadística mensual de zonas francas que permita ser herramienta para la toma de decisiones de entidades tanto públicas como privadas.</t>
  </si>
  <si>
    <t>DIMPE_26.1</t>
  </si>
  <si>
    <t>Matriz de necesidades ZF JULIO
Matriz de necesidades ZF AGOSTO
Matriz de necesidades ZF SEPTIEMBRE</t>
  </si>
  <si>
    <t>El proceso de zonas francas se encuentra en tiempos acordes, sin embargo se depende de la respuesta de dirección y DIMPE para generar avances en los documentos metodologicos.</t>
  </si>
  <si>
    <t xml:space="preserve"> $                             48.720.000,00</t>
  </si>
  <si>
    <t xml:space="preserve"> $                             33.600.000,00</t>
  </si>
  <si>
    <t>TE_C_INTERNAL_2022_ZF</t>
  </si>
  <si>
    <t>DIMPE_26.2</t>
  </si>
  <si>
    <t>Documentos metodológicos actualizados</t>
  </si>
  <si>
    <t>Para el hito, se envía pantallazo de procesos en revisión de coordinador</t>
  </si>
  <si>
    <t>METODOLOGIA Y FICHAS</t>
  </si>
  <si>
    <t>DIMPE_26.3</t>
  </si>
  <si>
    <t>Análisis, ajustes y pruebas en los diferentes pasos de recolección</t>
  </si>
  <si>
    <t>Se anexan las bases</t>
  </si>
  <si>
    <t>Anexos_Historicos
Año Corrido
Historico
Mes</t>
  </si>
  <si>
    <t>DIMPE_26.4</t>
  </si>
  <si>
    <t>Una (1) base que compile la información de las zonas francas activas en Colombia, integrada</t>
  </si>
  <si>
    <t>Se cargan las evidencias de los comités de mayo, junio y julio, realizados en los meses de julio agosto y septiembre</t>
  </si>
  <si>
    <t>Mayo22
Junio22
Julio 22</t>
  </si>
  <si>
    <t>DIMPE_26.5</t>
  </si>
  <si>
    <t>Validación y revisión de consistencia en cuanto a los datos procesados</t>
  </si>
  <si>
    <t>DIMPE_27</t>
  </si>
  <si>
    <t>Entrega preliminar de procesamiento de bases de datos  de la EAC</t>
  </si>
  <si>
    <t>DIMPE_27.1</t>
  </si>
  <si>
    <t>Un (1) manual de diligenciamiento y las especificaciones requeridas para el operativo de campo, correspondiente a la recolección de información del año 2021, actualizado</t>
  </si>
  <si>
    <t>Promedio ponderado del avance de los hitos (sin acumular) 50% + 0 % de avance de la meta del trimestre anterior</t>
  </si>
  <si>
    <t>Los procesos se encuentran dentro de las fechas establecidas.</t>
  </si>
  <si>
    <t>El operativo de la EAC, cifras 2021, aún no ha terminado, comenzó tarde debido a problemas con el aplicativo, entre otras cosas. El operativo todavía sigue en marcha, por lo tanto, aún no se pueden hacer imputaciones de los datos, ya que esto se hace al final de operativo cuando la empresa no reporta la información y queda en deuda, y el procesamiento que se tiene hasta el momento es muy preliminar porque aún no han respondido todas las empresas y no se ha criticado esa información.</t>
  </si>
  <si>
    <t xml:space="preserve"> $                           160.876.666,67</t>
  </si>
  <si>
    <t xml:space="preserve"> $                           109.100.000,00</t>
  </si>
  <si>
    <t>TE_C_INTERNO_2022_EAC
TE_C_INTERNO_2022_PDAC</t>
  </si>
  <si>
    <t>DIMPE_27.2</t>
  </si>
  <si>
    <t xml:space="preserve"> Realizar las imputaciones y el procesamiento de la BD de precierre de la información correspondiente a cifras del año 2021</t>
  </si>
  <si>
    <t>Se carga la base  imputaciones y el procesamiento de la BD de precierre de la información correspondiente a cifras del año 2021</t>
  </si>
  <si>
    <t>20221005_Seguimiento operativo EAC2021</t>
  </si>
  <si>
    <t>DIMPE_28</t>
  </si>
  <si>
    <t>Fortalecer la sistematización de los procesos de análisis y generación de productos de la EMC</t>
  </si>
  <si>
    <t>DIMPE_28.1</t>
  </si>
  <si>
    <t>Realizar las imputaciones y el análisis de la información correspondiente a cifras de noviembre y diciembre de 2021 y enero a octubre de 2022</t>
  </si>
  <si>
    <t>Se adjunta Archivos con las imputaciones realizadas en el tercer trimestre de 2022 para la EMC, correspondientes a cifras de junio, julio y agosto de 2022, e Informe de contexto con el análisis de la información de mayo, junio y julio de 2022.</t>
  </si>
  <si>
    <t>7.EMC_Informe de contexto_cifras_May 2022_elaborado Julio 2022
8.EMC_Informe de contexto_cifras_jun 2022_elaborado Ago 2022
9.EMC_Informe de contexto_cifras_Jul 2022_elaborado Sep 2022
EMC Imputación_ Ago 2022_mayorista
EMC Imputación_ Jul 2022_mayorista
EMC Imputación_ Jun 2022_mayorista
EMC minorista imputacion AGO2022
EMC minorista imputacion JUL2022
EMC minorista imputacion JUN2022
imputacion justo y bueno Mayo</t>
  </si>
  <si>
    <t>Se han realizado los procedimientos necesarios para la producción y divulgación de los datos de la EMC durante el tercer trimestre de 2022. 
Adicionalmente se trabajo en el restablecimiento del aplicativo web con el fin de ponerlo en funcionamiento para la recolección y crítica de la información de la encuesta.
Se trabajo en la actualización de las especificaciones del aplicativo.
Se utilizó el modelo de imputación generado por el equipo de trabajo de diseños de muestrales para imputar datos para la producción del periodo de junio 2022 y los mismos fueron evaluados y constrastados con los resultados que se obtuvieron por parte de temática en su momento.</t>
  </si>
  <si>
    <t xml:space="preserve"> $                           101.174.120,37</t>
  </si>
  <si>
    <t xml:space="preserve"> $                             66.450.000,00</t>
  </si>
  <si>
    <t>Boletines técnicos de la temática comercio interno</t>
  </si>
  <si>
    <t>C-0401-1003-22-0-0401012-02</t>
  </si>
  <si>
    <t>TE_C_INTERNO_2022_EMCM</t>
  </si>
  <si>
    <t>DIMPE_28.2</t>
  </si>
  <si>
    <t>Elaborar los productos para la divulgación de resultados correspondiente a cifras de noviembre y diciembre de 2021 y enero a octubre de 2022</t>
  </si>
  <si>
    <t>Se adjuntan archivos con los productos para divulgación de resultados realizada en el segundo trimestre de 2022 para la EMC, correspondientes a cifras de mayo, junio y julio de 2022</t>
  </si>
  <si>
    <t>28.2_Ruta de acceso a productos EMC en página web DANE ( III trim 2022)
EMC_Boletín cifras Jul 2022_publicado Septiembre de 2022
EMC_Boletín cifras Jun 2022_publicado Agosto de 2022
EMC_Boletín cifras May 2022_publicado julio de 2022</t>
  </si>
  <si>
    <t>DIMPE_28.3</t>
  </si>
  <si>
    <t>Elaborar especificaciones y gestionar el desarrollo y pruebas de programas y aplicaciones para fortalecer os procesos de análisis y generación de productos de la EMC</t>
  </si>
  <si>
    <t>- Archivos con pruebas realizadas al aplicativo para su restablecimiento.
- Archivos con comprobaciones realizadas a los resultados del modelo de imputación generado desde diseños muestrales.
- Archivo en zip con especificaciones de validación y consistencia generadas para el aplicativo web de la EMC.</t>
  </si>
  <si>
    <t>10_Especificaciones
Analisis modelo imputacion
Comprobando imputación EMC jun 2022_Resumen
EMC Comparativo imputación TE-DM -BD Carolina
EMC_Especificaciones de validación_pruebas agosto 2022
Pruebas de la funcionalidad aplicativo EMC</t>
  </si>
  <si>
    <t>DIMPE_29</t>
  </si>
  <si>
    <t>Entrega de productos para la publicación de los resultados de la EAI 2020</t>
  </si>
  <si>
    <t>DIMPE_29.1</t>
  </si>
  <si>
    <t>Un (1) procesamiento, análisis, difusión y evaluación de la EAI 2020</t>
  </si>
  <si>
    <t>Promedio del avance de los hitos (sin acumular) 0 % + 100 % avance de la meta del trimestre anterior</t>
  </si>
  <si>
    <t>Se cumplio la meta en el II trimestre</t>
  </si>
  <si>
    <t xml:space="preserve"> $                             49.800.000,00</t>
  </si>
  <si>
    <t>Boletines técnicos de la temática ambiental</t>
  </si>
  <si>
    <t>C-0401-1003-22-0-0401008-02</t>
  </si>
  <si>
    <t>TE_AMBIENTAL_2022_EAI</t>
  </si>
  <si>
    <t>DIMPE_30</t>
  </si>
  <si>
    <t xml:space="preserve">Un (1) diseño temático de la operación estadística EAI, adelantado </t>
  </si>
  <si>
    <t>DIMPE_30.1</t>
  </si>
  <si>
    <t>Un (1) aplicativo ajustado, selección y contratación de personal; inicio y desarrollo del operativo; ajuste de la documentación; información recolectada y criticada; análisis de información</t>
  </si>
  <si>
    <t>Promedio del avance de los hitos (sin acumular) 25 % + 50 % de avance de la meta del trimestre anterior</t>
  </si>
  <si>
    <t>El 27 de julio de 2022, se inició el operativo de recolección de la EAI 2021. Previamente se realizó la selección de personal que inició contrato a partir del 1 de agosto de 2022.
Se realizaron jornadas de capacitación con los encuestadores, supervisores y asistentes.
Semanalmente se realizan mesas de trabajo para seguimiento, resolución de inquietudes y seguimiento de casos especiales.
Se realiza el proceso de restablecimiento de  información correspondiente al año 2020 por cada uno de los capítulos.
En el marco de las incidencias presentadas con el aplicativo de recolección se han realizado ajustes, desarrollos adicionales y pruebas para garantizar la recolección web de la información.</t>
  </si>
  <si>
    <t>Esquema de notificación EAI 2021_12_07_2022revisadoDICE.docx
Listado encuestadores EAI Operativo 2021.xls
Carpetas
Bases restablecimiento 2020
Seguimiento y reentramiento sedes
Sesión 1 Encuestadores - 08 de Agosto
Sesión 4 Novedades 23 Agosto
Sesión2 Diligenciamiento 12 y 17 Agosto
Sesión3 proceso de critica 17 y 18 de Agosto
Soportes desarrollo y pruebas EAI</t>
  </si>
  <si>
    <t>Se realiza el desarrollo del operativo de campo con dos meses de recolección en campo, se adelanta en conjunto con la DRA y las territoriales la contratación, capacitación y seguimiento de l personal.
Se  realizan los procesos necesarios con la OSIS para estabilizar el sistema de recolección de la encuesta</t>
  </si>
  <si>
    <t xml:space="preserve"> $                             47.180.000,00</t>
  </si>
  <si>
    <t>DIMPE_31</t>
  </si>
  <si>
    <t>Una (1) producción de información coyuntural y estructural  con el fin de proporcionar información mensual y anual que permita conocer la dinámica y características del sector manufactura en Colombia, actualizada.</t>
  </si>
  <si>
    <t>DIMPE_31.1</t>
  </si>
  <si>
    <t>Promedio ponderado del avance de los hitos (sin acumular) 25% + 25% + 25% de avance de la meta del trimestre anterior</t>
  </si>
  <si>
    <t xml:space="preserve">Se generaron las matrices para la identificación de necesidades de información estadística para la caracterización de grupos de interés de forma mensual, Junio, Julio y  Agosto 2022
</t>
  </si>
  <si>
    <t>• Matriz para la identificación de necesidades para caracterización - Junio 2022
• Matriz para la identificación de necesidades para caracterización - Julio 2022
• Matriz para la identificación de necesidades para caracterización - Agosto 2022</t>
  </si>
  <si>
    <t xml:space="preserve">El GIT de industria en el periodo se realizaron las acctividades respectivas para la detaccción de necesidads, contrucción recolección analisis de manera mensual para la EMMET . En el caso de la EAM conforme con el cronograma </t>
  </si>
  <si>
    <t xml:space="preserve"> $                           345.726.800,00</t>
  </si>
  <si>
    <t xml:space="preserve"> $                           226.828.000,00</t>
  </si>
  <si>
    <t>Cuadros de resultados para la temática de industria
Boletines técnicos de la temática industria</t>
  </si>
  <si>
    <t>C-0401-1003-22-0-0401035-02
C-0401-1003-22-0-0401019-02</t>
  </si>
  <si>
    <t>TE_INDUSTRIA_2022_EAM
TE_INDUSTRIA_2022_EMMET</t>
  </si>
  <si>
    <t>DIMPE_31.2</t>
  </si>
  <si>
    <t>Un (1) documento para el diseño actualizado.</t>
  </si>
  <si>
    <t xml:space="preserve">Se efectuaron los ajustes solicitados a la documentación de la EAM (Metodología General, Ficha Metodologica y Plan Genral ), los cuales se encuentran en revisión y aprobación por parte de la Dirección General .
Se realizó la actualización de la documentación de diseño de la EMMET (Metodología General, Ficha Metodologica y Plan General ) la cual estan en revisión de pares.                                                                                                                                          </t>
  </si>
  <si>
    <t xml:space="preserve">•Correo de notificación de la revisiòn de los documentos de la EAM y EMMET : Metodología General, Ficha Metodológica y Plan General.
</t>
  </si>
  <si>
    <t>DIMPE_31.3</t>
  </si>
  <si>
    <t xml:space="preserve">Se han adelantado reuniones con  los GIT de Sistemas y DRA  para realizar el seguimiento al operativo y al aplicativo de la  EAM y corroborar que los desarrollos solicitados al aplicativo cumplan con las necesidades en cada una de las fases  de este,  a través de este trabajo conjunto se logra la reconstrucción y actualización de este.  
Producto del ataque cibernético, no se cuenta con aplicativo de captura para la EMMET, en ese sentido hemos venido cumpliendo ya que se desarrolló provisionalmente un nuevo instrumento de recolección cumpliendo con los estándares de calidad en cuanto a la validación y consistencia de la información, por otro lado, estamos adelantando el desarrollo de un nuevo aplicativo de captura de información de la operación estadística el cual reemplazara el existente antes del ciberataque.  
</t>
  </si>
  <si>
    <t xml:space="preserve">• Actas de reuniones para la revisiòn 
• Seguimiento al aplicativo de la EAM y  matrìz de ejecuciòn de pruebas EAM 2021           
• EMMET  Plantilla intrumento de recolección provisional 
• EMMET  Actas reunión desarrollo aplicativo nuevo
            </t>
  </si>
  <si>
    <t>DIMPE_31.4</t>
  </si>
  <si>
    <t xml:space="preserve">Registro de las carpetas donde reposan los archivos mensuales del procesamiento de la EMMET </t>
  </si>
  <si>
    <t xml:space="preserve">• EMMET  Archivos de procesamiento primer informe procesamientos Julio, Agosto y Septiembre 2022
</t>
  </si>
  <si>
    <t>DIMPE_31.5</t>
  </si>
  <si>
    <t>Un (1) proceso de análisis de consistencia y contexto económico, terminado.</t>
  </si>
  <si>
    <t xml:space="preserve">Registro de las carpetas donde reposan los archivos mensuales del proceso de análisis de consistencia, contexto económico y productos finales de publicación de la EMMET </t>
  </si>
  <si>
    <t xml:space="preserve">
• EMMET  Archivos de variaciones y contribuciones  Julio, Agosto y Septiembre 2022
• EMMET  Archivos de contexto coyuntural Julio, Agosto y Septiembre 2022
• EMMET  Archivos boletín Técnico y presentación Comité Interno Julio, Agosto y Septiembre 2022
</t>
  </si>
  <si>
    <t>DIMPE_32</t>
  </si>
  <si>
    <t>(Una (1) producción de información sobre temáticas de tecnología e innovación para obtener datos relacionados a  la dinámica tecnológica y las actividades de innovación y desarrollo tecnológico en las empresas de los sectores de servicios y comercio de Colombia hasta la fase construcción).</t>
  </si>
  <si>
    <t>DIMPE_32.1</t>
  </si>
  <si>
    <t>Promedio ponderado del avance de los hitos (sin acumular) 25% + 50% de avance de la meta del trimestre anterior</t>
  </si>
  <si>
    <t>Se realizó el diligenciamiento de la matriz de identificación de necesidades de acuerdo con las solicitudes de información desde ORFEO.</t>
  </si>
  <si>
    <t>• Matriz para la identificación de necesidades para caracterización -Julio 2022
• Matriz para la identificación de necesidades para caracterización -Agosto 2022
• Matriz para la identificación de necesidades para caracterización -Septiembre 2022</t>
  </si>
  <si>
    <t>Todos los equipos técnicos de las diferentes áreas que intervienen en el desarrollo de la EDITS realizaron las actividades de su competencia en la elaboración de la documentación metodológica acorde con los lineamientos del modelo GSBPM (DIMPE), revisión de cronogramas (DIMPE y DRA) y revisión de pruebas y fallas del aplicativo (DIMPE, DRA y Sistemas), dentro del tercer trimestre del presente año. Además, dentro del GIT se realizó la identificación de necesidades de información y diligenciando la matriz mensualmente dentro de este tercer corte trimestral.</t>
  </si>
  <si>
    <t xml:space="preserve"> $                           151.500.000,00</t>
  </si>
  <si>
    <t xml:space="preserve"> $                             94.500.000,00</t>
  </si>
  <si>
    <t>Cuadros de resultados para la temática de tecnología e innovación</t>
  </si>
  <si>
    <t>C-0401-1003-22-0-0401042-02</t>
  </si>
  <si>
    <t>TE_TECNOLOGIA_2022_I+D
TE_TECNOLOGIA_2022_EDIT</t>
  </si>
  <si>
    <t>DIMPE_32.2</t>
  </si>
  <si>
    <t>Se realizó la revisión y actualización de la documentación de diseño de la EDITS (metodología general EDITS, modelo funcional para aprobación y manual de diligenciamiento EDITS), Se envían ajustes  a los pares.</t>
  </si>
  <si>
    <t>• A17_DSO-EDIT-MET-001 V5.24.08
• CNT-EDITS-MDI-001
• Correo_ MetodologiaGeneral_EDITS
• DESCRIPCIÓN-MF.22.07</t>
  </si>
  <si>
    <t>DIMPE_32.3</t>
  </si>
  <si>
    <t>En conjunto con el grupo de DRA se realizaron pruebas y revisión del aplicativo web de la EDITS VIII.</t>
  </si>
  <si>
    <t>• 2022.08.18_Revision_fallas-aplicativo
•  PRUEBAS EDITSVIII_05_08_2022</t>
  </si>
  <si>
    <t>DIMPE_33</t>
  </si>
  <si>
    <t>Una (1) producción de información estadística periódica para la medición de la dinámica del sector constructor, actualizada.</t>
  </si>
  <si>
    <t>DIMPE_33.1</t>
  </si>
  <si>
    <t>Una (1) matriz para la identificación de necesidades de información estadística para la caracterización de grupos de interés del DANE, diligenciada</t>
  </si>
  <si>
    <t>El avance del indicador corresponde a la descripción de los avances cualitativos de los hitos que componen la meta 33
Promedio ponderado del avance de los hitos (sin acumular) 22% + 58% de avance de la meta del trimestre anterior</t>
  </si>
  <si>
    <t>Se diligenciaron tres matrices de necesidades para los meses de julio, agosto y septiembre 2022</t>
  </si>
  <si>
    <t>Consolidado matriz caracterización Julio 2022
Consolidado matriz caracterización Agosto 2022
Consolidado matriz caracterización Septiembre 2022</t>
  </si>
  <si>
    <t>El  GIT Temática de infraestructura (Temática), GIT Encuestas de Infraestructura (DRA) y la Oficina de Sistemas realizó mesas de trabajo, ajuste de documentos, procesamiento de bases, elaboración de boletines y, crítica y análisis de información las cuales se desarrollaron el  01 julio - 30 de septiembre 2022</t>
  </si>
  <si>
    <t xml:space="preserve"> $ 183.886.667,00 </t>
  </si>
  <si>
    <t xml:space="preserve"> $                           183.886.667,00</t>
  </si>
  <si>
    <t xml:space="preserve"> $                           132.800.000,00</t>
  </si>
  <si>
    <t>Boletines técnicos temática construcción</t>
  </si>
  <si>
    <t>C-0401-1003-22-0-0401010-02</t>
  </si>
  <si>
    <t>TE_CONSTRUCCION_2022_IEAC
TE_CONSTRUCCION_2022_IPOC
TE_CONSTRUCCION_2022_ECG
TE_CONSTRUCCION_2022_CONCRETO</t>
  </si>
  <si>
    <t>DIMPE_33.2</t>
  </si>
  <si>
    <t>Una (1) encuesta a usuarios externos sobre uso y satisfacción con las operaciones estadísticas de construcción, actualizada</t>
  </si>
  <si>
    <t>31/06/2022</t>
  </si>
  <si>
    <t>Meta terminada el trimestre anterior</t>
  </si>
  <si>
    <t>DIMPE_33.3</t>
  </si>
  <si>
    <t>Un (1) documento para el diseño/ rediseño, actualizado</t>
  </si>
  <si>
    <t>Se remitieron a flujo de aprobación en ISOLUCION documentos de las OOEE de CHV, IPOC, ELIC</t>
  </si>
  <si>
    <t>En el archivo "Relación_ISOLUCION_ III TRIMESTRE" se relaciona un reporte de la plataforma sobre los documentos cargados y enviados a flujo de aprobación durante el trimestre.</t>
  </si>
  <si>
    <t>DIMPE_33.4</t>
  </si>
  <si>
    <t>Una (1) directorio especializado de construcción, actualizado</t>
  </si>
  <si>
    <t>Durante el tercer trimestre se incorporó la información recolectada con base en el formato de caracterización empresarial (miniencuesta), como parte del proceso de actualización del directorio. Se completó el proceso de enriquecimiento del DEC con base en la información de la DIAN producto del convenio firmado con esta entidad, para el acceso de información de los formularios 210 y 310. Por otra parte, se realizaron mesas de trabajo con el GIT Diseños Muestrales de DIMPE para la definición del marco estadístico, como base para la definición del diseño estadístico; esto arrojó que el DEC para efectos de la definición de la muestra de la EASC corresponde a 12.807 empresas con actividad principal construcción y con más de 20 empleos.</t>
  </si>
  <si>
    <t>Carpeta con las subcarpetas "Convenio DIAN" y "Marco estadistico" las cuales contienen la información de la DIAN en sus diferentes versiones enviada por la DIG, así como la información recolectada por medio de la miniencuesta. También se encuentra el archivo "Base ingresos y empleo_Marco Estadístico EASC_20221005" el cual corresponde al marco estadístico con 12.807 empresas</t>
  </si>
  <si>
    <t>DIMPE_33.5</t>
  </si>
  <si>
    <t>Un (1) desarrollo de requerimientos , ajustes y pruebas de los diferentes instrumentos de recolección que integran el proceso estadístico, aplicado</t>
  </si>
  <si>
    <t>EASC: Ejecución de pruebas al sistema de captura y ficha de análisis, así como su aval para paso a producción por parte de OSIS. Ejecución de pruebas al SMC (Sistema de monitoreo y control)
ECG-EC: Se llevó a cabo la primera ronda de validaciones de los módulos dispuestos por OSIS
IPOC: Sesiones de trabajo en conjunto con OSIS y la DRA para la rehabilitación del funcionamiento del aplicativo y se ejecutaron pruebas para validar funcionamiento. El aplicativo quedó habilitado y funcional para su uso para el operativo de cifras tercer trimestre 2022 que inició el 21 de septiembre.
ELIC: Se llevó a cabo una reunión entre DRA, DIMPE y OSIS para la construccion de un crongorama de trabajo para la rehabilitación del aplicativo. Se llevaron a cabo durante el trimestre pruebas de cargue de la información histórica (migración).</t>
  </si>
  <si>
    <t>EASC: En la subcarpeta se encuentran las evidencias de las matrices de pruebas, así como el formato del aval para paso a producción.
ECG-EC: En la subcarpeta se encuentran las evidencias de las matrices de pruebas.
IPOC: En la subcarpeta se encuentran las actas de las mesas de trabajo, así como cronogramas y matrices de pruebas. También se encuentra el enlace del aplicativo para validar su funcionalidad en un enlace público.
ELIC: Se relaciona acta de trabajo, cronograma de trabajo y correos con la trazabilidad de revisiones entre DRA-DIMPE y OSIS</t>
  </si>
  <si>
    <t>DIMPE_33.6</t>
  </si>
  <si>
    <t>Un (1) procesamiento de la información, finalizado</t>
  </si>
  <si>
    <t>RELACIÓN DE EVIDENCIAS DEL AVANCE CUALITATIVO
1. En ELIC se procesaron bases durante julio 2022 para publicación de cifras corte mayo 2022, durante agosto 2022 se procesaron bases para publicación de cifras corte junio 2022 y se procesaron bases durante septiembre 2022 para publicación de cifras corte julio 2022
2. En EC se procesaron bases durante julio 2022 para publicación de cifras corte mayo 2022, durante agosto 2022 se procesaron bases para publicación de cifras corte junio 2022 y se procesaron bases durante septiembre 2022 para publicación de cifras corte julio 2022
3. En ECG se procesaron bases durante julio 2022 para publicación de cifras corte junio 2022, durante agosto 2022 se procesaron bases para publicación de cifras corte julio 2022 y se procesaron bases durante septiembre 2022 para publicación de cifras corte agosto 2022
4. En IPOC se procesaron bases durante julio y agosto 2022 para publicación de cifras corte segundo trimestre 2022
5. En CEED se procesaron bases durante julio y agosto 2022 para publicación de cifras corte segundo trimestre 2022
6. En CHV se procesaron bases durante julio y agosto 2022 para publicación de cifras corte segundo trimestre 2022
7. En FIVI se procesaron bases durante julio y agosto 2022 para publicación de cifras corte segundo trimestre 2022
8. En VIS y NO VIS se procesaron bases durante julio y agosto 2022 para publicación de cifras corte segundo trimestre 2022
9. En IMA se procesaron bases durante julio 2022 para publicación de cifras corte mayo 2022, durante agosto 2022 se procesaron bases para publicación de cifras corte junio 2022 y se procesaron bases durante septiembre 2022 para publicación de cifras corte julio 2022</t>
  </si>
  <si>
    <t>1. https://www.dane.gov.co/index.php/estadisticas-por-tema/construccion/licencias-de-construccion/historicos-elic; https://www.dane.gov.co/index.php/estadisticas-por-tema/construccion/licencias-de-construccion
2. https://www.dane.gov.co/index.php/estadisticas-por-tema/construccion/estadisticas-de-concreto-premezclado/estadisticas-de-concreto-premezclado-ec-informacion-historica
; https://www.dane.gov.co/index.php/estadisticas-por-tema/construccion/estadisticas-de-concreto-premezclado
3. https://www.dane.gov.co/index.php/estadisticas-por-tema/construccion/estadisticas-de-cemento-gris/historicos-estadisticas-de-cemento-gris; https://www.dane.gov.co/index.php/estadisticas-por-tema/construccion/estadisticas-de-cemento-gris
4. https://www.dane.gov.co/index.php/estadisticas-por-tema/construccion/indicador-de-produccion-de-obras-civiles-ipoc/indicador-de-produccion-de-obras-civiles-ipoc-informacion-historica; https://www.dane.gov.co/index.php/estadisticas-por-tema/construccion/indicador-de-produccion-de-obras-civiles-ipoc
5. https://www.dane.gov.co/index.php/estadisticas-por-tema/construccion/censo-de-edificaciones/ceed-historicos; https://www.dane.gov.co/index.php/estadisticas-por-tema/construccion/censo-de-edificaciones
6. https://www.dane.gov.co/index.php/estadisticas-por-tema/construccion/cartera-hipotecaria-de-vivienda/cartera-hipotecaria-de-vivienda-chv-historicos; https://www.dane.gov.co/index.php/estadisticas-por-tema/construccion/cartera-hipotecaria-de-vivienda
7. https://www.dane.gov.co/index.php/estadisticas-por-tema/construccion/financiacion-de-vivienda/financiacion-de-vivienda; https://www.dane.gov.co/index.php/estadisticas-por-tema/construccion/financiacion-de-vivienda
8. https://www.dane.gov.co/index.php/estadisticas-por-tema/construccion/vivienda-vis-y-no-vis/vivienda-vis-y-no-vis; https://www.dane.gov.co/index.php/estadisticas-por-tema/construccion/vivienda-vis-y-no-vis
9. https://www.dane.gov.co/index.php/estadisticas-por-tema/construccion/indicador-de-mezcla-asfaltica; https://www.dane.gov.co/index.php/estadisticas-por-tema/construccion/indicador-de-mezcla-asfaltica/ima-historicos</t>
  </si>
  <si>
    <t>DIMPE_33.7</t>
  </si>
  <si>
    <t>Un (1) proceso de análisis, terminado</t>
  </si>
  <si>
    <t>1. En ELIC se procesó análisis y elaboraron productos de difusión durante abril 2022 para publicación de cifras corte febrero 2022, durante mayo 2022 se procesaron bases para publicación de cifras corte marzo 2022 y se procesaron bases durante junio 2022 para publicación de cifras corte abril 2022
2. En EC se procesó análisis y elaboraron productos de difusión durante abril 2022 para publicación de cifras corte febrero 2022, durante mayo 2022 se procesaron bases para publicación de cifras corte marzo 2022 y se procesaron bases durante junio 2022 para publicación de cifras corte abril 2022
3. En ECG se procesó análisis y elaboraron productos de difusión durante abril 2022 para publicación de cifras corte marzo 2022, durante mayo 2022 se procesaron bases para publicación de cifras corte abril 2022 y se procesaron bases durante junio 2022 para publicación de cifras corte mayo 2022
4. En IPOC se procesó análisis y elaboraron productos de difusión durante abril y mayo 2022 para publicación de cifras corte primer trimestre 2022
5. En CEED se procesó análisis y elaboraron productos de difusión durante abril y mayo 2022 para publicación de cifras corte primer trimestre 2022
6. En CHV se procesó análisis y elaboraron productos de difusión durante abril y mayo 2022 para publicación de cifras corte primer trimestre 2022
7. En FIVI se procesó análisis y elaboraron productos de difusión durante abril y mayo 2022 para publicación de cifras corte primer trimestre 2022
8. En VIS y NO VIS se procesó análisis y elaboraron productos de difusión durante abril y mayo 2022 para publicación de cifras corte primer trimestre 2022</t>
  </si>
  <si>
    <t>DIMPE_36</t>
  </si>
  <si>
    <t>Una (1) publicación de resultados de la EGIT para el IV trimestre de 2021 y del I al III trimestre de 2022</t>
  </si>
  <si>
    <t>DIMPE_36.1</t>
  </si>
  <si>
    <t>Un (1) procesamiento de bases de datos y la generación de cuadros de salida.</t>
  </si>
  <si>
    <t>Se realiza la publicación de resultados EGIT II trimestre 2022</t>
  </si>
  <si>
    <t xml:space="preserve">
anexos_EGIT_Itrim2022
bol_EGIT_Itrim2022</t>
  </si>
  <si>
    <t>Se realiza la publicación de resultados de los meses en mención por parte de temática EGIT en coordinación del Grupo Interno temático de Servicios DIMPE</t>
  </si>
  <si>
    <t xml:space="preserve"> $ 52.593.333,33 </t>
  </si>
  <si>
    <t xml:space="preserve"> $                             52.593.333,33</t>
  </si>
  <si>
    <t xml:space="preserve"> $                             37.566.667,00</t>
  </si>
  <si>
    <t>Boletines técnicos de la temática pobreza y condiciones de vida</t>
  </si>
  <si>
    <t>C-0401-1003-23-0-0401021-02</t>
  </si>
  <si>
    <t>TS_POBREZA_2022_EGIT</t>
  </si>
  <si>
    <t>DIMPE_38</t>
  </si>
  <si>
    <t>Una (1) actualización metodológica del Pulso Empresarial</t>
  </si>
  <si>
    <t>DIMPE_38.1</t>
  </si>
  <si>
    <t>Una (1) revisión y consolidación del directorio del Pulso Empresarial</t>
  </si>
  <si>
    <t>100% de avance de la meta del trimestre anterior</t>
  </si>
  <si>
    <t>Este hito se finalizó en el I trimestre</t>
  </si>
  <si>
    <t>Esta meta finalizó en el I y II trimestre</t>
  </si>
  <si>
    <t xml:space="preserve"> $ 53.508.000,00 </t>
  </si>
  <si>
    <t xml:space="preserve"> $                             53.508.000,00</t>
  </si>
  <si>
    <t xml:space="preserve"> $                             32.760.000,00</t>
  </si>
  <si>
    <t>Boletines técnicos de la temática industria</t>
  </si>
  <si>
    <t>C-0401-1003-22-0-0401019-02</t>
  </si>
  <si>
    <t>TE_INDUSTRIA_2022_EPE</t>
  </si>
  <si>
    <t>DIMPE_38.2</t>
  </si>
  <si>
    <t>Una (1) implementación de los ajustes metodológicos del Pulso Empresarial</t>
  </si>
  <si>
    <t>Este hito se finalizó en el II trimestre</t>
  </si>
  <si>
    <t>DIMPE_39</t>
  </si>
  <si>
    <t>Una (1) producción de información estadística sobre cultura política para obtener datos relacionados con democracia, capital social y el insumo para los indicadores ODS 16.b.1 - 16.5.1 - 16.7.2</t>
  </si>
  <si>
    <t>DIMPE_39.1</t>
  </si>
  <si>
    <t>Una (1) matriz de identificación de necesidades de información estadística</t>
  </si>
  <si>
    <t>Promedio ponderadodel avance de los hitos (sin acumular) 6%+ 88% de avance de la meta del trimestre anterior</t>
  </si>
  <si>
    <t>El avance es el esperado, se han recibido difrentes solictudes y PQR, relacionadas con la temática.</t>
  </si>
  <si>
    <t>Matriz de identificación de necesidades correspondientes a los meses de julio, agosto, septiembre 2022.</t>
  </si>
  <si>
    <t>El grupo Temático adelantó las diferentes metas en los tiempos planeados, correspondientes a Matriz de identificación de usuarios, base de datos final, cuadros de salida y productos de publicación de la ECP 2021 para campesinado y muncipios pdet; la matriz de identificación tiene un avance hasta el mes de agosto de 2022; los productos adicionales de la encuesta se entregaron en el primer semestre de 2022.</t>
  </si>
  <si>
    <t xml:space="preserve"> $ 247.487.504,83 </t>
  </si>
  <si>
    <t xml:space="preserve"> $                           247.487.504,83</t>
  </si>
  <si>
    <t xml:space="preserve"> $                           171.297.395,00</t>
  </si>
  <si>
    <t>Boletines técnicos de la temática cultura
Cuadros de resultados para la temática de pobreza y condiciones de vida
Boletines técnicos de la temática pobreza y condiciones de vida</t>
  </si>
  <si>
    <t>C-0401-1003-23-0-0401014-02
C-0401-1003-23-0-0401037-02
C-0401-1003-23-0-0401021-02</t>
  </si>
  <si>
    <t>TS_CULTURA_2022_ECP
TS_POBREZA_2022_ENCV</t>
  </si>
  <si>
    <t>DIMPE_39.2</t>
  </si>
  <si>
    <t>Una (1) base de datos de información recolectada o acopiada</t>
  </si>
  <si>
    <t xml:space="preserve">Se dió cumplimiento en el I trimestre </t>
  </si>
  <si>
    <t>DIMPE_39.3</t>
  </si>
  <si>
    <t>DIMPE_39.4</t>
  </si>
  <si>
    <t>Un (1) proceso de análisis de consistencia y contexto terminado.</t>
  </si>
  <si>
    <t>DIMPE_40</t>
  </si>
  <si>
    <t>Una (1) producción del IPC - Índice de Precios al Consumidor en condiciones técnicas pertinentes</t>
  </si>
  <si>
    <t>DIMPE_40.1</t>
  </si>
  <si>
    <t>Una (1) recolección y análisis de la información requerida en el índice</t>
  </si>
  <si>
    <t>Promedio ponderado del avance de los hitos: 25%+ 25% +25% de avance de la meta de los trimestres anteriores</t>
  </si>
  <si>
    <t>Se ha realizado mensualmente la recolección y análisis de la información requerida en el índice.</t>
  </si>
  <si>
    <t>bol_ipc_jun22.pdf, bol_ipc_jul22.pdf, bol_ipc_ago22.pdf</t>
  </si>
  <si>
    <t xml:space="preserve">El GIT de precios y costos ha realizado sin falta la producción del IPC en las fechas y horarios establecidos, de acuerdo a los estandares de calidad esperados para la operación estadística. Durante el tercer trimestre del año, se han realizado operativos especiales para el seguimiento de precios con ajuste por  jornada del día sin IVA en el año, (efecto rebote) dando como resultado un adecuado seguimiento de las variaciones de precios. Se adjuntan como evidencia del trabajo los boletines de difusión del índice para los meses de julio, agosto y septiembre, dando cuenta del trabajo realizado (mes de la difusión)
</t>
  </si>
  <si>
    <t xml:space="preserve"> $ 259.391.666,16 </t>
  </si>
  <si>
    <t xml:space="preserve"> $                           259.391.666,16</t>
  </si>
  <si>
    <t xml:space="preserve"> $                           172.128.333,33</t>
  </si>
  <si>
    <t>Boletines técnicos de la temática precios y costos
Cuadros de resultados para la temática de precios y costos</t>
  </si>
  <si>
    <t>C-0401-1003-22-0-0401022-02
C-0401-1003-22-0-0401038-02</t>
  </si>
  <si>
    <t>TE_PRECIOS_2022_IPC</t>
  </si>
  <si>
    <t>DIMPE_40.2</t>
  </si>
  <si>
    <t>Un (1) ajuste en el sistema de recolección (actualización constante de especificaciones)</t>
  </si>
  <si>
    <t xml:space="preserve">
Se han realizado ajustes en el sistema  para analizar el comportamiento de las novedades de campo</t>
  </si>
  <si>
    <t>DIMPE_40.3</t>
  </si>
  <si>
    <t>Un (1) cálculo del índice</t>
  </si>
  <si>
    <t>Se ha realizado mensualmente el cálculo del índice.</t>
  </si>
  <si>
    <t>DIMPE_41</t>
  </si>
  <si>
    <t>Una (1) producción del IPP - Índice de Precios del Productor de acuerdo a los ajustes percibidos por el mercado</t>
  </si>
  <si>
    <t>DIMPE_41.1</t>
  </si>
  <si>
    <t>bol_ipp_jul22.pdf, bol_ipp_ago22.pdf, bol_ipp_sep22.pdf</t>
  </si>
  <si>
    <t xml:space="preserve">El GIT de precios y costos ha realizado la producción del IPP en las fechas y horarios establecidos, de acuerdo a los estandares de calidad esperados para la operación estadística. Durante el tercer trimestre del año se ha realizado la difusión de los resultados preliminares de los meses de julio, agosto y septiembre (versiones provisionales y definitivas, según corresponde). Se adjuntan como evidencia del trabajo los boletines de difusión del índice.
</t>
  </si>
  <si>
    <t xml:space="preserve"> $ 132.180.000,00 </t>
  </si>
  <si>
    <t xml:space="preserve"> $                           132.180.000,00</t>
  </si>
  <si>
    <t xml:space="preserve"> $                             74.800.000,00</t>
  </si>
  <si>
    <t>TE_PRECIOS_2022_IPP</t>
  </si>
  <si>
    <t>DIMPE_41.2</t>
  </si>
  <si>
    <t>Se realizó el ajuste correspondiente, de manera tal que fue posible la difusión del índice</t>
  </si>
  <si>
    <t>DIMPE_41.3</t>
  </si>
  <si>
    <t>DIMPE_42</t>
  </si>
  <si>
    <t>Una (1) producción del IPPR - Índice de Precios de la Propiedad Residencial a partir de la información recabada por los registros administrativos disponibles</t>
  </si>
  <si>
    <t>DIMPE_42.1</t>
  </si>
  <si>
    <t>Un (1) monitoreo a las condiciones del modelo hedónico, de acuerdo al comportamiento del mercado y variables disponibles</t>
  </si>
  <si>
    <t>Se realizó el monitoreo a las condiciones del modelo hedónico, realizando un contraste y analisis de consistencia frente al al comportamiento del mercado y las variables disponibles</t>
  </si>
  <si>
    <t>boletin_tecnico_ippr_II_2022.pdf</t>
  </si>
  <si>
    <t xml:space="preserve">El GIT de precios y costos ha realizado la producción del IPPR en las fechas y horarios establecidos, de acuerdo a los estandares de calidad esperados para la operación estadística. Durante el tercer trimestre del año se realizó la difusión de los resultados del segundo trimestre del 2022. Se adjunta como evidencia del trabajo el boletín de difusión del índice </t>
  </si>
  <si>
    <t xml:space="preserve"> $ 112.073.333,33 </t>
  </si>
  <si>
    <t xml:space="preserve"> $                           112.073.333,33</t>
  </si>
  <si>
    <t xml:space="preserve"> $                             70.800.000,00</t>
  </si>
  <si>
    <t>TE_PRECIOS_2022_IPPR</t>
  </si>
  <si>
    <t>DIMPE_42.2</t>
  </si>
  <si>
    <t>Se realizó el cálculo del índice del segundo trimestre del año 2022</t>
  </si>
  <si>
    <t>DIMPE_43</t>
  </si>
  <si>
    <t>Una (1) producción de información agregada y analizada, de acuerdo a lo dispuesto por los lineamientos de la OCDE, para su transmisión, en función de los lineamientos y necesidades del programa PPA - Programa de paridad de poder adquisitivo</t>
  </si>
  <si>
    <t>DIMPE_43.1</t>
  </si>
  <si>
    <t>Una (1) recolección y análisis de la información requerida</t>
  </si>
  <si>
    <t>Se ajustó lo corespondiente para garantizar la recolección de la canasta de apariencia personal.</t>
  </si>
  <si>
    <t>PPT_Apariencia personal_311221</t>
  </si>
  <si>
    <t xml:space="preserve">El GIT de precios y costos ha realizado las actividades necesarias para cumplir con los requerimientos del PPA en el tercer trimestre de 2022. Durante los meses de julio, agosto y septiembre, se realizó la consolidación de las especificaciones y entrega a los diferentes equipos (logistico y de sistemas) para lograr la recolección de la canasta de apariencia personal de acuerdo a los ajustes requeridos, así como el diligenciamiento del metadata para el formulario (canasta) de servicios. 
</t>
  </si>
  <si>
    <t xml:space="preserve"> $ 51.800.000,00 </t>
  </si>
  <si>
    <t xml:space="preserve"> $                             51.800.000,00</t>
  </si>
  <si>
    <t xml:space="preserve"> $                             30.800.000,00</t>
  </si>
  <si>
    <t>Cuadros de resultados para la temática de precios y costos</t>
  </si>
  <si>
    <t>C-0401-1003-22-0-0401038-02</t>
  </si>
  <si>
    <t>TE_PRECIOS_2022_PPA</t>
  </si>
  <si>
    <t>DIMPE_43.2</t>
  </si>
  <si>
    <t>Se entregaron los ajustes a las especificaciones y lineamientos para la recolección de la canasta de apariencia personal.</t>
  </si>
  <si>
    <t>Formato Correlativa_Apariencia Personal_311221</t>
  </si>
  <si>
    <t>DIMPE_43.3</t>
  </si>
  <si>
    <t>Un (1) análisis y agregación de información para su transmisión a la OECD</t>
  </si>
  <si>
    <t xml:space="preserve">Se adelantó la revisión del los resultados de la canasta deservicios, reportada  a la OCDE de acuerdo a los comentarios realizado por los funcionarios de la OCDE.  </t>
  </si>
  <si>
    <t>Metadata 2020-I on Services</t>
  </si>
  <si>
    <t>DIMPE_44</t>
  </si>
  <si>
    <t>Una (1) producción del ICOCIV -  Índice de Costos de la Construcción de Obras Civiles en condiciones técnicas pertinentes</t>
  </si>
  <si>
    <t>DIMPE_44.1</t>
  </si>
  <si>
    <t>boletin-tecnico-icociv-junio-2022.pdf, boletin-tecnico-icociv-julio-2022.pdf, boletin-tecnico-icociv-agosto-2022.pdf</t>
  </si>
  <si>
    <t>El GIT de precios y costos ha realizado la producción del ICOCIV en las fechas y horarios establecidos, de acuerdo a los estandares de calidad esperados para la operación estadística. Teniendo en cuenta el proceso y los tiempos de producción del índice, durante los meses de julio, agosto y septiembre, se ha hecho la difusión de resultados correspondientes. Se adjunta como evidencia del trabajo, los boletines generados en las tres difusiones realizadas.</t>
  </si>
  <si>
    <t xml:space="preserve"> $ 51.966.666,67 </t>
  </si>
  <si>
    <t xml:space="preserve"> $                             51.966.666,67</t>
  </si>
  <si>
    <t>TE_PRECIOS_2022_ICOCIV</t>
  </si>
  <si>
    <t>DIMPE_44.2</t>
  </si>
  <si>
    <t>Se realizaron los ajustes necesarios en el sistema de recolección.</t>
  </si>
  <si>
    <t>DIMPE_44.3</t>
  </si>
  <si>
    <t>DIMPE_45</t>
  </si>
  <si>
    <t>Una (1) producción de resultados (boletines y cuadros de salida) de la Encuesta Anual de Servicios - EAS del año 2021 FASE- Procesamiento preliminar</t>
  </si>
  <si>
    <t>DIMPE_45.1</t>
  </si>
  <si>
    <t xml:space="preserve"> Directorio de operación estadística actualizado de la fase de construcción</t>
  </si>
  <si>
    <t xml:space="preserve">Promedio ponderado del avance de los hitos (sin acumular) 13 %+ 26 % de avance de la meta del trimestre anterior </t>
  </si>
  <si>
    <t xml:space="preserve">- Desarrollo y resultados de pruebas en la construcción del nuevo aplicativo de la Encuesta Anual de Servicios.
- Actualización proceso de selección de personal en Junio- Julio- Agosto 2022
</t>
  </si>
  <si>
    <t xml:space="preserve">CLASIFICACION DE HALLAZGOS-20220819 (1)
Fuentes_Matriz de Pruebas EAS 2021 Módulos VII y VIII
GTE-020-PDT-002-f-001_Matriz de Pruebas_11_08_2022 TIC
GTE-020-PDT-002-f-001_Matriz de Pruebas_EAS 2021 TEMATICA Y DRA
Modulo III SALUD
PRUEBAS  AGOSTO 18-192022 - Ajustado
PRUEBAS 11 DE AGOSTO ultimas
</t>
  </si>
  <si>
    <t>Se atiende requerimientos con respecto a procesamiento de resultados en 2020 asi como el desarrollo de aplicativo y resultados en las pruebas en la construcción del nuevo aplicativo para la Encuesta Anual de Servicios y la actualización en el proceso de selección de personal aprendizaje en Junio, Julio y Agosto. Aunque esto esta en desarrollo, falta la critica</t>
  </si>
  <si>
    <t xml:space="preserve"> $ 94.026.666,67 </t>
  </si>
  <si>
    <t xml:space="preserve"> $                             94.026.666,67</t>
  </si>
  <si>
    <t xml:space="preserve"> $                             65.600.000,00</t>
  </si>
  <si>
    <t>Boletines técnicos para la temática de servicios
Cuadros de resultados para la temática de servicios</t>
  </si>
  <si>
    <t>C-0401-1003-22-0-0401015-02
C-0401-1003-22-0-0401041-02</t>
  </si>
  <si>
    <t>TE_SERVICIOS_2022_EAS</t>
  </si>
  <si>
    <t>DIMPE_45.2</t>
  </si>
  <si>
    <t xml:space="preserve"> Código para la detección de anomalias para el procesamiento</t>
  </si>
  <si>
    <t xml:space="preserve">Desarrollo del  código para la detección de anomalias (herramienta para la critica) en R para la EAS 2021. </t>
  </si>
  <si>
    <t>Visor11102022; Visor_prueba total_2; CodigoR_cruce; CodigoR_programa_EAS</t>
  </si>
  <si>
    <t>DIMPE_46</t>
  </si>
  <si>
    <t xml:space="preserve">    Una (1) producción de resultados (boletines y cuadros de salida) de la MTA de los trimestres estadísticos del IV 2021 al III de 2022.
</t>
  </si>
  <si>
    <t>DIMPE_46.1</t>
  </si>
  <si>
    <t>Un (1) procesamiento de bases de datos.</t>
  </si>
  <si>
    <t>se realiza el procesamiento de las bases de datos para la publicación de resultados de MTA II trimestre 2022</t>
  </si>
  <si>
    <t>anexos_mta_IItrim22</t>
  </si>
  <si>
    <t>Se realiza la publicación de resultados de trimestre en mención por parte de temática MTA en coordinación de grupo interno temático de servicios DIMPE</t>
  </si>
  <si>
    <t xml:space="preserve"> $ 115.363.333,33 </t>
  </si>
  <si>
    <t xml:space="preserve"> $                           115.363.333,33</t>
  </si>
  <si>
    <t xml:space="preserve"> $                             76.300.000,00</t>
  </si>
  <si>
    <t>TE_SERVICIOS_2022_MTAV</t>
  </si>
  <si>
    <t>DIMPE_46.2</t>
  </si>
  <si>
    <t>Una (1) generación de cuadros de salida.</t>
  </si>
  <si>
    <t>Se realiza la publicación de resultados MTA II trimestre 2022</t>
  </si>
  <si>
    <t>bol_mta_IItrim22</t>
  </si>
  <si>
    <t>DIMPE_47</t>
  </si>
  <si>
    <t xml:space="preserve">Una (1) producción de información estadística periódica sobre las condiciones económicas y sociales de los hogares colombianos. </t>
  </si>
  <si>
    <t>DIMPE_47.1</t>
  </si>
  <si>
    <t>Promedio ponderado del avance de los hitos: 40%+ 0 de avance de la meta de los trimestres anteriores</t>
  </si>
  <si>
    <t>Recolección de la base de la encuesta del mes de referencia de agosto en las 23 ciudades.</t>
  </si>
  <si>
    <t>anexo-pulso-social-agosto-2022-fx18</t>
  </si>
  <si>
    <t>El grupo de la operación de EPS realizó  seguimiento a la recoleccion, procesamiento y analisis de estadisticas para los hoagres colombianos en relacion al bienestar subjetivo, confianza del consumidor, seguridad alimentaria y percepciones sobre el nivel de pobreza y desigualdad en el pais. durante el III trimestre</t>
  </si>
  <si>
    <t> </t>
  </si>
  <si>
    <t>DIMPE_47.2</t>
  </si>
  <si>
    <t>Procesamiento y produccion del anexo estadistico de la encuesta referente al mes de agosto de 2022.</t>
  </si>
  <si>
    <t>DIMPE_47.3</t>
  </si>
  <si>
    <t>Formulacion de presentacion de resultados de la encuesta para el mes de referencia, agosto de 2022, en el que se miden tendencias historicas y variaciones mensuales.</t>
  </si>
  <si>
    <t>anexo-pulso-social-agosto-2022-fx18
Ago-22.rar</t>
  </si>
  <si>
    <t>Dirección de Difusión, Comunicación y Cultura Estadística - DICE</t>
  </si>
  <si>
    <t>DICE_5</t>
  </si>
  <si>
    <t>Doce (12) reportes con la información de las impresiones realizadas en el marco de las operaciones estadísticas producidas por el DANE, finalizado</t>
  </si>
  <si>
    <t>Número de reportes realizados / Número de reportes propuestos</t>
  </si>
  <si>
    <t>DICE_5.1</t>
  </si>
  <si>
    <t>Una (1) matriz de seguimiento mensual, finalizada</t>
  </si>
  <si>
    <t>El porcentaje de avance está de conformidad con lo planeado. Se entrega la matriz con los reportes de producción de los meses de julio, agosto y septiembre.</t>
  </si>
  <si>
    <t>Se entregó la matriz con los reportes con la información de las impresiones realizadas en el marco de las operaciones estadísticas producidas por el DANE para los meses de julio, agosto, septiembre.</t>
  </si>
  <si>
    <t xml:space="preserve">No aplica </t>
  </si>
  <si>
    <t xml:space="preserve"> $                           2.607.040</t>
  </si>
  <si>
    <t xml:space="preserve"> $                       1.788.136,20</t>
  </si>
  <si>
    <t xml:space="preserve"> $                         447.034,00</t>
  </si>
  <si>
    <t>DICE_6</t>
  </si>
  <si>
    <t>Una (1) formulación de planes institucionales, formulados</t>
  </si>
  <si>
    <t xml:space="preserve">Número de planes institucionales formulados y ejecutados/Número de planes institucionales propuestos </t>
  </si>
  <si>
    <t>DICE_6.1</t>
  </si>
  <si>
    <t>Una (1) matriz de seguimiento finalizada</t>
  </si>
  <si>
    <t xml:space="preserve">Actividad ejecutada en el primer trimestre. </t>
  </si>
  <si>
    <t xml:space="preserve"> $                         20.053.096</t>
  </si>
  <si>
    <t xml:space="preserve"> $                     20.053.095,60</t>
  </si>
  <si>
    <t xml:space="preserve"> $                       5.013.273,90</t>
  </si>
  <si>
    <t>DICE_7</t>
  </si>
  <si>
    <t>Doce (12) informes con los resultados de las métricas de la Web del DANE, finalizados</t>
  </si>
  <si>
    <t>Número de métricas en el trimestre sobre el total de métricas en el año</t>
  </si>
  <si>
    <t>DICE_7.1</t>
  </si>
  <si>
    <t>Doce (12) reportes de analítica finalizado</t>
  </si>
  <si>
    <t>El porcentaje de avance está de conformidad con lo planeado. Se entregan la smetricas de los meses de julio y agosto. 
Total metricas= 9/12</t>
  </si>
  <si>
    <t>Se entregaron las analíticas de los meses de julio, agosto y septiembre</t>
  </si>
  <si>
    <t>Analítica julio, agosto, septiembre.</t>
  </si>
  <si>
    <t>Se entregaron las analíticas de los meses de julio y agosto.
Total metricas= 9/12</t>
  </si>
  <si>
    <t xml:space="preserve"> $                           4.430.147</t>
  </si>
  <si>
    <t xml:space="preserve"> $                       4.430.146,80</t>
  </si>
  <si>
    <t xml:space="preserve"> $                       1.107.536,70</t>
  </si>
  <si>
    <t>DICE_8</t>
  </si>
  <si>
    <t>Una (1) actualización de la documentación referente al proceso de atención al ciudadano cuando se requiera, finalizada</t>
  </si>
  <si>
    <t xml:space="preserve">% de actualización del documento </t>
  </si>
  <si>
    <t>DICE_8.1</t>
  </si>
  <si>
    <t>Un (1) análisis de la documentación actual para posible actualización, finalizado</t>
  </si>
  <si>
    <t>Actividad ejecutada en el segundo trimestre</t>
  </si>
  <si>
    <t xml:space="preserve"> $                           5.241.533</t>
  </si>
  <si>
    <t xml:space="preserve"> $                       5.241.532,80</t>
  </si>
  <si>
    <t xml:space="preserve"> $                       1.310.383,20</t>
  </si>
  <si>
    <t>DICE_9</t>
  </si>
  <si>
    <t>Cuatro (4) reportes con la programación de producción del material gráfico requerido en el marco de las operaciones estadísticas de la entidad, finalizado</t>
  </si>
  <si>
    <t>DICE_9.1</t>
  </si>
  <si>
    <t>Una (1) matriz de seguimiento trimestral, finalizada</t>
  </si>
  <si>
    <t xml:space="preserve">Programación 2022_excel </t>
  </si>
  <si>
    <t xml:space="preserve"> $                         12.216.295</t>
  </si>
  <si>
    <t xml:space="preserve"> $                       7.152.544,80</t>
  </si>
  <si>
    <t>Servicios de información actualizados</t>
  </si>
  <si>
    <t>C-0499-1003-6-0-0499062-02</t>
  </si>
  <si>
    <t>COM_2022_SIA</t>
  </si>
  <si>
    <t>Dirección de Regulación, Planeación, Estandarización y Normalización - DIRPEN</t>
  </si>
  <si>
    <t>DIRPEN_1</t>
  </si>
  <si>
    <t xml:space="preserve"> Cuatro (4) nuevas funcionalidades en la plataforma tecnológica del SEN 2.0. desarrolladas y la actualización permanente de los contenidos de la plataforma.</t>
  </si>
  <si>
    <t>Aplicativos programados para desarrollar / aplicativos desarrollados</t>
  </si>
  <si>
    <t>DIRPEN_1.1</t>
  </si>
  <si>
    <t>Un (1) aplicativo para el formato de identificación del problema de la revisión focalizada desarrollado</t>
  </si>
  <si>
    <t>Sobre los 3 desarrollos informáticos se cuenta con avance considerable (90%) en el correspondiente a la biblioteca de documentación técnica. Le sigue el desarrollo del instrumento de revisiones focalizadas (90%), las restantes funcionalidades no han presentado avance dada la priorización que se le ha dado desde la Dirección Técnica al restablecimiento de la web sen y las funcionalidades caídas con el ataque informático (SICODE, sistemas de consultas) con 80%</t>
  </si>
  <si>
    <t>Desarrollo del aplicativo de captura y se realizan pruebas con usuarios. Se levantan requerimientos para el módulo de reportes y se avanza con su diseño.</t>
  </si>
  <si>
    <t>1. Contenido
2. formatoidentificaciontecno
3. portal-herramienta-planificacion
4. sistemaClasificaciones</t>
  </si>
  <si>
    <t>Dos de los aplicativos y funcionalidades de la web SEN avanzan a un rimo mayor al esperado, Se priorizó el restablecimiento de las funcionalidades SICODE, sistemas de consultas de clasificaciones y conceptos. Se sigue requiriere contar con la disposición de OSIS para las nuevas funcionalidades.</t>
  </si>
  <si>
    <t>Fortalecimiento de la Producción de Estadísticas Suficientes y de Calidad, mediante la Coordinación y regulación del SEN Nacional.</t>
  </si>
  <si>
    <t>Servicio de articulación del sistema estadístico nacional</t>
  </si>
  <si>
    <t>C-0401-1003-26-0-0401096-02</t>
  </si>
  <si>
    <t>UAD_2022_ARTI_SEN</t>
  </si>
  <si>
    <t>DIRPEN_1.4</t>
  </si>
  <si>
    <t>Un (1) mantenimiento a la Web SEN y sus módulos realizado</t>
  </si>
  <si>
    <t xml:space="preserve">Publicación de contenidos solicitados: noticias SEN y ajustes de contenido de las secciones (servicios e instancias de coordinación).
Se habilita parcialmente el Sistema de Información de Caracterización de Oferta y Demanda de Información - SICODE) </t>
  </si>
  <si>
    <t>1. sen-files
2. sen-portal-web</t>
  </si>
  <si>
    <t>DIRPEN_1.5</t>
  </si>
  <si>
    <t>Una biblioteca de documentación técnica de operaciónes estadísticas del DANE realizada</t>
  </si>
  <si>
    <t>Se termina desarrollo de la aplicación, se inician ajustes a partir de revisiones realizadas con pruebas de usuarios.
Se encuentra en espera del paso a producción de acuerdo a disponibilidad de la Oficina de Sistemas.</t>
  </si>
  <si>
    <t>1 .dane-biblioteca-doc-ooee</t>
  </si>
  <si>
    <t>DIRPEN_2</t>
  </si>
  <si>
    <t xml:space="preserve"> Seis (6) estudios de prospectiva y análisis de datos que conduzcan a la modernización de la gestión en el proceso estratégico y misional del DANE y perfilamiento de necesidades en analítica en la entidad, realizados.</t>
  </si>
  <si>
    <t>Estudios de prospectiva programados / Estudios de prospectiva realizados</t>
  </si>
  <si>
    <t>DIRPEN_2.1</t>
  </si>
  <si>
    <t xml:space="preserve"> Un (1) proyecto de analítica de datos fase 2 de Detección y análisis de Necesidades -DAN realizado</t>
  </si>
  <si>
    <t>%</t>
  </si>
  <si>
    <t>Los cronogramas planteados en los diferentes proyectos de analítica de datos a realizar en la presente vigencia avanzan de acuerdo a los cronogramas dispuestos por cada uno de los equipos de trabajo. Sin embargo, el hito relacionado con perfilamiento de necesidades analíticas de la entidad y la construcción de un repositorio de proyectos se ha visto limitada por la falta de personal en el GIT.</t>
  </si>
  <si>
    <t>El proyecto avanza según cronograma establecido.</t>
  </si>
  <si>
    <t>1. Codigo Dash
2. Data
3. Vinculo Dash</t>
  </si>
  <si>
    <t>Los cronogramas planteados en los diferentes proyectos de analítica de datos a realizar en la presente vigencia avanzan de acuerdo a los cronogramas dispuestos por cada uno de los equipos de trabajo.  Se cuenta con algunas limitaciones tecnológicas y de acceso a información que se deberían solventar una vez se disponga nuevamente de los accesos remotos a equipos del DANE a través de VPN, por lo pronto los equipos se encuentran realizando las labores de contingencia que nos solicita realizar OSIS para el acceso a equipos, servidores, ajuste de firewall y gestión de accesos VPN.   La mayoría de proyectos se encuentran trabajando con recursos propios de los contratistas y funcionarios o en algunos casos particulares con recursos dispuestos por MINTIC en la nube.</t>
  </si>
  <si>
    <t>Documentos de diagnóstico del aprovechamiento de registros
Servicio de articulación del sistema estadístico nacional</t>
  </si>
  <si>
    <t>C-0401-1003-26-0-0401089-02
C-0401-1003-26-0-0401096-02</t>
  </si>
  <si>
    <t>UAD_2022_FORT_FRA
DTEC_DIRPEN_2022_ARTI_SEN</t>
  </si>
  <si>
    <t>DIRPEN_2.2</t>
  </si>
  <si>
    <t>Un (1) proyecto de analítica de datos fase 2 de Índice de noticias realizado</t>
  </si>
  <si>
    <t>1. Paper Índice de Noticias_versión 7</t>
  </si>
  <si>
    <t>DIRPEN_2.3</t>
  </si>
  <si>
    <t>Un (1) proyecto de analítica de datos Fase 2 medición de la percepción de discriminación realizado</t>
  </si>
  <si>
    <t>1. 12072022_PPT Est Experim_ ODS 16.b.1-16.7.2
2. Civil society data for SDG 16 monitoring_camera_ready_no_names</t>
  </si>
  <si>
    <t>DIRPEN_2.4</t>
  </si>
  <si>
    <t>Un (1) Proyecto de visualización del indicador de calidad de bases de datos de las operaciones estadísticas realizado</t>
  </si>
  <si>
    <t>Gestión de acceso a codeversion dane, validacion de estructura del modelo de datos, validación de conexión a base de datos</t>
  </si>
  <si>
    <t>1. conector a la base de datos de CALIDAD
2. CREACION TABLA CD_VIS_DETALLE_INCONSISTENCIAS
3. dash
4. doc_shiny_server_centos7_20220926
5. GTE040PDT004f003v2 Raul Andres Gomez
6. step_by_step_ss_deployment</t>
  </si>
  <si>
    <t>DIRPEN_2.5</t>
  </si>
  <si>
    <t>Un (1) proyecto de análisis de anomalías en el Censo Económico realizado</t>
  </si>
  <si>
    <t>Diseño de flujo de datos, gestión para la asignación de entorno de computo para el despliegue, modelos y parámetros para el análisis, resultados en datos finales entregados por sistemas en abril</t>
  </si>
  <si>
    <t>1. Actas de reuniones
2. Correos electrónicos
3. Documento de diseño de flujo de datos
4. Función de producción
5. Modelos
6. Presentaciones
7. Scripts de conexión a base de datos</t>
  </si>
  <si>
    <t>El equipo ha sufrido reduccion de personal por traslados y encargos así como un incremento en las labores del personal de planta y contratistas lo cual ha limitado el análisis de instrumentos de captura  y la posterior entrevista con las áreas de la entidad para su validacion y entendimiento.</t>
  </si>
  <si>
    <t>DIRPEN_2.6</t>
  </si>
  <si>
    <t>Un (1) informe de los ejercicios de perfilamiento de necesidades en analítica de datos del DANE realizado</t>
  </si>
  <si>
    <t>En el tercer trimestre se realizó seminario de analítica realizado</t>
  </si>
  <si>
    <t>1. agenda evento prospectiva 2021 V2.0
2. meetingAttendanceReport(Seminario Proyectos de analítica de datos 2021) 2 marzo
3. meetingAttendanceReport(Seminario Proyectos de Analítica de datos 2021) 3 marzo
4. presentaciones 2021
5. RETROALIMENTACION PROYECTOS DE ANALITICA DE DATOS (2)(1-25)
6. RETROALIMENTACION PROYECTOS DE ANALITICA DE DATOS(1-39)</t>
  </si>
  <si>
    <t>DIRPEN_2.7</t>
  </si>
  <si>
    <t>Un (1)  repositorio de los documentos, presentaciones, algoritmos, actas de los proyectos de PAD consolidado y con acceso a los funcionarios del DANE (intranet)</t>
  </si>
  <si>
    <t>En elprimer trimestre se consolidan las presnetaciones y fichas de los proyectos realizados en 2021 y se inicia levantamiento de inventario de activos de informacion. Sin embargo, no se logra recuperar información completa de los proyectos adelantados entre 2019 y 2021 debido al borrado de los repositorios Teams derivado del ataque informatico sufrido en la entidad en 2021.</t>
  </si>
  <si>
    <t>1- Actas
2. Algoritmos
3. Documentos
4. Presentaciones
5. presentaciones y fichas</t>
  </si>
  <si>
    <t>A la fecha no se ha logrado por parte de la Oficina de Sistemas del DANE la recuperación de la información completa de los proyectos adelantados entre 2019 y 2021 debido al borrado de los repositorios Teams derivado del ataque informatico sufrido en la entidad en 2021. Tampoco se han restablecidos completamente la intranet de la entidad, ni los accesos remotos a traves de VPN en la entidad.</t>
  </si>
  <si>
    <t>DIRPEN_2.8</t>
  </si>
  <si>
    <t>Un (1) proyecto de aplicaciones web para la medición de la percepción de discriminación realizado</t>
  </si>
  <si>
    <t>modificaciones a términos de referencia para consultores a financiar por GPSDD y actualización del desarrollo de la app</t>
  </si>
  <si>
    <t>1. Actas
2. Diseño Gráfico
3. Propuestas Recibidas Consultores
4. RFP Consultores GPSDD
5. Diccionario datos
6. Versión App_08_2022</t>
  </si>
  <si>
    <t>DIRPEN_7</t>
  </si>
  <si>
    <t>Treinta (30) operaciones estadísticas con seguimiento de plan de mejoramiento para identificar el nivel de cumplimiento de las acciones propuestas para subsanar las debilidades del proceso estadístico, realizado</t>
  </si>
  <si>
    <t>Número de operaciones estadísticas con seguimiento ejecutado / número de operaciones estadísticas programadas para seguimiento</t>
  </si>
  <si>
    <t>DIRPEN_7.1</t>
  </si>
  <si>
    <t>Treinta (30) formatos de seguimiento a la implementación de planes de mejoramiento actualizados</t>
  </si>
  <si>
    <t>Formatos de Vigilancia
Requerimientos entidades SEN</t>
  </si>
  <si>
    <t>Servicio de evaluación del proceso estadístico</t>
  </si>
  <si>
    <t>C-0401-1003-26-0-0401095-02</t>
  </si>
  <si>
    <t>CAL_2022_EVAL_CAL</t>
  </si>
  <si>
    <t>DIRPEN_9</t>
  </si>
  <si>
    <t xml:space="preserve">Un (1) Índice para medir la Capacidad Estadística Territorial calculado </t>
  </si>
  <si>
    <t>Índice calculado para el 2021</t>
  </si>
  <si>
    <t>DIRPEN_9.1</t>
  </si>
  <si>
    <t xml:space="preserve">Un (1) Índice de capacidad estadística territorial 2020 publicado </t>
  </si>
  <si>
    <t>Este hito finalizo en el II trimestre</t>
  </si>
  <si>
    <t>Avance en las fases de construcción, relección y acopio</t>
  </si>
  <si>
    <t>Servicio de articulación del sistema estadístico nacional
Servicio de asistencia técnica para el fortalecimiento de la capacidad estadística</t>
  </si>
  <si>
    <t>C-0401-1003-26-0-0401096-02
C-0401-1003-26-0-0401094-02</t>
  </si>
  <si>
    <t>DTEC_DIRPEN_2022_ARTI_SEN
PLAYART_2022_ASIS_TEC</t>
  </si>
  <si>
    <t>DIRPEN_9.2</t>
  </si>
  <si>
    <t>Un (1) Índice de Capacidad Estadística Territorial calculado 2021</t>
  </si>
  <si>
    <t xml:space="preserve"> Se realizaron las fases de construcción e inicio de la fase de recolección y acopio. </t>
  </si>
  <si>
    <t>Desarrollo de las pruebas del aplicativo de captura, elaboración de los directorios de fuentes de información, inicio del proceso de selección, contratación y entrenamiento. Distribución de correos a las fuentes, proceso de socialización a las fuentes de información y proceso de selección y reentrenamiento a los encuestadores y asistentes de encuesta. Inicio del proceso de recolección y seguimiento a cobertura</t>
  </si>
  <si>
    <t xml:space="preserve">Soporte de pruebas aplicativo
Entrenamient y reentrenamiento (presentación y lista de asistencia)
Socialización con fuentes de información del ICET
Reporte recolección </t>
  </si>
  <si>
    <t>DIRPEN_10</t>
  </si>
  <si>
    <t xml:space="preserve">Un (1) Programa de Fortalecimiento Estadístico Territorial implementado </t>
  </si>
  <si>
    <t xml:space="preserve">Número de actividades realizadas/ Actividades planeadas </t>
  </si>
  <si>
    <t>DIRPEN_10.1</t>
  </si>
  <si>
    <t>Seis (6) asesorías técnicas o acompañamiento a entidades territoriales en las metodologías de planificación estadística, de acuerdo con la demanda de los territorios.</t>
  </si>
  <si>
    <t>Se da continuidad a las aisstencias técnicas por acompañamiento a la Gobernación del Cauca y Alcaldías de Madrid, Santa Marta, Chía; se da respuesta a la alcaldía de pasto y al área metropólitana de Cúcuta para iniciar asistencia técnica en octubre
Se realizó el documento de análisis de la pólitica de gestión de la información
Se realizó actualización de la pólitica de gestión de la información, la preguntas de FURAG y fue remitido al FURAG
Se realizó informe del programa de fortalecimiento</t>
  </si>
  <si>
    <t xml:space="preserve"> Se da continuidad a las aisstencias técnicas por acompañamiento a la Gobernación del Cauca y Alcaldías de Madrid, Santa Marta, Chía; se da respuesta a la alcaldía de pasto y al área metropólitana de Cúcuta para iniciar asistencia técnica en octubre </t>
  </si>
  <si>
    <t>Presentaciones, comunicaciones</t>
  </si>
  <si>
    <t>Se dio continuidad a las asistencias técnicas por acompañamiento a la Gobernación del Cauca y Alcaldías de Madrid, Santa Marta, Chía; se da respuesta a la alcaldía de Pasto y al área metropólitana de Cúcuta para iniciar asistencia técnica en octubre
Se realizó el documento de análisis de la pólitica de gestión de la información
Se realizó actualización de la política de gestión de la información, la preguntas de FURAG y fue remitido al DAFP
Se realizó informe del programa de fortalecimiento</t>
  </si>
  <si>
    <t>DIRPEN_10.2</t>
  </si>
  <si>
    <t xml:space="preserve">Un (1) Informe de análisis sobre los resultados de la medición de la Política </t>
  </si>
  <si>
    <t>Se realizó el documento de análisis de la pólitica de gestión de la información y se compartió con las áreas interesadas del DANE</t>
  </si>
  <si>
    <t>documento análisis de la política</t>
  </si>
  <si>
    <t>DIRPEN_10.3</t>
  </si>
  <si>
    <t>Un (1) Política de Gestión de la Información Estadística actualizada</t>
  </si>
  <si>
    <t>Se actualizó documento que iria como manual operativo y las pregyntas del FURAG</t>
  </si>
  <si>
    <t>Documento y base Excel de actualización</t>
  </si>
  <si>
    <t>DIRPEN_10.4</t>
  </si>
  <si>
    <t xml:space="preserve">Un (1) Informe de gestión y resultados del Programa de Fortalecimiento Estadístico Territorial (PFET) con recomendaciones y lecciones aprendidas. </t>
  </si>
  <si>
    <t>Informe de gestión del programa de fortalecimiento</t>
  </si>
  <si>
    <t>Documento informe de gestión</t>
  </si>
  <si>
    <t>DIRPEN_12</t>
  </si>
  <si>
    <t>Un (1) Programa de herramientas para el fortalecimiento de la regulación y la calidad estadística implementado</t>
  </si>
  <si>
    <t>Herramientas desarrolladas/herramientas planeadas</t>
  </si>
  <si>
    <t>DIRPEN_12.1</t>
  </si>
  <si>
    <t xml:space="preserve">Seis (6) documentos técnicos para el fortalecimiento de la producción estadística finalizados y publicados </t>
  </si>
  <si>
    <t>Se avanzó en la elbaoración de los diferentes documentos técnicos, mantenimiento de clasificaciones, estandarización de conceptos asi como en la asistencia técnica a las diferentes entidades</t>
  </si>
  <si>
    <t>Se avanzó con la elaboración del documento de cuadros de salida.
Se publicó la actualización del Código Nacional de Buenas Prácticas.
Se avanzó en la actualización de la guia documento metodológico.
Se avanzó en la actualización de la Guía ficha metodologíca.
Se avanzó con las Recomendaciones entrenamiento personal operativo
Se avanzó con las Recomendaciones para la documentación de metadatos de rr.aa</t>
  </si>
  <si>
    <t>Documentos:
Recomendaciones para la presentación de cuadros de salida.
Actualización del Código Nacional de Buenas Prácticas.
Actualización de la guia documento metodológico.
Actualización de la Guía ficha metodologíca.
Recomendaciones entrenamiento personal operativo
Rcomendaciones para la documentación de metadatos de rr.aa</t>
  </si>
  <si>
    <t>Se avanzó de acuerdo a lo programado en la elaboración de los diferentes documentos técnicos, mantenimiento de clasificaciones, estandarización de conceptos asi como en la asistencia técnica a las diferentes entidades</t>
  </si>
  <si>
    <t>Documentos de regulación</t>
  </si>
  <si>
    <t>C-0401-1003-26-0-0401088-02</t>
  </si>
  <si>
    <t>REGU_2022_DOC_REG</t>
  </si>
  <si>
    <t>DIRPEN_12.2</t>
  </si>
  <si>
    <t>Cinco (5) clasificaciones con mantenimiento oficializadas para Colombia y publicadas</t>
  </si>
  <si>
    <t>Se publicó el mantenimiento de la CUOC
Se avanzó en el mantenimiento de la ICCS
Se ananzó en el mantenimiento de la CINE
Se avanzó en el mantenimiento de la CPC</t>
  </si>
  <si>
    <t>Documentos:
Documento CUOC (actualizacion 2022)
Cambios_ICCS A.C._Mtto (2022)
Invitación CINE
Diagnostico CPC</t>
  </si>
  <si>
    <t>DIRPEN_12.3</t>
  </si>
  <si>
    <t>Diez (10) tablas correlativas actualizadas o elaboradas finalizadas y publicadas</t>
  </si>
  <si>
    <t>Se avanzó con diferentes tablas correlativas</t>
  </si>
  <si>
    <t>Archivos de correlativas</t>
  </si>
  <si>
    <t>DIRPEN_12.4</t>
  </si>
  <si>
    <t>Diez (10) informes de los procesos de intervención finalizados</t>
  </si>
  <si>
    <t xml:space="preserve">Se prestó asistencia Técnica al proceso de actualización documental del DANE. </t>
  </si>
  <si>
    <t>Informe general doc técnica OOEE DANE</t>
  </si>
  <si>
    <t>DIRPEN_12.5</t>
  </si>
  <si>
    <t>Ochenta (80) conceptos estandarizados difundidos en el sistema de consulta del DANE</t>
  </si>
  <si>
    <t>Se avanzó en el proceso de estandarización de 264 nuevos conceptos</t>
  </si>
  <si>
    <t>Listado de conceptos</t>
  </si>
  <si>
    <t>DIRPEN_12.6</t>
  </si>
  <si>
    <t>Cuarenta (40) conceptos actualizados difundidos en el sistema de consulta del DANE</t>
  </si>
  <si>
    <t xml:space="preserve">Se avanzó con la actualización de 32 conceptos </t>
  </si>
  <si>
    <t>DIRPEN_12.7</t>
  </si>
  <si>
    <t>Un (1) informe de gestión, resultados, lecciones aprendidas y recomendaciones en la generación de regulación pertinente para el SEN (incluye comité de clasificaciones)</t>
  </si>
  <si>
    <t>Se entregó el informe de gestión</t>
  </si>
  <si>
    <t>Informe de Gestión de la Regulación</t>
  </si>
  <si>
    <t>Dirección de Síntesis y Cuentas Nacionales - DSCN</t>
  </si>
  <si>
    <t>DSCN_1</t>
  </si>
  <si>
    <t>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finalizadas</t>
  </si>
  <si>
    <t>Número de boletines técnicos y anexos estadísticos finalizados de la Cuenta Satélite Ambiental en el trimestre /Número total de boletines técnicos y anexos estadísticos de la Cuenta Satélite Ambiental finalizados para publicar en página web</t>
  </si>
  <si>
    <t>DSCN_1.1</t>
  </si>
  <si>
    <t>Siete (7) bases de datos con información acopiada para las cuentas ambientales y económicas, finalizadas</t>
  </si>
  <si>
    <t xml:space="preserve"> Se finalizaron las fases de acopio y procesamiento, y se avanzó en la fase de difusión de las cuentas ambientales y económicas</t>
  </si>
  <si>
    <t>Finalización de la fase de acopio, para las cuentas ambientales y económicas de: actividades ambientales y transacciones asociadas, y flujos de materiales emisiones al aire</t>
  </si>
  <si>
    <t>-1. CAE-AATA_Acopio
-2. CAEFM-EA_Acopio</t>
  </si>
  <si>
    <t xml:space="preserve"> Se finalizó el acopio de bases de datos para dos (2) cuentas ambientales y económicas y el procesamiento para cuatro (4) cuentas ambientales y económicas. Se finalizó la fase de difusión de cuatro (4) cuentas ambientales y económicas, y se avanzó en la fase de difusión de una (1) cuenta ambiental y económica</t>
  </si>
  <si>
    <t xml:space="preserve"> $                         282.530.330,69</t>
  </si>
  <si>
    <t xml:space="preserve"> $                         211.897.748,02</t>
  </si>
  <si>
    <t xml:space="preserve"> Cuentas Nacionales Y Macroeconomia </t>
  </si>
  <si>
    <t xml:space="preserve"> Boletines Técnicos de la Cuenta Satelite de Medio Ambiente </t>
  </si>
  <si>
    <t xml:space="preserve"> C-0401-1003-25-0-0401082-02 </t>
  </si>
  <si>
    <t xml:space="preserve">  CSA_2022 </t>
  </si>
  <si>
    <t>DSCN_1.2</t>
  </si>
  <si>
    <t>Siete (7) archivos de trabajo con el procesamiento de la información acopiada, para las cuentas ambientales y económicas, finalizados</t>
  </si>
  <si>
    <t>Finalización de la fase de procesamiento para las cuentas ambientales y económicas de: flujo de materiales de residuos sólidos, flujo de agua, actividades ambientales y transacciones asociadas, y flujo de materiales de emisiones al aire</t>
  </si>
  <si>
    <t>-1. CAEFM-RS_Procesamiento
-2. CAE-FA_Procesamiento
-3. CAE-AATA_Procesamiento
-4. CAEFM-EA_Procesamiento</t>
  </si>
  <si>
    <t>DSCN_1.3</t>
  </si>
  <si>
    <t>Siete (7) boletines técnicos y siete (7) anexos de publicación para las cuentas ambientales y económicas finalizados</t>
  </si>
  <si>
    <t>Finalización de la fase de difusión para las cuentas ambientales y económicas de: activos de los recursos minerales y energéticos, flujo de materiales de residuos sólidos, flujo de agua, y actividades ambientales y transacciones asociadas; y avance en la fase de difusión de la cuenta ambiental y económica de flujo de materiales de emisiones al aire</t>
  </si>
  <si>
    <t>-1. CAE-ARME__Boletín_Anexo
-2. CAEFM-RS__Boletín_Anexo
-3. CAE-FA__Boletín_Anexo
-4. CAE-AATA_Boletín_Anexo</t>
  </si>
  <si>
    <t>DSCN_2</t>
  </si>
  <si>
    <t>Una (1) publicación de la Cuenta Satélite de las Tecnologías de la Información y las Comunicaciones (CSTIC), finalizada</t>
  </si>
  <si>
    <t>Porcentaje de avance en el boletín técnico y los anexos estadísticos de la Cuenta Satélite TIC finalizados para publicación en página web</t>
  </si>
  <si>
    <t>DSCN_2.1</t>
  </si>
  <si>
    <t>Una (1) base de datos con información acopiada para la CSTIC finalizada</t>
  </si>
  <si>
    <t xml:space="preserve"> Meta finalizada en el I trimestre de 2022 </t>
  </si>
  <si>
    <t>Hito finalizado en el I trimestre</t>
  </si>
  <si>
    <t>NA</t>
  </si>
  <si>
    <t>Meta finalizada en el  primer Trimestre de 2022</t>
  </si>
  <si>
    <t xml:space="preserve"> $                           53.375.822,21</t>
  </si>
  <si>
    <t xml:space="preserve"> $                           40.031.866,66</t>
  </si>
  <si>
    <t xml:space="preserve"> Boletines Técnicos de la Cuenta Satelite de Cultura </t>
  </si>
  <si>
    <t xml:space="preserve"> C-0401-1003-25-0-0401078-02 </t>
  </si>
  <si>
    <t xml:space="preserve"> CSCUL_2022 </t>
  </si>
  <si>
    <t>DSCN_2.2</t>
  </si>
  <si>
    <t>Un (1) archivo de trabajo con el procesamiento de la información acopiada para la CSTIC, finalizado</t>
  </si>
  <si>
    <t>DSCN_2.3</t>
  </si>
  <si>
    <t>Un (1) boletín técnico y un (1) anexo de publicación de la CSTIC, finalizados</t>
  </si>
  <si>
    <t>DSCN_3</t>
  </si>
  <si>
    <t>Una (1) publicación de la Cuenta Satélite de Turismo (CST), finalizada</t>
  </si>
  <si>
    <t>Porcentaje de avance en el boletín técnico y los anexos estadísticos de la Cuenta Satélite de Turismo finalizados para publicación en página web</t>
  </si>
  <si>
    <t>DSCN_3.1</t>
  </si>
  <si>
    <t>Una (1) base de datos con información acopiada para la CST finalizada</t>
  </si>
  <si>
    <t xml:space="preserve"> Meta finalizada en el II trimestre de 2022 </t>
  </si>
  <si>
    <t>Hito finalizado en el II trimestre</t>
  </si>
  <si>
    <t xml:space="preserve"> $                         17.887.311,65</t>
  </si>
  <si>
    <t xml:space="preserve"> $                         13.415.483,74</t>
  </si>
  <si>
    <t xml:space="preserve"> Boletines Técnicos de la Cuenta Satelite de Turismo </t>
  </si>
  <si>
    <t xml:space="preserve"> C-0401-1003-25-0-0401077-02 </t>
  </si>
  <si>
    <t xml:space="preserve"> CST_2022 </t>
  </si>
  <si>
    <t>DSCN_3.2</t>
  </si>
  <si>
    <t>Un (1) archivo de trabajo con el procesamiento de la información acopiada para la CST finalizada</t>
  </si>
  <si>
    <t>DSCN_3.3</t>
  </si>
  <si>
    <t>Un (1) boletín técnico y un (1) anexo de publicación de la CST, finalizados</t>
  </si>
  <si>
    <t>DSCN_4</t>
  </si>
  <si>
    <t>Una (1) publicación de la Cuenta Satélite de Economía del Cuidado (CSEC) finalizada</t>
  </si>
  <si>
    <t>Porcentaje de avance en el boletín técnico y el anexo estadístico de la Cuenta Satélite de Economía del Cuidado finalizados para publicación en página web</t>
  </si>
  <si>
    <t>DSCN_4.1</t>
  </si>
  <si>
    <t>Una (1) base de datos con información acopiada para la CSEC finalizada</t>
  </si>
  <si>
    <t>Finalización del boletín técnico y el anexo estadístico de la Cuenta Satélite de Economía del Cuidado y publicación en página web</t>
  </si>
  <si>
    <t>Se realizó la publicación de la Cuenta Satélite de Economía del Cuidado (CSEC) en la página web del DANE el 8 de julio de 2022 a las 2:00 p.m.</t>
  </si>
  <si>
    <t xml:space="preserve"> $                         62.696.465,09</t>
  </si>
  <si>
    <t xml:space="preserve"> $                         47.022.348,82</t>
  </si>
  <si>
    <t xml:space="preserve"> NA </t>
  </si>
  <si>
    <t>DSCN_4.2</t>
  </si>
  <si>
    <t>Un (1) archivo de trabajo con el procesamiento de la información acopiada para la CSEC finalizado</t>
  </si>
  <si>
    <t>DSCN_4.3</t>
  </si>
  <si>
    <t>Un (1) boletín técnico y un (1) anexo de publicación de la CSEC, finalizados</t>
  </si>
  <si>
    <t xml:space="preserve"> Se finalizaron los productos de publicación (boletín técnico y anexos) de la CSEC</t>
  </si>
  <si>
    <t>-4.3 Boletín y anexo</t>
  </si>
  <si>
    <t>DSCN_5</t>
  </si>
  <si>
    <t>Una (1) publicación de la Cuenta Satélite de Cultura y Economía Naranja (CSCEN), finalizada</t>
  </si>
  <si>
    <t>Porcentaje de avance en el boletín técnico y los anexos estadísticos de la Cuenta Satélite de Cultura y Economía Naranja finalizados para publicación en página web</t>
  </si>
  <si>
    <t>DSCN_5.1</t>
  </si>
  <si>
    <t>Una (1) base de datos con información acopiada para la CSCEN finalizada</t>
  </si>
  <si>
    <t xml:space="preserve"> Se finalizó el boletín técnico y los anexos estadísticos de la Cuenta Satélite de Cultura y Economía Naranja y se realizó publicación en página web </t>
  </si>
  <si>
    <t>Hito culminado en el II trimestre</t>
  </si>
  <si>
    <t>Se realizó la publicación de la Cuenta Satélite de Cultura y Economía Naranja (CSCEN) en la página web del DANE el 22 de julio a las 2:00 p.m.</t>
  </si>
  <si>
    <t xml:space="preserve"> $                         86.996.904,65</t>
  </si>
  <si>
    <t xml:space="preserve"> $                         65.247.678,49</t>
  </si>
  <si>
    <t>DSCN_5.2</t>
  </si>
  <si>
    <t>Un (1) archivo de trabajo con el procesamiento de la información acopiada para la CSCEN finalizado</t>
  </si>
  <si>
    <t>DSCN_5.3</t>
  </si>
  <si>
    <t>Un (1) boletín técnico y un (1) anexo de publicación de la CSCEN, finalizados</t>
  </si>
  <si>
    <t>Se elaboró el boletín técnico y los anexos de resultados que contienen las cuentas de producción y generación del ingreso, los balances oferta utilización y los ocupados y trabajos equivalentes a tiempo completo de cultura y economía naranja. Se realizó la publicación de resultados de la cuenta satéltie el 22 de julio a las 2:00 p.m.</t>
  </si>
  <si>
    <t>- a-act-asociativas-regulacion-CSCEN-2014-2021
- a-act-manufactureras-CSCEN-2014-2021
- a-agencias-noticias-otros-serv-informacion-CSCEN-2014-2021pr
- a-artes-escenicas-CSCEN-2014-2021
- a-artes-visuales-CSCEN-2014-2021
- a-audiovisual-CSCEN-2014-2021pr
- a-consolidado-segmento-CSCEN-2014-2021pr
- a-diseno-CSCEN-2014-2021pr
- a-editorial-CSCEN-2014-2021pr
- a-educacion-cultural-creativa-CSCEN-2014-2021
- a-empleo-cultura-economia-naranja-CSCEN-2014-2021pr
- a-fonografia-CSCEN-2014-2021pr
- a-medios-digitales-software-CSCEN-2014-2021pr
- a-patrimonio-CSCEN-2014-2021
- a-publicidad-CSCEN-2014-2021pr
- a-total-artes-patrimonio-CSCEN-2014-2021
- a-total-creaciones-funcionales-CSCEN-2014-2021pr
- a-total-industrias-culturales-CSCEN-2014-2021pr
- a-turismo-cultural-CSCEN-2014-2021
- boletin-CSCEN-2020p-2021pr</t>
  </si>
  <si>
    <t>DSCN_6</t>
  </si>
  <si>
    <t>Una (1) publicación de la Cuenta Satélite de la Agroindustria de la Caña de Azúcar (CSACA) finalizada</t>
  </si>
  <si>
    <t>Porcentaje de avance en el boletín técnico y los anexos estadísticos de la Cuenta Satélite de la Agroindustria de la Caña de Azúcar finalizados para publicación en página web</t>
  </si>
  <si>
    <t>DSCN_6.1</t>
  </si>
  <si>
    <t>Una (1) base de datos con información acopiada para la CSACA finalizada</t>
  </si>
  <si>
    <t xml:space="preserve"> Se finalizó el boletín técnico y los anexos estadísticos de la Cuenta Satélite de la Agroindustria de la Caña de Azúcar y se realizó publicación en página web </t>
  </si>
  <si>
    <t>Se realizó la publicación de la Cuenta Satélite de la Agroindustria de la Caña de Azúcar (CSACA) en la página web del DANE el 2 de septiembre a las 2:00 p.m.</t>
  </si>
  <si>
    <t xml:space="preserve"> Boletines Técnicos de la Cuenta Satélite Piloto de Agroindustria </t>
  </si>
  <si>
    <t xml:space="preserve"> C-0401-1003-25-0-0401080-02 </t>
  </si>
  <si>
    <t xml:space="preserve"> CSPA_2022 </t>
  </si>
  <si>
    <t>DSCN_6.2</t>
  </si>
  <si>
    <t>Un (1) archivo de trabajo con el procesamiento de la información acopiada para la CSACA finalizado</t>
  </si>
  <si>
    <t>Se culminó el procesamiento de las cuentas de producción y generación del ingreso de la fase agrícola, la fase industrial y la agroindustruia de la caña de azúcar</t>
  </si>
  <si>
    <t>- CONSOLIDADO_CSPA_CanaAzucar_2014_2021</t>
  </si>
  <si>
    <t>DSCN_6.3</t>
  </si>
  <si>
    <t>Un (1) boletín técnico y un (1) anexo de publicación de la CSACA, finalizados</t>
  </si>
  <si>
    <t>Se elaboró el boletín técnico y los anexos de resultados que contienen las cuentas de producción y generación del ingreso de la fase agrícola, la fase industrial y la agroindustria de la caña de azúcar. Se realizó la publicación de resultados de la cuenta satélite el 2 de septiembre a las 2:00 p.m.</t>
  </si>
  <si>
    <t>- anexo_csaca_2014_2021pr
- bol_cta_sat_agroindustria_cana_2014_2021</t>
  </si>
  <si>
    <t>DSCN_7</t>
  </si>
  <si>
    <t>Una (1) publicación de la Cuenta Satélite de Cultura y Economía Naranja Bogotá (CSCENB), finalizada</t>
  </si>
  <si>
    <t>Porcentaje de avance en el boletín técnico y los anexos estadísticos de la Cuenta Satélite de Cultura y Economía Naranja de Bogotá finalizados para publicación en página web</t>
  </si>
  <si>
    <t>DSCN_7.1</t>
  </si>
  <si>
    <t>Una (1) base de datos con información acopiada para la CSCENB finalizada</t>
  </si>
  <si>
    <t xml:space="preserve"> Se finalizó el boletín técnico y los anexos estadísticos de la Cuenta Satélite de Cultura y Economía Naranja de Bogotá y se realizó publicación en página web </t>
  </si>
  <si>
    <t>Se realizó el acopio de las bases de datos correspondientes a EAM, EAS, EAC, para la CSCENB</t>
  </si>
  <si>
    <t>- EAC_DIRECT_PANEL_19_20
- Cuenta_Producción_EAM1920_20220119
- Cta_Produc_EAS2020_20211229</t>
  </si>
  <si>
    <t>Se realizó la publicación de la Cuenta Satélite de Cultura y Economía Naranja Bogotá (CSCENB) en la página web del DANE el 30 de septiembre a las 2:00 p.m.</t>
  </si>
  <si>
    <t xml:space="preserve"> $                         66.730.893,65</t>
  </si>
  <si>
    <t xml:space="preserve"> $                         50.048.170,24</t>
  </si>
  <si>
    <t xml:space="preserve"> Boletines Técnicos de la cuenta satélite de cultura de Bogotá </t>
  </si>
  <si>
    <t xml:space="preserve"> C-0401-1003-25-0-0401087-02 </t>
  </si>
  <si>
    <t xml:space="preserve"> CSCULB_2022 </t>
  </si>
  <si>
    <t>DSCN_7.2</t>
  </si>
  <si>
    <t>Un (1) archivo de trabajo con el procesamiento de la información acopiada para la CSCENB finalizada</t>
  </si>
  <si>
    <t>Se realizó el procesamiento de las bases de datos acopiadas y se generó el archivo de síntesis de resultados de la cuenta satélite de cultura y economía naranja para Bogotá</t>
  </si>
  <si>
    <t>- CONSOLIDADO CULTURA Y EN_BTA</t>
  </si>
  <si>
    <t>DSCN_7.3</t>
  </si>
  <si>
    <t>Un (1) boletín técnico y un (1) anexo de publicación de la CSCENB, finalizados</t>
  </si>
  <si>
    <t>Se elaboró el boletín técnico y los anexos de publicación de la CSCENB que contienen las cuentas de producción y generación del ingreso de cultura y economía naranja para Bogotá. Se realizó la publicación de resultados de la cuenta satélite el 30 de septiembre a las 2:00 p.m.</t>
  </si>
  <si>
    <t>- a-act-asociativas-regulacion-CSCEN-Bogota-2014-2021
- a-act-manufactureras-CSCEN-Bogota-2014-2021
- a-agencias-noticias-otros-serv-informacion-CSCEN-Bogota-2014-2020
- a-artes-escenicas-CSCEN-Bogota-2014-2021
- a-artes-visuales-CSCEN-Bogota-2014-2021
- a-audiovisuales-CSCEN-Bogota-2014-2021
- a-consolidado-segmento-CSCEN-Bogota-2020-2021
- a-diseno-CSCEN-Bogota-2014-2021
- a-editorial-CSCEN-Bogota-2014-2021
- a-educacion-cultural-creativa-CSCEN-Bogota-2014-2021
- a-empleo-cultura-economia-naranja-CSCEN-Bogota-2014-2021
- a-fonografia-CSCEN-Bogota-2014-2021
- a-medios-digitales-software-CSCEN-Bogota-2014-2021
- a-patrimonio-CSCEN-Bogota-2014-2021
- a-publicidad-CSCEN-Bogota-2014-2021
- a-total-artes-patrimonio-CSCEN-Bogota-2014-2021
- a-total-creaciones-funcionales-CSCEN-Bogota-2014-2021
- a-total-cultura-economia-naranja-CSCEN-Bogota-2020-2021
- a-total-industrias-culturales-CSCEN-Bogota-2014-2021
- boletin-CSCEN-Bogota-2020-2021pr</t>
  </si>
  <si>
    <t>DSCN_8</t>
  </si>
  <si>
    <t>Una (1) publicación de la Cuenta Satélite de Salud (CSS), finalizada</t>
  </si>
  <si>
    <t>Porcentaje de avance en el boletín técnico y el anexo estadístico de la Cuenta Satélite de Salud finalizados para publicación en página web</t>
  </si>
  <si>
    <t>DSCN_8.1</t>
  </si>
  <si>
    <t>Una (1) base de datos con información acopiada para la CSS finalizada</t>
  </si>
  <si>
    <t xml:space="preserve"> Se culminó el acopio de las bases de datos y se culminó el procesamiento de los resultados de la Cuenta Satélite de Salud </t>
  </si>
  <si>
    <t>Se culminó  base de datos con información acopiada de la cuenta satélite de salud para 2019 y 2020</t>
  </si>
  <si>
    <t>- BD_CSS</t>
  </si>
  <si>
    <t>Se avanzó en la publicación de resultados de la cuenta satélite de salud, en lo relacionado a la finalización de las fases de acopio y procesamiento</t>
  </si>
  <si>
    <t xml:space="preserve"> $                         81.829.700,45</t>
  </si>
  <si>
    <t xml:space="preserve"> $                         61.372.275,34</t>
  </si>
  <si>
    <t>DSCN_8.2</t>
  </si>
  <si>
    <t>Un (1) archivo de trabajo con el procesamiento de la información acopiada para la CSS finalizado</t>
  </si>
  <si>
    <t>Se culminó el procesamiento de los resultados de la cuenta satélite de salud para 2019 y 2020</t>
  </si>
  <si>
    <t>- PROCESAMIENTO_CSS</t>
  </si>
  <si>
    <t>DSCN_8.3</t>
  </si>
  <si>
    <t>Un (1) boletín técnico y un (1) anexo de publicación de la CSS, finalizados</t>
  </si>
  <si>
    <t>El hito inicia el IV trimestre</t>
  </si>
  <si>
    <t>DSCN_9</t>
  </si>
  <si>
    <t>Una (1) publicación de la Cuenta Satélite de la Agroindustria del Ganado Porcino (CSAGP) finalizada</t>
  </si>
  <si>
    <t>Porcentaje de avance en el boletín técnico y el anexo estadístico de la Cuenta Satélite de la Agroindustria del Ganado Porcino finalizados para publicación en página web</t>
  </si>
  <si>
    <t>DSCN_9.1</t>
  </si>
  <si>
    <t>Una (1) base de datos con información acopiada para la CSAGP finalizada</t>
  </si>
  <si>
    <t xml:space="preserve"> Se culminó el acopio de las bases de datos y se avanzó en el procesamiento de las cuentas de producción y generación del ingreso de la fase agrícola e industrial de la cría de ganado porcino </t>
  </si>
  <si>
    <t>Se culminó el acopio de las bases de datos para la cuenta satélite de la agroindustria del ganado porcino</t>
  </si>
  <si>
    <t>-BD_ACOPIO_CSAGP</t>
  </si>
  <si>
    <t>Se avanzó en la publicación de resultados de la cuenta satélite de la agroindustria del ganado porcino, en lo relacionado a la finalización de la fase de acopio y avances e la fase de procesamiento</t>
  </si>
  <si>
    <t>DSCN_9.2</t>
  </si>
  <si>
    <t>Un (1) archivo de trabajo con el procesamiento de la información acopiada para la CSAGP finalizado</t>
  </si>
  <si>
    <t>Se avanzó en el procesamiento de las cuentas de producción y generación del ingreso de la fase industrial de la cuenta satélite de la agroindustria del ganado porcino</t>
  </si>
  <si>
    <t>- PROCESAMIENTO_FINDUSTRIAL_CSAGP</t>
  </si>
  <si>
    <t>DSCN_9.3</t>
  </si>
  <si>
    <t>Un (1) boletín técnico y un (1) anexo de publicación de la CSAGP, finalizados</t>
  </si>
  <si>
    <t>DSCN_10</t>
  </si>
  <si>
    <t>Cuatro (4) publicaciones del PIB trimestral por los enfoques de la producción y el gasto para los periodos: cuarto trimestre de 2021, y los tres primeros trimestre de 2022, finalizadas.</t>
  </si>
  <si>
    <t>Número de boletines técnicos y anexos estadísticos finalizados del PIB trimestral por los enfoques de producción y gasto /Número total de boletines técnicos y anexo del PIB trimestral por los enfoques de producción y gasto finalizados para publicar en página web</t>
  </si>
  <si>
    <t>DSCN_10.1</t>
  </si>
  <si>
    <t>Cuatro (4) bases de datos con información acopiada para los enfoques de la producción y el gasto para los periodos: cuarto trimestre de 2021, y los tres primeros trimestre de 2022, finalizadas.</t>
  </si>
  <si>
    <t>Se publica el primer boletín técnico del PIB desde el enfoque de la producción y el gasto, los primeros anexos estadísticos con la información del cuarto trimestre de 2021 y año total</t>
  </si>
  <si>
    <t>Se realizó el acopio de la información básica para el cálculo del PIB, para sus dos enfoques, correspondiente al segundo trimestre de 2022</t>
  </si>
  <si>
    <t>Base de datos indicadores PIB</t>
  </si>
  <si>
    <t xml:space="preserve"> $                       117.307.963,70</t>
  </si>
  <si>
    <t xml:space="preserve"> $                         87.980.972,78</t>
  </si>
  <si>
    <t xml:space="preserve"> Boletines Técnicos del PIB Nacional </t>
  </si>
  <si>
    <t xml:space="preserve"> C-0401-1003-25-0-0401084-02 </t>
  </si>
  <si>
    <t xml:space="preserve"> CT_2022 </t>
  </si>
  <si>
    <t>DSCN_10.2</t>
  </si>
  <si>
    <t>Cuatro (4) archivos de trabajo con el procesamiento, consolidación y síntesis para los enfoques de la producción y el gasto para los periodos: cuarto trimestre de 2021, y los tres primeros trimestre de 2022, finalizadas.</t>
  </si>
  <si>
    <t>Para el tercer trimestre de 2022, se realizó la consolidación y sintesís del PIB, desde los enfoques de la producción y el gasto, correspondiente al segundo trimestre de 2022.</t>
  </si>
  <si>
    <t>Consolidaciones PIB</t>
  </si>
  <si>
    <t>DSCN_10.3</t>
  </si>
  <si>
    <t>Cuatro (4) boletines técnicos y sus respectivos anexos de publicación para los enfoques de la producción y el gasto para los periodos: cuarto trimestre de 2021, y los tres primeros trimestre de 20212 finalizados.</t>
  </si>
  <si>
    <t xml:space="preserve">Se publicó el boletín técnico y los anexos estadísticos, con los resultados del Producto Interno Bruto del segundo trimestre de 2022. </t>
  </si>
  <si>
    <t>Productos PIB</t>
  </si>
  <si>
    <t>DSCN_11</t>
  </si>
  <si>
    <t>Doce (12) publicaciones del Indicador de Seguimiento a la Economía ISE para los periodos: noviembre y diciembre de 2021, y los meses de enero a octubre de 2022, finalizadas.</t>
  </si>
  <si>
    <t>Número de boletines técnicos y anexos estadísticos finalizados del Indicador de Seguimiento a la Economía /Número total de boletines técnicos y anexo del Indicador de Seguimiento a la Economía finalizados para publicar en página web</t>
  </si>
  <si>
    <t>DSCN_11.1</t>
  </si>
  <si>
    <t>Doce (12) bases de datos con información acopiada por actividad económica, para los periodos: noviembre y diciembre de 2021, y los meses de enero a octubre de 2022, finalizadas.</t>
  </si>
  <si>
    <t xml:space="preserve"> Se publicaron los tres boletines técnicos y los anexos estadísticos del ISE del mes de mayo, junio y julio de 2022, cada ublicación estuvo acompañada de sus respectivos anexos estadísticos. </t>
  </si>
  <si>
    <t>Se realizó el acopio completo de la información básica para los cálculos del ISE de los meses demayo, junio y julio de 2022.</t>
  </si>
  <si>
    <t>Base de datos indicadores ISE</t>
  </si>
  <si>
    <t xml:space="preserve">El GIT de indicadores y cuentas trimestrales de bienes y servicios realizó las publicaciones del Indicador de Seguimiento a la Economía de los meses de mayo, junio y julio 2022; los días 18 de julio, 16 de agosto y 19 de septiembre de 2022, respectivamente. Para cada una de las publicaciones se realizó el acopio de la información, la consolidación y síntesis de resultados a cabalidad y sin ningún contratiempo. </t>
  </si>
  <si>
    <t xml:space="preserve"> $                       112.329.611,35</t>
  </si>
  <si>
    <t xml:space="preserve"> $                         84.247.208,51</t>
  </si>
  <si>
    <t xml:space="preserve"> Boletines Técnicos del Indicador de Seguimiento a la Economía -ISE </t>
  </si>
  <si>
    <t xml:space="preserve"> C-0401-1003-25-0-0401099-02 </t>
  </si>
  <si>
    <t xml:space="preserve"> ISE_2022 </t>
  </si>
  <si>
    <t>DSCN_11.2</t>
  </si>
  <si>
    <t>Doce (12) archivos de trabajo con el procesamiento, consolidación y síntesis, para los periodos: noviembre y diciembre de 2021, y los meses de enero a octubre de 2022, finalizadas.</t>
  </si>
  <si>
    <t>Para el segundo trimestre de 2022, se realizaron 3  consolidaciones y sintesís del ISE, de los meses demayo, junio y julio de 2022.</t>
  </si>
  <si>
    <t>Consolidaciones ISE</t>
  </si>
  <si>
    <t>DSCN_11.3</t>
  </si>
  <si>
    <t>Doce (12) boletines técnicos y sus respectivos anexos de publicación, para los periodos: noviembre y diciembre de 2021, y los meses de enero a octubre de 2022, finalizadas.</t>
  </si>
  <si>
    <t>Se publicó el boletín técnico y los anexos estadísticos, con los resultados del ISE para los meses de mayo, junio y julio de 2022. Para la pubicación de junio de 2022 se incluye un anexo estadístico del ISE desagregado a 12 actividades económicas.</t>
  </si>
  <si>
    <t>Productos ISE</t>
  </si>
  <si>
    <t>DSCN_12</t>
  </si>
  <si>
    <t>Una (1) publicación de la Productividad Total de Factores años 2019 definitivo, 2020 provisional y 2021 preliminar, finalizada.</t>
  </si>
  <si>
    <t>Número de boletines técnicos y anexos estadísticos finalizados de la Productividad Total de Factores  /Número total de boletines técnicos y anexo  de la Productividad Total de Factores  finalizados para publicar en página web</t>
  </si>
  <si>
    <t>DSCN_12.1</t>
  </si>
  <si>
    <t>Una (1) base de datos con información acopiada de estadística básica para las variables relacionadas con capital y trabajo, finalizada</t>
  </si>
  <si>
    <t xml:space="preserve"> Meta finalizada el I Trimestre de 2022 </t>
  </si>
  <si>
    <t>Hito finalizado en el  I Trimestre</t>
  </si>
  <si>
    <t>Meta finalizada en el I Trimestre</t>
  </si>
  <si>
    <t xml:space="preserve"> $                         28.185.203,00</t>
  </si>
  <si>
    <t xml:space="preserve"> $                         21.138.902,25</t>
  </si>
  <si>
    <t xml:space="preserve"> Boletines Técnicos de las Cuentas Anuales de Bienes y Servicios </t>
  </si>
  <si>
    <t xml:space="preserve"> C-0401-1003-25-0-0401075-02 </t>
  </si>
  <si>
    <t xml:space="preserve"> CABSS_2022 </t>
  </si>
  <si>
    <t>DSCN_12.2</t>
  </si>
  <si>
    <t>Un (1) documento metodológico actualizado según las recomendaciones internacionales más recientes, finalizado.</t>
  </si>
  <si>
    <t>DSCN_12.3</t>
  </si>
  <si>
    <t>Un (1) boletín técnico y sus respectivos anexos estadísticos de publicación, finalizados</t>
  </si>
  <si>
    <t>DSCN_13</t>
  </si>
  <si>
    <t>Una (1) publicación de la matriz utilización desagregada en productos nacionales e importados para los años 2019 definitivo y 2020 provisional, culminada</t>
  </si>
  <si>
    <t>Número de boletines técnicos y anexos estadísticos / Total de boletines técnicos y anexos estadísticos</t>
  </si>
  <si>
    <t>DSCN_13.1</t>
  </si>
  <si>
    <t>Una (1) base de datos con la información acopiada y procesada para la matriz utilización desagregada en productos nacionales e importados, elaborada</t>
  </si>
  <si>
    <t xml:space="preserve"> Se publica el boletín y los cuadros anexos con los resultados de la matriz de utilizaicón desagregada en productos nacionales e importados de 2019 definitivo y 2020 provisional. </t>
  </si>
  <si>
    <t xml:space="preserve"> $                         45.693.134,45</t>
  </si>
  <si>
    <t xml:space="preserve"> $                         34.269.850,84</t>
  </si>
  <si>
    <t>DSCN_13.2</t>
  </si>
  <si>
    <t>Un (1) archivo de trabajo con los resultados de la matriz utilización desagregada en productos nacionales e importados, elaborada</t>
  </si>
  <si>
    <t xml:space="preserve">El GIT Cuentas Anuales de Bienes y Servicios durante el trimestre III de 2022 elaboró los archivos de trabajo con los resultados de la matriz utilización desagregada en productos nacionales e importados </t>
  </si>
  <si>
    <t>Archivos de trabajo en Excel</t>
  </si>
  <si>
    <t>DSCN_13.3</t>
  </si>
  <si>
    <t>Un (1) boletín técnico y un (1) anexo estadístico para la publicación de la matriz utilización desagregada en productos nacionales e importados, elaborados</t>
  </si>
  <si>
    <t>Se elaboró el boletín técnico y los anexos estadísticos que se publicaron con los resultados de la matriz de utilización desagregadda en productos nacionales e importados.</t>
  </si>
  <si>
    <t>Boletín y anexos</t>
  </si>
  <si>
    <t>DSCN_14</t>
  </si>
  <si>
    <t>Una (1) publicación de la matriz de trabajo para el año 2021, culminada</t>
  </si>
  <si>
    <t>DSCN_14.1</t>
  </si>
  <si>
    <t>Una (1) base de datos con la información acopiada y procesada para la matriz de trabajo, elaborada</t>
  </si>
  <si>
    <t>Meta finalizada en el II trimestre de 2022</t>
  </si>
  <si>
    <t xml:space="preserve"> $                           34.936.459,25</t>
  </si>
  <si>
    <t xml:space="preserve"> $                           26.202.344,44</t>
  </si>
  <si>
    <t>DSCN_14.2</t>
  </si>
  <si>
    <t>Un (1) archivo de trabajo con los resultados de la matriz de trabajo, elaborada</t>
  </si>
  <si>
    <t>DSCN_14.3</t>
  </si>
  <si>
    <t>Un (1) boletín técnico y un (1) anexo para la publicación de la matriz de trabajo, elaborados</t>
  </si>
  <si>
    <t>DSCN_15</t>
  </si>
  <si>
    <t>Una (1) publicación de las cuentas anuales de bienes y servicios para los años 2019 definitivo y 2020 provisional, culminada</t>
  </si>
  <si>
    <t>DSCN_15.1</t>
  </si>
  <si>
    <t>Una (1) base de datos con la información acopiada y procesada, para la medición de las cuentas anuales de bienes y servicios de los años 2019 definitivo y 2020 provisional, analizada</t>
  </si>
  <si>
    <t xml:space="preserve"> $                         316.528.700,45</t>
  </si>
  <si>
    <t xml:space="preserve"> $                         237.396.525,34</t>
  </si>
  <si>
    <t>DSCN_15.2</t>
  </si>
  <si>
    <t>Un (1) archivo de trabajo con el procesamiento, consolidación y síntesis, de las cuentas anuales de bienes y servicios los años 2019 definitivo y 2020 provisional, finalizada</t>
  </si>
  <si>
    <t>DSCN_15.3</t>
  </si>
  <si>
    <t>Un (1) boletín y tres (3) anexos de publicación de las cuentas anuales de bienes y servicios, finalizados</t>
  </si>
  <si>
    <t>DSCN_16</t>
  </si>
  <si>
    <t>Una (1) base de datos con la informacion acopiada y procesada para las estimaciones de las cuentas anuales de bienes y servicios para los años 2020 definitivo y 2021 provisional, procesada</t>
  </si>
  <si>
    <t>Número de bases de datos / Total de bases de datos</t>
  </si>
  <si>
    <t>DSCN_16.1</t>
  </si>
  <si>
    <t>Un (1) cronograma de trabajo para el desarrollo de la medición las cuentas anuales de bienes y servicios para los años 2019 definitivo y 2020 provisional, elaborado</t>
  </si>
  <si>
    <t>Se realiza y socializa con el grupo de trabajo el cronograma de trabajo para el desarrollo de la medición las cuentas anuales de bienes y servicios para los años 2019 definitivo y 2020 provisional.
 Se elaboró un plan general con la propuesta de mejoras y/o actualizaciones al marco central de las cuentas anuales de bienes y servicios, elaborado.
 Se avanzó en un archivo de trabajo con el plan para el procesamiento y consolidación de la información preliminar, para la medición de las cuentas anuales de bienes y servicios, acopiado.</t>
  </si>
  <si>
    <t xml:space="preserve"> El GIT Cuentas Anuales de Bienes y Servicios durante el trimestre III de 2022 elaboró el cronograma de trabajo para el desarrollo de la medición de las cuentas anuales de bienes y servicios. </t>
  </si>
  <si>
    <t>Cronograma_PlandeTrabajo_CABYS_2020-2021p</t>
  </si>
  <si>
    <t xml:space="preserve"> $                         328.481.271,05</t>
  </si>
  <si>
    <t xml:space="preserve"> $                         246.360.953,29</t>
  </si>
  <si>
    <t>DSCN_16.2</t>
  </si>
  <si>
    <t>Un (1) documento del plan de trabajo que contenga la propuesta de mejoras y/o actualizaciones al marco central de las cuentas anuales de bienes y servicios, elaborado</t>
  </si>
  <si>
    <t xml:space="preserve"> El GIT Cuentas Anuales de Bienes y Servicios durante el trimestre III de 2022 elaboró el documento con la propuesta de actualizaciones al marco central de las cuentas anuales de bienes y de servicios. </t>
  </si>
  <si>
    <t>Plan General CABYS</t>
  </si>
  <si>
    <t>DSCN_16.3</t>
  </si>
  <si>
    <t>Un (1) archivo de trabajo con el procesamiento y consolidación de la información preliminar, para la medición de las cuentas anuales de bienes y servicios, acopiado</t>
  </si>
  <si>
    <t xml:space="preserve"> Durante el trimestre III el GIT Cuentas Anuales de Bienes y Servicios, avanzó en el plan de trabajo para el procesamiento y consolidación de la información preliminar para la medición de las cuentas anuales de bienes y servicios. </t>
  </si>
  <si>
    <t xml:space="preserve"> - EAC_Agosto2022
- EMMET_Julio2022
- EMS_Agosto2022_Antigua
- Formato_Diagnóstico_producto&amp;actividadCABYS_2020-2021</t>
  </si>
  <si>
    <t>DSCN_17</t>
  </si>
  <si>
    <t>Una (1) publicación del Producto Interno Bruto por departamentos año 2019 definitivo y 2020 provisional. Valor agregado por municipios años 2019 definitivo y 2020 provisional, finalizada.</t>
  </si>
  <si>
    <t>Porcentaje de avance en el boletín técnico y los anexos estadísticos del PIB por departamentos año 2019 definitivo y 2020 provisional y valor agregado por municipios año 2019 definitivo y 2020 provisional finalizado para publicación en página web</t>
  </si>
  <si>
    <t>DSCN_17.1</t>
  </si>
  <si>
    <t>Una (1) base de datos con información acopiada de estadística básica por departamento y municipio, finalizada</t>
  </si>
  <si>
    <t xml:space="preserve"> $                           74.400.520,25</t>
  </si>
  <si>
    <t xml:space="preserve"> $                           55.800.390,19</t>
  </si>
  <si>
    <t xml:space="preserve"> Boletines Técnicos de las Cuentas Departamentales </t>
  </si>
  <si>
    <t xml:space="preserve"> C-0401-1003-25-0-0401076-02 </t>
  </si>
  <si>
    <t xml:space="preserve"> CD_2022 </t>
  </si>
  <si>
    <t>DSCN_17.2</t>
  </si>
  <si>
    <t>Un (1) archivo de trabajo analizado y consolidado por departamento y municipio, finalizado.</t>
  </si>
  <si>
    <t>DSCN_17.3</t>
  </si>
  <si>
    <t>DSCN_18</t>
  </si>
  <si>
    <t>Una (1) publicación del Producto Interno Bruto por departamentos año 2021 preliminar, finalizada.</t>
  </si>
  <si>
    <t>Porcentaje de avance en el boletín técnico y los anexos estadísticos del PIB por departamentos 2020 preliminar finalizado para publicación en página web</t>
  </si>
  <si>
    <t>DSCN_18.1</t>
  </si>
  <si>
    <t>Una (1) base de datos con información acopiada de estadística básica por departamento, finalizada</t>
  </si>
  <si>
    <t>DSCN_18.2</t>
  </si>
  <si>
    <t>Un (1) archivo de trabajo analizado y consolidado por departamento, finalizado.</t>
  </si>
  <si>
    <t>DSCN_18.3</t>
  </si>
  <si>
    <t>Un (1) boletín técnico y anexos estadísticos de publicación, finalizados</t>
  </si>
  <si>
    <t>DSCN_19</t>
  </si>
  <si>
    <t>Cuatro (4) estimaciones preliminares del PIB trimestral por el enfoque del ingreso y de las cuentas por sector institucional para los periodos: cuarto trimestre de 2021, y los tres primeros trimestre de 2022, finalizadas.</t>
  </si>
  <si>
    <t>Número de boletines técnicos finalizados para publicar en lapagina web en la fecha de corte/total de boletines técnicos del año finalizados , para publicar en la pagina web</t>
  </si>
  <si>
    <t>DSCN_19.1</t>
  </si>
  <si>
    <t>Cuatro (4) bases de datos con información acopiada para el enfoque del ingreso y de las cuentas por sector institucional para los periodos: cuarto trimestre de 2021, y los tres primeros trimestre de 2022, finalizadas.</t>
  </si>
  <si>
    <t xml:space="preserve"> Se elaboraron y publicaron las CNTSI para el trimestre II de 2022 , para ello se construyó la base de datos con la información, se consolidó y realizó la sintesis y publicación correspondiente. </t>
  </si>
  <si>
    <t>Se construyó la base de datos del trimestre en estudio.</t>
  </si>
  <si>
    <t>19.1_30092022_Base de datos</t>
  </si>
  <si>
    <t xml:space="preserve"> Se elaboraron y publicaron las CNTSI trimestre 2 2022. </t>
  </si>
  <si>
    <t xml:space="preserve"> $                           98.122.564,85</t>
  </si>
  <si>
    <t xml:space="preserve"> $                           73.591.923,64</t>
  </si>
  <si>
    <t>DSCN_19.2</t>
  </si>
  <si>
    <t>Cuatro (4) archivos de trabajo con el procesamiento, consolidación y síntesis para el enfoque del ingreso y de las cuentas por sector institucional para los periodos: cuarto trimestre de 2021, y los tres primeros trimestre de 2022, finalizadas.</t>
  </si>
  <si>
    <t>Se elaboró el proceso de consolidacion y síntesis de todos los sectores institucionales actualizando la información con los datos de la publicacion trimestral trimestre 2 2022.</t>
  </si>
  <si>
    <t>19.2_30092022_consolidacion y sintesis-sector-institucional-II-2022</t>
  </si>
  <si>
    <t>DSCN_19.3</t>
  </si>
  <si>
    <t>Cuatro (4) boletines técnicos y sus respectivos anexos de publicación para el enfoque del ingreso y de las cuentas por sector institucional para los periodos: cuarto trimestre de 2021, y los tres primeros trimestre de 2022, finalizadas.</t>
  </si>
  <si>
    <t>Se elaboraron  todos los productos de publicación relacionados con las CNTSI.</t>
  </si>
  <si>
    <t>19.3_30092022_anexo-CNTSI-conciliacion-nofinanciera-y-financiera-II-2022
19.3_30092022_anexo-CNTSI-serie-sector-institucional-II-2022
19.3_boletin-CNTSI-II-2022</t>
  </si>
  <si>
    <t>DSCN_20</t>
  </si>
  <si>
    <t>Una (1) publicación de las cuentas anuales por sector institucional para los años 2019 def y 2020 provisional, finalizada</t>
  </si>
  <si>
    <t>Porcentaje de avance en la sintesis de los año 2019 definitivo y 2020 provisional y anexos de publicación finalizados para publicación en página web</t>
  </si>
  <si>
    <t>DSCN_20.1</t>
  </si>
  <si>
    <t>Una (1) base de datos con información acopiada para las cuentas por sector institucional finalizada</t>
  </si>
  <si>
    <t xml:space="preserve"> $                           81.701.494,85</t>
  </si>
  <si>
    <t xml:space="preserve"> $                           61.276.121,14</t>
  </si>
  <si>
    <t xml:space="preserve"> Boletines Técnicos de las Cuentas Anuales de Sectores Institucionales </t>
  </si>
  <si>
    <t xml:space="preserve"> C-0401-1003-25-0-0401083-02 </t>
  </si>
  <si>
    <t xml:space="preserve"> CASInd_2022 </t>
  </si>
  <si>
    <t>DSCN_20.2</t>
  </si>
  <si>
    <t>Un (1) archivo de trabajo con el procesamiento, consolidación y síntesis, para las cuentas por sector institucional finalizada</t>
  </si>
  <si>
    <t>DSCN_20.3</t>
  </si>
  <si>
    <t>Un (1) boletín técnico y 1 anexo de publicación, para las cuentas por sector institucional finalizados</t>
  </si>
  <si>
    <t>09/02/0202</t>
  </si>
  <si>
    <t>DSCN_21</t>
  </si>
  <si>
    <t>Una (1) base de datos con información acopiada para las estimaciones de las cuentas anuales por sector institucional para los años 2020 definitivo y 2021 provisional, cargada.</t>
  </si>
  <si>
    <t xml:space="preserve">Porcentaje de avance en la consolidación  de la actualización del  año 2020 y  2021 provisional </t>
  </si>
  <si>
    <t>DSCN_21.1</t>
  </si>
  <si>
    <t>Un (1) cronograma de trabajo para el desarrollo de las estimaciones para las cuentas anuales por sector institucional para los años 2020 definitivo y 2021 provisional, finalizada</t>
  </si>
  <si>
    <t>Se  avanzó en las fases de acopio y procesamiento, y se avanzó en la fase de difusión de las cuentas de los sectores institucionales</t>
  </si>
  <si>
    <t>Cada año se incorporan mejorar en la medición de las cuentas de los sectores instiuionales en la actualidad se vienen adecuando los procceso de arminización par el año 2021 y 2020 se va a realizar esta actividad sobre el sector gobierno general</t>
  </si>
  <si>
    <t>Documentos de mejoras a la medición de las cuentas de los sectores institucionales</t>
  </si>
  <si>
    <t>Se avanzó en  el acopio de bases de datos  de las cuentas de los sectores insitucionales  del sector gobierno, financiero y matrices de todo el sistema.</t>
  </si>
  <si>
    <t xml:space="preserve"> $                           77.505.876,05</t>
  </si>
  <si>
    <t xml:space="preserve"> $                           58.129.407,04</t>
  </si>
  <si>
    <t>DSCN_21.2</t>
  </si>
  <si>
    <t>Un (1) documento de plan de trabajo que contenga las mejoras y actualizaciones del marco central para las cuentas anuales por sector institucional finalizado</t>
  </si>
  <si>
    <t>Se organizo el cronograma de las cuentas de sectores institucionales sincronizado con las fechas importantes con el grupo de bienes y servicos.</t>
  </si>
  <si>
    <t>Cronograma de las cuentas anuales de sectores insitucionales</t>
  </si>
  <si>
    <t>DSCN_21.3</t>
  </si>
  <si>
    <t>Un (1) archivo de trabajo con el procesamiento y consolidación de información preliminar, para las cuentas anuales por sector institucional finalizado</t>
  </si>
  <si>
    <t xml:space="preserve">Se esta preparando la información para su subida al sistema  de procesamiento de cuentas anuales </t>
  </si>
  <si>
    <t>Backup DATO_CN  parámetros</t>
  </si>
  <si>
    <t>DSCN_22</t>
  </si>
  <si>
    <t>Una (1) publicación del gasto por finalidad anual 2021 provisional, para el gobierno general por subsector central, local y seguridad social según la clasificación COFOG para representar los gastos del gobierno en la economía, finalizada.</t>
  </si>
  <si>
    <t>Porcentaje de avance en la consolidación del los años 2020 provisional  y 2021 preliminar y archivos anexos de publicación finalizados para publicación en página web</t>
  </si>
  <si>
    <t>DSCN_22.1</t>
  </si>
  <si>
    <t>Una (1) base de datos con información acopiada por fuente del gasto por finalidad del gobierno de acuerdo con la clasificación COFOG, finalizada.</t>
  </si>
  <si>
    <t>28/02/2022</t>
  </si>
  <si>
    <t xml:space="preserve">Debido  al  avance de las cuentas insititucionales trimestrales, permitió que se  anticipará la publicación y se publico conjuntamente  Gastos social SOCX  y gasto por finalidad </t>
  </si>
  <si>
    <t>Hito finalizado I trimestre</t>
  </si>
  <si>
    <t>Debido  al  avance de las cuentas insititucionales trimestrales, permitió que se  anticipará la publicación</t>
  </si>
  <si>
    <t xml:space="preserve"> $                           39.787.924,85</t>
  </si>
  <si>
    <t xml:space="preserve"> $                           29.840.943,64</t>
  </si>
  <si>
    <t>DSCN_22.2</t>
  </si>
  <si>
    <t>Un (1) archivo de trabajo con el procesamiento y consolidación del gasto por finalidad del gobierno de acuerdo con la clasificación COFOG, finalizado.</t>
  </si>
  <si>
    <t>14/05/2022</t>
  </si>
  <si>
    <t>Hito finalizado II trimestre</t>
  </si>
  <si>
    <t>DSCN_22.3</t>
  </si>
  <si>
    <t>Un (1) boletín técnico y 1 anexo de publicación del gasto por finalidad del gobierno de acuerdo con la clasificación COFOG, finalizados.</t>
  </si>
  <si>
    <t>Se culminaron las tareas de publicación de la investigación.</t>
  </si>
  <si>
    <t xml:space="preserve"> -Anexo gasto del gobierno por finalidad 2021preliminar
-Boletín gasto del gobierno por finalidad 2021preliminar
-FICHA VERIFICACIÓN MÉTRICAS DE CALIDAD COMITÉ INTERNO_ V2_ GGF
-Píldoras COFOG
-Presentación GF y GS</t>
  </si>
  <si>
    <t>DSCN_23</t>
  </si>
  <si>
    <t>Un (1) envío a la OCDE y publicación en la pagina web del DANE, del anexo de gasto social público y privado para los años 2020 provisional, 2021 preliminar, de acuerdo con la metodología SOCX-OCDE para la economía total, entregado.</t>
  </si>
  <si>
    <t xml:space="preserve">Porcentaje de avance en la consolidación de los años 2020 provisional  y 2021 preliminar, y archivos anexos de publicación finalizados para publicación en página web
</t>
  </si>
  <si>
    <t>DSCN_23.1</t>
  </si>
  <si>
    <t>Una (1) base de datos con información acopiada del gasto social público y privado de acuerdo con la metodología SOCX-OCDE, finalizada.</t>
  </si>
  <si>
    <t>Se culminaron las tareas de acopio de la información</t>
  </si>
  <si>
    <t>Debido  al  aavance de las cuentas insititucionales trimestrales, permitió que se  anticipará la publicación</t>
  </si>
  <si>
    <t>DSCN_23.2</t>
  </si>
  <si>
    <t>Un (1) archivo de trabajo con el procesamiento y consolidación del gasto social público y privado de acuerdo con la metodología SOCX-OCDE, finalizado</t>
  </si>
  <si>
    <t>Se culminaron las tareas de procesamiento de la información</t>
  </si>
  <si>
    <t>DSCN_23.3</t>
  </si>
  <si>
    <t>Un (1) envío a la OCDE del anexo de gasto social público y privado de acuerdo con la metodología SOCX-OCDE, finalizados</t>
  </si>
  <si>
    <t xml:space="preserve">  -Anexo-gasto-del-gobierno-por finalidad-2021preliminar
-Boletín-gasto-del-gobierno-por-finalidad 2021preliminar
-FICHA VERIFICACIÓN MÉTRICAS DE CALIDAD - COMITÉ INTERNO_ V2_ GGF
-Píldoras COFOG
-Presentación GF y GS</t>
  </si>
  <si>
    <t>DSCN_24</t>
  </si>
  <si>
    <t>Cuatro (4) publicaciones del PIB Trimestral de Bogotá desde el enfoque de la producción, para los periodos: cuarto trimestre de 2021, y los tres primeros trimestre de 2022, finalizadas.</t>
  </si>
  <si>
    <t>Número de boletines técnicos y anexos estadísticos finalizados del PIB trimestral de Bogotá /Número total de boletines técnicos y anexo del PIB trimestral de Bogotá finalizados para publicar en página web</t>
  </si>
  <si>
    <t>DSCN_24.1</t>
  </si>
  <si>
    <t>Cuatro (4) bases de datos con información acopiada desde el enfoque de la producción, para los periodos: cuarto trimestre de 2021, y los tres primeros trimestre de 2022, finalizadas.</t>
  </si>
  <si>
    <t>Convenio 440 - 2021, firmado con la SDDE</t>
  </si>
  <si>
    <t>Se realiza avance en el acopio de la información básica como insumo para la síntesis de resultados del segundo trimestre de 2022</t>
  </si>
  <si>
    <t>Se realizó el acopio de la información básica para el cálculo del PIB de la ciudad de Bogotá, correspondiente al segundo trimestre de 2022.</t>
  </si>
  <si>
    <t>Base de datos indicadores PIB Bogotá</t>
  </si>
  <si>
    <t>El GIT de Indicadores y Cuentas Trimestrales de Bienes y Servicios realizó el acopio de la información básica como insumo para la publicación del Producto Interno Bruto de la ciudad de Bogotá del segundo trimestre de 2022, cuya fecha de publicación se realizará el 21 de octubre de 2022, en atención al cronograma aprobado en el marco del convneio interadministrativo 654 de 2022, cuya acta de inicio tiene fecha de suscripción 9 de agosto de 2022.</t>
  </si>
  <si>
    <t>La suscripción del convenio interadministrativo 654 de 2022 entre la Secretaría Dsitrital de Desarrollo Económico y el DANE/FONDANE, se realizó el 05 de agosto de 2022 y la firma de acta de inicio el 09 de agosto. La aprobación de modificación del cronograma de publicación para PIB Bogotá se realizó el día 16 de septiembre de 2022, por lo anterior, el cumplimiento de los hitos se hará efectivo en el cuarto trimestre del año 2022.</t>
  </si>
  <si>
    <t xml:space="preserve"> $                             6.318.858,05</t>
  </si>
  <si>
    <t xml:space="preserve"> $                             4.739.143,54</t>
  </si>
  <si>
    <t>DSCN_24.2</t>
  </si>
  <si>
    <t>Cuatro (4) archivos de trabajo con el procesamiento, consolidación y síntesis desde el enfoque de la producción, para los periodos: cuarto trimestre de 2021, y los tres primeros trimestre de 2022, finalizadas.</t>
  </si>
  <si>
    <t>El avance se completará para el cuarto trimestre de 2022</t>
  </si>
  <si>
    <t>DSCN_24.3</t>
  </si>
  <si>
    <t>Cuatro (4) boletines técnicos y sus respectivos anexos de publicación desde el enfoque de la producción, para los periodos: cuarto trimestre de 2021, y los tres primeros trimestre de 20212 finalizados.</t>
  </si>
  <si>
    <t>Dirección de Recolección y Acopio - DRA</t>
  </si>
  <si>
    <t>LOG_12</t>
  </si>
  <si>
    <t>Una (1) base de datos de Encuesta de Sacrificio de Ganado recolectada.</t>
  </si>
  <si>
    <t xml:space="preserve">bases de datos entregadas/OOEE programadas </t>
  </si>
  <si>
    <t>LOG_12.1</t>
  </si>
  <si>
    <t>Un (1) cronograma con la planeación de las OOEE programadas por las direcciones productoras.</t>
  </si>
  <si>
    <t>Se cuenta con el avance programado en la operación y con las bases de datos recolectadas según el cronograma.</t>
  </si>
  <si>
    <t>Hito cumplido en el I trimestre</t>
  </si>
  <si>
    <t>El operativo de la ESAG se ejecuta con normalidad y recolectando la información acorde a los parámetros de los indicadores de cobertura y calidad de la información, cumpliendo con el 75% de avance según cronograma establecido.</t>
  </si>
  <si>
    <t>LEVANTAMIENTO DE INFORMACIÓN ESTADÍSTICA CON CALIDAD, COBERTURA Y OPORTUNIDAD
NACIONAL</t>
  </si>
  <si>
    <t>Bases de datos de la temática agropecuaria</t>
  </si>
  <si>
    <t>C-0401-1003-24-0-0401061-02</t>
  </si>
  <si>
    <t>AGROPECUARIA_2022_ESAG</t>
  </si>
  <si>
    <t>LOG_12.2</t>
  </si>
  <si>
    <t>Un (1) cierre operativo con puntualidad de las OOEE programadas por las direcciones productoras</t>
  </si>
  <si>
    <t>Se realiza el seguimiento y consolidado hasta el mes de septiembre de la ESAG</t>
  </si>
  <si>
    <t>ESAG Control y seguimiento consolidado septiembre 2022.xlsx</t>
  </si>
  <si>
    <t>LOG_12.3</t>
  </si>
  <si>
    <t>Un (1) Informe de cierre y/o critica entregado con puntualidad con la información recolectada para cada una de las OOEE programadas por las direcciones productoras.</t>
  </si>
  <si>
    <t>Se consolida la información recolectada y validada hasta septiembre de la ESAG.</t>
  </si>
  <si>
    <t>Correcciones de información Consolidado septiembre 2022.xlsx
ESAG Base consolidada septiembre 2022.xlsx
ESAG Control y seguimiento consolidado septiembre 2022.xlsx</t>
  </si>
  <si>
    <t>LOG_12.4</t>
  </si>
  <si>
    <t>Un (1) Informe con los mecanismos de verificación de la información recolectada</t>
  </si>
  <si>
    <t>Se realiza el consolidado de reportes de seguimiento y novedades en la operación al igual que los indicadores operativos en diferentes ciudades.</t>
  </si>
  <si>
    <t>10 archivos .docx
3 archivos .xlsx</t>
  </si>
  <si>
    <t>LOG_13</t>
  </si>
  <si>
    <t>Una (1) base de datos de Sistema de Información de Precios del Sector Agropecuario - SIPSA, recolectada.</t>
  </si>
  <si>
    <t xml:space="preserve">Bases de datos entregadas/OOEE programadas </t>
  </si>
  <si>
    <t>LOG_13.1</t>
  </si>
  <si>
    <t>El operativo de SIPSA se ejecuta con normalidad y recolectando la información acorde a los parámetros de los indicadores de cobertura y calidad de la información, cumpliendo con el 75% de avance según cronograma establecido.</t>
  </si>
  <si>
    <t>AGROPECUARIA_2022_SIPSA</t>
  </si>
  <si>
    <t>LOG_13.2</t>
  </si>
  <si>
    <t>Se realiza el seguimiento y consolidado hasta el mes de septiembre de SIPSA</t>
  </si>
  <si>
    <t>Plantilla Seguimiento Operativo_Quincenal_1ra Segumiento agosto.xlsx
Plantilla Seguimiento Operativo_Quincenal_1ra Segumiento julio.xlsx
Plantilla Seguimiento Operativo_Quincenal_1ra Segumiento septiembre.xlsx</t>
  </si>
  <si>
    <t>LOG_13.3</t>
  </si>
  <si>
    <t>Se consolida la información recolectada y validada hasta septiembre de SIPSA.</t>
  </si>
  <si>
    <t>LOG_13.4</t>
  </si>
  <si>
    <t>Se realiza el consolidado de reportes de seguimiento operativo de SIPSA</t>
  </si>
  <si>
    <t>LOG_14</t>
  </si>
  <si>
    <t>Una (1) base de datos de exportaciones e importaciones recolectada.</t>
  </si>
  <si>
    <t>LOG_14.1</t>
  </si>
  <si>
    <t>El operativo se viene ejecutando según lo proyectado con la solicitud de las bases por parte de las fuentes y la validación correspondiente en las observaciones generadas por el equipo de trabajo para su validación por parte de las fuentes, la entrega y consolidación para su entrega a temática.</t>
  </si>
  <si>
    <t>Bases de datos de la temática de comercio internacional</t>
  </si>
  <si>
    <t>C-0401-1003-24-0-0401063-02</t>
  </si>
  <si>
    <t>C_INTERNAL_2022_EXPO_IMPO</t>
  </si>
  <si>
    <t>LOG_14.2</t>
  </si>
  <si>
    <t>Se realizan los cierres operativos correspondientes a los periodos de recolección según cronograma.</t>
  </si>
  <si>
    <t>7 archivos de entrega de bases.eml</t>
  </si>
  <si>
    <t>LOG_14.3</t>
  </si>
  <si>
    <t>Se realiza la consolidación de bases y su depuración correspondiente</t>
  </si>
  <si>
    <t>5 archivos de entrega de bases en .eml</t>
  </si>
  <si>
    <t>LOG_14.4</t>
  </si>
  <si>
    <t>Se realiza la entrega de bases validadas según reporte de solicitud.</t>
  </si>
  <si>
    <t>6 archivos de validación de bases en .eml</t>
  </si>
  <si>
    <t>LOG_15</t>
  </si>
  <si>
    <t>Una (1) base de datos de Zonas Francas recolectada.</t>
  </si>
  <si>
    <t>LOG_15.1</t>
  </si>
  <si>
    <t>Se realiza el avance del operativo acorde al cronograma establecido, se realiza la consolidación de las bases con sus validaciones y oficios de verificación de información a las fuentes.</t>
  </si>
  <si>
    <t>C_INTERNAL_2022_ZF</t>
  </si>
  <si>
    <t>LOG_15.2</t>
  </si>
  <si>
    <t>Se referencia el control de cobertura para el seguimiento del cronograma establecido.</t>
  </si>
  <si>
    <t>1. CONTROL DE COBERTURA_ZF.xlsx</t>
  </si>
  <si>
    <t>LOG_15.3</t>
  </si>
  <si>
    <t>Se realiza la entrega de las bases de información recolectadas y validadas.</t>
  </si>
  <si>
    <t>Entrega Bases Zonas Francas - Agosto 2022.eml
Entrega Bases Zonas Francas - Julio 2022.eml
Entrega Bases Zonas Francas - Junio 2022.eml</t>
  </si>
  <si>
    <t>LOG_15.4</t>
  </si>
  <si>
    <t>Se realiza la consolidación de oficios con la entrega de la información con las novedades encontradas y los indicadores alcanzados.</t>
  </si>
  <si>
    <t xml:space="preserve">Carpeta de oficios del mes de junio, julio y agosto
</t>
  </si>
  <si>
    <t>LOG_16</t>
  </si>
  <si>
    <t>Una (1) base de datos de Encuesta Anual de Comercio (circular / módulo ambiental) recolectada.</t>
  </si>
  <si>
    <t>LOG_16.1</t>
  </si>
  <si>
    <t>Se realiza el avance del operativo de recolección acorde al cronograma establecido, alcanzando a la fecha un 40% del total de bases recolectadas.</t>
  </si>
  <si>
    <t>Hito cumplido en el II trimestre</t>
  </si>
  <si>
    <t>Se realiza el avance del operativo acorde al cronograma establecido, realizando el seguimiento y cierre de reportes por medio de los indicadores de recolección.</t>
  </si>
  <si>
    <t>Bases de datos de la temática de comercio interno</t>
  </si>
  <si>
    <t>C-0401-1003-24-0-0401064-02</t>
  </si>
  <si>
    <t>C_INTERNO_2022_EAC</t>
  </si>
  <si>
    <t>LOG_16.2</t>
  </si>
  <si>
    <t>Se realiza el seguimiento a la recolección por medio de los indicadores operativos</t>
  </si>
  <si>
    <t>Indicadores EAC.xlsx</t>
  </si>
  <si>
    <t>LOG_16.3</t>
  </si>
  <si>
    <t>El cumplimiento de la crítica y la validación de la información se basa en el seguimiento de indicadores de recolección.</t>
  </si>
  <si>
    <t>LOG_16.4</t>
  </si>
  <si>
    <t>La verificación de la operación se realiza mediante el reporte de indicadores reflejados en el archivo consolidado.</t>
  </si>
  <si>
    <t>LOG_17</t>
  </si>
  <si>
    <t>Una (1) base de datos de Encuesta Mensual de Comercio recolectada.</t>
  </si>
  <si>
    <t>LOG_17.1</t>
  </si>
  <si>
    <t>Se realiza el operativo de recolección acorde al cronograma estimado, se realiza el informe preliminar de cierre con el informe operativo y los correos de novedades presentadas en la recolección.</t>
  </si>
  <si>
    <t>C_INTERNO_2022_EMCM</t>
  </si>
  <si>
    <t>LOG_17.2</t>
  </si>
  <si>
    <t>Se realiza el avance operativo acorde a lo proyectado en el cronograma</t>
  </si>
  <si>
    <t>RV_ Indicadores Métricas EMC - Agosto 2022.eml
RV_ Indicadores Métricas EMC - Julio 2022.eml
RV_ Indicadores Métricas EMC - Junio 2022.eml</t>
  </si>
  <si>
    <t>LOG_17.3</t>
  </si>
  <si>
    <t>Las bases de información se consolidan según la verificación y consolidación pertinente</t>
  </si>
  <si>
    <t>Entrega base Agosto 2022.eml
Entrega base Julio 2022.eml
Oficialización entrega base Junio 2022.eml</t>
  </si>
  <si>
    <t>LOG_17.4</t>
  </si>
  <si>
    <t>3 carpetas (6. Junio 7. Julio y 8. Agosto)</t>
  </si>
  <si>
    <t>LOG_18</t>
  </si>
  <si>
    <t>Una (1) base de datos de Precio de Venta al Público de Cigarrillos y Tabaco  recolectada.</t>
  </si>
  <si>
    <t>LOG_18.1</t>
  </si>
  <si>
    <t>Bases de datos de la temática de industria</t>
  </si>
  <si>
    <t>C-0401-1003-24-0-0401070-02</t>
  </si>
  <si>
    <t>INDUSTRIA_2022_EPE</t>
  </si>
  <si>
    <t>LOG_18.2</t>
  </si>
  <si>
    <t>Se referencia el informe operativo consolidado a septiembre.</t>
  </si>
  <si>
    <t>3_INF_OP_PVPCT_SEP22.doc</t>
  </si>
  <si>
    <t>LOG_18.3</t>
  </si>
  <si>
    <t>Se entrega la base definitiva con los análisis y revisión correspondiente.</t>
  </si>
  <si>
    <t>4_BD_ENE22_SEP22_I_SEM23_ANUAL_2022_Preliminar.xlsx</t>
  </si>
  <si>
    <t>LOG_18.4</t>
  </si>
  <si>
    <t>Se referencia los informes y comunicaciones realizadas frente a las observaciones presentadas a las bases recolectadas.</t>
  </si>
  <si>
    <t>RE_ DANE_PVPCT_240279_TIENDAS D1_Solicitud información cigarrillos mes de agosto 2022.msg
RV_ PVPCT_Consulta cigarrillos OXXO.msg</t>
  </si>
  <si>
    <t>LOG_19</t>
  </si>
  <si>
    <t>Una (1) base de datos de Muestra Trimestral de Comercio Exterior Servicios recolectada.</t>
  </si>
  <si>
    <t>LOG_19.1</t>
  </si>
  <si>
    <t>Para el mes de Septiembre se tiene lo siguiente: Enero: Análisis y verificación 850, Digitado 12, Distribuido 160, en Digitación 77, No Comex 202, Novedad 12; Cobertura 81,04%. Julio:  Análisis y verificación 870, Digitado 14, Distribuido 193, en Digitación 58, No Comex 173, Novedad 5; Cobertura 79,82%. Agosto:  Análisis y verificación 864, Digitado 17, Distribuido 206, en Digitación 45, No Comex 175, Novedad 6; Cobertura 79,59%. Cobertura Julio y agosto total: 79,70%
De acuerdo con el cronograma de la OOEE, se entregará el 50% de la base a el área correspondiente a corte del 20 de octubre.
De acuerdo con el cronograma de la OOEE, se entregará el 100% de la base a el área correspondiente a corte del 4 de noviembre</t>
  </si>
  <si>
    <t>C_INTERNAL_2022_MTCE</t>
  </si>
  <si>
    <t>LOG_19.2</t>
  </si>
  <si>
    <t>Para el III y IV trimestre de 2022 la base se compone de 1313 fuentes, se adopta mecanismo de recolección mediante formulario electrónico de EMCES, que se distribuye a las territoriales generando el cronograma de la siguiente manera en septiembre (recolectar enero, julio y agosto) Octubre ( recolectar septiembre, febrero y marzo) Noviembre  (octubre, abril, mayo) Diciembre (noviembre y junio)</t>
  </si>
  <si>
    <t>COBERTURAS MTCES ENERO-JULIO-AGOSTO.xlsx
Cronograma 2022 EMCES - MTCES UNIFICADO (1).xlsx
DIRECTORIO MTCES.xlsx
MTCES COBERTURA TOTAL.pdf
OneDrive_2022-10-12 (1).zip
OneDrive_2022-10-12 (2).zip
REPORTE AVANCE CRITICA MTCES.xlsx</t>
  </si>
  <si>
    <t>LOG_19.3</t>
  </si>
  <si>
    <t>Se está consolidando la información que se ha recolectado para hacer entrega con la fecha indicada</t>
  </si>
  <si>
    <t>LOG_19.4</t>
  </si>
  <si>
    <t xml:space="preserve">De acuerdo a las solicitudes de temática analizada el 50% de Base se hará la respectiva verificación de consistencia de la información que tenga lugar. </t>
  </si>
  <si>
    <t>LOG_20</t>
  </si>
  <si>
    <t>Una (1) base de datos de Encuesta Anual de Inversión Directa recolectada.</t>
  </si>
  <si>
    <t>LOG_20.1</t>
  </si>
  <si>
    <t>Se dio inicio del operativo la primera semana del mes de Agosto con las territoriales Cartagena, Barranquilla, Santa Marta, Bucaramanga y Cali; a inicios del mes de Septiembre se dio el inicio de las territoriales Bogota, Medellin y Manizales las culaes presentaron retrasos por contratacion y asignacion de correos electronicos a los monitores y coordinadores.</t>
  </si>
  <si>
    <t>Cronograma EADI 2021..xlsx</t>
  </si>
  <si>
    <t>Se hace acompañamiento de cerca y con informacion diaria y semanal de los avances en la cobertura de las diferentes territoriales con el fin de cumplir a cabalidad el cronograma pactado para el operativo de la Encuesta Anual de Inversion Directa EAID con vigencia del año 2021.
Semanalmente se realizan cortes de cobertura con el fin de informar los avances en el operativo a las territoriales, para garantizar el cumplimiento del cronograma establecido al inicio del operativo de la EAID 2021.
Con el trabajo diario el equipo de DRA de la EAID realiza consolidacion de la informacion diligenciada por las fuentes y realiza constrastes para garantizar  la consistencia de los datos.
Se utilizan todas las herramientas posibles para verificar la consistencia y calidad de los datos y la informacion suministrada por la fuente.</t>
  </si>
  <si>
    <t>C_INTERNAL_2022_EAIED</t>
  </si>
  <si>
    <t>LOG_20.2</t>
  </si>
  <si>
    <t xml:space="preserve">Se realizan y se envian  informes de cumplimiento a la cobertura y calidad de la informacion a las diferentes territoriales. </t>
  </si>
  <si>
    <t>1 REPORTE CE COBERTURA TEMATICA Y DRA..docx
PRIMER REPORTE DE COBERTURA TERRITORIALES EAID 2021 - 12 DE SEPTIEMBRE 2022.docx
Reporte cobertura a TEMATICA 07 de octubre.docx
Reporte cobertura a TEMATICA 30 de septiembre.docx
SEGUNDO REPORTE DE COBERTURA TERRITORIALES - COBERTURA POR MONITOR 3 DE OCTUBRE 2022.docx</t>
  </si>
  <si>
    <t>LOG_20.3</t>
  </si>
  <si>
    <t>Diariamente desde la Direccion de Recoleccion y Acopio se trabaja para garantizar la calidad de la informacion, la critica eficiente y concreta.</t>
  </si>
  <si>
    <t>LOG_20.4</t>
  </si>
  <si>
    <t>Los mecanismos utlizados para garantizar la calidad de la informacion son: Informacion presentada en la EAID con vigencia del 2020, informacion suministrada por las fuentes ante las camaras de comercio de las diferentes cuidades del pais y una base parcial de los registros de los formularios de Banco de la Republica con referencia a los flujos de Inversion directa.</t>
  </si>
  <si>
    <t>LOG_21</t>
  </si>
  <si>
    <t>Una (1) base de datos de la Encuesta Anual de Servicios (circular &amp; módulo ambiental) recolectada.</t>
  </si>
  <si>
    <t>LOG_21.1</t>
  </si>
  <si>
    <t>Se presenta un 24% de avance por debajo del esperado según cronograma del 35%.</t>
  </si>
  <si>
    <t xml:space="preserve">El operativo de la EAS se realizó el 1 de Septiembre de 2022, el aplicativo esta funcionando solo con el rol fuente, al 30 de septiembre se contaba con el 24% de recoleccion. Se estan realizando mesas de trabajo con las áreas de OSIS, DIMPE  y DRA, pero no OSIS no muestra avances en los requerimientos del aplicativo. </t>
  </si>
  <si>
    <t>Bases de datos de la temática de servicios</t>
  </si>
  <si>
    <t>C-0401-1003-24-0-0401072-02</t>
  </si>
  <si>
    <t>SERVICIOS_2022_EAS</t>
  </si>
  <si>
    <t>LOG_21.2</t>
  </si>
  <si>
    <t>El operativo de la EAS se realizó el 1 de Septiembre de 2022, el aplicativo esta funcionando solo con el rol fuente, al 30 de septiembre se contaba con el 24% de recoleccion, este 24% corresponde a las evidencias entregadas a continuación de bases de recolección.</t>
  </si>
  <si>
    <t>CORREOS DE SEGUIMIENTO.zip
ENTREGA DE BASES EAS 2021.zip
ENTRENAMIENTOS.zip
REUNIONES FUENTES.zip
SEGUIMIENTO OPERATIVO.zip</t>
  </si>
  <si>
    <t>LOG_21.3</t>
  </si>
  <si>
    <t>El operativo de la EAS se realizó el 1 de Septiembre de 2022, el aplicativo esta funcionando solo con el rol fuente, al 30 de septiembre se contaba con el 24% de recoleccion, este 24% corresponde a las evidencias entregadas a continuación de bases las bases criticadas y validadas.</t>
  </si>
  <si>
    <t>LOG_21.4</t>
  </si>
  <si>
    <t>El operativo de la EAS se realizó el 1 de Septiembre de 2022, el aplicativo esta funcionando solo con el rol fuente, al 30 de septiembre se contaba con el 24% de recoleccion, este 24% corresponde a las evidencias entregadas a continuación de bases de seguimiento del operativo.</t>
  </si>
  <si>
    <t>LOG_22</t>
  </si>
  <si>
    <t>Una (1) base de datos de Encuesta Mensual de Servicios recolectada.</t>
  </si>
  <si>
    <t>LOG_22.1</t>
  </si>
  <si>
    <t>El operativo de recolección se lleva a cabo según el cronograma propuesto, para el cierre del trimestre aún se encuentra en recolección la muestra del mes estadístico de septiembre</t>
  </si>
  <si>
    <t>SERVICIOS_2022_EMS</t>
  </si>
  <si>
    <t>LOG_22.2</t>
  </si>
  <si>
    <t>En este moemnto se está recolectando la información del mes estadístico de septiembre, los meses anteriores se ven reflejados en los documentos soporte de la evidencia, en bases recolectadas, crítica y seguiemiento del operativo de recolección.</t>
  </si>
  <si>
    <t>AGOSTO.zip
JULIO.zip
SEPTIEMBRE.zip</t>
  </si>
  <si>
    <t>LOG_22.3</t>
  </si>
  <si>
    <t>LOG_22.4</t>
  </si>
  <si>
    <t>LOG_23</t>
  </si>
  <si>
    <t>Una (1) base de datos de Encuesta Mensual de Alojamiento recolectada.</t>
  </si>
  <si>
    <t>LOG_23.1</t>
  </si>
  <si>
    <t>De acuerdo al cronograma enviado a las territoriales desde inicio del operativo en el año 2022, el informe operativo del tercer trimestre del año esta programado para entrega el día viernes 28 de octubre, estos archivos se encuentran acorde al cronograma de la operación estadística.</t>
  </si>
  <si>
    <t>SERVICIOS_2022_EMA</t>
  </si>
  <si>
    <t>LOG_23.2</t>
  </si>
  <si>
    <t>De acuerdo al cronograma enviado a las territoriales desde inicio del operativo en el año 2022, el informe operativo del tercer trimestre del año esta programado para entrega el día viernes 28 de octubre, los archivos de evidencia son los soportes alcanzados al mes de agosto.</t>
  </si>
  <si>
    <t>consolidadobaseEMA2019_2022 (1).xlsx
Correo_ Ingrid Natalia Lugo Rivera - Outlook.pdf
Correo1_ Ingrid Natalia Lugo Rivera - Outlook.pdf
Cronograma 2022 EMA- LOGISTICA_11 01 2022 (2).xlsx
OBS_VISORES_AGOSTO 2022.xlsx
OBS_VISORES_JULIO 2022.xlsx
Validaciones preliminar 1 ago_26_09_22.xlsx
Validaciones preliminar 1 julio_29_08_22.xlsx
Validaciones preliminar 1 junio_25_07_22.xlsx</t>
  </si>
  <si>
    <t>LOG_23.3</t>
  </si>
  <si>
    <t>LOG_23.4</t>
  </si>
  <si>
    <t>LOG_24</t>
  </si>
  <si>
    <t>Una (1) base de datos de la Encuesta de Trasporte Urbano de pasajeros recolectada.</t>
  </si>
  <si>
    <t>LOG_24.1</t>
  </si>
  <si>
    <t>La entrega de la critica se esta dando según el cronograma estipulado por logistica para la ETUP del año 2022 con los dos requerimientos de la informacion, el primero del 60% +- y el segundo del 100%.</t>
  </si>
  <si>
    <t>Bases de datos de la temática de transporte</t>
  </si>
  <si>
    <t>C-0401-1003-24-0-0401074-02</t>
  </si>
  <si>
    <t>TRANSPORTE_2022_ETUP</t>
  </si>
  <si>
    <t>LOG_24.2</t>
  </si>
  <si>
    <t>(1) cierre operativo con puntualidad de las OOEE programadas por las direcciones productoras</t>
  </si>
  <si>
    <t>Se realiza la entrega de la documentación soporte de avance acorde al cronograma de la operación, el informe de recolección se presenta acorde al cierre del tercer trimestre 2022.</t>
  </si>
  <si>
    <t>07.10.2022 Historico.xlsx
BASE_ETUP_2TRIMESTRE_2022.xlsx
INFORME CIERRE 2DO TRIMESTRE 2022.pdf
INFORME CIERRE AGOSTO 2022.pdf</t>
  </si>
  <si>
    <t>LOG_24.3</t>
  </si>
  <si>
    <t>El informe de critica de la informacion esta hasta el 75% dado que no se ha terminado el periodo de recoleccion del mes de septiembre para completar el tercer trimestre del año 2022.</t>
  </si>
  <si>
    <t>BASE_ETUP_2TRIMESTRE_2022.xlsx
INFORME CIERRE 2DO TRIMESTRE 2022.pdf
INFORME CIERRE AGOSTO 2022.pdf</t>
  </si>
  <si>
    <t>LOG_24.4</t>
  </si>
  <si>
    <t>informes de verificacion y recoleccion hasta un 75% equivalentes a lo recolectado hasta el mes de agosto ultimo mes estadistico recolectado.</t>
  </si>
  <si>
    <t>LOG_26</t>
  </si>
  <si>
    <t>Una (1) base de datos de Encuesta sobre ambiente y desempeño institucional nacional recolectada.</t>
  </si>
  <si>
    <t>LOG_26.1</t>
  </si>
  <si>
    <t>Se realiza la consolidación del 50% de información recolectada acorde a lo proyectado al total de las bases.</t>
  </si>
  <si>
    <t>Se realiza la entrega del cronograma EDI-EDID ajustado y el cronograma de la EDIS.</t>
  </si>
  <si>
    <t>Cronograma EDI_EDID_ajustado_2022.xlsx
Cronograma EDIS 2022 Diagrama.xlsx</t>
  </si>
  <si>
    <t>La ejecución de la operación se llevó a cabo según el cronograma dispuesto para la recolección de la información, se realizan los ajustes al cronograma para la recolección en el segundo semestre del año y se llevan a cabo los controles de cobertura en el avance del operativo.</t>
  </si>
  <si>
    <t>Bases de datos de la temática de gobierno</t>
  </si>
  <si>
    <t>C-0401-1003-24-0-0401069-02</t>
  </si>
  <si>
    <t>GOBIERNO_2022_EDI</t>
  </si>
  <si>
    <t>LOG_26.2</t>
  </si>
  <si>
    <t>Se realiza la entrega de las bases en su totalidad para su revisión correspondiente a temática</t>
  </si>
  <si>
    <t>EDI EDID CIERRE OPERATIVO.pdf</t>
  </si>
  <si>
    <t>LOG_26.3</t>
  </si>
  <si>
    <t>Se realiza la entrega del informe operativo en su totalidad para su revisión correspondiente a temática</t>
  </si>
  <si>
    <t>Informe final operativo EDI-EDID 2022.doc</t>
  </si>
  <si>
    <t>LOG_26.4</t>
  </si>
  <si>
    <t>Se realiza el seguimiento al operativo de recolección acorde a la cobertura alcanzada y su avance en el transcurso del operativo.</t>
  </si>
  <si>
    <t>Control de cobertura seguimiento EDI-EDID.zip</t>
  </si>
  <si>
    <t>LOG_27</t>
  </si>
  <si>
    <t>Una (1) base de datos de Encuesta sobre ambiente y desempeño institucional departamental recolectada.</t>
  </si>
  <si>
    <t>LOG_27.1</t>
  </si>
  <si>
    <t>GOBIERNO_2022_EDID</t>
  </si>
  <si>
    <t>LOG_27.2</t>
  </si>
  <si>
    <t>EDI EDID CIERRE OPERATIVO.PDF</t>
  </si>
  <si>
    <t>LOG_27.3</t>
  </si>
  <si>
    <t>LOG_27.4</t>
  </si>
  <si>
    <t>LOG_28</t>
  </si>
  <si>
    <t>Una (1) base de datos de Encuesta de Gasto de Interno de Turismo recolectada.</t>
  </si>
  <si>
    <t>LOG_28.1</t>
  </si>
  <si>
    <t>Se realiza la recolección en su totalidad cumpliendo con la cantidad total de bases proyectadas y recolectadas con los indicadores correspondientes.</t>
  </si>
  <si>
    <t>Hito cerrado en el I trimestre</t>
  </si>
  <si>
    <t>El operativo de la EGIT se cierra cumpliendo con los tiempos establecidos en el cronograma y con los indicadores de cobertura y verificación acorde a lo proyectado en la muestra y diseño de la recolección.</t>
  </si>
  <si>
    <t>Bases de datos de la temática de pobreza y condiciones de vida</t>
  </si>
  <si>
    <t>C-0401-1003-24-0-0401005-02</t>
  </si>
  <si>
    <t>POBREZA_2022_EGIT</t>
  </si>
  <si>
    <t>LOG_28.2</t>
  </si>
  <si>
    <t>Se realiza la entrega del informe de cierre operativo de la EGIT para el cierre del mes de julio, cumpliendo con el cronograma establecido.</t>
  </si>
  <si>
    <t>Cierre EGIT 2207.pdf</t>
  </si>
  <si>
    <t>LOG_28.3</t>
  </si>
  <si>
    <t>Se realiza la entrega del informe de cierre y de contexto acorde a los indicadores de cobertura y seguimiento de la muestra.</t>
  </si>
  <si>
    <t>AGOTADOS_EGIT 2207.xlsx
Informe de Contexto_2207.docx
REPORTE_SEG_MUESTRA_2207.xlsx
RESUMEN DE COBERTURA CIERRE 2207.xlsx</t>
  </si>
  <si>
    <t>LOG_28.4</t>
  </si>
  <si>
    <t>Se entregan los informes de verificación al seguimiento de la recolección de la EGIT y su comparativo de recolección en campo con los aplicativos de recolección.</t>
  </si>
  <si>
    <t>Reporte de seguimiento EGIT.pdf
SISTEMAS_VS_CAMPO_2207_22-07-22.xlsx</t>
  </si>
  <si>
    <t>LOG_29</t>
  </si>
  <si>
    <t>Una (1) base de datos de la Encuesta Longitudinal de Colombia recolectada.</t>
  </si>
  <si>
    <t>LOG_29.1</t>
  </si>
  <si>
    <t>Se realiza la entrega del cronograma operativo de convocatoria y selección, al igual que los tiempos de recolección en campo.</t>
  </si>
  <si>
    <t>Cronograma Convocatoria , Capacitación, Selección y Contratación_01062022.xlsx
Ficha operativa ELCO-2022_Junio3.xlsx</t>
  </si>
  <si>
    <t>La ejecución de la operación se lleva a cabo según el cronograma dispuesto para la recolección de la información, se realizan los ajustes a la ficha operativa y se llevan a cabo los controles de cobertura en el avance del operativo.</t>
  </si>
  <si>
    <t>POBREZA_2022_ELCO</t>
  </si>
  <si>
    <t>LOG_29.2</t>
  </si>
  <si>
    <t>Se realiza el reporte de seguimiento y avance en la recolección de las bases de información.</t>
  </si>
  <si>
    <t>PMU_ELCO_03102022 2.0 (1) (1).pptx</t>
  </si>
  <si>
    <t>LOG_29.3</t>
  </si>
  <si>
    <t>Comparativo sistemas campo recolección semana6_0610202.xlsx2
ELCO_Comparativo SvsC evaluación semana 6_06102022.xlsx
ELCO_INCONSISTENCIAS_ ALARMAS_RC_061022.xlsx
ELCO_INCONSISTENCIAS_ALARMAS RC EVAL_06102022.xlsx</t>
  </si>
  <si>
    <t>LOG_29.4</t>
  </si>
  <si>
    <t>Se entregan los informes de verificación al seguimiento de la recolección y su comparativo de recolección en campo con los aplicativos de recolección.</t>
  </si>
  <si>
    <t>ELCO MECANISMOS DE VERIFICACION.pdf
ELCO MECANISMOS DE VERIFICACION2.pdf</t>
  </si>
  <si>
    <t>LOG_30</t>
  </si>
  <si>
    <t>Una (1) base de datos de la Encuesta de Pulso Social recolectada.</t>
  </si>
  <si>
    <t>LOG_30.1</t>
  </si>
  <si>
    <t>El operativo de la EPS se cierra cumpliendo con los tiempos establecidos en el cronograma y con los indicadores de cobertura y verificación acorde a lo proyectado en la muestra y diseño de la recolección.</t>
  </si>
  <si>
    <t>POBREZA_2022_EPS</t>
  </si>
  <si>
    <t>LOG_30.2</t>
  </si>
  <si>
    <t>Se realiza la entrega del informe de cierre operativo de la EPS cumpliendo con el cronograma establecido.</t>
  </si>
  <si>
    <t>Cierre EPS 2207.PDF</t>
  </si>
  <si>
    <t>LOG_30.3</t>
  </si>
  <si>
    <t>Se realiza la entrega del informe de cierre con la entrega de los indicadores de cobertura y seguimiento de la muestra.</t>
  </si>
  <si>
    <t>01. EPS_R.COBERTURA_2022.xlsb
04. EPS_SISTEMAS_2022.xlsb
06. GRAFICAS_SEGUIMIENTO_2022.xlsb</t>
  </si>
  <si>
    <t>LOG_30.4</t>
  </si>
  <si>
    <t>Se entregan los informes de verificación al seguimiento de la recolección de la EPS y su reporte de alarmas con inconsistencias presentadas.</t>
  </si>
  <si>
    <t>2022.07.12_EPS_Inconsistencias_alarmas_RC.xlsx
Reporte de seguimiento EPS.pdf</t>
  </si>
  <si>
    <t>LOG_31</t>
  </si>
  <si>
    <t>Una (1) base de datos de Encuesta de Convivencia y Seguridad Ciudadana recolectada.</t>
  </si>
  <si>
    <t>LOG_31.1</t>
  </si>
  <si>
    <t>Se realiza la entrega del cronograma con la proyección de actividades definidas para la recolección.</t>
  </si>
  <si>
    <t>Calendario 2022.xlsx
ECSC CRONOGRAMA ACTIVIDADES.xlsx</t>
  </si>
  <si>
    <t>Bases de datos de la temática de la seguridad y defensa</t>
  </si>
  <si>
    <t>C-0401-1003-24-0-0401067-02</t>
  </si>
  <si>
    <t>SEGURIDAD_2022_ECSC</t>
  </si>
  <si>
    <t>LOG_31.2</t>
  </si>
  <si>
    <t>Se registra el avance del operativo y sus novedades en la recolección de las bases de información.</t>
  </si>
  <si>
    <t>PMU 06-10-2022.pttx</t>
  </si>
  <si>
    <t>LOG_31.3</t>
  </si>
  <si>
    <t>Se reporta las novedades presentadas en la recolección al igual que el comparativo de recolección en campo frente a lo reportado en sistemas por medio de los aplicativos.</t>
  </si>
  <si>
    <t>01. ECSC Reporte ICR 210922 SEM 3.xlsx
02. ECSC Reporte ICR 280922 SEM 4.xlsx
ECSC COMPARATIVO CAMPO VS SISTEMAS_04-10-2022.xlsx
ECSC_INCONSISTENCIAS_ ALARMAS RES_COB_04-10-2022.xlsx</t>
  </si>
  <si>
    <t>LOG_31.4</t>
  </si>
  <si>
    <t>Se entregan las bases de los mecanismos de verificación en sus etapas de ejecución.</t>
  </si>
  <si>
    <t>mecanismos verificación ecsc.pdf
mecanismos verificación ecsc2.pdf</t>
  </si>
  <si>
    <t>LOG_32</t>
  </si>
  <si>
    <t>Una (1) base de datos de ICET recolectada.</t>
  </si>
  <si>
    <t>LOG_32.1</t>
  </si>
  <si>
    <t>Se entrega el cronograma ajustado con las actividades de la recolección.</t>
  </si>
  <si>
    <t>Cronograma ICET 2022  FINAL Ajustado..xlsx</t>
  </si>
  <si>
    <t>GOBIERNO_2022_ICET</t>
  </si>
  <si>
    <t>LOG_32.2</t>
  </si>
  <si>
    <t>Se entrega el avance del cierre operativo de la ICET.</t>
  </si>
  <si>
    <t>avance cierre icet.pdf</t>
  </si>
  <si>
    <t>LOG_32.3</t>
  </si>
  <si>
    <t>Se entrega la base para seguimiento de entidades incompletas y de rechazo.</t>
  </si>
  <si>
    <t>BASE DE ENTIDADES INCOMPLETAS PARA RECHAZO Y SEGUIMIENTO.xlsx</t>
  </si>
  <si>
    <t>LOG_32.4</t>
  </si>
  <si>
    <t xml:space="preserve">Se realiza el informe de los mecanismos de verificación aplicados.  </t>
  </si>
  <si>
    <t>icet mecanismos de verificación.pdf</t>
  </si>
  <si>
    <t>LOG_33</t>
  </si>
  <si>
    <t>Una (1) base de datos de Micronegocios_ Rural_Urbano recolectada.</t>
  </si>
  <si>
    <t>LOG_33.1</t>
  </si>
  <si>
    <t>Se trabajo con normalidad la recolección de la información para la generación de la base de datos de la investigación</t>
  </si>
  <si>
    <t>C_INTERNO_2022_EMICRON_URBANO</t>
  </si>
  <si>
    <t>LOG_33.2</t>
  </si>
  <si>
    <t>No se generaron inconvenientes durante el tercer trimestre, se dio cumplimiento al cierre operativo correspondiente a las etapas trabajadas</t>
  </si>
  <si>
    <t>INFORME CIERRE Etapa2203s.pdf
INFORME CIERRE Etapa2204s.pdf
INFORME CIERRE Etapa2205s.pdf
INFORME CIERRE Etapa2206s.pdf</t>
  </si>
  <si>
    <t>LOG_33.3</t>
  </si>
  <si>
    <t>COBER_ETAPA2203.pdf
COBER_ETAPA2204.pdf
COBER_ETAPA2205.pdf
COBER_ETAPA2206.pdf</t>
  </si>
  <si>
    <t>C_INTERNO_2022_EMICRON_RURAL</t>
  </si>
  <si>
    <t>LOG_33.4</t>
  </si>
  <si>
    <t>Se realizó el seguimiento al control de la cobertura de la investigación durante el tercer trimestre</t>
  </si>
  <si>
    <t>CONSCOB2203.pdf
CONSCOB2204.pdf
CONSCOB2205.pdf
CONSCOB2206.pdf</t>
  </si>
  <si>
    <t>LOG_34</t>
  </si>
  <si>
    <t>Una (1) base de datos de la Encuesta Nacional de Calidad de Vida recolectada.</t>
  </si>
  <si>
    <t>LOG_34.1</t>
  </si>
  <si>
    <t>No se ha generado la recolección de la información por cronograma de la operación.</t>
  </si>
  <si>
    <t>El cronograma fue elaborado y se encuentra en ejecución del operativo de campo</t>
  </si>
  <si>
    <t>Cronograma ECV 2022_21062022_V2.xlsx</t>
  </si>
  <si>
    <t>El cronograma fue elaborado y se encuentra en ejecución del operativo de campo sin reporte de novedades que alteren este cronograma.</t>
  </si>
  <si>
    <t>POBREZA_2022_ENCV</t>
  </si>
  <si>
    <t>LOG_34.2</t>
  </si>
  <si>
    <t>LOG_34.3</t>
  </si>
  <si>
    <t>LOG_34.4</t>
  </si>
  <si>
    <t>LOG_35</t>
  </si>
  <si>
    <t>Una (1) base de datos de Gran Encuesta Integrada de Hogares - Urbana - ENERO recolectada.</t>
  </si>
  <si>
    <t>LOG_35.1</t>
  </si>
  <si>
    <t>Se trabajó con normalidad la recolección de la información para la generación de la base de datos de la investigación.</t>
  </si>
  <si>
    <t>Bases de datos de la temática de mercado laboral</t>
  </si>
  <si>
    <t>MERCADO_2022_GEIH_URBANA</t>
  </si>
  <si>
    <t>LOG_35.2</t>
  </si>
  <si>
    <t>GEIH - Marco 2018 - CIERRE ETAPA 2208 05 CIUDADES.pdf
GEIH Marco 2018 - CIERRE ETAPA 2207 05 CIUDADES.pdf
GEIH Marco 2018 - CIERRE ETAPA 2207 24 CIUDADES.pdf
GEIH Marco 2018 - CIERRE ETAPA 2207 NDN.pdf
GEIH Marco 2018 - CIERRE ETAPA 2208 24 CIUDADES.pdf
GEIH Marco 2018 - CIERRE ETAPA 2208 NDN.pdf</t>
  </si>
  <si>
    <t>LOG_35.3</t>
  </si>
  <si>
    <t>GEIH - Informe Cierre de Etapa 2207.ppt
GEIH - Informe Cierre de Etapa 2208 .ppt</t>
  </si>
  <si>
    <t>LOG_35.4</t>
  </si>
  <si>
    <t>Madre_Resumen de cobertura_05 Ciudades_2207.xlsx
Madre_Resumen de cobertura_05_Ciudades_2208.xlsx
Madre_Resumen de cobertura_24_Ciudades_2207.xlsx
Madre_Resumen de Cobertura_24_Ciudades_2208.xlsx
Madre_Resumen de cobertura_NDN_2207.xlsx
Madre_Resumen de Cobertura_NDN_2208.xlsx</t>
  </si>
  <si>
    <t>LOG_36</t>
  </si>
  <si>
    <t>Una (1) base de datos de Gran Encuesta Integrada de Hogares - Nuevos - ENERO Departamentos recolectada.</t>
  </si>
  <si>
    <t>LOG_36.1</t>
  </si>
  <si>
    <t>MERCADO_2022_GEIH_ND</t>
  </si>
  <si>
    <t>LOG_36.2</t>
  </si>
  <si>
    <t>LOG_36.3</t>
  </si>
  <si>
    <t>LOG_36.4</t>
  </si>
  <si>
    <t>LOG_37</t>
  </si>
  <si>
    <t>Una (1) base de datos de Gran Encuesta Integrada de Hogares - Buenaventura - ENERO recolectada.</t>
  </si>
  <si>
    <t>LOG_37.1</t>
  </si>
  <si>
    <t>MERCADO_2022_GEIH_BUENAVENTURA</t>
  </si>
  <si>
    <t>LOG_37.2</t>
  </si>
  <si>
    <t>LOG_37.3</t>
  </si>
  <si>
    <t>LOG_37.4</t>
  </si>
  <si>
    <t>LOG_38</t>
  </si>
  <si>
    <t>Una (1) base de datos de Gran Encuesta Integrada de Hogares - Paralelo recolectada.</t>
  </si>
  <si>
    <t>LOG_38.1</t>
  </si>
  <si>
    <t>MERCADO_2022_PARALELO</t>
  </si>
  <si>
    <t>LOG_38.2</t>
  </si>
  <si>
    <t>LOG_38.3</t>
  </si>
  <si>
    <t>LOG_38.4</t>
  </si>
  <si>
    <t>LOG_39</t>
  </si>
  <si>
    <t>Una (1) base de datos de LOGISTICA_TRANSVERSAL_OPERATIVO recolectada.</t>
  </si>
  <si>
    <t>LOG_39.1</t>
  </si>
  <si>
    <t>Se trabajo con normalidad la recolección de la información para la generación de la base de datos de las investigaciones.</t>
  </si>
  <si>
    <t>LOG_TRV_2022_OPERATIVO</t>
  </si>
  <si>
    <t>LOG_39.2</t>
  </si>
  <si>
    <t>PTRV_Cobertura Recuento_ECSC_Avance.pdf
PTRV_Cobertura Recuento_ECV_Avance.pdf
PTRV_Cobertura Recuento_EGIT_Cierre 2207.pdf
PTRV_Cobertura Recuento_EGIT_Cierre 2208.pdf
PTRV_Cobertura Recuento_EGIT_Cierre 2209.pdf
PTRV_Cobertura Recuento_GEIH_Cierre 2207.pdf
PTRV_Cobertura Recuento_GEIH_Cierre 2208.pdf
PTRV_Cobertura Recuento_GEIH_Cierre 2209.pdf</t>
  </si>
  <si>
    <t>LOG_39.3</t>
  </si>
  <si>
    <t>ECSC_Recuento &amp; Sensibilización_Avance.pdf
EGIT_Recuento &amp; Sensibilización_Cierre 2209.pdf
PTRV_Cobertura Recuento_ECSC_Avance.pttx
PTRV_Cobertura Recuento_ECV_Avance.pptx
PTRV_Cobertura Recuento_EGIT_Cierre 2207.pptx
PTRV_Cobertura Recuento_EGIT_Cierre 2208.pptx
PTRV_Cobertura Recuento_EGIT_Cierre 2209.pttx
PTRV_Cobertura Recuento_GEIH_Cierre 2207.pptx
PTRV_Cobertura Recuento_GEIH_Cierre 2208.pptx
PTRV_Cobertura Recuento_GEIH_Cierre 2209.pptx</t>
  </si>
  <si>
    <t>LOG_39.4</t>
  </si>
  <si>
    <t>Se realizó el seguimiento al proceso de recuento de las investigaciones transversales durante el tercer trimestre</t>
  </si>
  <si>
    <t>Comparativo Sensibilización Vs Campo EGIT - 2209 - Cierre.xlsx
Reporte Cosolidado-ECSC_Resumen del listado de unidades seleccionadas_2208_20221007.xlsx
Reporte Cosolidado-EGIT_Resumen del listado de unidades seleccionadas_2209_Cierre.xlsx
SEGUIMIENTO_ECSC_2202.xlsx
SEGUIMIENTO_ECV_2022.xlsx
SEGUIMIENTO_EGIT_2207.xlsx
SEGUIMIENTO_EGIT_2208.xlsx
SEGUIMIENTO_EGIT_2209.xlsx
SEGUIMIENTO_GEIH_2207.xlsx
SEGUIMIENTO_GEIH_2208.xlsx
SEGUIMIENTO_GEIH_2209.xlsx</t>
  </si>
  <si>
    <t>LOG_40</t>
  </si>
  <si>
    <t>Una (1) base de datos de Censo de Edificaciones recolectada.</t>
  </si>
  <si>
    <t>LOG_40.1</t>
  </si>
  <si>
    <t>hito cerrado en el I trimestre</t>
  </si>
  <si>
    <t>Aunque la recolección de la CEED se encuentra aún en proceso de cierre, se logra con la verificación de la recolección, la consolidación de la información y su respectivo seguimiento.</t>
  </si>
  <si>
    <t>Bases de datos de la temática de construcción</t>
  </si>
  <si>
    <t>C-0401-1003-24-0-0401065-02</t>
  </si>
  <si>
    <t>CONSTRUCCION_2022_CEED</t>
  </si>
  <si>
    <t>LOG_40.2</t>
  </si>
  <si>
    <t>Se cumple con el porcentaje planeado para el III trimestre de 2022, se carga evidencias,sin embargo aún estamos en procesos de cierre del CEED al tercer trimestre</t>
  </si>
  <si>
    <t>Entrega informes preliminares tercer trim 2022-CEED.pdf</t>
  </si>
  <si>
    <t>LOG_40.3</t>
  </si>
  <si>
    <t>Culminación obras 7S aprobadas por temática F2.xlsx
Eliminaciones Fase 1 y 2.xlsx
Planilla de cambios Fase 1 y 2_Sistem.xlsx</t>
  </si>
  <si>
    <t>LOG_40.4</t>
  </si>
  <si>
    <t>PLANILLA NOVEDADES CEED 104_F3_2da parte.xlsx
PLANILLA NOVEDADES PRECIOS CEED 104_F3_2da parte.xlsx</t>
  </si>
  <si>
    <t>LOG_41</t>
  </si>
  <si>
    <t>Una (1) base de datos de Indicador de Producción de Obras Civiles recolectada.</t>
  </si>
  <si>
    <t>LOG_41.1</t>
  </si>
  <si>
    <t>La operación continúa en ejecución y el cierre del tercer trimestre se cumple al 25 de octubre, pero se cumple con el informe de recolección, la crítica y vallidación de la información y el seguimiento al operativo de recolección.</t>
  </si>
  <si>
    <t>CONSTRUCCION_2022_IPOC</t>
  </si>
  <si>
    <t>LOG_41.2</t>
  </si>
  <si>
    <t>Se cumple con el porcentaje planeado para el III trimestre de 2022, se carga evidencias,sin embargo aún estamos en procesos de recolección y cierre, cierra el 25 de octubre la recolección de IPOC con datos al tercer trimestre.</t>
  </si>
  <si>
    <t>Reporte IPOCIII_07102022_rev.docx</t>
  </si>
  <si>
    <t>LOG_41.3</t>
  </si>
  <si>
    <t>Entrega malla de validaciones IPOC tercer trim.pdf</t>
  </si>
  <si>
    <t>LOG_41.4</t>
  </si>
  <si>
    <t>Verificación Ipoc tercer trim2022.pdf
visor ANI-IPOC 23092022 (1).xlsx</t>
  </si>
  <si>
    <t>LOG_42</t>
  </si>
  <si>
    <t>Una (1) base de datos de Indicador de Mezcla Asfáltica recolectada.</t>
  </si>
  <si>
    <t>LOG_42.1</t>
  </si>
  <si>
    <t>Se realiza el avance del operativo de recolección acorde al cronograma inicial, se realiza la consolidación de las bases de información y su verificación al seguimiento del operativo correspondiente.</t>
  </si>
  <si>
    <t>CONSTRUCCION_2022_IMA</t>
  </si>
  <si>
    <t>LOG_42.2</t>
  </si>
  <si>
    <t>Se realiza el cierre operativo según el mes de recolección fase 3 con las novedades correspondientes al periodo de recolección.</t>
  </si>
  <si>
    <t>informe cierre operativo 3.pdf</t>
  </si>
  <si>
    <t>LOG_42.3</t>
  </si>
  <si>
    <t>Se realiza la consolidación de las bases de información recolectadas para su envío a temática.</t>
  </si>
  <si>
    <t>Base IMA_julio_final.xlsx</t>
  </si>
  <si>
    <t>LOG_42.4</t>
  </si>
  <si>
    <t>Se entregan los consolidados de los seguimientos realizados a la recolección.</t>
  </si>
  <si>
    <t>SEGUIMIENTO IMA LOGISTICA (1).xlsx</t>
  </si>
  <si>
    <t>LOG_43</t>
  </si>
  <si>
    <t>Una (1) base de datos de Licencias de la construcción recolectada.</t>
  </si>
  <si>
    <t>LOG_43.1</t>
  </si>
  <si>
    <t>Según cronograma de la operación estadística, la base recolectada del mes de septiembre se entregará para el 31 de octubre, esta se encuentra en procesamiento cumpliendo con las fechas establecidas, pero se entrega el porcetanje proyectado de informes operativos, informes de crítica y reportes de seguimiento.</t>
  </si>
  <si>
    <t>CONSTRUCCION_2022_ELIC</t>
  </si>
  <si>
    <t>LOG_43.2</t>
  </si>
  <si>
    <t xml:space="preserve">Se cumple con el porcentaje planeado, sin embargo la base al mes de septiembre o aún esta en procesamiento, se entregará a temática el 31 de octubre de acuerdo con el cronograma de la operación estadistica. </t>
  </si>
  <si>
    <t>Informe Final Operativo ELIC AGO_2022.docx
Informe Final Operativo ELIC JULIO 2022.docx
Informe Final Operativo ELIC JUNIO 2022-rev.docx</t>
  </si>
  <si>
    <t>LOG_43.3</t>
  </si>
  <si>
    <t>Base_ago_2022.xlsx
DSO-ELIC-EIN-001r002V1.PlanillaIndicadorDaneCentralAGO-2022.xlsx
DSO-ELIC-EIN-001r002V1.PlanillaIndicadorDaneCentralJUL-2022.xlsx
DSO-ELIC-EIN-001r002V1.PlanillaIndicadorDaneCentralJUN-2022.xlsx</t>
  </si>
  <si>
    <t>LOG_43.4</t>
  </si>
  <si>
    <t>SEGUIMIENTO ELIC JUN_AGO 2022.xlsx</t>
  </si>
  <si>
    <t>LOG_44</t>
  </si>
  <si>
    <t>Una (1) base de datos de Índice de Costos de la Construcción  -ICOCIV e ICCV  recolectada.</t>
  </si>
  <si>
    <t>LOG_44.1</t>
  </si>
  <si>
    <t>Se realiza el avance del operativo de recolección acorde al cronograma inicial, se realiza la consolidación de las bases de información y su verificación correspondiente.</t>
  </si>
  <si>
    <t>CONSTRUCCION_2022_ICCPV</t>
  </si>
  <si>
    <t>LOG_44.2</t>
  </si>
  <si>
    <t>Se realiza la entrega de las bases de información recolectadas por mes de operación</t>
  </si>
  <si>
    <t>base entrega construccion agosto  2022.pdf
base entrega construccion julio 2022.pdf
base entrega construccion septiembre  2022.pdf</t>
  </si>
  <si>
    <t>LOG_44.3</t>
  </si>
  <si>
    <t>Se realiza la entrega de las bases de información recolectadas y validadas por mes de operación</t>
  </si>
  <si>
    <t>LOG_44.4</t>
  </si>
  <si>
    <t>Se realiza el archivo con el consolidado del seguimiento operativo</t>
  </si>
  <si>
    <t>Informe de seguimiento Operativo construccion unificado.xlsx</t>
  </si>
  <si>
    <t>LOG_45</t>
  </si>
  <si>
    <t>Una (1) base de datos de Precios de Venta al Público de Licores, Vinos, Aperitivos y Similares recolectada.</t>
  </si>
  <si>
    <t>LOG_45.1</t>
  </si>
  <si>
    <t>Bases de datos de la temática de precios y costos</t>
  </si>
  <si>
    <t>C-0401-1003-24-0-0401071-02</t>
  </si>
  <si>
    <t>PRECIOS_2022_PVPLVA</t>
  </si>
  <si>
    <t>LOG_45.2</t>
  </si>
  <si>
    <t>base entrega  PVPLVA  agosto   2022.pdf
base entrega  PVPLVA  julio  2022.pdf
base entrega  PVPLVA  septiembre  2022.pdf</t>
  </si>
  <si>
    <t>LOG_45.3</t>
  </si>
  <si>
    <t>LOG_45.4</t>
  </si>
  <si>
    <t>Informe de seguimiento Operativo PVPLVA trimestre.xlsx</t>
  </si>
  <si>
    <t>LOG_46</t>
  </si>
  <si>
    <t>Una (1) base de datos de Índice de Precios al Consumidor recolectada.</t>
  </si>
  <si>
    <t>LOG_46.1</t>
  </si>
  <si>
    <t>PRECIOS_2022_IPC</t>
  </si>
  <si>
    <t>LOG_46.2</t>
  </si>
  <si>
    <t>base entrega IPC agosto 2022.pdf
base entrega IPC septiembre   2022.pdf
base entrega IPCjulio  2022.pdf</t>
  </si>
  <si>
    <t>LOG_46.3</t>
  </si>
  <si>
    <t>LOG_46.4</t>
  </si>
  <si>
    <t>Informe de seguimiento Operativo -IPC trimestre.xlsx</t>
  </si>
  <si>
    <t>LOG_47</t>
  </si>
  <si>
    <t>Una (1) base de datos de Índice de Precios del Productor recolectada.</t>
  </si>
  <si>
    <t>LOG_47.1</t>
  </si>
  <si>
    <t>PRECIOS_2022_IPP</t>
  </si>
  <si>
    <t>LOG_47.2</t>
  </si>
  <si>
    <t>base entrega IPP agosto 2022.pdf
base entrega IPP julio 2022.pdf
base entrega IPP septeimbre 2022.pdf</t>
  </si>
  <si>
    <t>LOG_47.3</t>
  </si>
  <si>
    <t>LOG_47.4</t>
  </si>
  <si>
    <t>Informe de seguimiento Operativo - IPP trimestre.xlsx</t>
  </si>
  <si>
    <t>LOG_48</t>
  </si>
  <si>
    <t>Una (1) base de datos de Programa de Paridad de Poder Adquisitivo recolectada.</t>
  </si>
  <si>
    <t>LOG_48.1</t>
  </si>
  <si>
    <t>PRECIOS_2022_PPA</t>
  </si>
  <si>
    <t>LOG_48.2</t>
  </si>
  <si>
    <t>base entrega PPA agosto  2022.pdf
base entrega PPA septeimbre 2022.pdf</t>
  </si>
  <si>
    <t>LOG_48.3</t>
  </si>
  <si>
    <t>LOG_48.4</t>
  </si>
  <si>
    <t>Informe de seguimiento Operativo -PPPA trimestre.xlsx</t>
  </si>
  <si>
    <t>LOG_49</t>
  </si>
  <si>
    <t>Una (1) base de datos de Índice de Costos de la Educación Superior recolectada.</t>
  </si>
  <si>
    <t>LOG_49.1</t>
  </si>
  <si>
    <t>PRECIOS_2022_ICESP</t>
  </si>
  <si>
    <t>LOG_49.2</t>
  </si>
  <si>
    <t>base entrega iCES septiembre 2022.pdf</t>
  </si>
  <si>
    <t>LOG_49.3</t>
  </si>
  <si>
    <t>LOG_49.4</t>
  </si>
  <si>
    <t>Informe de seguimiento Operativo -iCES.xlsx</t>
  </si>
  <si>
    <t>LOG_50</t>
  </si>
  <si>
    <t>Una (1) base de datos de Índice de costos del transporte de carga por carretera recolectada.</t>
  </si>
  <si>
    <t>LOG_50.1</t>
  </si>
  <si>
    <t>PRECIOS_2022_ICTCP</t>
  </si>
  <si>
    <t>LOG_50.2</t>
  </si>
  <si>
    <t>base entrega trasnporte agosto 2022.PDF
base entrega trasnporte julio 2022.pdf
base entrega trasnporte septeimbre 2022  pre.pdf</t>
  </si>
  <si>
    <t>LOG_50.3</t>
  </si>
  <si>
    <t>LOG_50.4</t>
  </si>
  <si>
    <t>Informe de seguimiento Operativo transporte  trimestre.xlsx</t>
  </si>
  <si>
    <t>LOG_51</t>
  </si>
  <si>
    <t>Una (1) base de datos de Encuesta Ambiental Industrial recolectada.</t>
  </si>
  <si>
    <t>LOG_51.1</t>
  </si>
  <si>
    <t>Se cuenta con el avance programado en la operación con el 40% de las bases recolectadas según el total proyectado.</t>
  </si>
  <si>
    <t>Se realiza la entrega del cronograma de la operación acorde al segundo semestre del año</t>
  </si>
  <si>
    <t>Cronograma 2022.xlsx</t>
  </si>
  <si>
    <t>Bases de datos de la temática ambiental</t>
  </si>
  <si>
    <t>C-0401-1003-24-0-0401062-02</t>
  </si>
  <si>
    <t>AMBIENTAL_2022_EAI</t>
  </si>
  <si>
    <t>LOG_51.2</t>
  </si>
  <si>
    <t>Se realiza la entrega de las bases correspondientes y sus observaciones de crítica y verificación</t>
  </si>
  <si>
    <t>9 archivos.xlsx</t>
  </si>
  <si>
    <t>LOG_51.3</t>
  </si>
  <si>
    <t>LOG_51.4</t>
  </si>
  <si>
    <t>Se consolida la información basada en los manuales y seguimiento del operativo.</t>
  </si>
  <si>
    <t>Gestor EAI 2021.xlsx.url
Manual diligenciamiento.pdf
manual_critica.pdf</t>
  </si>
  <si>
    <t>LOG_52</t>
  </si>
  <si>
    <t>Una (1) base de datos de Estadísticas de Cemento Gris recolectada.</t>
  </si>
  <si>
    <t>LOG_52.1</t>
  </si>
  <si>
    <t>CONSTRUCCION_2022_CGRIS</t>
  </si>
  <si>
    <t>LOG_52.2</t>
  </si>
  <si>
    <t>Se realiza el cierre operativo según el mes de recolección desde el mes de julio y agosto, el mes de septiembre se encuentra en cierre.</t>
  </si>
  <si>
    <t>Cierre operativo agosto Cemento.pdf
Cierre operativo julio Cemento.pdf
Cierre operativo junio Cemento.pdf</t>
  </si>
  <si>
    <t>LOG_52.3</t>
  </si>
  <si>
    <t>BASE CEMENTO TEMATICA AGOSTO 19 2022.xlsx
BASE CEMENTO TEMATICA JULIO 2022 - HOLCIM-19082022.xlsx
BASE CEMENTO TEMATICA JUNIO 2022.xlsx</t>
  </si>
  <si>
    <t>LOG_52.4</t>
  </si>
  <si>
    <t>Se entregan los gestores de encuesta los cuales consolidan los seguimientos realizados a la recolección mes a mes.</t>
  </si>
  <si>
    <t>GESTOR DE ENCUESTA CEMENTO AGOSTO 22.xlsx
GESTOR DE ENCUESTA CEMENTO JULIO 22.xlsx
GESTOR DE ENCUESTA CEMENTO JUNIO 22.xlsx</t>
  </si>
  <si>
    <t>LOG_53</t>
  </si>
  <si>
    <t>Una (1) base de datos de Estadísticas de Concreto recolectada.</t>
  </si>
  <si>
    <t>LOG_53.1</t>
  </si>
  <si>
    <t>CONSTRUCCION_2022_CONCRETO</t>
  </si>
  <si>
    <t>LOG_53.2</t>
  </si>
  <si>
    <t>Cierre operativo agosto Concreto.pdf
Cierre operativo julio Concreto.pdf
Cierre operativo junio Concreto.pdf</t>
  </si>
  <si>
    <t>LOG_53.3</t>
  </si>
  <si>
    <t>Consolidado Temática agosto 2022.xlsx
Consolidado Temática julio 2022 - HOLCIM 05092022.xlsx
Consolidado Temática junio 2022.xlsx</t>
  </si>
  <si>
    <t>LOG_53.4</t>
  </si>
  <si>
    <t>Por medio de los gestores de encuesta se logra realizar el seguimiento al operativo.</t>
  </si>
  <si>
    <t>GESTOR DE ENCUESTA CONCRETO AGOSTO.xlsx
GESTOR DE ENCUESTA CONCRETO JULIO.xlsx
GESTOR DE ENCUESTA CONCRETO JUNIO.xlsx</t>
  </si>
  <si>
    <t>LOG_54</t>
  </si>
  <si>
    <t>Una (1) base de datos de Encuesta Anual Manufacturera recolectada.</t>
  </si>
  <si>
    <t>LOG_54.1</t>
  </si>
  <si>
    <t>Se realiza el cronograma con la proyección del operativo en el segundo semestre</t>
  </si>
  <si>
    <t>Cronograma EAM 2022.xlsx</t>
  </si>
  <si>
    <t>INDUSTRIA_2022_EAM</t>
  </si>
  <si>
    <t>LOG_54.2</t>
  </si>
  <si>
    <t>Se realiza la entrega de la base de recolección con corte a octubre</t>
  </si>
  <si>
    <t>2022_10_18_BASE EAM AVANCE OCTUBRE.XLSX</t>
  </si>
  <si>
    <t>LOG_54.3</t>
  </si>
  <si>
    <t>Se realiza la entrega de la base de recolección con corte a octubre con las validaciones realizadas</t>
  </si>
  <si>
    <t>LOG_54.4</t>
  </si>
  <si>
    <t>Se consolida el archivo de seguimiento al operativo</t>
  </si>
  <si>
    <t>2022_101_18_Control 2021.XLSX</t>
  </si>
  <si>
    <t>LOG_55</t>
  </si>
  <si>
    <t>Una (1) base de datos de Encuesta Mensual Manufacturera con Enfoque Territorial recolectada.</t>
  </si>
  <si>
    <t>LOG_55.1</t>
  </si>
  <si>
    <t>INDUSTRIA_2022_EMMET</t>
  </si>
  <si>
    <t>LOG_55.2</t>
  </si>
  <si>
    <t>Se realiza la consolidación de los gestores operativos para la verificación de las bases</t>
  </si>
  <si>
    <t>GESTOR DE ENCUESTAS EMMET AGOSTO.xlsx
GESTOR DE ENCUESTAS EMMET JULIO.xlsx</t>
  </si>
  <si>
    <t>LOG_55.3</t>
  </si>
  <si>
    <t>Se realiza el cierre operativo acorde a los meses de recolección, el mes de septiembre continúa en revisión.</t>
  </si>
  <si>
    <t>CIERRE AGOSTO 11102022.xlsx
CIERRE JULIO 2022.xlsx</t>
  </si>
  <si>
    <t>LOG_55.4</t>
  </si>
  <si>
    <t>Se realiza el consolidado de los archivos de seguimiento</t>
  </si>
  <si>
    <t>6 archivos.xlsx de validación y consolidación</t>
  </si>
  <si>
    <t>LOG_56</t>
  </si>
  <si>
    <t>Una (1) base de datos de Encuesta de Pulso Empresarial recolectada.</t>
  </si>
  <si>
    <t>LOG_56.1</t>
  </si>
  <si>
    <t>LOG_56.2</t>
  </si>
  <si>
    <t>Se referencia el listado del avance del operativo por ronda</t>
  </si>
  <si>
    <t>Avance Operativo EPE Ronda 27.xlsx
Avance Operativo EPE Ronda 28.xlsx
Avance Operativo EPE Ronda 29.xlsx</t>
  </si>
  <si>
    <t>LOG_56.3</t>
  </si>
  <si>
    <t>LOG_56.4</t>
  </si>
  <si>
    <t>Se presentan las carpetas con el consolidado de evidencias del seguimiento operativo presentado</t>
  </si>
  <si>
    <t>GESTION DE NOVEDADES
PQRS_EPE_AGO22
PQRS_EPE_SEP22</t>
  </si>
  <si>
    <t>LOG_57</t>
  </si>
  <si>
    <t>Una (1) base de datos de Encuesta de Desarrollo e Innovación Tecnológica recolectada.</t>
  </si>
  <si>
    <t>LOG_57.1</t>
  </si>
  <si>
    <t>Se realizan los ajustes al cronograma de la operación para el segundo semestre del año.</t>
  </si>
  <si>
    <t>cronograma EDITS 2022.xlsx</t>
  </si>
  <si>
    <t>Se realiza el avance del operativo de recolección acorde al ajuste del cronograma, se realiza la consolidación de las bases de información y su verificación correspondiente.</t>
  </si>
  <si>
    <t>Bases de datos de la temática de tecnología e innovación</t>
  </si>
  <si>
    <t>C-0401-1003-24-0-0401073-02</t>
  </si>
  <si>
    <t>TECNOLOGIA_2022_EDIT</t>
  </si>
  <si>
    <t>LOG_57.2</t>
  </si>
  <si>
    <t>Se realiza el avance en el operativo con algunos inconvenientes con los ajustes del cronograma, lo que genera el 40% de reporte en la recolección</t>
  </si>
  <si>
    <t>LOG_57.3</t>
  </si>
  <si>
    <t>Se realizan las alertas correspondientes al proceso de recolección.</t>
  </si>
  <si>
    <t>ALERTAS (Oct_18).xlsx
GESTOR EDITS2022.xlsx</t>
  </si>
  <si>
    <t>LOG_57.4</t>
  </si>
  <si>
    <t>Se realizan las alertas correspondientes al proceso de recolección y los gestores operativos para el seguimiento operativo.</t>
  </si>
  <si>
    <t>LOG_58</t>
  </si>
  <si>
    <t>Una (1) base de datos de Encuesta en Investigación y desarrollo recolectada.</t>
  </si>
  <si>
    <t>LOG_58.1</t>
  </si>
  <si>
    <t>Se logra la recolección del 100% de las bases de información proyectadas y cumpliendo con los tiempos del cronograma establecido de recolección.</t>
  </si>
  <si>
    <t>Se realiza el operativo de recolección acorde al ajuste del cronograma, se realiza la consolidación de las bases de información y su verificación correspondiente mediante la entrega de los informes operativos.</t>
  </si>
  <si>
    <t>TECNOLOGIA_2022_I+D</t>
  </si>
  <si>
    <t>LOG_58.2</t>
  </si>
  <si>
    <t>Se realiza el cierre operativo acorde a las fechas y parámetros de recolección establecidos</t>
  </si>
  <si>
    <t>GESTOR TEMPORAL DILIGENCIAMIENTO.xlsx</t>
  </si>
  <si>
    <t>LOG_58.3</t>
  </si>
  <si>
    <t>Se realiza la entrega de los informes operativos basados en las novedades presentadas durante la recolección, al igual que el seguimiento realizado en la ejecución de la operación.</t>
  </si>
  <si>
    <t>INFORMES OPERATIVOS.pdf</t>
  </si>
  <si>
    <t>LOG_58.4</t>
  </si>
  <si>
    <t>LOG_59</t>
  </si>
  <si>
    <t>Una (1) base de datos de financiación de vivienda y cartera hipotecaría recolectada</t>
  </si>
  <si>
    <t>LOG_59.1</t>
  </si>
  <si>
    <t>El porcentaje de avance se logra por el cierre operativo de la FIVI, cuyo cumplimiento se logra con el cierre de la operación, el complemento lo realizará el cierre operativo de la CHV que se encuentra en recolección y procesamiento de la información para el tercer trimestre.</t>
  </si>
  <si>
    <t>LOG_59.2</t>
  </si>
  <si>
    <t>Se cumple con el porcentaje planeado para FIVI, CHV esta en recolección y procesamiento la información al tercer trimestre de 2022</t>
  </si>
  <si>
    <t>01BITACORA-FIVI-AGOSTO_.xlsx
01BITACORA-FIVI-JULIO.xlsx
01BITACORA-FIVI-JUNIO  (2).xlsx</t>
  </si>
  <si>
    <t>LOG_59.3</t>
  </si>
  <si>
    <t>01 INFORME MENSUAL_AGOSTO.docx
01 INFORME MENSUAL_JULIO (2).docx</t>
  </si>
  <si>
    <t>LOG_59.4</t>
  </si>
  <si>
    <t>Verificaciones FIVI.pdf</t>
  </si>
  <si>
    <t>LOG_60</t>
  </si>
  <si>
    <t>Una (1) base de datos de Censo de educación formal recolectada.</t>
  </si>
  <si>
    <t>LOG_60.1</t>
  </si>
  <si>
    <t>Se cumple con el porcentaje planeado, se entrega cronograma de la operación para el segundo semestre del año.</t>
  </si>
  <si>
    <t>Cronograma actividades EDUC 2022.pdf</t>
  </si>
  <si>
    <t>Se logra el avance de la meta acorde a lo proyectado en el cronograma de la operación, con el registro de avance, presentación de resultados prelimminares y crítica de la misma.</t>
  </si>
  <si>
    <t>Bases de datos de la temática de educación</t>
  </si>
  <si>
    <t>C-0401-1003-24-0-0401068-02</t>
  </si>
  <si>
    <t>EDUCACION_2022_EDUC</t>
  </si>
  <si>
    <t>LOG_60.2</t>
  </si>
  <si>
    <t>Se genera el avance del operativo acorde al cronograma establecido y realizando los soportes correspondientes.</t>
  </si>
  <si>
    <t>presentacion-PMU 2 EDUC 2022-06 DE SEPTIEMBRE_.pdf</t>
  </si>
  <si>
    <t>LOG_60.3</t>
  </si>
  <si>
    <t>Grafica avance EDUC.png</t>
  </si>
  <si>
    <t>LOG_60.4</t>
  </si>
  <si>
    <t>Proceso de critica y verificacion inicial educ 2022.pdf</t>
  </si>
  <si>
    <t>Direcciones Territoriales</t>
  </si>
  <si>
    <t>DT_5</t>
  </si>
  <si>
    <t>Un (1) ciclo de capacitaciones en las Direcciones Territoriales, realizado.</t>
  </si>
  <si>
    <t>Número de asistentes por territorial a las diferentes capacitaciones</t>
  </si>
  <si>
    <t>DT_5.1</t>
  </si>
  <si>
    <t>Una (1) matriz de identificación de las necesidades de capacitación y grupos de interés, finalizado</t>
  </si>
  <si>
    <t xml:space="preserve">Los servidores de las Direcciones Territoriales durante el II trimestre Participaron en las jornadas de capacitación programadas y socializadas por  el equipo de Gestión Humana. </t>
  </si>
  <si>
    <t>Finalizado en el I trimestre</t>
  </si>
  <si>
    <t>LOG_TRV_2022_TERR</t>
  </si>
  <si>
    <t>DT_5.2</t>
  </si>
  <si>
    <t>Asistencia del personal de las territoriales al ciclo de capacitación agendado por DANE Central, cumplido</t>
  </si>
  <si>
    <t>31/12/2022</t>
  </si>
  <si>
    <t>Los servidores de las Direcciones Territoriales asisitieron según sus necesidades de capacitación y los lineamientos dados, a las capacitaciones programadas y difundidas por el área de Gestión Humana.</t>
  </si>
  <si>
    <t>Asistencia a capacitaciones de julio a septiembre DTC
Asistencia a capacitaciones de julio a septiembre DTSO
Asistencia a capacitaciones de julio a septiembre DTN
Asistencia Centro Occidente Manizales Corte 07 10 2022
EVIDENCIAS ASISTENCIAS PIC 2022 - TERRITORIAL NOROCCIDENTE</t>
  </si>
  <si>
    <t>Dirección de Censos y Demografía - DCD</t>
  </si>
  <si>
    <t>DCD_2</t>
  </si>
  <si>
    <t>Una (1) base de datos con información estadística de nacimientos y defunciones a nivel nacional, para el registro de hechos vitales en Colombia, producida.</t>
  </si>
  <si>
    <t>Sumatoria de productos estadísticos entregados y/o publicados de estadísticas vitales. ( boletín, presentación, cuadros de resultados)</t>
  </si>
  <si>
    <t>DCD_2.1
EEVV</t>
  </si>
  <si>
    <t>Tres (3) publicaciones (boletín, presentación y cuadros de salida) preliminar 2021 y 2022.</t>
  </si>
  <si>
    <t>Se realizó la publicación de cifras trimestrales de nacimientos, defunciones fetales y no fetales con la información del II trimestre 2022, año corrido 2022pr (a julio) y acumulado 2021pr, el 23 de septiembre</t>
  </si>
  <si>
    <t>Se realizó la sgunda publicación de cifras preliminar correspondiente al año 2022pr, las cuales incluyeron información del segundo trimestre y año corrido 2022pr de nacimientos, defunción fetale y defunción no fetal</t>
  </si>
  <si>
    <t>1). Carpeta: ENTREGADOS A DICE XA WEB, la cual contiene:
a).  Anexos COVID-19
b). Boletines técnicos
c). Cuadros de salidas
d). Word con Esquema publicación EEVV
e). Presentación estadísticas vitales 23 Sept_vfinal_BPUC</t>
  </si>
  <si>
    <t xml:space="preserve">Se avanzó en la publicación preliminar de cifras trimestrales de nacimientos, defunciones fetales y no fetales con la información del II trimestre 2022, año corrido 2022pr y acumulado 2021pr </t>
  </si>
  <si>
    <t xml:space="preserve"> LEVANTAMIENTO Y ACTUALIZACIÓN DE LA  INFORMACIÓN ESTADÍSTICA DE CARÁCTER SOCIODEMOGRÁFICO A NIVEL LOCAL Y  NACIONAL </t>
  </si>
  <si>
    <t xml:space="preserve"> Bases de datos de la temática de salud </t>
  </si>
  <si>
    <t xml:space="preserve"> C-0401-1003-20-0-0401006-02 </t>
  </si>
  <si>
    <t xml:space="preserve"> EEVV_2022_BD </t>
  </si>
  <si>
    <t>DCD_2.2
EEVV</t>
  </si>
  <si>
    <t>Una (1) publicación (boletín, presentación y bases de datos) definitiva año 2021</t>
  </si>
  <si>
    <t>Se realizó la tercera publicación de cifras preliminar del año 2021pr que incluyó información de nacimientos, defunción fetal y defunción no fetal para el acumulado 2021pr.</t>
  </si>
  <si>
    <t xml:space="preserve">Pantallazo de página WEB donde estan las publicaciones https://www.dane.gov.co/index.php/estadisticas-por-tema/demografia-y-poblacion/nacimientos-y-defunciones
</t>
  </si>
  <si>
    <t>DCD_5</t>
  </si>
  <si>
    <t>Cinco (5) cuadros de salida con la nueva versión de las proyecciones de población en versión prueba, ajustadas por los efectos del  COVID-19 y la inmigración desde Venezuela entre otros factores, producidos</t>
  </si>
  <si>
    <t>Sumatoria de productos estadísticos entregados y/o publicados de proyecciones de población y análisis demográfico. (cuadros de resultados)</t>
  </si>
  <si>
    <t>DCD_5.1
PPED</t>
  </si>
  <si>
    <t>Cinco (5) cuadros de salida con la nueva versión de las proyecciones de población, procesados.</t>
  </si>
  <si>
    <t xml:space="preserve">Se  realizo  procesamientos de los cuadros de salidas  de acuerdo a lo proyectado para este trimestre </t>
  </si>
  <si>
    <t>Se realizó procesamientos de cuadros de salida con la nueva versión de las proyecciones de población,</t>
  </si>
  <si>
    <t>Avances en mortalidad y migración:
*tablas_de_vida_con_mx_qx_ex.zip
*Requerimiento Rafael Urrego.xlsx</t>
  </si>
  <si>
    <t xml:space="preserve"> Se avanza en los  procesamientos de los cuadros de salidas  de acuerdo a lo proyectado para este trimestre  
</t>
  </si>
  <si>
    <t>78041169</t>
  </si>
  <si>
    <t xml:space="preserve"> Cuadros de resultados para la temática de demografía y población </t>
  </si>
  <si>
    <t xml:space="preserve"> C-0401-1003-20-0-0401032-02 </t>
  </si>
  <si>
    <t xml:space="preserve"> PPED_2022_CR </t>
  </si>
  <si>
    <t>DCD_5.2
PPED</t>
  </si>
  <si>
    <t>Cinco (5) cuadros de salida con la nueva versión de las proyecciones de población, analizados.</t>
  </si>
  <si>
    <t>Se realizó procesamientos cuadros de salida con la nueva versión de las proyecciones de población, analizados.</t>
  </si>
  <si>
    <t>Avances en mortalidad y migración:
*tv_resumen_serie.xls.</t>
  </si>
  <si>
    <t>DCD_6</t>
  </si>
  <si>
    <t>Un (1) documento con las nuevas metodologías probadas para la producción de proyecciones de población, elaborado.</t>
  </si>
  <si>
    <t>Sumatoria de productos estadísticos entregados y/o publicados de proyecciones de población y análisis demográfico. (documentos metodológicos)</t>
  </si>
  <si>
    <t>DCD_6.1
PPED</t>
  </si>
  <si>
    <t>Un (1) documento con las nuevas metodologías probadas para la  producción de proyecciones de población,  diseñado.</t>
  </si>
  <si>
    <t>Se avanza la socialización de resultados preliminares en materia de fecundidad, mortalidad y migración</t>
  </si>
  <si>
    <t>Espacios de seguimiento y socialización de resultados preliminares en materia de fecundidad, mortalidad y migración</t>
  </si>
  <si>
    <t>*Paso a Paso-Migración Interna.docx
*Concepto técnico Informe Comisión de la verdad revision 7-07-2022.pdf</t>
  </si>
  <si>
    <t>Se avanza  en reiniones donde se establecen espacios de análisis con expertos para el seguimiento y socialización de resultados preliminares en materia de fecundidad, mortalidad y migración</t>
  </si>
  <si>
    <t xml:space="preserve"> 41.074.800,00 </t>
  </si>
  <si>
    <t>DCD_6.2
PPED</t>
  </si>
  <si>
    <t>Un (1) documento con las nuevas metodologías probadas para la  producción de proyecciones de población, producido.</t>
  </si>
  <si>
    <t>Espacios de análisis con expertos para el seguimiento y socialización de resultados preliminares en materia de fecundidad, mortalidad y migración</t>
  </si>
  <si>
    <t>Devolder Primer informe.pdf</t>
  </si>
  <si>
    <t>DCD_7</t>
  </si>
  <si>
    <t>Una (1) base de datos consolidada del Registro Estadístico Base Población (REBP) como fuente alternativa  de información demográfica, producida.</t>
  </si>
  <si>
    <t>Sumatoria de productos estadísticos entregados y/o publicados del registro estadístico base de población REBP. ( base de datos y documento metodológico)</t>
  </si>
  <si>
    <t>DCD_7.1
REBP</t>
  </si>
  <si>
    <t xml:space="preserve">Un (1) inventario actualizado de registros administrativos para consolidación del REBP  e identificacion de nuevas fuentes de informacion. </t>
  </si>
  <si>
    <t xml:space="preserve">Se finaliza  el proceso de  de gestión con proveedores de la información y se continua proceso de intregración y conformación del REPP 2021, se realiza caracterización de estructura poblacional </t>
  </si>
  <si>
    <t>Se finaliza  el proceso de  de gestión con proveedores de la información finalizando con ello la fase de acopio de la informació  ociopio de información.</t>
  </si>
  <si>
    <t>* Gestión Proveedores Información REBP 2021</t>
  </si>
  <si>
    <t>Se finaliza  el proceso de  de gestión con proveedores de la información y se continua proceso de intregración y conformación del REPP 2021, se realiza caracterización de estructura poblacional.</t>
  </si>
  <si>
    <t xml:space="preserve"> Boletines técnicos de la temática demografía y población </t>
  </si>
  <si>
    <t xml:space="preserve"> C-0401-1003-20-0-0401016-02 </t>
  </si>
  <si>
    <t xml:space="preserve"> UERA_2022_BT </t>
  </si>
  <si>
    <t>DCD_7.2
REBP</t>
  </si>
  <si>
    <t>Un (1) informe con las  fichas estadísticas y algoritmos de validación de cada registro administrativo al REBP</t>
  </si>
  <si>
    <t>Se continuacon el proceso de integración y conformación del REBP 2021</t>
  </si>
  <si>
    <t>*Informe Fichas Estadisticas REBP_2021_ 4_08_2022</t>
  </si>
  <si>
    <t>DCD_7.3
REBP</t>
  </si>
  <si>
    <t xml:space="preserve">Un (1) informe de la conformación del REBP a partir de la integración de registros administrativos  </t>
  </si>
  <si>
    <t>Se cierra el ociopio de información y se realiza el proceso de ETL a los 46 RA recibidos</t>
  </si>
  <si>
    <t>* SEGUIMIENTO INTEGRACION REBP 2021</t>
  </si>
  <si>
    <t>DCD_7.4
REBP</t>
  </si>
  <si>
    <t xml:space="preserve">Una (1) metodologia del REBP 2021 . </t>
  </si>
  <si>
    <t>Se inicia con el proceso de integración y conformación del REBP 2021</t>
  </si>
  <si>
    <t>*METODOLOGIA_REG_ADMIN_2021 (1)</t>
  </si>
  <si>
    <t>DCD_7.5
REBP</t>
  </si>
  <si>
    <t xml:space="preserve">Una (1)propuesta metodológica para la imputación de valores faltantes dentro del REBP </t>
  </si>
  <si>
    <t xml:space="preserve">Se aplica la metodologia propuesta y se elabora version  prelminar de documento metodológico </t>
  </si>
  <si>
    <t>*Metodología para imputación de valores faltantes en el REBP (1)</t>
  </si>
  <si>
    <t>DCD_7.6
REBP</t>
  </si>
  <si>
    <t>Un (1) informe del estado de los componentes demográficos y la estructura poblacional dentro del REBP (2018, 2019 y 2020), realizado.</t>
  </si>
  <si>
    <t>Se  realiza caracterización de estructura poblacional del REBP</t>
  </si>
  <si>
    <t>* caracterización de personas en el REBP 2018 y que no están en el CNPV 2018
*caracterización de personas en el CNPV 2018 y que no están en el REBP 2018
*caracterización de personas del REBP inactivos en BDUA
*caracterización de personas del REBP inactivos por migración 
*caracterización de personas del REBP con hogares de una persona en el CNPV
*Julio</t>
  </si>
  <si>
    <t>DCD_7.7
REBP</t>
  </si>
  <si>
    <t>Una (1) metodología para determinar de forma probabilística la residencia habitual de las personas dentro del REBP (apoya Southampton y Oxford),elaborada.</t>
  </si>
  <si>
    <t>Esta en fase revisíon de Isumos, se espera completar el documento en el IV trimestre 2022.</t>
  </si>
  <si>
    <t>DCD_7.8
REBP</t>
  </si>
  <si>
    <t>Una (1) propuesta metodológica para la conformación de hogares dentro de REBP  usando las encuestas de hogares</t>
  </si>
  <si>
    <t>Se elaboró versión preliminar de documento metodológico para la comformación de hogares en el REBP</t>
  </si>
  <si>
    <t>*Metodología para la conformacion de hogares en el REBP</t>
  </si>
  <si>
    <t>DCD_7.9
REBP</t>
  </si>
  <si>
    <t>Un (1) informe con análisis de evolución de cohortes  dentro del REBP, elaborado.</t>
  </si>
  <si>
    <t xml:space="preserve">Se estan revisando anomalias que se detectaron en los insumos  "identificadores unicos de persona en el REBP 2018, 2019 y 2020",  </t>
  </si>
  <si>
    <t>DCD_8</t>
  </si>
  <si>
    <t>Trece (13) informes de estadística sociodemográfica aplicada, con el aprovechamiento de la información poblacional y demográfica, producidos.</t>
  </si>
  <si>
    <t>Sumatoria de productos estadísticos entregados y/o publicados de la temática poblacional y demográfica. ( informes de estadística sociodemográfica aplicada)</t>
  </si>
  <si>
    <t>DCD_8.1
I&amp;D</t>
  </si>
  <si>
    <t>Cuatro (4) informes étnicos de estadística sociodemográfica aplicada, con el aprovechamiento de la información poblacional y demográfica, producidos.</t>
  </si>
  <si>
    <t>Se avanzo en elaboración de 10 informes  estadística sociodemográfica aplicada de los 13 proyectados en la meta.</t>
  </si>
  <si>
    <t>Se público el informe titulado "Información sociodemográfica del pueblo Awá", se finalizo el informe sobre "Uniones tempranas" que esta a punto de publicarse, y se avanzo en un 80% en los informes sobre "servicios públicos en la Amazonia" e  "Información sociodemográfica del pueblo Sikuani".</t>
  </si>
  <si>
    <t xml:space="preserve">
*10_10_2022_Nota Dane_Sinchi N.1_bladi
*2022-07-11-Informacion-sociodemografica-pueblo-Awa
*28092022v2_INFORME EST. DEMO. PUEBLO SIKUANI VCL
*Estimación y caracterización de los Matrimonios Infantiles y las Uniones Tempranas Forzadas (1)
</t>
  </si>
  <si>
    <t xml:space="preserve"> Se avanzo en elaboración de 10 informes  estadística sociodemográfica aplicada de los 13 proyectados en la meta. 
</t>
  </si>
  <si>
    <t xml:space="preserve"> I&amp;D_2022_BT </t>
  </si>
  <si>
    <t>DCD_8.2
I&amp;D</t>
  </si>
  <si>
    <t>Cinco (5) informes de dinámica demográfica: fecundidad, mortalidad y migración, de estadística sociodemográfica aplicada, con el aprovechamiento de la información poblacional y demográfica, producidos.</t>
  </si>
  <si>
    <t>Se público el informe títulado "Tendencias de fecundidad de la población Negra, Afrocolombiana, Raizal y Palenquera" y ya se finalizaron los informes de "GEIH y ECV", "fecundidad y covid-19" y "sobremortalidad por COVID-19". El informe sobre "mortalidad en grupos étnicos" esta en producción.</t>
  </si>
  <si>
    <t>*2022-07-14-Tendencias-de-la-fecundidad-poblacion-NARP
*BOLETIN_SOCIODEMOGRÁFICO_GEIH_ECV_2021-BORRADOR
*Documento Exceso de Mortalidad por COVID-19_rev_ppandem_ajustado 
*Main document Fertility and Covid - with figures 29april22
*Mortalidad_étnica_-_modelo,_salidas_del_modelo_y_suavizados</t>
  </si>
  <si>
    <t>DCD_8.3
I&amp;D</t>
  </si>
  <si>
    <t>Dos (2) informes de Población y Territorio, de estadística sociodemográfica aplicada, con el aprovechamiento de la información poblacional y demográfica, producidos.</t>
  </si>
  <si>
    <t>Se ha avanzado parcialmente en la producción del informe títulado "Aplicacion de la metodologia de creacion de municipios en las proyecciones de poblacion 2005-2018" en un 50% y en el informe sobre "demografía rural" en un 25%</t>
  </si>
  <si>
    <t>*2_Documento_cambios 2005-2018_Octubre_1122
*demografia rural 20221018</t>
  </si>
  <si>
    <t>Se decidió avanzar con los demás informes para terminarlos, se proyecta terminar este informe para el IV trimestre el 2022</t>
  </si>
  <si>
    <t>DCD_8.4
I&amp;D</t>
  </si>
  <si>
    <t>Un (1) informe de población especiales, de estadística sociodemográfica aplicada, con el aprovechamiento de la información poblacional y demográfica, producidos.</t>
  </si>
  <si>
    <t>Se finalizó el informe sobre disapacidad y el diamante del cuidado en Colombia, y esta en proceso de revisión de pares.</t>
  </si>
  <si>
    <t>*Nota_Estadística_Discapacidad_Cuidado_(22_08_22)</t>
  </si>
  <si>
    <t>DCD_8.5
I&amp;D</t>
  </si>
  <si>
    <t>Un (1) informe de demografía histórica de estadística sociodemográfica aplicada, con el aprovechamiento de la información poblacional y demográfica, producidos.</t>
  </si>
  <si>
    <t>Se inicio el informe sobre historia estadística sociodemográfica de Bogotá</t>
  </si>
  <si>
    <t>*20220822_V2_transformaciones urbanas en Bogotá</t>
  </si>
  <si>
    <t>DCD_9</t>
  </si>
  <si>
    <t>Un (1) anuario estadístico de movimiento internacionales, publicado.</t>
  </si>
  <si>
    <t>Sumatoria de productos estadísticos entregados y/o publicados de la temática migración (cuadros de resultados y anuario)</t>
  </si>
  <si>
    <t>DCD_9.1
PPED</t>
  </si>
  <si>
    <t>Numero de cuadros de salida para el anuario estadístico de movimientos internacionales, analizados.</t>
  </si>
  <si>
    <t>Avance en el procesamiento de los cuadros de salidad y la construcción del anuario</t>
  </si>
  <si>
    <t xml:space="preserve">Avance en el procesamiento de los cuadros de salida para el anuario </t>
  </si>
  <si>
    <t>Anuario_Anexos_2021_Movimientos_internacionales</t>
  </si>
  <si>
    <t xml:space="preserve"> MIG_2022_BT </t>
  </si>
  <si>
    <t>DCD_9.2
PPED</t>
  </si>
  <si>
    <t>Número de cuadros de salida para el anuario estadístico de movimientos internacionales, procesado.</t>
  </si>
  <si>
    <t>DCD_9.3
PPED</t>
  </si>
  <si>
    <t>Un (1) anuario estadístico de movimientos internacionales, publicado.</t>
  </si>
  <si>
    <t>Avance en la elaboración del ANUARIO DE MOVIMIENTOS INTERNACIONALES 2021_f</t>
  </si>
  <si>
    <t>ANUARIO DE MOVIMIENTOS INTERNACIONALES 2021_f</t>
  </si>
  <si>
    <t>DCD_10</t>
  </si>
  <si>
    <t>Tres (3) documentos metodológicos para la actualización continua de la producción de información poblacional y demográfica, publicados.</t>
  </si>
  <si>
    <t>Sumatoria de productos estadísticos entregados y/o publicados de la temática poblacional y demográfica (Documentos metodológicos)</t>
  </si>
  <si>
    <t>DCD_10.1
I&amp;D y PPED</t>
  </si>
  <si>
    <t xml:space="preserve">Una (1) publicación seriada de metodologías para documentos metodológicos para la actualización continua de la producción de información poblacional y demográfica, creada </t>
  </si>
  <si>
    <t>Se espera en el mes de octubre   enviar el documento Metodología de proyección de las migraciones internas y exteriores de Colombia en su vesión final a DICE.</t>
  </si>
  <si>
    <t>*Se creo la publicación seriada títulada "Metodologías demográficas aplicadas"
* Avance boletín demografía rural</t>
  </si>
  <si>
    <t>*RE_ solicitud de procesamientos - demografía rural.eml
*Metodologia_curva_mortalidad
*Metodologia_Estimación de la Omisión Censal_RevNMPM Lina
*Metodologia_Estimación de la Omisión Censal_RevNMPM Lina</t>
  </si>
  <si>
    <t xml:space="preserve">Se avanzo en el documento  Metodología de proyección de las migraciones internas y exteriores de Colombia", </t>
  </si>
  <si>
    <t>DCD_10.2
I&amp;D y PPED</t>
  </si>
  <si>
    <t xml:space="preserve">Se publicaron los documentos metodológicos títulados "Estimación de las curvas de mortalidad a nivel subnacional: Colombia 2017" ."Estimación de la omisión censal a nivel nacional y subnacional a partir de métodos demográficos, econométricos y geoestadístico", y se finalizo el documento de "Metodología de proyección de las migraciones internas y exteriores de Colombia" que esta pendiente de publicación.
</t>
  </si>
  <si>
    <t>*Devolder Segundo Informe.pdfDevolder Segundo Informe 1.pdf
*Metodologia_curva_mortalidad</t>
  </si>
  <si>
    <t>DCD_11</t>
  </si>
  <si>
    <t>Un (1) inventario de métodos demográficos creado con al menos seis (6) métodos de estimación de los componentes demográficos (fecundidad, mortalidad y migración), evaluados.</t>
  </si>
  <si>
    <t>Sumatoria de productos estadísticos evaluador de la temática poblacional y demográfica (Documentos metodológicos)</t>
  </si>
  <si>
    <t>DCD_11.1
I&amp;D</t>
  </si>
  <si>
    <t>Un (1) método para estimar la población utilizando registro administrativo.</t>
  </si>
  <si>
    <t xml:space="preserve">Se construyo la base de datos para para hacer las estimaciones con la información de catastro </t>
  </si>
  <si>
    <t xml:space="preserve">Se construyó la base de datos para correr el modelo propuesto. </t>
  </si>
  <si>
    <t>*01_Crear_Base.R
*poisson_lognormal</t>
  </si>
  <si>
    <t xml:space="preserve">Se trabajo el metodo ofadad y se construyo la base de dtos para el metodo bayesiano </t>
  </si>
  <si>
    <t>Al  cruzar las coordenadas de las edificaciones de catastro, el departamento del IGAC no conicide  el departamento DANE, la DIG esta revisando el cruce.</t>
  </si>
  <si>
    <t>DCD_11.2
I&amp;D</t>
  </si>
  <si>
    <t>Cinco (5) métodos para estimar los componentes demográficos, evaluados.</t>
  </si>
  <si>
    <t>Curvas Mortalidad Edades avanzadas: 90% de avance.
Hijos_Propios: 75% de avance.
Curva_Splines_Econometrica: avance del 25%
Evaluación de la metodología para la estimación de la fecundidad de Hauer y Schmertmann a partir del CNPV y el REBP: Finalizado 100%.
Estimación de la mortalidad adulta con el metodo de orfandad: avance de 50%</t>
  </si>
  <si>
    <t>*20220819_Evaluación Metodología Fecundidad REBP_NMPM_YAMS (1)
*Boletin_Aplicación_Método_Hijos_Propios_En_elaboración
*doc_Edades_Avanzadas_15102022
*Método_de_Orfandad_para_evidencias_trimestre
*spline econometrico</t>
  </si>
  <si>
    <t>DCD_13</t>
  </si>
  <si>
    <t xml:space="preserve"> Dos (2) artículos para revistas indexadas internacionales sobre estimaciones de los componentes demográficos : fecundidad, mortalidad y migración.</t>
  </si>
  <si>
    <t>DCD_13.1
I&amp;D</t>
  </si>
  <si>
    <t>Un (1) artículo de la estimación de la migración (contexto nacional) para Colombia, terminado.</t>
  </si>
  <si>
    <t xml:space="preserve">Se avanzo en la estimación de migración </t>
  </si>
  <si>
    <t>Se realizaron las estimaciones econométricas y se ha redactado el 75% del documento.</t>
  </si>
  <si>
    <t>*covid migracion revcc</t>
  </si>
  <si>
    <t>DCD_13.2
I&amp;D</t>
  </si>
  <si>
    <t>Un (1) artículo de la estimación de la población para Colombia (en colaboración con Southampton y Oxford), terminado</t>
  </si>
  <si>
    <t>Se finalizó el artículo con las estimaciones y la redacción completa, unicamente falta envíarlo a revistas indexadas para su publicación.</t>
  </si>
  <si>
    <t>*manuscript_rutas_Oxford Southampton</t>
  </si>
  <si>
    <t>DCD_20</t>
  </si>
  <si>
    <t>Un (1) conjunto de proyecciones de población, hogares, e indicadores sociodemográficos desagregados para la ciudad de Villavicencio, producido</t>
  </si>
  <si>
    <t>Sumatoria de productos estadísticos entregados y/o publicados de proyecciones de población y análisis demográfico. (documentos metodológicos y sus derivados)</t>
  </si>
  <si>
    <t>DCD_20.1
PPED</t>
  </si>
  <si>
    <t>Un (1) cuadro de salida con las proyecciones de población desagregadas por edad, sexo y según unidades de planeación territorial de comunas, corregimientos y zonas de alto riesgo</t>
  </si>
  <si>
    <t xml:space="preserve">Se entregaron todos los productos objeto de esta meta
</t>
  </si>
  <si>
    <t>Procesamientos, estimaciones y análisis de consistencia de indicadores poblacionales y sociodemográficos desagregados para las áreas menores de la cabecera municipal de la ciudad de Villavicencio.</t>
  </si>
  <si>
    <t>(Indicadores_Estructura_Demografica_ 2005-2030 VF.xlsx //
Proyecciones y Retroproyecciones Villavicencio UPs 2005-2030 (formato).xlsx)</t>
  </si>
  <si>
    <t>Se cumplió el 100 de la meta propuesta</t>
  </si>
  <si>
    <t>DCD_20.2
PPED</t>
  </si>
  <si>
    <t>Dos (2) cuadros de salida con las proyecciones de hogares y viviendas con desagregación territorial según comunas, corregimientos y zonas de alto riesgo</t>
  </si>
  <si>
    <t xml:space="preserve"> Cuadros de salida con las proyecciones de hogares y viviendas con desagregación territorial según comunas, corregimientos y zonas de alto riesgo</t>
  </si>
  <si>
    <t>*Proyecciones-retroproyecciones hogares-villavicencio-UPs-vanguardia (1).xlsx 
*Retro proyecciones-proyecciones-viviendas ocupadas-viviendas tortal cabecera-UPs-sector vanguardia-2005-2030.xlsx)</t>
  </si>
  <si>
    <t>DCD_20.3
PPED</t>
  </si>
  <si>
    <t>Dos (2) cuadros de salida con los cálculos de indicadores sociodemográficos según desagregación territorial por comunas, corregimientos y zonas de alto riesgo</t>
  </si>
  <si>
    <t>cuadros de salida con los cálculos de indicadores sociodemográficos según desagregación territorial por comunas, corregimientos y zonas de alto riesgo</t>
  </si>
  <si>
    <t xml:space="preserve"> Carpeta _Productos_a_entregar_.zip</t>
  </si>
  <si>
    <t>DCD_20.4
PPED</t>
  </si>
  <si>
    <t>Tres (3) documentos técnicos asociados a:
*Un (1) documento metodológico y de análisis de los principales resultados de la elaboración de proyecciones de población y derivados
*Un (1) documento técnico de estudio postcensal de lineamientos para la gestión de riesgos naturales o de adaptabilidad climática focalizado para la ciudad de Villavicencio
*Un (1) documento técnico de estudio postcensal de la segregación social, comparativo entre principales ciudades</t>
  </si>
  <si>
    <t>*Documento metodológico y de análisis de los principales resultados de la elaboración de proyecciones de población y derivados.
*Documento técnico de estudio postcensal de lineamientos para la gestión de riesgos naturales o de adaptabilidad climática focalizado para la ciudad de Villavicencio.
*Documento técnico de estudio postcensal de la segregación social, comparativo entre principales ciudades</t>
  </si>
  <si>
    <t>*\Documento_Metodologico_Proyecciones_Villavicencio.pdf-2.docx
*DEMOGRAFICOS-HABITAT 2.docx
*VULNERABILIDAD_VILLAVICENCIO</t>
  </si>
  <si>
    <t>DCD_22</t>
  </si>
  <si>
    <t>Una (1) base de datos con información estadística de nacimientos y defunciones a nivel nacional para el registro de hechos vitales en Colombia, producida.</t>
  </si>
  <si>
    <t>Base de datos de la temática de salud producida/ base de datos de la temática de salud programada</t>
  </si>
  <si>
    <t>DCD_22.1
EEVV</t>
  </si>
  <si>
    <t xml:space="preserve">Cifras definitivas de nacimiento 2020 y preliminar 2021, cifras preliminar 2020 y 2021 de defunciones fetales y no fetal. </t>
  </si>
  <si>
    <t xml:space="preserve">Se cumplió el 100% de la meta en el primer trimestre, de acuerdo con lo programado
</t>
  </si>
  <si>
    <t>Se cumplió el 100% de la meta en el primer trimestre, de acuerdo con lo programado</t>
  </si>
  <si>
    <t>DCD_22.2
EEVV</t>
  </si>
  <si>
    <t>Cifras definitivas defunciones fetales y no fetales 2020.</t>
  </si>
  <si>
    <t>Secretaria General - GIT Gestión Talento Humano</t>
  </si>
  <si>
    <t>SG_GH_2</t>
  </si>
  <si>
    <t>Un (1) informe de la medición de impacto del programa de capacitación dirigido a los procesos misionales para dar respuesta al TASC, a partir de las actividades realizadas en los años 2019, 2020, 2021 y 2022, realizado.</t>
  </si>
  <si>
    <t xml:space="preserve">(Porcentaje de avance alcanzado / Porcentaje de avance proyectado)*100 </t>
  </si>
  <si>
    <t>SG_GH_2.1</t>
  </si>
  <si>
    <t>Una  (1) aplicación del formato de evaluación de impacto de los cursos realizados en el último cuatrimestre de 2021 para complementar los insumos, implementada.</t>
  </si>
  <si>
    <t xml:space="preserve"> El porcentaje de avance alcanzado para la meta durante el tecer trimestre corresponde al 100% el cual concuerda con la proyección. </t>
  </si>
  <si>
    <t>Hito cumplido en el segundo trimestre</t>
  </si>
  <si>
    <t xml:space="preserve"> $                               8.205.676,00</t>
  </si>
  <si>
    <t xml:space="preserve"> $ 1.367.613,00
 </t>
  </si>
  <si>
    <t xml:space="preserve">FORTALECIMIENTO DE LA CAPACIDAD TÉCNICA Y ADMINISTRATIVA DE LOS PROCESOS DE LA ENTIDAD  NACIONAL
</t>
  </si>
  <si>
    <t>Servicio de educación informal sobre los instrumentos de coordinación del sistema estadístico nacional</t>
  </si>
  <si>
    <t>C-0401-1003-26-0-0401093-02</t>
  </si>
  <si>
    <t>DTEC_DIRPEN_2022_SEI_SEN</t>
  </si>
  <si>
    <t>SG_GH_2.2</t>
  </si>
  <si>
    <t xml:space="preserve">Un (1) informe de la evaluación de impacto para el fortalecimiento de la capacitación en el marco del TASC, finalizado
</t>
  </si>
  <si>
    <t xml:space="preserve">En julio de la vigencia 2022 el GIT Desarrollo de Personal aplicó la evaluación de impacto a la muestra identificada previamente y que corresponde a los cinco(5) primeros cursos realizados en 2022, insumo que complementa la elaboración del informe final. </t>
  </si>
  <si>
    <t>Informe evaluación impacto de las capacitaciones TASC 2019-2022</t>
  </si>
  <si>
    <t>En el mes de julio de 2022 el GIT Desarrollo de Personal elaboró el informe final de evaluación de impacto de las capacitaciones TASC 2019-2022  con un puntaje promedio consolidado de la evaluación de 4,30 durante el cuatrenio, con lo cual, se puede concluir que los jefes directos de los servidores evidencian una apropiación de competencias que impactan positivamente en el desarrollo de las funciones del área.</t>
  </si>
  <si>
    <t xml:space="preserve">SEC_CAPAD_2022_DP
</t>
  </si>
  <si>
    <t>Secretaria General - GIT Gestión Administrativa</t>
  </si>
  <si>
    <t>SG_ADMIN_8</t>
  </si>
  <si>
    <t xml:space="preserve">Un (1) seguimiento para contribuir al fortalecimiento de los procesos de Gestión de Bienes y Servicios. </t>
  </si>
  <si>
    <t>(Porcentaje de avance alcanzado / porcentaje de avance programado) *100</t>
  </si>
  <si>
    <t>SG_ADMIN_8.1</t>
  </si>
  <si>
    <t>Un (1) informe del levantamiento físico de inventarios en DANE Central y Direcciones Territoriales del DANE</t>
  </si>
  <si>
    <t>Para el seguimiento del levantamiento fìsico de inventario se reportó el avance esperado y se cumplieron con las tareas programadas, de acuerdo con lo establecido en el hito. Por otra parte se dio cumplimiento al programa de seguros con la entrega del informe trimestral y al cumplimiento al seguimiento del Plan de Mantenimiento y sostenibilidad (PMAS).
El indicador se cumplio al 100% ya que se cumplio con el % de avance programado en los hitos para este trimestre.</t>
  </si>
  <si>
    <t xml:space="preserve">El GIT de almacén e inventario, para el trimestre de referencia,  avanzó en la consolidación de los informes finales de levantamiento físico de inventarios de las Direcciones Territoriales Norte, Centro oriente, Centro Occidente, Noroccidente y Suroccidente. Se evidenció que gracias al seguimiento realizado, las direcciones territoriales aumentaron los esfuerzos por cumplir los cronogramas y en los casos que se presentaron novedades, se informaron oportunamente solicitando aplazamientos de manera formal. A excepción de la DTC, todas las territoriales cumplieron con el envío de los informes en las fechas establecidas. Se espera la finalización del proceso por parte de la DTC y de DANE central teniendo en cuenta que son las unidades ejecutoras de mayor tamaño que requieren más tiempo para llevar a cabo el proceso completo. </t>
  </si>
  <si>
    <t>Informe consolidado de levantamiento fisico_Avance III</t>
  </si>
  <si>
    <t xml:space="preserve">
El proceso de Bienes y Servicios contribuyo al fortalecimiento de la entidad, atraves del control de los activos fìsicos de la entidad, efectuado mediante el levantamiento físico de inventarios, asi como tambien el programa de seguros ha fortalecido la gestión del proceso mediante el seguimiento al cumplimiento de reporte de siniestros a nivel nacional y las alertas en los casos que se requiera;  de igual manera la ejecución de las actividades programadas del PMAS aportaron de manera significativa el  mejoramiento de las instalaciones locativas de las sedes CAN y Casa Esmeralda.</t>
  </si>
  <si>
    <t xml:space="preserve"> $                             16.400.298,00</t>
  </si>
  <si>
    <t xml:space="preserve"> $                             12.300.223,00</t>
  </si>
  <si>
    <t>SEC_CAPAD_2022_AD_DP</t>
  </si>
  <si>
    <t>SG_ADMIN_8.2</t>
  </si>
  <si>
    <t>Un (1) documento de siniestralidad del programa de seguros finalizado.</t>
  </si>
  <si>
    <t>El programa de seguros del Área Administrativa notifico en el tercer trimestre, 103 siniestros a la aseguradora,  de los cuales fueron: 9 siniestros indemnizados, 14 liquidados, 80 están pendientes por respuesta por la aseguradora. La modalidad de siniestralidad se presento con 80 siniestros reportados por daño, 22 por hurto y 1 perdida.
Es importante mencionar, que el estado general de reclamaciones a través del contrato 983139 a la aseguradora Previsora es el siguiente: 1748 siniestros en las vigencias 2019 hasta 2022, y cuentan con el siguiente estado general de reclamación: indemnizados hay 1610, liquidados 29, pendientes de respuesta por la aseguradora 95 y desistidos por las territoriales para la reclamación ante la aseguradora 12. se continua con el seguimiento y gestión</t>
  </si>
  <si>
    <t>Informe de siniestralidad del programa de seguros_III trimestre 2022</t>
  </si>
  <si>
    <t>SG_ADMIN_8.3</t>
  </si>
  <si>
    <t>Un (1) plan de mantenimiento y sostenibilidad (PMAS) proyectado.</t>
  </si>
  <si>
    <t>Cumplido en el I trimestre</t>
  </si>
  <si>
    <t>SG_ADMIN_8.4</t>
  </si>
  <si>
    <t>Un (1) plan de mantenimiento y sostenibilidad (PMAS) ejecutado.</t>
  </si>
  <si>
    <t xml:space="preserve">El GIT servicios administrativos, en el marco del Plan de Mantenimiento y Sostenibilidad - PMAS, que tiene como fin conservar en buen estado de las instalaciones en DANE CAN y Casa Esmeralda,  dio cumplimiento para el tercer trimestre de la vigencia 2022, con el seguimiento de las  actividades programadas (mantenimiento general de plomería, limpieza de cubiertas y canales, pintura interna de oficinas,  pintura interna de zonas comunes, mantenimiento de silletería y  mantenimiento e instalación de luminarias.), adicionalmente se continuo con la ejecución de los contratos de planta eléctrica, suministro de ferretería, aires acondicionados y puertas corredizas de la puerta principal. </t>
  </si>
  <si>
    <t>Ejecución PMAS 2022
PMAS_ Actividades a septiembre</t>
  </si>
  <si>
    <r>
      <t xml:space="preserve">Avance del </t>
    </r>
    <r>
      <rPr>
        <b/>
        <u/>
        <sz val="12"/>
        <color rgb="FF000000"/>
        <rFont val="Segoe UI Light"/>
        <family val="2"/>
      </rPr>
      <t>65%</t>
    </r>
    <r>
      <rPr>
        <sz val="12"/>
        <color rgb="FF000000"/>
        <rFont val="Segoe UI Light"/>
        <family val="2"/>
      </rPr>
      <t xml:space="preserve">  de implementación del mecanismo para la habilitación de servicios, trámites o procesos para el fortalecimiento de la política de gobierno digital en su componente de servicio ciudadano digital de interoperabilidad y para el mejoramiento de la metodología (procesos e instrumentos) para la recolección y difusión de operaciones estadísticas internas del DANE</t>
    </r>
  </si>
  <si>
    <r>
      <t>Se genera la arquitectura de referencia y/o de solución para la línea de trabajo de interoperabilidad</t>
    </r>
    <r>
      <rPr>
        <i/>
        <sz val="12"/>
        <color rgb="FFED7D31"/>
        <rFont val="Segoe UI Light"/>
        <family val="2"/>
      </rPr>
      <t xml:space="preserve">
(producto finalizado Segundo  trimestre) </t>
    </r>
  </si>
  <si>
    <r>
      <t xml:space="preserve">Avance del </t>
    </r>
    <r>
      <rPr>
        <b/>
        <u/>
        <sz val="12"/>
        <color rgb="FF000000"/>
        <rFont val="Segoe UI Light"/>
        <family val="2"/>
      </rPr>
      <t>87%</t>
    </r>
    <r>
      <rPr>
        <sz val="12"/>
        <color rgb="FF000000"/>
        <rFont val="Segoe UI Light"/>
        <family val="2"/>
      </rPr>
      <t xml:space="preserve">  de la  implementación del mecanismo para la prestación de servicios de gestión de información de operaciones estadísticas que fortalezca el uso y aprovechamiento de los datos para que mejore la toma de decisiones y la producción de información estadística y misional de la entidad.</t>
    </r>
  </si>
  <si>
    <r>
      <t xml:space="preserve">Se crea documento de arquitectura de referencia y/o solución del lago de datos local contiene lo siguientes modelos y vistas actualizados: modelo de negocio, modelo operativo, vista funcional, vista de integración y vista de tecnología. </t>
    </r>
    <r>
      <rPr>
        <sz val="12"/>
        <color rgb="FFED7D31"/>
        <rFont val="Segoe UI Light"/>
        <family val="2"/>
      </rPr>
      <t xml:space="preserve"> (producto finalizado Segundo  trimestre) </t>
    </r>
  </si>
  <si>
    <r>
      <t xml:space="preserve">Durante el Segundo Trimestre se finalizó el diseñó de una propuesta de arquitectura de referencia para el lago de datos en nube, teniendo en cuenta la arquitectura de referencia del lago de datos local y su interconectividad. La cual contiene las diferentes vistas y conectores de la estructura propuesta, incluyendo una zona de preprocesamiento y la diversidad de almacenamiento que posee el entorno nube como servicio. </t>
    </r>
    <r>
      <rPr>
        <sz val="12"/>
        <color rgb="FFED7D31"/>
        <rFont val="Segoe UI Light"/>
        <family val="2"/>
      </rPr>
      <t xml:space="preserve">(Producto finalizado Segundo  trimestre) </t>
    </r>
  </si>
  <si>
    <r>
      <t xml:space="preserve">Durante el segundo trimestre se construyó el informe con las actividades e información de la restauración realizada sobre las siguientes líneas de trabajo de Automatización SAS, Transmisión de Datos bajo el estándar SDMX. </t>
    </r>
    <r>
      <rPr>
        <sz val="12"/>
        <color rgb="FFED7D31"/>
        <rFont val="Segoe UI Light"/>
        <family val="2"/>
      </rPr>
      <t xml:space="preserve"> (Producto finalizado Segundo  trimestre) </t>
    </r>
  </si>
  <si>
    <r>
      <t xml:space="preserve">Avance del </t>
    </r>
    <r>
      <rPr>
        <b/>
        <u/>
        <sz val="12"/>
        <color rgb="FF000000"/>
        <rFont val="Segoe UI Light"/>
        <family val="2"/>
      </rPr>
      <t xml:space="preserve">90% </t>
    </r>
    <r>
      <rPr>
        <sz val="12"/>
        <color rgb="FF000000"/>
        <rFont val="Segoe UI Light"/>
        <family val="2"/>
      </rPr>
      <t xml:space="preserve"> de implementación del mapa de información para el fortalecimiento de la identificación y documentación de inventarios de registros administrativos y estadísticos de la GEIH y que fortalezca la toma de decisiones basadas en datos.</t>
    </r>
  </si>
  <si>
    <r>
      <t xml:space="preserve">Durante el segundo trimestre, se finalizó la compilación de la información relacionada con los atributos de información, atributos de datos, flujos de información y servicios de información del formulario de la GEIH, base de datos, bodega de datos, anexos técnicos, cuadros de salida y base de diseño muestrales. </t>
    </r>
    <r>
      <rPr>
        <sz val="12"/>
        <color rgb="FFED7D31"/>
        <rFont val="Segoe UI Light"/>
        <family val="2"/>
      </rPr>
      <t xml:space="preserve">  (Producto finalizado Primer   trimestre) </t>
    </r>
  </si>
  <si>
    <r>
      <t xml:space="preserve">Se avanza en la actualización del catálogo de componentes de información con la inclusión de los atributos de información de Automatización SAS. Se crearon y documentaron los modelos conceptual, lógico y físico de Automatización SAS, y se agregaron al modelo de datos de GEIH. Se creó y cargó el diccionario de datos.  </t>
    </r>
    <r>
      <rPr>
        <sz val="12"/>
        <color rgb="FFED7D31"/>
        <rFont val="Segoe UI Light"/>
        <family val="2"/>
      </rPr>
      <t xml:space="preserve"> (Producto finalizado segundo trimestre) </t>
    </r>
  </si>
  <si>
    <r>
      <t>Se finalizó el seguimiento de 1</t>
    </r>
    <r>
      <rPr>
        <sz val="12"/>
        <color rgb="FFFF0000"/>
        <rFont val="Segoe UI Light"/>
        <family val="2"/>
      </rPr>
      <t xml:space="preserve"> </t>
    </r>
    <r>
      <rPr>
        <sz val="12"/>
        <color rgb="FF000000"/>
        <rFont val="Segoe UI Light"/>
        <family val="2"/>
      </rPr>
      <t xml:space="preserve">operación estadística </t>
    </r>
  </si>
  <si>
    <r>
      <t xml:space="preserve">En el marco del esquema de evaluación y certificación de la calidad estadística, el GIT Calidad Estadística realiza vigilancia de las operaciones estadísticas certificadas incluyendo:
*El cumplimiento del plan de mejoramiento (correcciones y acciones correctivas) establecido para atender las no conformidades resultado de las evaluaciones de la calidad estadística.
*Autoevaluación anual:  reporte sobre la implementación de mejoras en la producción estadística, cambios en la organización, en la asignación de recursos, en la documentación metodológica de la operación estadística que afecten las actividades contempladas en el alcance de su certificación.
*El cumplimiento de la condición establecida por el comité para mantener la certificación (cuando aplique). Durante el segundo trimestre de la vigencia 2022 se realizó el seguimiento de la siguiente manera:
</t>
    </r>
    <r>
      <rPr>
        <u/>
        <sz val="12"/>
        <color rgb="FF000000"/>
        <rFont val="Segoe UI Light"/>
        <family val="2"/>
      </rPr>
      <t xml:space="preserve">Vigilancia operaciones estadísticas Entidades SEN:
</t>
    </r>
    <r>
      <rPr>
        <sz val="12"/>
        <color rgb="FF000000"/>
        <rFont val="Segoe UI Light"/>
        <family val="2"/>
      </rPr>
      <t xml:space="preserve">Se realizó seguimiento a las  10 operaciones estadísticas condicionadas
 Seguimiento al cumplimiento de plan de mejoramiento a través de la revisión de las evidencias para 5 operaciones estadísticas
</t>
    </r>
    <r>
      <rPr>
        <u/>
        <sz val="12"/>
        <color rgb="FF000000"/>
        <rFont val="Segoe UI Light"/>
        <family val="2"/>
      </rPr>
      <t xml:space="preserve">
Vigilancia operaciones estadísticas DANE.
</t>
    </r>
    <r>
      <rPr>
        <sz val="12"/>
        <color rgb="FF000000"/>
        <rFont val="Segoe UI Light"/>
        <family val="2"/>
      </rPr>
      <t>Se realizó seguimiento a las autoevaluaciones anuales para  10 operaciones estadísticas
Seguimiento al cumplimiento de plan de mejoramiento a través de la revisión de las evidencias para 10 operaciones estadísticas
Seguimiento al cumplimiento de la condición establecida por el comité de certificación para 2 operaciones estadísticas</t>
    </r>
  </si>
  <si>
    <r>
      <t xml:space="preserve">Vigilancia operaciones estadísticas Entidades SEN:
</t>
    </r>
    <r>
      <rPr>
        <sz val="12"/>
        <color rgb="FF000000"/>
        <rFont val="Segoe UI Light"/>
        <family val="2"/>
      </rPr>
      <t xml:space="preserve">Se realizó seguimiento a las  10 operaciones estadísticas condicionadas
 Seguimiento al cumplimiento de plan de mejoramiento a través de la revisión de las evidencias para 5 operaciones estadísticas
</t>
    </r>
    <r>
      <rPr>
        <u/>
        <sz val="12"/>
        <color rgb="FF000000"/>
        <rFont val="Segoe UI Light"/>
        <family val="2"/>
      </rPr>
      <t xml:space="preserve">
Vigilancia operaciones estadísticas DANE.
</t>
    </r>
    <r>
      <rPr>
        <sz val="12"/>
        <color rgb="FF000000"/>
        <rFont val="Segoe UI Light"/>
        <family val="2"/>
      </rPr>
      <t>Se realizó seguimiento a las autoevaluaciones anuales para  10 operaciones estadísticas
Seguimiento al cumplimiento de plan de mejoramiento a través de la revisión de las evidencias para 10 operaciones estadísticas
Seguimiento al cumplimiento de la condición establecida por el comité de certificación para 2 operaciones estadísticas.</t>
    </r>
  </si>
  <si>
    <r>
      <t>El GIT de Indicadores y Cuentas Trimestrales de Bienes y Servicios realizó la publicación del Producto Interno Bruto del segundo trimestre de 2022</t>
    </r>
    <r>
      <rPr>
        <vertAlign val="superscript"/>
        <sz val="12"/>
        <color rgb="FF000000"/>
        <rFont val="Segoe UI Light"/>
        <family val="2"/>
      </rPr>
      <t>pr</t>
    </r>
    <r>
      <rPr>
        <sz val="12"/>
        <color rgb="FF000000"/>
        <rFont val="Segoe UI Light"/>
        <family val="2"/>
      </rPr>
      <t xml:space="preserve">, también se hace la revisión del primer trimesrte de 2022, esta publicación se realiza desde dos enfoques, producción y gasto; la fecha de publicación fue el día 16 de agosto de 2022. Para cada uno de los enfoques se realizó el acopio de la información, la consolidación y síntesis de resultados se llevó a cabalidad. </t>
    </r>
  </si>
  <si>
    <t>DEPARTAMENTO ADMINISTRATIVO NACIONAL DE ESTADÍSTICA
SEGUIMIENTO PLAN DE OPERATIVO 2022
III TRIMESTRE</t>
  </si>
  <si>
    <t>DEPARTAMENTO ADMINISTRATIVO NACIONAL DE ESTADÍSTICA
 SEGUIMIENTO PLAN DE ACCIÓN INSTITUCIONAL 2022
III TRIMESTRE</t>
  </si>
  <si>
    <t>REPORTE DE AVANCE METAS  - III TRIMESTRE</t>
  </si>
  <si>
    <t>I TRIMESTRE</t>
  </si>
  <si>
    <t>IV TRIMESTRE</t>
  </si>
  <si>
    <t>Dirección - GIT Pobreza</t>
  </si>
  <si>
    <t>DIR_POB_1</t>
  </si>
  <si>
    <t>Un (1) Índice de Pobreza Multidimensional, publicado</t>
  </si>
  <si>
    <t>(número de índices de pobreza multidimensional publicados / total de índices de pobreza multidimensional)* 100</t>
  </si>
  <si>
    <t>DIR_POB_1.1</t>
  </si>
  <si>
    <t xml:space="preserve">Publicación de productos (presentación y anexo) del IPM para municipios PDET </t>
  </si>
  <si>
    <t xml:space="preserve"> $ - </t>
  </si>
  <si>
    <t>Se cumplió con la entrega y publicación de los productos establecidos en este hito 1.1. y en el hito 1.2, se han publicado las dos infografias, el boletin nacional y el IPM para municipios PDET</t>
  </si>
  <si>
    <t>Se cumplió con la entrega y publicación de los productos establecidos en este hito</t>
  </si>
  <si>
    <t>Todos los archivos, documentos y presentaciones se encuentran en la siguiente carpeta:
\\systema44\POBREZA1\PublicacionPobreza\2021\Multidimensional.
Adicionalmente la información publicada en la página we del DANE se puede consultar en el siguiente enlace: https://www.dane.gov.co/index.php/estadisticas-por-tema/pobreza-y-condiciones-de-vida/pobreza-multidimensional</t>
  </si>
  <si>
    <t>LEVANTAMIENTO Y ACTUALIZACIÓN DE ESTADÍSTICAS EN TEMAS SOCIALES  NACIONAL</t>
  </si>
  <si>
    <t>TS_POBREZA_2022_MEDIDAS_DE_POBREZA</t>
  </si>
  <si>
    <t>DIR_POB_1.2</t>
  </si>
  <si>
    <t>Cinco (5) productos de publicación de indicadores del Índice de Pobreza Multidimensional (IPM): un boletín nacional, un boletín departamental, dos infografías del IPM,  presentaciones con enfoque diferencial</t>
  </si>
  <si>
    <t>En este Hito 1.2 se ha publicado las dos infografias, el boletin nacional y el IPM para municipios PDET</t>
  </si>
  <si>
    <t>Las presentaciones y archivos para publicación se encuentran en la siguiente carpeta:
\\systema44\POBREZA1\PublicacionPobreza\2021\Multidimensional.
Adicionalmente la información publicada en la página we del DANE se puede consultar en el siguiente enlace: https://www.dane.gov.co/index.php/estadisticas-por-tema/pobreza-y-condiciones-de-vida/pobreza-multidimensional</t>
  </si>
  <si>
    <t>DIR_POB_2</t>
  </si>
  <si>
    <t xml:space="preserve">Un (1) Índice de Pobreza Monetaria, publicado </t>
  </si>
  <si>
    <t>(número de índices de pobreza monetaria publicados / total de índices de pobreza monetaria)* 100</t>
  </si>
  <si>
    <t>DIR_POB_2.1</t>
  </si>
  <si>
    <t>Publicación de productos (presentación y anexo) de pobreza monetaria y nota metodológica sobre ingresos está sujeta a la aprobación de la publicación con GEIH marco 2018.</t>
  </si>
  <si>
    <t xml:space="preserve">Se cumplió con la entrega y publicación de los productos establecidos en el hito 2.1. </t>
  </si>
  <si>
    <t>Se cumplió con la entrega y publicación de los productos establecidos en este hito 2.1.</t>
  </si>
  <si>
    <t>Los archivos y productos de la publicación se encuentran en la siguiente carpeta: \\systema44\POBREZA1\PublicacionPobreza\2021\Monetaria
La información publicada en la página web del DANE la encuentra en el siguiente enlace:https://www.dane.gov.co/index.php/estadisticas-por-tema/pobreza-y-condiciones-de-vida/pobreza-monetaria</t>
  </si>
  <si>
    <t>Cuadros de resultados para la temática de pobreza y condiciones de vida</t>
  </si>
  <si>
    <t>C-0401-1003-23-0-0401037-02</t>
  </si>
  <si>
    <t>DIR_POB_2.2</t>
  </si>
  <si>
    <t>Tres (3) productos de publicación de indicadores de pobreza monetaria: actualización de los mapas interactivos por departamento, dos infografías de pobreza monetaria</t>
  </si>
  <si>
    <t>Se está gestionando la actualización de los mapas interactivos con los datos de 2021</t>
  </si>
  <si>
    <t>Se solicitó al área correspondiente la actualización de los mapas con la información del año 2021.</t>
  </si>
  <si>
    <t>DIR_POB_3</t>
  </si>
  <si>
    <t>Un (1) documento del rediseño del Índice de Pobreza Multidimensional (IPM), realizado</t>
  </si>
  <si>
    <t>(número de documentos del rediseño del IPM/ total de  documentos del rediseño del IPM)* 100</t>
  </si>
  <si>
    <t>DIR_POB_3.1</t>
  </si>
  <si>
    <t>Un (1) registro de los avances de las mesas de discusión de actualización con el Comité de expertos, finalizado.</t>
  </si>
  <si>
    <t xml:space="preserve"> Se han realizado presentaciones para el comité de expertos, según las solicitudes realizadas </t>
  </si>
  <si>
    <t>Se han realizado presentaciones para el comité de expertos, según las solicitudes realizadas.</t>
  </si>
  <si>
    <t>Documento en Power Point</t>
  </si>
  <si>
    <t>DIR_POB_3.2</t>
  </si>
  <si>
    <t>Actualización documento avances rediseño del IPM</t>
  </si>
  <si>
    <t>Acta comite extraordinaria expertos
Comite de expertos multidimensional
Acata 30 de agosto 2022
Proceso de rediseño IPM</t>
  </si>
  <si>
    <t>Se actualizará el documento,  teniendo en cuenta los comités que se programen y los avances que se presenten en el respectivo comité de expertos.</t>
  </si>
  <si>
    <t>DIR_GEDI_1</t>
  </si>
  <si>
    <t xml:space="preserve">Cuatro (4) documentos editoriales para divulgar estadísticas con enfoque diferencial e interseccional </t>
  </si>
  <si>
    <t xml:space="preserve">N. de documentos publicados </t>
  </si>
  <si>
    <t>DIR_GEDI_1.1</t>
  </si>
  <si>
    <t xml:space="preserve">Una (1) nota estadística sobre poder de negociación al interior del hogar con perspectiva de género, partiendo de las nuevas preguntas del formulario ENUT. </t>
  </si>
  <si>
    <t xml:space="preserve">El equipo GEDI realizó una revisión de la nota una vez finalizados los espejos de procesamientos junto con el equipo de pobreza y la nota se encuentra en revisión de pares internacionales para ser publicada durante noviembre. </t>
  </si>
  <si>
    <t>Hito finalizado I Trimestre</t>
  </si>
  <si>
    <t xml:space="preserve">No se ha finalizado la nota debido a inclusiones adicionales para fortalecer los cáluclos de la brecha y a consideraciones de inclusión del estándar de los ODS para esta medición. </t>
  </si>
  <si>
    <t>FORTALECIMIENTO DE LA PRODUCCIÓN DE ESTADÍSTICAS SUFICIENTES Y DE CALIDAD, MEDIANTE LA COORDINACIÓN Y REGULACIÓN DEL SEN  NACIONAL</t>
  </si>
  <si>
    <t>DTEC_DIRPEN_2022_ARTI_SEN</t>
  </si>
  <si>
    <t>DIR_GEDI_1.2</t>
  </si>
  <si>
    <t>Una (1) nota estadística sobre la brecha salarial de género en Colombia para 2021.</t>
  </si>
  <si>
    <t>Archivo de word - Nota Brecha salarial 2022</t>
  </si>
  <si>
    <t>DIR_GEDI_1.3</t>
  </si>
  <si>
    <t>Dos (2) productos editoriales con entidades aliadas estratégicas.</t>
  </si>
  <si>
    <t xml:space="preserve">Se publicaron la nota estadística sobre propiedad de tierras con enfoque de género en alianza con ONU Mujeres Colombia y se publicó la nota estadística sobre migración con enfoque de género, en alianza con la organización canadiense Ladysmith. </t>
  </si>
  <si>
    <t>https://www.dane.gov.co/index.php/servicios-al-ciudadano/servicios-informacion/serie-notas-estadisticas
https://www.dane.gov.co/files/investigaciones/notas-estadisticas/ago-Nota_Estadistica_Poblacion_Migrante_SegundaEdicion.pdf
https://www.dane.gov.co/files/investigaciones/notas-estadisticas/jul_2022_nota_estadistica_propiedad_rural.pdf</t>
  </si>
  <si>
    <t>DIR_GEDI_2</t>
  </si>
  <si>
    <t xml:space="preserve">Una (1) estrategia de inclusión de enfoque diferencial e interseccional en el diseño de operaciones estadísticas documentadas </t>
  </si>
  <si>
    <t>DIR_GEDI_2.1</t>
  </si>
  <si>
    <t>Un (1) documento de informe de la experiencia de inclusión de preguntas para la identificación de población LGBT en las operaciones estadísticas durante el cuatrienio</t>
  </si>
  <si>
    <t xml:space="preserve">los ITOS en estre trimestre se realizaron en su totalidad es decir los que estaban programados para los cuatro trimestres </t>
  </si>
  <si>
    <t xml:space="preserve">El documento se encuentra elaborado. 
</t>
  </si>
  <si>
    <t>Archivo de word</t>
  </si>
  <si>
    <t xml:space="preserve">Hito Finalizado </t>
  </si>
  <si>
    <t>DIR_GEDI_2.2</t>
  </si>
  <si>
    <t>Un (1) documento de recomendaciones a la fase de diseño de la Encuesta de Violencia Intrafamiliar</t>
  </si>
  <si>
    <t xml:space="preserve">Se elaboró documento de comentarios y recomendaciones. </t>
  </si>
  <si>
    <t>Archivo pdf_ Encuesta Sobre violencia</t>
  </si>
  <si>
    <t>DIR_GEDI_3</t>
  </si>
  <si>
    <t>Una (1) estrategia de divulgación de estadísticas con enfoque diferencial e interseccional para la generación de diálogos y la promoción del uso de la información</t>
  </si>
  <si>
    <t xml:space="preserve">Número de presentaciones y eventos realizados para la divulgación estratégica de estadísticas con enfoque diferencial / Total de presentaciones y eventos realizados * 100 </t>
  </si>
  <si>
    <t>DIR_GEDI_3.1</t>
  </si>
  <si>
    <t xml:space="preserve">Diez (10) presentaciones de divulgación estratégica de acuerdo con la agenda de priorización de la Dirección General. </t>
  </si>
  <si>
    <t>En este trimestre se cumplió con las diez (10) presentaciones de divulgación estratégica de acuerdo con la agenda de priorización de la Dirección General. Igualmente, con los cuatro (4) eventos para la divulgación de estadísticas con enfoque diferencial e interseccional.</t>
  </si>
  <si>
    <t xml:space="preserve">Se generaron 4 presentaciones para apoyar intervenciones directivas en espacios sobre enfoque diferencial. </t>
  </si>
  <si>
    <t>Archivos en word y power point_4 preparaciones eventos GEDI</t>
  </si>
  <si>
    <t>$8,108.125</t>
  </si>
  <si>
    <t>8,108.125</t>
  </si>
  <si>
    <t>LEVANTAMIENTO Y ACTUALIZACIÓN DE LA  INFORMACIÓN ESTADÍSTICA DE CARÁCTER SOCIODEMOGRÁFICO A NIVEL LOCAL Y  NACIONAL</t>
  </si>
  <si>
    <t>Cuadros de resultados para la temática de demografía y población</t>
  </si>
  <si>
    <t>C-0401-1003-20-0-0401032-02</t>
  </si>
  <si>
    <t>ETN_2022_CR</t>
  </si>
  <si>
    <t>DIR_GEDI_3.2</t>
  </si>
  <si>
    <t xml:space="preserve">Cuatro (4) eventos para la divulgación de estadísticas con enfoque diferencial e interseccional. </t>
  </si>
  <si>
    <t xml:space="preserve">Se realizaron los eventos webinar: Propiedad de Tierras con Enfoque de Género y Menstruación con Enfoque de Género. </t>
  </si>
  <si>
    <t>Link de eventos en canal de youtube del DANE</t>
  </si>
  <si>
    <t>DIR_RELA_1</t>
  </si>
  <si>
    <t>Aumentar en un 8% las solicitudes de intercambio de conocimientos, y misiones o visitas técnicas por entidades y organismos internacionales, con respecto a la meta cuatrienal del 36%</t>
  </si>
  <si>
    <t>Aumento de un 8% a la meta cuatrienal del 36%</t>
  </si>
  <si>
    <t>DIR_RELA_1.1</t>
  </si>
  <si>
    <t>Una (1) matriz de solicitudes de intercambio de conocimientos, y misiones o visitas, finalizada</t>
  </si>
  <si>
    <t>Mediante el trámite de 103 solicitudes/requerimientos internacionales durante el III trimestre se aportó un 2% al avance de la meta anual establecida (8%), de tal forma que para el periodo de corte, el avance porcentual de la meta final es del 50% cumpliendo con la meta</t>
  </si>
  <si>
    <t>Teniendo en cuenta que para el año 2022 se planteó como meta, aumentar en un 8% las solicitudes de intercambio de conocimientos, misiones y eventos por entidades y organismos internacionales, para el tercer trimestre se alcanzó un 2 % de la meta. La Oficina de Relacionamiento trabajó de forma articulada con las diferentes direcciones técnicas del DANE, en donde se evidencia el crecimiento en el número de solicitudes y requerimientos que contribuye a la meta final del 36%</t>
  </si>
  <si>
    <t>Requerimientos de Oferta y Demanda 2022</t>
  </si>
  <si>
    <t>A la fecha la meta viene avanzando de forma satisfactoria. Cabe resaltar que para este tercer trimestre se realizo un total de 103 requerimientos de oferta y demanda y se logro la firma de un acuerdo entre el DANE y el BID</t>
  </si>
  <si>
    <t>DOCUMENTOS DE LINEAMIENTOS TÉCNICOS</t>
  </si>
  <si>
    <t>C-0499-1003-6-0-0499053-02</t>
  </si>
  <si>
    <t xml:space="preserve">  COOP_2022_DLT  </t>
  </si>
  <si>
    <t>DIR_RELA_1.2</t>
  </si>
  <si>
    <t>Tres (3) convenios nacionales o internacionales, que contribuyan al fortalecimiento institucional del DANE a través de acciones de posicionamiento y visibilizarían nacional e internacional, formalizados.</t>
  </si>
  <si>
    <t>1 Convenio DANE/BID</t>
  </si>
  <si>
    <t xml:space="preserve">Teniendo en cuenta el interés de fortalecer las relaciones con los diferentes socios internacionales, actualmente el DANE firmo un acuerdo Con el Banco Interamericano de Desarrollo - BID para proveer los servicios de consultoría </t>
  </si>
  <si>
    <t>Business_Partner_Institution_Form_SP (2) Word_V1 25.06.2022</t>
  </si>
  <si>
    <t>DIR_RELA_3</t>
  </si>
  <si>
    <t>Una (1)  Hoja de ruta para la organización del Quinto Foro Mundial de Datos en el 2024 en la ciudad de Medellín, establecido.</t>
  </si>
  <si>
    <t xml:space="preserve">Número de hojas de ruta/ Total de hojas de ruta*100 </t>
  </si>
  <si>
    <t>DIR_RELA_3.1</t>
  </si>
  <si>
    <t>Una (1) Hoja de Ruta relatando el contexto, escenarios, actores y recomendaciones para la efectiva realización del Quinto Foro Mundial de Naciones Unidas en Medellín, establecido</t>
  </si>
  <si>
    <t>Un documento que contiene las generalidades, contextos, compromisos  y demás que será de utilidad para la generación de la  hoja de ruta que permita contar con el lineamiento para el Foro mundial de Datos.</t>
  </si>
  <si>
    <t xml:space="preserve">Teniendo en cuenta que para el 2024 se desarrollara el Foro Mundial de  Datos, se hace necesario contar con un documento de lineamiento, que permita contar con los diversos compromisos, y pasos a seguir para su correcto desarrollo, En ese sentido, La Oficina de Relacionamiento Nacional e Internacional para este tercer semestre afinalizo con el documento, estableciendo con clariadad los compromisos y los actores involucrados. </t>
  </si>
  <si>
    <t xml:space="preserve">Proceso de planificación Quinto Foro Mundial de Datos de las Naciones Unidas </t>
  </si>
  <si>
    <t>A la fecha la meta ya se dio por cumplida, teniendo en cuenta que el documento brinda los lineamientos para el desarrollo del Foro Mundial de datos a desarrollarse en Colombia el 2024</t>
  </si>
  <si>
    <t xml:space="preserve">Terminado </t>
  </si>
  <si>
    <t>Documentos de lineamientos técnicos</t>
  </si>
  <si>
    <t>COOP_2022_DLT</t>
  </si>
  <si>
    <t>DIR_RELA_4</t>
  </si>
  <si>
    <t>Tres (3) grupos de trabajo en el marco de la CEA CEPAL, que tiene como objetivo el  fortalecimiento de las capacidades estadísticas, liderados por el DANE</t>
  </si>
  <si>
    <t xml:space="preserve">Número de grupos de trabajo/ Total de grupos de trabajo liderados por el DANE*100 </t>
  </si>
  <si>
    <t>DIR_RELA_4.1</t>
  </si>
  <si>
    <t xml:space="preserve">Un (1) documento de avance resultado de las labores  del  grupo de trabajo de Diagnóstico sobre los alcances del concepto de Data Stewardship en el rol de las Oficinas Nacionales de Estadística de América Latina y el Caribe . </t>
  </si>
  <si>
    <t>3 documentos realizados en el marco e los grupos de trabajo de la CEA CEPAL</t>
  </si>
  <si>
    <t xml:space="preserve">Se elaboró conjuntamente con el INDEC de Argentina y la CEPAL un cuestionario que fue remitido a todas las Oficinas Nacionales de Estadística de América Laguna y el Caribe. Este cuestionario estuvo basado tanto en las discusiones sobre el concepto en el Grupo de Trabajo de UNSD, así como en un taller inicial que se hizo con los países de la región. De igual modo se elaboró la propuesta de estructura del informe final que contendrá la información relacionada con las actividades y resultados del Grupo de Trabajo
</t>
  </si>
  <si>
    <t>18102022_Índice Comentado Data Stewardship (2)</t>
  </si>
  <si>
    <t>DIR_RELA_4.2</t>
  </si>
  <si>
    <t xml:space="preserve">Un (1) documento de avance resultado de las labores  del  grupo de trabajo de Herramienta de evaluación de la calidad de los registros administrativos. </t>
  </si>
  <si>
    <t>Se han llevado a cabo varias presentaciones por parte de los países para recopilar información sobre el tipo de mecanismos de revisión de registros administrativos que son comunes para la región. Con base en esa información se está construyendo una herramienta de recolección de información para todos los países que permita definir el camino adecuado para generar la herramienta de revisión de la calidad de registros administrativos.</t>
  </si>
  <si>
    <t>18102022_Índice Comentado Herramienta de Calidad RR.AA (2)</t>
  </si>
  <si>
    <t>DIR_RELA_4.3</t>
  </si>
  <si>
    <t>Un (1) documento de avance resultado de las labores  del  grupo de trabajo de Establecimiento de un Mecanismo de revisión de pares en América Latina y el Caribe</t>
  </si>
  <si>
    <t xml:space="preserve">Se realizó una propuesta de actualización del Código Regional de Buenas Prácticas Estadísticas para América Latina y el Caribe, que será la base para la evaluación de la revisión de pares. Adicionalmente, se trabajó en conjunto con consultores de la Universidad del Rosario para hacer una investigación sobre las diferentes metodologías de pares estadísticos en el mundo, así como para tener una propuesta de metodología de revisión de pares para la región. Actualmente nos encontramos en etapa de sistematización de propuestas para actualizar el Código de Buenas Prácticas. </t>
  </si>
  <si>
    <t>18102022_Índice Comentado Revisión de Pares (1)</t>
  </si>
  <si>
    <t>Dirección - GIT ODS</t>
  </si>
  <si>
    <t>DIR_ODS_1</t>
  </si>
  <si>
    <t>Diez (10) indicadores ODS para realizar medición y seguimiento de la Agenda 2030 con fuentes y métodos tradicionales producidos</t>
  </si>
  <si>
    <t>Número de barómetros actualizados</t>
  </si>
  <si>
    <t>DIR_ODS_1.1</t>
  </si>
  <si>
    <t>Diez (10) barómetros de seguimiento de la producción de ODS revisados</t>
  </si>
  <si>
    <t xml:space="preserve">59 barómetros actualizados y 16 indicadores con avance de producción con fuentes y métodos tradicionales, un oficio </t>
  </si>
  <si>
    <t>Se realizó la revisión y actualización de 59 barómetros de indicadores priorizados para trabajo en 2022 y se avanzó en el porcentaje de producción de 16 indicadores con fuentes tradicionales en categoría A</t>
  </si>
  <si>
    <t>Se realizó la revisión y actualización de barómetros de 59 indicadores priorizados con plan de trabajo en 2022 y fuentes tradicionales</t>
  </si>
  <si>
    <t>Matriz Seguimiento Indicadores 2022</t>
  </si>
  <si>
    <t>El grupo ODS en el mes de julio realizó la revisión y actualización de barómetros y seguimiento de producción de los indicadores con fuentes tradicionales priorizados, desde mayo remitió el oficio de inclusión a DNP de 30 indicadores ODS al marco nacional y se encuentra realizando seguimiento de aprobación</t>
  </si>
  <si>
    <t>DIR_ODS_1.2</t>
  </si>
  <si>
    <t>Diez (10) Indicadores ODS de medición conforme a los criterios del marco de Reporte Global producidos</t>
  </si>
  <si>
    <t>Se avanzó en el porcentaje de producción de 16 indicadores, 4 se completaron y 8 mantuvieron el mismo porcentaje de avance de los diagnosticados en la categoría A según el barómetro</t>
  </si>
  <si>
    <t xml:space="preserve">Matriz Seguimiento Indicadores 2022 </t>
  </si>
  <si>
    <t>DIR_ODS_1.3</t>
  </si>
  <si>
    <t>Un (1) documento de solicitud formal al DNP para la inclusión de indicadores producidos al Marco de Seguimiento Nacional de los ODS elaborado</t>
  </si>
  <si>
    <t>En el trimestre anterior se remitió a DNP el oficio de solicitud de inclusión de 30 indicadores ODS al marco de seguimiento nacional, los cuales se encuentran en proceso de revisión entre DNP con las entidades fuente de información</t>
  </si>
  <si>
    <t xml:space="preserve">220512_Oficio inclusión consolidado Mayo 2022 </t>
  </si>
  <si>
    <t>DIR_ODS_2</t>
  </si>
  <si>
    <t>Tres (3) indicadores ODS para realizar medición y seguimiento de la Agenda 2030 con métodos y fuentes alternativas producidos</t>
  </si>
  <si>
    <t>DIR_ODS_2.1</t>
  </si>
  <si>
    <t>Tres (3) barómetros de seguimiento de la producción de ODS revisados</t>
  </si>
  <si>
    <t>3 indicadores con barómetros revisados de fuentes alternativas</t>
  </si>
  <si>
    <t>Se continuó la revisión y trabajo de 3 indicadores con fuentes alternativas</t>
  </si>
  <si>
    <t>Se realizó la revisión de barómetros de 3 indicadores con fuentes alternativas para validación de su avance</t>
  </si>
  <si>
    <t>Indicadores Fuentes alternativas 2022 III Trimestre</t>
  </si>
  <si>
    <t>El grupo ODS en el mes de julio realizó la revisión y actualización de barómetros y seguimiento de producción de los indicadores con fuentes alternativas priorizados, desde mayo remitió el oficio de inclusión a DNP de 30 indicadores ODS al marco nacional y en septiembre revisó y actualizó el documento contexto para revisión y gestión de la coordinadora del GIT</t>
  </si>
  <si>
    <t>DIR_ODS_2.2</t>
  </si>
  <si>
    <t>Tres (3) Indicadores ODS de medición conforme a los criterios del marco de Reporte Global producidos</t>
  </si>
  <si>
    <t>Se avanzó en el seguimiento de 3 indicadores con fuentes alternativas para validación de su producción</t>
  </si>
  <si>
    <t>DIR_ODS_2.3</t>
  </si>
  <si>
    <t>En el trimestre anterior se remitió a DNP oficio de solicitud de inclusión de 30 indicadores ODS al marco de seguimiento nacional</t>
  </si>
  <si>
    <t>DIR_ODS_2.4</t>
  </si>
  <si>
    <t>Un (1) documento de contexto sobre el uso de métodos y fuentes alternativas en la producción estadística</t>
  </si>
  <si>
    <t>Se realizó la revisión y actualización del documento de contexto del uso de métodos y fuentes alternativas en la producción estadistica para los indicadores ODS para revisión de la coordinación del GIT</t>
  </si>
  <si>
    <t>Documento diagnóstico estrategia nuevas fuentes V5</t>
  </si>
  <si>
    <t>DIR_ODS_3</t>
  </si>
  <si>
    <t>Treinta (30) indicadores ODS para hacer seguimiento y monitoreo integral a la Agenda 2030 avanzados</t>
  </si>
  <si>
    <t>Número de indicadores avanzados</t>
  </si>
  <si>
    <t>DIR_ODS_3.1</t>
  </si>
  <si>
    <t>Treinta (30) Indicadores ODS de medición conforme a los criterios del marco de Reporte Global trabajados</t>
  </si>
  <si>
    <t>248 barómetros actualizados y 50 indicadores con ajustes de producción, de los cuales 35 presentaron avance</t>
  </si>
  <si>
    <t>Se realizó la revisión y actualización de 248 barómetros de indicadores y se ajustó en el porcentaje de producción 50 indicadores, avanzandó en 35 de éstos</t>
  </si>
  <si>
    <t>Se validaron los datos para incremento porcentual del avance de producción de 35 indicadores</t>
  </si>
  <si>
    <t xml:space="preserve">Revisión reporte global_VF_2021.05.24 </t>
  </si>
  <si>
    <t>El grupo ODS en el mes de mayo realizó la actualización de barómetros de todos los indicadores globales (248) y en julio la verificación de los priorizados continuando con el seguimiento de producción de los indicadores a trabajar en 2022</t>
  </si>
  <si>
    <t>DIR_ODS_3.2</t>
  </si>
  <si>
    <t>Treinta (30) barómetros de seguimiento de la producción de ODS actualizados</t>
  </si>
  <si>
    <t>Se realizó la revisión y actualización de barómetros de 248 indicadores</t>
  </si>
  <si>
    <t>DIR_ODS_4</t>
  </si>
  <si>
    <t>Una (1) estrategia de divulgación de información con propuestas de contenido para promover los procesos de difusión sobre los indicadores y las acciones del DANE en torno a los ODS, generada</t>
  </si>
  <si>
    <t>Número de infografías publicadas</t>
  </si>
  <si>
    <t>DIR_ODS_4.1</t>
  </si>
  <si>
    <t>Infografías asociadas con los ODS elaboradas y publicadas</t>
  </si>
  <si>
    <t>5 infografías publicadas</t>
  </si>
  <si>
    <t>Se publicó cinco infografías asociada con los ODS</t>
  </si>
  <si>
    <t>Se realizó la publicación de 5 infografías relacionadas con los ODS 8 y 16 como tweets en la app del DANE</t>
  </si>
  <si>
    <t>Infografías publicadas 2022 III Trimestre</t>
  </si>
  <si>
    <t>El grupo ODS publicó infografías relacionadas con el Día Internacional de las Víctimas de Desapariciones Forzadas (ODS 16): 30 de agosto, Día Internacional de la Democracia (ODS 16): 15 de septiembre, Día Internacional de la Igualdad Salarial (ODS 8): 18 de septiembre, Día Internacional de la Paz (ODS 16): 21 de septiembre, Día Mundial del Turismo (ODS 8): 27 de septiembre</t>
  </si>
  <si>
    <t>DIR_ODS_5</t>
  </si>
  <si>
    <t>Una (1) estrategia de divulgación de estadísticas para promover el compromiso institucional con los Objetivos de Desarrollo Sostenible ODS mediante productos editoriales, implementada</t>
  </si>
  <si>
    <t>Número de notas estadísticas publicadas</t>
  </si>
  <si>
    <t>DIR_ODS_5.1</t>
  </si>
  <si>
    <t>Notas estadísticas elaboradas y publicadas</t>
  </si>
  <si>
    <t>10 notas estadísticas publicadas</t>
  </si>
  <si>
    <t>Se publicaron diez notas estadísticas con temáticas ODS</t>
  </si>
  <si>
    <t>Se realizó la publicación de 10 notas estadísticas sobre temáticas relacionadas con los ODS 3 - 5 - 11 e indicadores en general</t>
  </si>
  <si>
    <t>Notas estadísticas publicadas 2022 III Trimestre</t>
  </si>
  <si>
    <t>El grupo ODS publicó las notas estadísticas: Propiedad rural en Colombia: una perspectiva de género (aprovechamiento del catastro)​: 7 de julio, Demografía Empresarial​: 8 de julio, Nacimientos en niñas y adolescentes en Colombia 2022​: 22 de julio, Guia sobre la disponibilidad territorial para los Objetivos de Desarrollo Sostenible: 29 de julio, Población fuera de la fuerza laboral: Un análisis con perspectiva de género 2022​: 5 de agosto, Menstruación en Colombia​: 5 de agosto, Población Migrante venezolana, un panorama con enfoque de género – Segunda edición: 5 de agosto, Ciudades y comunidades Sostenibles: ODS 11​: 5 de agosto, Avances en la medición de los indicadores ODS 2.4.1 y 12.3.1.a en Colombia: 5 de agosto, Reporte de Avance de indicadores ODS priorizados: primer semestre 2022: 5 de agosto</t>
  </si>
  <si>
    <t>Censo Económico</t>
  </si>
  <si>
    <t>CE_1</t>
  </si>
  <si>
    <t>Un (1) Marco Censal con la información para el Censo Económico actualizado.</t>
  </si>
  <si>
    <t>Directorios por sectores disponibles / total de sectores del censo</t>
  </si>
  <si>
    <t>CE_1.1</t>
  </si>
  <si>
    <t>Un (1) Directorio actualizado de sectores.</t>
  </si>
  <si>
    <t>Base de datos del DET integrada con la información de transporte fluvial, aéreo (carga y pasajeros) y transporte terrestre de carga. Base de datos del DEC con información incorporada de las declaraciones de renta de personas naturales y jurídicas proporcionada por la DIAN y clasificada por tamaño para diseño estadístico de los marcos del sector constructor. A la fecha se cuenta con un Directorio Estadístico de Empresas (DEE) que incorpora TODOS los sectores económicos y por tanto cubren el total de sectores económicos del censo económico y el Directorio Estadístico del Sector Público que cubre un sector particular, "Gobierno". De manera adicional a este directorio se tienen 2 directorios especializados (DEC-Construcción, DET-Transporte) para satisfacer dos necesidades temáticas puntuales del Censo Económico no generalizables a los demás sectores contemplados en el CE, estos son casos especiales por eso tuvieron una segmentación especial. Para el CE se tienen 8 sectores económicos. En contraste los directorios dan cuenta de 5,7 millones de registros, los cuales a cierre del tercer trimestre están en proceso de actualización con las novedades del primer semestre del 2022 la totalidad de los mismos con los proveedores de información: RUES, RELAB, encuestas económicas mensuales, SIIS y novedades que se reciben de las empresas por oficios y call cener. Con los 5,7 millones de registros en mantenimiento, se satisface el 20% de avance esperado del trimestre.
Se adjunta evidencia sobre Directorio de transporte a septiembre, rutinas de procesamiento y resultados a cierre de septiembre con información del 2022, Bases de datos del Directorio del Sector Público y Construcción actualizados.
Carpeta Compartida: TERCER TRIMESTRE (https://danegovco-my.sharepoint.com/personal/mlortizm_dane_gov_co/_layouts/15/onedrive.aspx?ct=1664415145621&amp;or=OWA%2DNT&amp;cid=66d35d93%2Df508%2D043e%2Dfd74%2D81cc62f95133&amp;ga=1&amp;id=%2Fpersonal%2Fmlortizm%5Fdane%5Fgov%5Fco%2FDocuments%2FEVIDENCIAS%20CE%2FTERCER%20TRIMESTRE)
Contenido:
- info_empresas_transporte_junio.xlsx
- 20220628_MARCO_CE.7z
- DEE_2021C2.7z
- DIR_SEC_PUB_DESCARGABLE_2022.xlsx
- GEOVISOR_DIR_SEC_PUB_ESTRUCTURA.xlsx
-REBE_2021C2.7z
-UE_CONSOLIDADO_202205030949.csv</t>
  </si>
  <si>
    <t>Directorios estadísticos de empresas con todos los sectores económicos, sector público y especializados de transporte y construcción actualizados con información acopiada durante el trimestre (RUES, RELAB, SIIS; encuestas económicas y registros administrativos de la DIAN y el sector transporte (MinTRansporte, DIMAR y Aerocivil)</t>
  </si>
  <si>
    <t>Tres carpetas con la información listada a continuación, dispuesta en el siguiente enlace: https://danegovco-my.sharepoint.com/personal/mlortizm_dane_gov_co/_layouts/15/onedrive.aspx?ct=1664415145621&amp;or=OWA%2DNT&amp;cid=66d35d93%2Df508%2D043e%2Dfd74%2D81cc62f95133&amp;ga=1&amp;id=%2Fpersonal%2Fmlortizm%5Fdane%5Fgov%5Fco%2FDocuments%2FEVIDENCIAS%20CE%2FTERCER%20TRIMESTRE
1. Bases de datos: (1) base de datos del Directorio de Transporte (empresas_transporte_septiembre_22_ubic 1.xlsx), (1) base del directorio de transporte con información de ingresos DIAN (Información Financiera DIAN_Empresas_v2_20220914 (1).xlsx), (1) base de datos del Directorio del sector público dispuesta a consulta externa actualizada (DIR_SEC_PUB_DESCARGABLE_2022.xlsx), (1) base de datos con la clasificación de unidades con y sin coordenadas previa iteración con el equipo de ESRI (Conteo_Coordenadas_Final (1).xlsx), (1) base con el DEE actualizado en el tercer trimestre del año (140922DEE_2021C2.txt)
2. Georreferenciación: (1) carpeta comprimida con la base de datos georreferenciados usando proveedor ESRI además del Maestro de Direcciones de la DIG (empresas_total.zip).
3. Procesamiento de información: (8) carpetas comprimidas sobre las ETL y resultados que dan cuenta de la actualización del DEE con diversos proveedores y del DET.
- 01_GENERACION_PREPARADA_RUES
- 02_SIMILARIDAD
- 03_VALIDACION_CIIU
- 04_ASIGNACION_RUES_2022C1
- 05_CONSTRUCCION_DEE_EMPRESA_2021C2
- Web scraping (Mintransporte)
- Web scraping (ultimas fuentes)
- Actualización REBE.zip</t>
  </si>
  <si>
    <t xml:space="preserve">La Dirección Geoestadística realizó el operativo de actualización cartográfica y validación de conteo de unidades económicas en las ciudades de Pereira, Envigado, Soledad, Cúcuta, Soacha, Cartagena, Piedecuesta, Bello, Santa Marta, Monteria, San Andrés, Piedecuesta, Madrid y Tocancipa.
Las novedades cartográficas identificadas y los datos validados de conteo permitiran actulizar el marco censal del Censo Económico.
Se realizó la actualización y mantenimiento completa del Directorio Estadístico de Empresas siguiendo los cronogramas y protocolos para este procedimiento con información del RUES, RELAB, SIIS y encuestas económicas para lo observado en el año corrido 2022, también se actualizó el directorio especializado de  transporte y construcción a partir de información de ministerios, superintendencias y agencias relacionadas con el sector mediante vigilancia o autoridad competentee información acopiada de la DIAN de los formularios 110 y 210. Finalmente, se realizó la georreferenciación completa para ser dispuesta al equipo del MGN para la asignación del código a nivel de manzana a cada unidad estadística. </t>
  </si>
  <si>
    <t>Los soportes se encuentran en el link de la columna evidencia.</t>
  </si>
  <si>
    <t xml:space="preserve"> $                        906.835.565</t>
  </si>
  <si>
    <t>Desarrollo Censo Economico Nacional</t>
  </si>
  <si>
    <t>Bases de datos del marco geoestadístico nacional - CE.
Documentos metodológicos - CE.</t>
  </si>
  <si>
    <t>C-0401-1003-28-0-0401003-02
C-0401-1003-28-0-0401044-02</t>
  </si>
  <si>
    <t>CENSO_ECONOMICO_2022_DIG_BDMGN
CENSO_ECONOMICO_2022_DIG_DM</t>
  </si>
  <si>
    <t>BD municipios /N° municipios del censo experimental</t>
  </si>
  <si>
    <t>CE_1.2</t>
  </si>
  <si>
    <t>Un (1) Marco Censal para las pruebas experimentales complementarias.</t>
  </si>
  <si>
    <t>Consolidación Marco Censal de los tres municipios del experimental.
3 BD municipios actualizados / 3 municipios del experimental</t>
  </si>
  <si>
    <t>Se termino en el II Trimestre</t>
  </si>
  <si>
    <t>BD municipales actualizadas/ Total de municipios del país</t>
  </si>
  <si>
    <t>CE_1.3</t>
  </si>
  <si>
    <t>Una (1) Base de datos geográfica y alfanumérica actualizada del Marco Censal finalizado.</t>
  </si>
  <si>
    <t xml:space="preserve"> Avance en la actualización Cartográfica y Validación de Conteo en 14 ciudades principales,
Trimestre
14 municipios actualizadas / 12 municipios para visitar
Acumulado
37 municipios actualizadas / 35 municipios para visitar </t>
  </si>
  <si>
    <t>Se realizó el operativo de actualización cartográfica y validación de conteo de unidades económicas en las ciudades de Pereira, Envigado, Soledad, Cúcuta, Soacha, Cartagena, Piedecuesta, Bello, Santa Marta, Monteria, San Andrés, Piedecuesta, Madrid y Tocancipa.</t>
  </si>
  <si>
    <t>Productos Cartograficos elaborados:
https://danegovco-my.sharepoint.com/personal/jstrianap_dane_gov_co/_layouts/15/onedrive.aspx?id=%2Fpersonal%2Fjstrianap%5Fdane%5Fgov%5Fco%2FDocuments%2FACT%5FFOC%5FUE%5F2022&amp;ct=1665521669975&amp;or=OWA%2DNT&amp;cid=00e4bbbc%2D5c3f%2D60ab%2D8a0c%2D372275325117&amp;ga=1
Productos provenientes de campo:
\\dg-est140\compartido\ACTUALIZACION_2022</t>
  </si>
  <si>
    <t>CE_2</t>
  </si>
  <si>
    <t>Un (1) diseño y desarrollo de pruebas experimentales complementarias finalizado.</t>
  </si>
  <si>
    <t>(Prueba experimental actualizado/Número de actualizaciones)*100</t>
  </si>
  <si>
    <t>CE_2.1</t>
  </si>
  <si>
    <t>Un (1) documento de plan de pruebas actualizado.</t>
  </si>
  <si>
    <t>Del hito que se tiene programado desarrollar se inicio durante este trimestre con la convocatoria del censo experimental para el equipo base y recuento en Leticia que por motivos de conexión en Leticia  fue desarrollada de manera presencial y la convocatoria en cartagena para el operativo de rutas la cual fue trabajada bajo aprendizaje virtual, e inicio del alistamiento de los elementos requeridos para el inicio del operativo de campo de acuerdo a los requerimientos operativos.</t>
  </si>
  <si>
    <t>Con base en los resultados de la convocatoria presencial desarrollada en Leticia, la Dirección Territorial inicio con los tramites de recibo de documentos del personal seleccionado, perfeccionamiento de contratos e inicio de los mismos. Recibo de la logistica de materiales en el centro operativo de Leticia.</t>
  </si>
  <si>
    <t>Publicación de convocatoria de personal y relación de la entrega de materiales censales en Leticia - Amazonas en el centro operativo del Censo Experimental 2022. En donde, el operador logístico Ensobramatic, entregó  los diferentes kits de materiales por unidad de empaque.</t>
  </si>
  <si>
    <t>Se culmina la fase precontractual del Censo Experimental para dar inicio a la fase operativa en campo, en donde se ponen en práctica los lineamientos establecidos en el plan de pruebas.</t>
  </si>
  <si>
    <t>Publicación de las convocatorias en la página Web de la entidad.</t>
  </si>
  <si>
    <t xml:space="preserve"> $                     4.187.420.340</t>
  </si>
  <si>
    <t>CENSO_ECONOMICO_2022_DICE_DM
CENSO_ECONOMICO_2022_DIG_BDMGN
CENSO_ECONOMICO_2022_DIG_DM
CENSO_ECONOMICO_2022_DIMPE_DM
CENSO_ECONOMICO_2022_DIRPEN_DM
CENSO_ECONOMICO_2022_DSCN_DM
CENSO_ECONOMICO_2022_LOG_DM
CENSO_ECONOMICO_2022_SECGEN_DM
CENSO_ECONOMICO_2022_SISTEMAS_DM</t>
  </si>
  <si>
    <t>(Número de pruebas ejecutadas/Número de pruebas proyectadas)*100</t>
  </si>
  <si>
    <t>CE_2.2</t>
  </si>
  <si>
    <t>Dos (2) informes parciales de barrido de las pruebas experimentales complementarias.</t>
  </si>
  <si>
    <t>(Informe final entregado/informe final no entregado)*100</t>
  </si>
  <si>
    <t>CE_2.3</t>
  </si>
  <si>
    <t>Un (1) Informe final con los resultados las pruebas experimentales complementarias.</t>
  </si>
  <si>
    <t>CE_3</t>
  </si>
  <si>
    <t>Una (1) prueba piloto para poner en práctica los instrumentos y herramientas construidas para los operativos del sector transporte, construcción, gobierno, financiero y servicios públicos domiciliarios dentro del Censo Económico.</t>
  </si>
  <si>
    <t>(Capítulos construidos del documento/ Total capítulos planificados para el documento)*100%</t>
  </si>
  <si>
    <t>CE_3.1</t>
  </si>
  <si>
    <t>Un (1) Documento metodologico preliminar y cuestionario para el sector transporte.</t>
  </si>
  <si>
    <t>El porcentaje esperado corresponde a la entrega de la ficha metodológica</t>
  </si>
  <si>
    <t>La ficha metodológica fue entregada el 26 de julio</t>
  </si>
  <si>
    <t>Archivo: Ficha_metodólogica_TRANSPORTE_26092022.pdf</t>
  </si>
  <si>
    <t xml:space="preserve">* Durante el III Trimestre se avanzó en el desarrollo de todos los sistemas informáticos que se utilizarán en la prueba piloto de transporte: Sistema de captura, Sistema de Monitoreo y Control y sistema de Análisis.   De estos, el sistema de captura fue entregado para pruebas al finalizar el periodo.   Los otros dos sistemas serán entregados en el transcurso del IV trimestre.
* Durante el III trimestre se finalizó la elaboración de toda la documentación para la capacitación de los monitores en las Territoriales y el Analista en Dane Central que serán contratados en el IV trimestre para la prueba piloto de transporte: Ficha metodológica, Manual de Diligenciamento, Manual de crítica y Presentaciones para las sesiones de aprendizaje.  
* Se efectuó la convocatoria para la contratación de monitores y analista y al finalizar el III trimestre se llevó a cabo la jornada de aprendizaje tanto en la plataforma Aprendanet como de maner sincrónica con los encargados del GIT Temática de Servicios y el GIT Censos y Proyectos Especiales de la DRA, para la prueba piloto de transporte 
* En la prueba piloto del sector constructor - EASC, la DRA realizó seguimiento al proceso de recolección (asistencia al autodiligenciamiento de las fuentes).
* La DRA realizó las pruebas funcionales al sistema de monitoreo y control de la prueba piloto del sector constructor - EASC, que se encuentra en proceso de ajustes de incidencias, por parte de la OSIS.
* DIMPE realizó las pruebas funcionales a la ficha de análisis de la prueba piloto del sector constructor - EASC, que se encuentra en proceso de conexión con los formularios, por parte de la OSIS.
* Durante el tercer trimestre se priorizaron las actividades relacionadas con las pruebas al aplicativo de captura, entrenamiento del personal de recolección y actualización del DEC (Directorio Especializado de Construcción)
* Los Documentos sectoriales de la prueba piloto de GFSP fueron revisados por el comite del Censo Económico.
* El aplicativo de captura de los sectores Gobierno, Financiero y Servicios Públicos no fue entregado en producción por la OSIS.
* Esta pendiente por realizar la Ficha de Análisis por parte de la OSIS, relacionando las validaciones que se incluyeron en el Sistema de Monitoreo, Control y Análisis de la prueba piloto de construcción.
* Construcción de los productos de la prueba piloto de GFSP:  
* Muestra y reemplazos PP CEGFS.xlsx   
* Documentos Metodologicos Sectoriales.docx   
* Manual de usuario y diligenciamiento.docx </t>
  </si>
  <si>
    <t xml:space="preserve"> $                        553.464.105</t>
  </si>
  <si>
    <t>Documentos metodológicos - CE</t>
  </si>
  <si>
    <t>C-0401-1003-28-0-0401044-02</t>
  </si>
  <si>
    <t>CENSO_ECONOMICO_2022_DIMPE_DM
CENSO_ECONOMICO_2022_LOG_DM
CENSO_ECONOMICO_2022_SISTEMAS_DM</t>
  </si>
  <si>
    <t>CE_3.2</t>
  </si>
  <si>
    <t>Un (1) informe parcial de cobertura del operativo de la prueba piloto de Transporte en el Censo Económico.</t>
  </si>
  <si>
    <t>CE_3.3</t>
  </si>
  <si>
    <t>Un (1) Informe final de resultados del operativo de la prueba piloto de Transporte en el Censo Económico.</t>
  </si>
  <si>
    <t>CE_3.4</t>
  </si>
  <si>
    <t>Un (1) Presupuesto para el operativo de Transporte en el Censo Económico.</t>
  </si>
  <si>
    <t>Número de productos entregados/Número total de productos * 100%</t>
  </si>
  <si>
    <t>CE_3.5</t>
  </si>
  <si>
    <t>Un (1) sistema de monitoreo, control y análisis terminado.</t>
  </si>
  <si>
    <t>El porcentaje esperado corresponde a la entrega del sistema de captura del formulario en ambiente de pruebas, sin embargo con corte al 3 trimestre el sistema continúa en desarrollo, los tiempos fueron modificados y la función de producción fue ajustada</t>
  </si>
  <si>
    <t>En reunión de seguimiento a la función de producción del 4 de agosto, se acuerda con Temática y OSIS ajustar la función de producción, modificando los tiempos de entrega en ambiente de pruebas del sistema de monitoreo y control.</t>
  </si>
  <si>
    <t>1. Archivo: 04082022_FunciónProducción CE.xlsx
2.CORREO AJUSTE FUNCION DE PRODUCCION 20220804.pdf</t>
  </si>
  <si>
    <t>CE_3.6</t>
  </si>
  <si>
    <t>Un (1) sistema de captura terminado.</t>
  </si>
  <si>
    <t>El porcentaje esperado corresponde a la entrega del sistema de captura del formulario en ambiente de pruebas</t>
  </si>
  <si>
    <t>Correo de entrega en ambiente de pruebas del sistema de captura y video de la reunión donde se hace entrega del sistema en ambiente de pruebas</t>
  </si>
  <si>
    <t>Archivo: CORREO Y VIDEO REUNION PRUEBAS CAPTURA 20221004.pdf</t>
  </si>
  <si>
    <t>CE_3.7</t>
  </si>
  <si>
    <t>Un (1) directorio especializado de construcción (DEC) actualizado</t>
  </si>
  <si>
    <t>Avance del hito (sin acumular) 40% + 50% de avance del hito del trimestre anterior</t>
  </si>
  <si>
    <t>Carpeta CE_3.7 con las subcarpetas "Convenio DIAN" y "Marco estadistico" las cuales contienen la información de la DIAN en sus diferentes versiones enviada por la DIG, así como la información recolectada por medio de la miniencuesta. También se encuentra el archivo "Base ingresos y empleo_Marco Estadístico EASC_20221005" el cual corresponde al marco estadístico con 12.807 empresas</t>
  </si>
  <si>
    <t>CE_3.8</t>
  </si>
  <si>
    <t>Un (1) sistema de captura, monitoreo, control y análisis terminado.</t>
  </si>
  <si>
    <t>Avance del hito (sin acumular) 75% + 0% de avance del hito del trimestre anterior</t>
  </si>
  <si>
    <t>Durante el tercer trimestre se realizaron varias rondas de pruebas funcionales al SMC (Sistema de Monitoreo y Control) y Ficha de análisis entregado por la Oficina de Sistemas. Al corte del 30 de septiembre se desplegó en producción la ficha de análisis y su desarrollo se terminó, pero el sistema no es funcional puesto que no se ha entregado por parte de la Oficina de SIstemas a satisfacción el SMC</t>
  </si>
  <si>
    <t>Carpeta CE_3.8 con subcarpetas "SMC" y "Ficha de análisis"</t>
  </si>
  <si>
    <t>La Oficina de Sistemas no ha terminado de solucionar las incidencias reportadas para el aplicativo SMC, para poder dar el aval a su despliegue en producción así como darle funcionalidad efectiva a la ficha de análisis</t>
  </si>
  <si>
    <t>CE_3.9</t>
  </si>
  <si>
    <t>Un (1) informe de cobertura del operativo de la prueba piloto de construcción completada.</t>
  </si>
  <si>
    <t>La DRA realizó monitoreo al avance del operativo y la cobertura, mediante reportes semanales entregados por la Oficina de Sistemas y los socializó en mesas de trabajo semanales. Con corte al tercer trimestre, la Cobertura efectiva fue del 14,29% a nivel nacional (estado digitado) y en estado "En Digitación" se reportó el 31,75%. Las novedades reportadas sumaron el 4,76% a nivel nacional, para un total de avance del operativo del 50,79%.</t>
  </si>
  <si>
    <t>Carpeta CE_3.9_Evidencias PAI sem III, la cual contiene 7 informes semanales PP EASC y 11 descargas de cobertura OSIS</t>
  </si>
  <si>
    <t>Debido a retrasos en la entrega funcional del aplicativo de monitoreo, control y análisis en ambiente productivo, fallas en el sistema en ambiente productivo y retrasos en la creación de usuarios fuente para ingreso al aplicativo de captura, se amplia el plazo de recolección del operativo.</t>
  </si>
  <si>
    <t>CE_3.10</t>
  </si>
  <si>
    <t>Un (1) informe de resultados de la prueba piloto terminado.</t>
  </si>
  <si>
    <t>No se cumplio con el avance esperado</t>
  </si>
  <si>
    <t> Durante el tercer trimestre se ha llevado a cabo el proceso de recolección de información de la prueba piloto el cual no terminó para la fecha programada del 22 de septiembre; por lo anterior, durante el III trimestre no se ha podido adelantar el proceso de análisis de resultados.</t>
  </si>
  <si>
    <t>CE_3.11</t>
  </si>
  <si>
    <t>Un(1) presupuesto actualizado para el operativo de  construcción en el CE.</t>
  </si>
  <si>
    <t>CE_3.12</t>
  </si>
  <si>
    <t>Un (1) documento metodologico preliminar para el sector construcción.</t>
  </si>
  <si>
    <t>Durante el tercer trimestre se priorizaron las actividades relacionadas con las pruebas al aplicativo de captura, entrenamiento del personal de recolección, actualización del DEC (Directorio Especializado de Construcción) y realización de pruebas funcionales a los aplicativos en desarrollo (SMC y Ficha de análisis).</t>
  </si>
  <si>
    <t>CE_3.13</t>
  </si>
  <si>
    <t>Directorio especializado de Fuentes de los Sectores gobierno, financiero y servicios públicos domiciliarios.</t>
  </si>
  <si>
    <t>* Ajustes al Directorio muestra prueba piloto.xlsx</t>
  </si>
  <si>
    <t xml:space="preserve">Inclusión de reemplazos a la Muestra de 234 fuentes del Directorio que se utilizará en la prueba piloto de los sectores Servicios Públicos, Financiero y Gobierno </t>
  </si>
  <si>
    <t>Muestra y reemplazos PP CEGFS.xlsx</t>
  </si>
  <si>
    <t>CE_3.14</t>
  </si>
  <si>
    <t>Un (1) documento metodologico preliminar para los Sectores gobierno, financiero y servicios públicos domiciliarios.</t>
  </si>
  <si>
    <t>* Documentos Metodologicos Sectoriales.docx</t>
  </si>
  <si>
    <t xml:space="preserve">Versión para revisión Final de Documento Metodologico para los  prueba piloto de los sectores Servicios Públicos, Financiero y Gobierno </t>
  </si>
  <si>
    <t>Documentos Metodologicos Sectoriales:
* 14092022 Documento Sector Financiero CE DSCN
* 14092022 Documento Sector Servicios Publicos CE DSCN
* 20220913 Documento tematico Gobierno CE-DSCN</t>
  </si>
  <si>
    <t>CE_3.15</t>
  </si>
  <si>
    <t xml:space="preserve">* Ficha de Análisis Gobierno, Financiero, SP </t>
  </si>
  <si>
    <t>Seguimiento al Avance en el desarrollo del por parte de la OSIS, del análisis de los requerimientos para el desarrollo del aplicativo de captura entregados  de septiembre 29</t>
  </si>
  <si>
    <t>* Manual de usuario y diligenciamiento.docx
* http://eccuentasnacionales.dane.gov.co/</t>
  </si>
  <si>
    <t>CE_3.16</t>
  </si>
  <si>
    <t xml:space="preserve">* Primera Ronda de Pruebas al SMC </t>
  </si>
  <si>
    <t>Seguimiento al Avance en el desarrollo por parte de la OSIS, del análisis de los requerimientos para el desarrollo del sistema de monitoreo y control y sistema de análisis entregados el 12 de mayo de 2022.</t>
  </si>
  <si>
    <t>* Estadistica y Bitácora de pruebas  SMC_Cuentas_02092022.xlsx
* Incidencias SMC_Cuentas 02092022.xlsx
* GTE020PDT002f001_V6_MatrizEjecuciondepruebas - 260822 Coor.Campo.xlsx   
* GTE020PDT002f001_V6_MatrizEjecuciondepruebas - 010922 Crítico.xlsx</t>
  </si>
  <si>
    <t>Se realizaron la primera ronda de pruebas para el SMC y se enviaron a OSIS todas las incidencias encontradas y con corte a 30 de septiembre la DRA se encuentra en espera de los ajuste al Sistema por parte de OSIS. Se debe aclarar que todos los recursos de trabajo de todo el grupo se concentraron en sacar a producción el Aplicativo de captura, luego de su entrega se concentraran todos los  recursos en sacar a producción el Sistema de Monitoreo, Control y Análisis. Se reprograma para el cuarto trimestre.</t>
  </si>
  <si>
    <t>CE_3.17</t>
  </si>
  <si>
    <t>Un (1) informe de cobertura del operativo de la prueba piloto de los Sectores gobierno, financiero y servicios públicos domiciliarios completada.</t>
  </si>
  <si>
    <t> Todos los recursos de trabajo de todo el grupo se concentraron en sacar a producción el Aplicativo de captura, por lo cual se concentra todo el avance de la meta para el cuarto trimestre.</t>
  </si>
  <si>
    <t>CE_3.18</t>
  </si>
  <si>
    <t>Un (1) informe de resultados de la prueba piloto de los Sectores gobierno, financiero y servicios públicos domiciliarios terminado.</t>
  </si>
  <si>
    <t>CE_3.19</t>
  </si>
  <si>
    <t>Un(1) presupuesto actualizado para el operativo de los Sectores gobierno, financiero y servicios públicos domiciliarios en el CE.</t>
  </si>
  <si>
    <t>CE_4</t>
  </si>
  <si>
    <t>Primera fase (1ra) del proceso de Concertación Étnica Focalizada finalizada</t>
  </si>
  <si>
    <t>N° de reuniones realizadas por grupo etnico/ total de reuniones programadas.</t>
  </si>
  <si>
    <t>CE_4.1</t>
  </si>
  <si>
    <t>Un (1) informe de la concertación con el grupo étnico Indígena.</t>
  </si>
  <si>
    <t>En el trimestre objeto de seguimiento, se llevó a cabo una (1) reunión con líderes y autoridades de los consejos comunitarios de Mahates y Turbana, Bolivar (17 Septiembre 2022). También, se adelantó una (1) reunión con líderes y autoridades de la organización indígena AZCAITA, pertenencientes a comunidades aledañas al casco urbano del municipio de Leticia, Amazonas (14 Septiembre 2022).</t>
  </si>
  <si>
    <t>Se llevó a cabo una (1) reunión con líderes y autoridades de la organización indígena AZCAITA, pertenencientes a comunidades aledañas al casco urbano del municipio de Leticia, Amazonas (14 de septiembre 2022).</t>
  </si>
  <si>
    <t>14092022 ÉTNICOS Y GENERALIDADES OPERATIVAS_Barrido_CE
14092022 Acta Alistamiento Étnico Experimental CE</t>
  </si>
  <si>
    <t>Se han realizado las reuniones preliminares con el fin de realizar el diseño de las pruebas proyectadas para la concertación Étnica para el Censo Económico.
En el trimestre objeto de seguimiento, se llevó a cabo una (1) reunión con líderes y autoridades de los consejos comunitarios de Mahates y Turbana, Bolivar (17 Septiembre 2022). También, se adelantó una (1) reunión con líderes y autoridades de la organización indígena AZCAITA, pertenencientes a comunidades aledañas al casco urbano del municipio de Leticia, Amazonas (14 Septiembre 2022).</t>
  </si>
  <si>
    <t xml:space="preserve"> $                     2.352.279.989</t>
  </si>
  <si>
    <t>CENSO_ECONOMICO_2022_DCD_DM</t>
  </si>
  <si>
    <t>CE_4.2</t>
  </si>
  <si>
    <t>Un (1) informe de la concertación con el grupo étnico Gitano.</t>
  </si>
  <si>
    <t>Se ha avanzado en el diseño de una prueba y se han buscado espacios de reunión para lograr acuerdos para su realización en una Kumpania del Pueblo Rrom.</t>
  </si>
  <si>
    <t>Presupuesto Prueba Kumpania Girón
Propuesta Prueba de Campo CE-etnicos RROM (1)</t>
  </si>
  <si>
    <t>CE_4.3</t>
  </si>
  <si>
    <t>Un (1) informe de la concertación con el grupo étnico:  comunidades Negras, Afrocolombianas, Raizales y Palenqueras.</t>
  </si>
  <si>
    <t>Se llevó a cabo una (1) reunión con líderes y autoridades de los consejos comunitarios de Mahates y Turbana, Bolivar (17 de septiembre 2022).</t>
  </si>
  <si>
    <t>LISTADO ASISTENCIA 17-09-2022 PALENQUE
Ayuda de memoria-Acta de reunión Alistamiento CE MAhates- Turbana 17092022
Presentación_alistamiento_Bolívar_DICE_17-09</t>
  </si>
  <si>
    <t>OPLAN_2</t>
  </si>
  <si>
    <t>Una (1) matriz de seguimiento a los convenio ubicada en la intranet, que permita gestionar, visualizar el estado de avance y generar alertas tempranas, terminada</t>
  </si>
  <si>
    <t>Matriz con información</t>
  </si>
  <si>
    <t>OPLAN_2.1</t>
  </si>
  <si>
    <t>Una (1) diseño de matriz que contenga las variables a diligenciar con información  de convenios y contratos interadministrativos con ejecución de recursos</t>
  </si>
  <si>
    <t>Se continua diligenciando la 
Matriz con información, en la cual se van incluyendo los procesos de convenios y contratos que se están desarrollando, con su respectiva información presupuestal</t>
  </si>
  <si>
    <t>Se dio cumplimiento en el II Trimestre</t>
  </si>
  <si>
    <t>Avance en la actualización de la matriz con la información de los procesos adelantados y la ejecución agregada a III trimestre de 2022</t>
  </si>
  <si>
    <t>FORTALECIMIENTO DE LA CAPACIDAD TÉCNICA Y ADMINISTRATIVA DE LOS PROCESOS DE LA ENTIDAD NACIONAL</t>
  </si>
  <si>
    <t xml:space="preserve">Documentos de planeación 	 </t>
  </si>
  <si>
    <t xml:space="preserve">C-0499-1003-6-0-0499054-02 	 </t>
  </si>
  <si>
    <t>OPLAN_2.2</t>
  </si>
  <si>
    <t>Una (1) matriz validada y socializada con las áreas responsables de convenios y contratos interadministrativos con ejecución de recursos</t>
  </si>
  <si>
    <t>OPLAN_2.3</t>
  </si>
  <si>
    <t>Una (1) matriz final diligenciada con información de con información  de convenios y contratos interadministrativos con ejecución de recursos</t>
  </si>
  <si>
    <t xml:space="preserve">La matriz se actualiza de forma quincenal  y se cuenta con los reportes de respaldo. </t>
  </si>
  <si>
    <t>\\systema20\Registros_PDE\2022\07_EJECUCIÓN_PRESUPUESTAL\07_CONVENIOS</t>
  </si>
  <si>
    <t>Oficina Asesora de Planeación - GIT Gestión Organizacional</t>
  </si>
  <si>
    <t>OPLAN_6</t>
  </si>
  <si>
    <t>Un (1) desarrollo de la infraestructura de alto nivel NTC ISO del sistema de gestión de calidad, que incluya la adopción e implementación de las normas técnicas de calidad y los planes de certificación, terminado</t>
  </si>
  <si>
    <t>Número de documentos entregados/ número de documentos planeados *100</t>
  </si>
  <si>
    <t>OPLAN_6.1</t>
  </si>
  <si>
    <t>Un (1) procedimiento de revisión por la dirección integrado (Gestión ambiental - MSPI)</t>
  </si>
  <si>
    <t xml:space="preserve">Se revisó y actualizó el procedimiento de revisan por la dirección  con base en los requisitos de la NTC 9001:2015, necesario para la presentación de revisión por la dirección para el periodo de agosto 2021 hasta julio de 2022. Sin embargho dicha  actividad fue reprogramada para el 24 de octubre de 2022. 
Se realizó la revisión de los documentos del SGA 
Se realizó una capacitación sobre MSPI _SGCI - Activos de información
Se trabajó el matiz de debilidades en el marco del SGA
Se trabajó la matriz de aspectos legales en el marco del SGA 
Se elaboro un documento con la propuesta de implmentacion del alto nivel basado en la NTC 
Acciones para el ultimo trimestre: 
1- El procedimiento de revisión por la dirección debe ser actualizado para dar cabida al cumplimiento de los requisitos de la NTC ISO 14.000 y el MSPI _SGSI 27.000. Esta actualización se trabajará en el último trimestre de la vigencia 2022
2-  documento de contexto actuailzado en el marco del SGA  y del MSPI
</t>
  </si>
  <si>
    <t xml:space="preserve">Se revisó y actualizó el procedimiento de revisan por la dirección  con base en los requisitos de la NTC 9001:2015, necesario para la presentación de revisión por la dirección para el periodo de agosto 2021 hasta julio de 2022. Sin embargho dicha  actividad fue reprogramada para el 24 de octubre de 2022. 
El procedimiento de revisión por la dirección debe ser actualizado para dar cabida al cumplimiento de los requisitos de la NTC ISO 14.000 y el MSPI _SGSI 27.000. Esta actualización se trabajará en el último trimestre de la vigencia 2022
</t>
  </si>
  <si>
    <t>Procedimiento de revision por la direccion  actaulizado 
Enlace en isolucion</t>
  </si>
  <si>
    <t xml:space="preserve">Para realizar la actualización del procedimiento de revisión por la dirección de conformidad a los requisitos de la NTC ISO 14.000 y el MSPI _SGSI 27.000, es necesario contar con un recurso técnico especializado el cual no se tiene en la entidad. Por esta razón el proceso se ralentiza al tener que iniciar el estudio de estos aspectos con los recursos limitados disponibles no especializados. Esta situación aplica para SIO, PGBS, PGT y PGID
</t>
  </si>
  <si>
    <t xml:space="preserve"> Servicio de implementación sistemas de gestión 
</t>
  </si>
  <si>
    <t xml:space="preserve">C-0499-1003-6-0-0499060-02
</t>
  </si>
  <si>
    <t xml:space="preserve"> OPLAN_2022_SISG 
</t>
  </si>
  <si>
    <t>OPLAN_6.2</t>
  </si>
  <si>
    <t>Un (1) análisis de contexto integrado  (Gestión ambiental - MSPI)</t>
  </si>
  <si>
    <t xml:space="preserve">Se realizó la revisión de los documentos del SGA 
Se realizó una capacitación sobre MSPI _SGCI - Activos de información
Se trabajó el matiz de debilidades en el marco del SGA
Se trabajó la matriz de aspectos legales en el marco del SGA 
Se elaboro un documento con la propuesta de implmentacion del alto nivel basado en la NTC 
</t>
  </si>
  <si>
    <t>Documentos Sharpoin SGA 
Evidencia de  Mintic sobre activos de informacion 
matiz de debilidades en el marco del SGA
matriz de aspectos legales en el marco del SGA 
propuesta de implmentacion del alto nivel basado en la NTC</t>
  </si>
  <si>
    <t>PPara realizar la actualización del procedimiento de revisión por la dirección de conformidad a los requisitos de la NTC ISO 14.000 y el MSPI _SGSI 27.000, es necesario contar con un recurso técnico especializado el cual no se tiene en la entidad. Por esta razón el proceso se ralentiza al tener que iniciar el estudio de estos aspectos con los recursos limitados disponibles no especializados. Esta situación aplica para SIO, PGBS, PGT y PGID</t>
  </si>
  <si>
    <t>OPLAN_7</t>
  </si>
  <si>
    <t>Un (1) certificación de la Entidad en la norma ISO 9001:2015, obtenida</t>
  </si>
  <si>
    <t>Certificación obtenida</t>
  </si>
  <si>
    <t>OPLAN_7.2</t>
  </si>
  <si>
    <t>Una (1) auditoria de seguimiento en la Norma ISO 9001:2015 realizada</t>
  </si>
  <si>
    <t>30/20/2022</t>
  </si>
  <si>
    <t xml:space="preserve">Se realizó la auditoria de otorgamiento de la calidad, bajo el ente certificador de Icontec
Se registraron los tres PM asociados con las tres no conformidades menores
Los PM se encuentran en ejecución:  1- Plan de Infraestructura; 2- Gestión de oportunidades; 3 inclusión de las DT en el marco de los procesos de auditoria de gestión 
</t>
  </si>
  <si>
    <t>Informe de auditoría contec
Certificado Icontec
Enlace Isolucion  PM auditoria de otorgamiento</t>
  </si>
  <si>
    <t>Terminado</t>
  </si>
  <si>
    <t xml:space="preserve">La auditoria de otorgamiento de la certificacion de la calidad se llevo a cabo. Le entidad obtuvo la certificacion del SIGI de acuerdo con la NTC 9001:2015. Sin embargo es necesario realziar el sguimiento al cumplimiento de los PM de las tres (3) no conformidadades:   1- Plan de Infraestructura; 2- Gestión de oportunidades; 3 inclusión de las DT en el marco de los procesos de auditoria de gestión </t>
  </si>
  <si>
    <t>Servicio de implementación sistemas de gestión</t>
  </si>
  <si>
    <t>C-0499-1003-6-0-0499060-02</t>
  </si>
  <si>
    <t>OPLAN_2022_SISG</t>
  </si>
  <si>
    <t>OPLAN_8</t>
  </si>
  <si>
    <t>Una (1) implementación del proceso para la integración  de la estructura de alto nivel de los sistemas NTC ISO 14001:2015 ISO 45001:2018 e ISO 27001:2013 en fase 2, terminado.</t>
  </si>
  <si>
    <t>OPLAN_8.1</t>
  </si>
  <si>
    <t xml:space="preserve">Un (1) procedimiento de Auditoria Interna Integrada </t>
  </si>
  <si>
    <t xml:space="preserve">auditoria de certificación por Icontec. Esta revisión incluye el alcance a las auditorías a las territoriales, las auditorías a la evaluación de la calidad de las OOEE y las auditorias de gestión. Para alcanzar el logro material e necesario realizar una mesa de trabajo con OCI y DIRPEN. a calidad de las OOEE y las auditorias de gestión. Para alcanzar el logro material e necesario realizar una mesa de trabajo con OCI y DIRPEN 
El manual de calidad del SIGI se actualizó como requisito para la auditoria de certificación por Icontec.
El plan se presentó y aprobó en la sesión de comité de desempeño institucional de 2022
Se han realizado mesas de trabajo entre SIO – SGA para la construcción de la matriz de impactos ambientales, la revisión la matriz legal, un diagnóstico sobre el estado documental vs la NTC 14000, se habilito el modulo del SGA en Isolucion y se publicaron los documentos de SGA para revisión por OPLAN
Se han realizado mesas de trabajo para asesoría y seguimiento al cumplimiento del plan de implementación del SSST
Plan de implementación aprobado por el comité de SI
Procedimiento para inventario de activos de información 
capacitación Mintic sobre inventario de activos de información 
evaluación inventario de activos de información 
</t>
  </si>
  <si>
    <t>Se han realizado mesas de trabajo para actualizar el procedimiento con el objetivo de atender el PM de la auditoria de certificación por Icontec. Esta revisión incluye el alcance a las auditorías a las territoriales, las auditorías a la evaluación de la calidad de las OOEE y las auditorias de gestión. Para alcanzar el logro material e necesario realizar una mesa de trabajo con OCI y DIRPEN.a calidad de las OOEE y las auditorias de gestion. Para alcanzar el logro material e necesario realizar una mesa de trabjo con OCI Y dirpen.</t>
  </si>
  <si>
    <t>Listas de asistencia y reuniones con OCI- SIO - DIRPEN</t>
  </si>
  <si>
    <t xml:space="preserve">"Para Solventar los hitos que presentan retrasos es necesario:  
OPLAN 8.1: para avanzar en el logro material es necesario concluir la revisión de los procedimientos de auditoria, asegurar la inclusión de las auditorías a las territoriales, las auditorías a la evaluación de la calidad de las OOEE y las auditorias de gestión, en el marco de la mesa de trabajo para completar el proceso de Aprendizaje Institucional.
OPLAN 8.8:  la implementación del MSI y SGSI requiere recursos, cocimiento y apropiación institucional, que no se ha logado de manera efectiva. Se logró la ayuda de MINTIC para asesorar y orientar algunos de los elementos centrales el modelo como es inventario de activos de información, metodología de gestión de riesgos y reviso compendio de políticas. La implementación completa del MSPI -*SGSI es un proceso de mediano pazo contempla vigencia 2023 -2026, el cual se presentará para aprobación en la sesión de revisión por la dirección.
"
</t>
  </si>
  <si>
    <t xml:space="preserve">Se han realizado mesas de trabajo para actualizar el procedimiento con el objetivo de atender el PM de la auditoria de certificación por Icontec. Esta revisión incluye el alcance a las auditorías a las territoriales, las auditorías a la evaluación de la calidad de las OOEE y las auditorias de gestión. Para alcanzar el logro material es necesario realizar una mesa de trabajo con OCI y DIRPEN. a calidad de las OOEE y las auditorias de gestión. Para alcanzar el logro material e necesario realizar una mesa de trabajo con OCI y DIRPEN </t>
  </si>
  <si>
    <t xml:space="preserve">FORTALECIMIENTO DE LA CAPACIDAD TÉCNICA Y ADMINISTRATIVA DE LOS PROCESOS DE LA ENTIDAD NACIONAL
</t>
  </si>
  <si>
    <t xml:space="preserve"> C-0499-1003-6-0-0499060-02 
</t>
  </si>
  <si>
    <t>OPLAN_8.2</t>
  </si>
  <si>
    <t xml:space="preserve">Un (1) manual del sistema de gestión integrado </t>
  </si>
  <si>
    <t xml:space="preserve">El manual de calidad del SIGI se actualizó como requisito para la auditoria de certifciacion por Icontec. </t>
  </si>
  <si>
    <t>Enlace mcrositio de tranparencia - sharpoint SIGI</t>
  </si>
  <si>
    <t>OPLAN_8.3</t>
  </si>
  <si>
    <t>Un (1) plan de implementación ajustado SGA</t>
  </si>
  <si>
    <t>El plan se presentó y aprobó en la sesión de comité de desempeño institucional de 2022</t>
  </si>
  <si>
    <t>Acta Comite de desempeño institucional 
Plan de implementacion SGA</t>
  </si>
  <si>
    <t>OPLAN_8.4</t>
  </si>
  <si>
    <t>Una (1) implementación fase 2 terminada SGA</t>
  </si>
  <si>
    <t xml:space="preserve">Se han realizado mesas de trabajo entre SIO - SGA , para la construcción de la matriz de impactos ambientales, la revisión la matriz legal, un diagnóstico sobre el estado documental vs la NTC 14000, se habilito el modulo del SGA en Isolucion y se publicaron los documentos de SGA para revisión por OPLAN </t>
  </si>
  <si>
    <t xml:space="preserve">Listas de asistencias
matriz de impactos ambientales
diagnostico requisitos NTC 14.000 vs documentacion  SGA
Enlace Isolucion SGA
Matriz legal ambienta  - contractual
Sharpoint documentos en revisiión </t>
  </si>
  <si>
    <t>Se debe controlar la ejecucion en el ultimo trimestre a fin de cumplir con el entregable</t>
  </si>
  <si>
    <t>OPLAN_8.5</t>
  </si>
  <si>
    <t>Un (1) plan de implementación ajustado SST</t>
  </si>
  <si>
    <t>Se han realizado mesas de trabajo para asesoría y seguimiento al cumplimiento del plan de implementación del SSST</t>
  </si>
  <si>
    <t>Plan de trabajo SSST 2022</t>
  </si>
  <si>
    <t>OPLAN_8.6</t>
  </si>
  <si>
    <t>Una (1) implementación fase 2 terminada SST</t>
  </si>
  <si>
    <t xml:space="preserve">Documentos PDF:
Aceptado criterios de SST en contratación
Ficha del indicador frecuencia accidentalidad
Ficha del indicador severidad accidentalidad
Plan de Trabajo SSST 2022
</t>
  </si>
  <si>
    <t>OPLAN_8.7</t>
  </si>
  <si>
    <t>Un (1) plan de implementación ajustado SSI</t>
  </si>
  <si>
    <t>Plan de implementacion aprobado por el comite de SI</t>
  </si>
  <si>
    <t>Plan registrado en el Sharepoint</t>
  </si>
  <si>
    <t>OPLAN_8.8</t>
  </si>
  <si>
    <t>Una (1) implementación fase 2 terminada SSI</t>
  </si>
  <si>
    <t xml:space="preserve">Procedimiento para inventario de activos de información 
capacitación Mintic sobre inventario de activos de información 
evaluación inventario de activos de información 
</t>
  </si>
  <si>
    <t>RV_ ACTIVOS DE INFORMACION
Marco conceptual. doc
Nota técnica de activos de informacion
Procedimiento Gestión de activos de Información
Comunicación activos de Información</t>
  </si>
  <si>
    <t>OPLAN_9</t>
  </si>
  <si>
    <t xml:space="preserve">Un (1) ciclo de auditorias internas de calidad, realizado </t>
  </si>
  <si>
    <t>Total de procesos auditados/Total de procesos *100</t>
  </si>
  <si>
    <t>OPLAN_9.1</t>
  </si>
  <si>
    <t xml:space="preserve">Una (1) programa de auditorias internas de integrales terminado. </t>
  </si>
  <si>
    <t xml:space="preserve">Se definió el programa de auditorías internas a los procesos del mapa de procesos institucional
Se realizaron las auditorías internas a los procesos del mapa de procesos institucional en el marco del alistamiento a la auditoria de otorgamiento de la certificación de la calidad; 
Se inició la auditoria a las OOEE 2021 -2022 las cuales concluyen en el último trimestre de 2022
</t>
  </si>
  <si>
    <t>Se definió el programa de auditorías internas a los procesos del mapa de procesos institucional</t>
  </si>
  <si>
    <t xml:space="preserve">Documento programa de auditoria </t>
  </si>
  <si>
    <t xml:space="preserve">Para dar por terminada al meta es necesario: 1- realizar el seguimiento a los PM derivados de la auditoria de gestión a los procesos; 2- dar cumplimiento a la programación de las auditoria de calidad de las OOEE en el marco de la NTC PE 1000 y 3-  revisar auditorias direcciones territoriales
El cumplimiento se alcanza en el cuarto trimestre de 2022
</t>
  </si>
  <si>
    <t xml:space="preserve">Para dar por terminada al meta es necesario: 1- realizar el seguimiento a los PM derivados  de la auditoria de gestión a los procesos;  2- dar cumplimiento a la programación de las auditoria de calidad de las OOEE en el marco de la NTC PE 1000; 3- revisar  ausitoría a direcciones territoriales
El cumplimiento se alcnza en el cuatro trimestre de 2022
</t>
  </si>
  <si>
    <t>OPLAN_9.2</t>
  </si>
  <si>
    <t>Una (1) auditoria interna a todos los procesos de la entidad, realizada</t>
  </si>
  <si>
    <t xml:space="preserve">Se realizaron las auditorías internas a los procesos del mapa de procesos institucional en el marco del alistamiento a la auditoria de otorgamiento de la certificación de la calidad. eL Resulado conllevo a los PM que se encuentran en  Isolucion , para aquellos con identificacion de no conformidades ; 
Se inició la auditoria a las OOEE 2021 -2022 las cuales concluyen en el último trimestre de 2022
</t>
  </si>
  <si>
    <t>PM Auditorias registradas en ISOLCION 
Auidtoria de  EPE y ELCO
Plan o programa de auditorias de las OOEE</t>
  </si>
  <si>
    <t>OPLAN_10</t>
  </si>
  <si>
    <t>Un (1) plan de reestructuración de los proyectos de inversión, implementado</t>
  </si>
  <si>
    <t>Porcentaje de avance en el cumplimiento de  la meta en el trimestre</t>
  </si>
  <si>
    <t>OPLAN_10.1</t>
  </si>
  <si>
    <t>Un (1) ejercicio de reestructuración de los proyectos de inversión implementado</t>
  </si>
  <si>
    <t>Se inició la auditoria a las OOEE 2021 -2022 las cuales concluyen en el último trimestre de 2022</t>
  </si>
  <si>
    <t xml:space="preserve">Durante el III trimestre de 2022, se han adelantado las siguientes cciones en el marco de esta meta:
1. Trece (13) mesas de trabajo internas entre OPLAN y las siguientes áreas: Sistemas, Dirección de Geoestadistica, Dirección de Recolección y Aoopio y Censos y Demografía, y fortaleciemnto para validar los insumos y la propuesta de árbol de problemas y objetivos para la formulación de los nuevos proyectos.
2. Ocho (8) mesas de trabajo con expertos del DNP proyectos de sistemas, Dirección de Geoestadistica, Dirección de Recolección y Aoopio y Censos y Demografía
</t>
  </si>
  <si>
    <t>Listados de asistencia y pantallazos de las reuniones.</t>
  </si>
  <si>
    <t>Oficina de Control Interno</t>
  </si>
  <si>
    <t>OCI_1</t>
  </si>
  <si>
    <t>Un (1) plan anual de auditoría Interna de gestión para evaluar en forma independiente el Sistema de Control Interno y documentos de planeación de la entidad y proponer las recomendaciones para mejorarlo ejecutado.</t>
  </si>
  <si>
    <t>AIN-02-Avance del PAAI.</t>
  </si>
  <si>
    <t>OCI_1.1</t>
  </si>
  <si>
    <t>Cincuenta y tres  (53) informes de seguimiento, evaluación y auditoría para medir y evaluar la eficiencia, eficacia y economía de los demás controles, elaborados, radicados y publicados.</t>
  </si>
  <si>
    <t xml:space="preserve">Con relación a la cantidad de informes legales de seguimiento periódicos programados y las actividades de prevención incluidas en el Plan Anual de Auditoría Interna 2022:  se avanzó en la elaboración de 22 Seguimientos  los cuales se generaron con 33 documentos entre Informes Preliminares y Finales; igualmente  a partir de la aprobación de PAAI 2022 en Sesión del CICCI del  17 de mayo, se ejecutaron con ciclo completo dos auditorías de los procesos de GTE y SIO, se inició, ejecuto y se encuentra en  elaboración del informe preliminar la auditoría a la Direccione Territoriales, igualmente, se continuo con el desarrollo de las actividades de prevención orientadas a riesgos de seguridad de la información y cultura de control.  </t>
  </si>
  <si>
    <t xml:space="preserve">La OCI durante el tercer trimestre de 2022 elaboró 22 seguimientos periódicos en cumplimiento a la programación del Plan Anual de Auditoría 2022, de estos seguimientos se elaboraron 33 documentos (Informes) entre preliminares y finales, los cuales fueron presentados al Comité de Coordinación de Control Interno y publicados en la Página Web de la Entidad. 
Relación de Informes 
1.	Certificación Actividad Litigiosa EKOGUI DANE – FONDANE 1 Sem_2022 Preliminar y Final 
2.	Austeridad en el gasto público DANE – FONDANE II Trimestre 2022 Preliminar y Final 
3.	Informe de evaluación independiente del estado del Sistema de Control interno I sem_2022 Final 
4.	Seguimiento PAAC y Riesgos de Corrupción DANE - FONDANE II Cuatrimestre de 2022 Final
5.	Informe de Seguimiento al cumplimiento del Boletín de Deudores Morosos del Estado DANE - FONDANE. Preliminar y Final 
6.	Evaluación del cumplimiento de los Lineamientos para la vigilancia y protección de los recursos públicos en el marco de la emergencia derivada del Covid-19 en DANE-FONDANE. Preliminar y Final 
7.	Arqueos de Cajas Menores de DANE – FONDANE. I Sem_2022 Preliminar y Final 
8.	Informe Seguimiento Presupuestal y Reservas Presupuestales Vigencia 2021. Final 
9.	Informe Seguimiento Presupuestal y Reservas Presupuestales, I Trim. 2022, Preliminar y Final 
10.	Informe Seguimiento Presupuestal y Reservas Presupuestales, II Trim. 2022, Preliminar y Final 
11.	Informe Seguimiento Indicadores de Gestión II Sem 2021 y I Sem 2022. Preliminar 
12.	Informe de Seguimiento Implementación de Ley de Transparencia y del Derecho de Acceso a la Información Pública. I Sem 2022, Preliminar y Final.
13.	Seguimiento a la Gestión del Comité de Conciliación de DANE-FONDANE. I Sem 2022, Preliminar y Final 
14.	Seguimiento a la Suscripción y Evaluación de los Acuerdos de Gestión de los cargos de LNR DANE – FONDANE. II Sem 2021 y I Sem 2022. Preliminar y Final 
15.	Seguimiento a la Atención a PQRSD (Oportunidad y Calidad) DANE – FONDANE. Octubre – Dic 2021 y Ene – Jun 2022, Preliminar 
16.	Seguimiento a la actualización de información en SIGEP DANE – FONDANE. II Sem 2021 y I Sem 2022, Preliminar.
17.	Reporte de posibles actos de corrupción o irregularidades DANE – FONDANE. Junio 2022
18.	Reporte de posibles actos de corrupción o irregularidades DANE – FONDANE Julio 2022
19.	Reporte de posibles actos de corrupción o irregularidades DANE – FONDANE agosto 2022
20.	Reporte de posibles actos de corrupción o irregularidades DANE – FONDANE septiembre de 2022
21.	Seguimiento Plan de Mejoramiento Externo CGR DANE  
22.	Seguimiento Plan de Mejoramiento Externo CGR FONDANE </t>
  </si>
  <si>
    <t>1.	20221400000983T_Informe_Preliminar_EKOGUI_I_SEM_2022
2.	Informe_final_EKOGUI_I_SEM_2022
3.	Caso N 0220326
4.	20221400000953T_Informe_Preliminar_Austeridad 2trimestre2022
5.	20221400001113T_Informe_Final_Austeridad 2trimestre2022
6.	Informe-SCI-parametrizado_DANE_FONDANE_I_Sem_2022
7.	3erSegMay-Ago2022PAAC DANE-FONDANE
8.	SeguimientoCuatrimestralMay-Ago2022RiesgosCorrupción
9.	20221400000813T_INFORME PRELIMINAR BDME
10.	20221400000883T_INFORME DEFINITIVO BDME
11.	20221400000913T_Info_Prel_Eva_CIR_100-10_PER_2020-2022
12.	Info_Final_Eva_CIRCULAR 100-10_PERIODO 2020-2022
13.	20221400000703T_INFORME PRELIMINAR ARQUEO_CAJA
14.	20201400000763T_INFORME_FINAL_PRIMER_ARQUEO DE CAJA
15.	20221400000583T_INFORME_FINAL_EJECUCIÓN PPTAL_2021
16.	20221400000593T_INFO_PRELIMINAR EJECUCIÓN PPTAL_I_T
17.	20221400000803T_INFO_FINAL_SEGUI_EJECUCIÓN PPTAL I TRIM_2022
18.	20221400000873T_INFORME_PREL_EJEC_PPTAL II TRIM 2022
19.	20221400001143T_INFO_DEFINITIVO_PPTAL II TRIM 2022
20.	20221400001123T_Informe_Preliminar_Indicadores_2021_2022
21.	Inf_Prelim_Transp_y_Acceso_Inf_Pub_II_SEM_2021
22.	Inf_Final_Transp_y_Acceso_Inf_Pub_II_SEM_2021_20221400000523T
23.	20221400000833T_INFORME_PRELIMINAR_CONCILIACIÓN_ISEM_2022
24.	INFORME_FINAL_CONCILIACIÓN_ISEM_2022
25.	20221400000973T_Inf_prelim_Acuerdos gest_2021 2022
26.	20221400001173T_Inf_final_Acuerdos gest_2021 2022
27.	20221400001163T_Info_Preliminar_PQRSD_2021-2022
28.	20221400001153T_Informe_Prel_SIGEP_II_2021_I_SEM_2022
29.	20221400000823T_Reporte_segui_posibles actos de corrupción
30.	Reporte posibles actos de corrupción_Agosto_2022
31.	20221400001203T_Reporte_Sep
32.	Certificado_Transmisión_DANE
33.	Certificado_Transmisión_FONDANE</t>
  </si>
  <si>
    <t>OCI_2022_DP</t>
  </si>
  <si>
    <t>OCI_1.2</t>
  </si>
  <si>
    <t>Seis  (6)  auditoría interna de gestión, que corresponden a informes  preliminares y  seis (6) finales</t>
  </si>
  <si>
    <t>En cumplimiento al Plan Anual de Auditoría vigencia 2022, se desarrollaron las auditorías a los Procesos de Gestión de Tecnología; Sinergia Organizacional finalizadas con informe presentado al responsable de los procesos a la Dirección y el Comité Institucional de Coordinación de Control Interno; se dio inicio y se ejecutó la Auditoría Interna de Gestión a las Direcciones Territoriales, al cierre del mes de septiembre se están consolidando y elaboraron el informe preliminar con los resultados de cada una de las DT y los procesos que se evaluaron. 
Relación de Informes  
1. Informe preliminar Auditoría Interna de Gestión Proceso Gestión Tecnológica Rad. 20221400000863T 
2. Informe Definitivo Auditoría Interna de Gestión Procesos Gestión de Tecnología Rad. 202214000933T.
3. Informe Ejecutivo de Auditoría Interna de Gestión Procesos Gestión de Tecnología Rad. 20221400000923T
4. Informe preliminar Auditoría Interna de Gestión Proceso Sinergia Organizacional Rad. 20221400000693T 
5. Informe Definitivo de Auditoría Proceso Sinergia Organizacional Rad. 20221400000843T del 11/08/2022.
6. Informe Ejecutivo e Auditoría Proceso Sinergia Organizacional Rad. 20221400000853T.</t>
  </si>
  <si>
    <t>1.	20221400000693T_Informe_Preliminar_Auditoria_Interna_SIO
2.	20221400000843T_Info_Definitivo_Aditoría_SIO_2022
3.	20221400000853T_Info_Ejecutivo_Aditoría_SIO_2022
4.	20221400000863T_Informe_Preliminar_Auditoria_Interna_GTE
5.	20221400000933T_INFORME_DEFINITIVO_AUDITORIA_GESTIÓN_GTE
6.	20221400000923T_RESUMEN EJECUTIVO AUDITORIA INTERNA_GTE</t>
  </si>
  <si>
    <t>OCI_1.3</t>
  </si>
  <si>
    <t>Dos  (2) actividades de prevención del riesgo realizadas.</t>
  </si>
  <si>
    <t xml:space="preserve">Frente a la Actividad relacionada con prevención de riesgo “Seguridad Información”, el Comité de Seguridad de la Información aprobó el cuestionario en Sesión del 27 de julio de 2022, así mismo, se solicito que DICE revisara el fraseo de las preguntas y la construcción del formulario para aplicar la encuesta. 
2. En cuanto a las actividades de divulgación y cultura del control interno: Se elaboraron, diseñaron y publicaron las seis paradas del Reto de conocimiento de la Ruta para la Cultura del Autocontrol Interno que se publicaron en la Intranet de la Entidad los días 17 y 24 de agosto; 2, 9, 16 y 22 de septiembre de 2022, la prueba del reto se realizará el 19 de octubre de 2022. 
</t>
  </si>
  <si>
    <t xml:space="preserve">1.	21-07-2022-Encuesta_percepción_seguridad_información
2.	28072022-Acta Comité de seguridad de la información -final
3.	Primera_Parada_Ruta del Control
4.	Segunda_Parada_Ruta del Control 
5.	Tercera_Parada_Ruta del Control 
6.	Cuarta_Parada_Ruta del Control 
7.	Quinta_Parada_Ruta del Control 
8.	Sexta_Parada_Ruta del Control 
</t>
  </si>
  <si>
    <t>OCI_2</t>
  </si>
  <si>
    <t>Tres (3) evaluaciones conjuntas (OCI-CID) cuatrimestrales para analizar  las denuncias, quejas, reclamos y demandas, con el fin de fortalecer los riesgos y controles de los procesos elaborados y presentados al CICCI</t>
  </si>
  <si>
    <t>Evaluaciones conjuntas realizadas</t>
  </si>
  <si>
    <t>OCI_2.1</t>
  </si>
  <si>
    <t>Dos (2) mesas de trabajo con las dependencias involucradas realizadas.</t>
  </si>
  <si>
    <t>Durante el 3er trimestre  2022 se amplio la musstra aleatoria simple de las quejas, reclamos y denuncias (octubre 2021 - junio 2022) en el Informe de PQRSD, a fin de identificar sus causas, dada la dificultad con el aplicativo ORFEO, a fin de identificar posibles causas y  plantear  las alternativas de solución al CICCI.</t>
  </si>
  <si>
    <t>Se han realizado 2 mesas de trabajo conjuntas (OCGI-OCI), requerimiento y análisis de información, y los preparativos y solicitado la información necesarios para las actividades de prevención del riesgo.</t>
  </si>
  <si>
    <t>Informe PQRSD</t>
  </si>
  <si>
    <t>Se han presentado retrazos en la ejecución de la meta, teniendo en cuenta que no se cuenta actualmente con el aplicativo de Orfeo que permita verificar las peticiones de PQRSD, se solicito una muestra a la Secretaria General,la cual se verificó y se analizó para el informe de PQRSD,  adicionalmente, no se logró realizar Sesión de Comité de CICCI durante el tercer trimestre de 2022</t>
  </si>
  <si>
    <t>OCI_2.2</t>
  </si>
  <si>
    <t>Dos (2) resultados del trabajo presentados al CICCI</t>
  </si>
  <si>
    <t>Se tiene pendiente realizar la sesión de Comité Institucional de Coordinación de Control interno para preentar los nalisis de PQRSD y denuncias presentadas por la Oficina de Control Disciplinario Interno</t>
  </si>
  <si>
    <t xml:space="preserve">Oficina Asesora Jurídica </t>
  </si>
  <si>
    <t>OAJ_1</t>
  </si>
  <si>
    <t>Un (1) proceso de acompañamiento jurídico para el trámite legislativo del proyecto de Ley 222 de 2021”por el cual se expiden disposiciones sobre las estadísticas oficiales en el país”, finalizado.</t>
  </si>
  <si>
    <t>Acompañamiento Jurídico/1</t>
  </si>
  <si>
    <t>OAJ_1.1</t>
  </si>
  <si>
    <t xml:space="preserve">Un (1) informe final de resultado del proceso se acompañamiento jurídico, elaborado </t>
  </si>
  <si>
    <t>La Oficina Asesora Jurídica brindó acompañamiento jurídico para el trámite legislativo del proyecto de Ley 222 de 2021” por el cual se expiden disposiciones sobre las estadísticas oficiales en el país”.</t>
  </si>
  <si>
    <t>Informe Proyecto de Ley 221-21 - 383-2022
Documento estado de los Proyectos de Ley y Actos Legislativos del H.Senado, consulta de textos e informes legislativos</t>
  </si>
  <si>
    <t>La Oficina Asesora Jurídica cumplió con lo establecido en la meta durante el III trimestre.</t>
  </si>
  <si>
    <t>JURIDICA_2022_DP</t>
  </si>
  <si>
    <t>OAJ_2</t>
  </si>
  <si>
    <t>Un (1) proceso de elaboración y trámite del proyecto de Decreto por el cual se reglamenten los criterios para la designación del Director del DANE, finalizado</t>
  </si>
  <si>
    <t>Proyecto de Decreto/1</t>
  </si>
  <si>
    <t>OAJ_2.1</t>
  </si>
  <si>
    <t>Un (1) proyecto de Decreto finalizado</t>
  </si>
  <si>
    <t>Se adelantó un primer borrador del proyecto de Decreto por el cual se reglamenten los criterios para la designación del Director del DANE</t>
  </si>
  <si>
    <t>Borrador Decreto Director DANE</t>
  </si>
  <si>
    <t>La Oficina Asesora Jurídica adelantó un primer borrador del proyecto de Decreto por el cual se reglamenten los criterios para la designación del Director del DANE</t>
  </si>
  <si>
    <t>OAJ_3</t>
  </si>
  <si>
    <t>Un (1) proceso de acompañamiento jurídico a los supervisores para la gestión de la liquidación de los convenios y contratos interadministrativos suscritos por la entidad hasta la vigencia 2020, realizado.</t>
  </si>
  <si>
    <t>OAJ_3.1</t>
  </si>
  <si>
    <t xml:space="preserve">Un (1) plan de trabajo elaborado </t>
  </si>
  <si>
    <t xml:space="preserve">Respecto al proceso de acompañamiento jurídico a los supervisores para la gestión de la liquidación de los convenios y contratos interadministrativos suscritos por la entidad hasta la vigencia 2020, durante el tercer trimestre de 2022, se adelantaron las siguientes gestiones:
a. Liquidación de 16 convenios y contratos interadministrativos.
b. Gestión de 6 liquidaciones, las cuales se encuentran en revisión interna en la entidad.
c. Gestión de 3 liquidaciones las cuales se encuentran en revisión en la entidad externa.
d. Se identificó que 12 convenios y contratos no requieren trámite de liquidación.
e. Se identificó que 3 convenios y contratos perdieron competencia para liquidar. (En los 3 se adelantó la gestión desde la OAJ a través de memorandos).
f.   Se identificó que 6 convenios de los identificados en el plan de trabajo, se encontraban vigentes y por lo tanto no requieren liquidación.
</t>
  </si>
  <si>
    <t>La Oficina Asesora Jurídica elaboró el plan de trabajo para la gestión de las liquidaciones de los convenios y contratos interadministrativos suscritos hasta la finalización de la vigencia 2020</t>
  </si>
  <si>
    <t>Un (1)Plan de trabajo (este documento se reportó en el primer trimestre de 2022)</t>
  </si>
  <si>
    <t xml:space="preserve">"Respecto al proceso de acompañamiento jurídico a los supervisores para la gestión de la liquidación de los convenios y contratos interadministrativos suscritos por la entidad hasta la vigencia 2020, durante el tercer trimestre de 2022, se adelantaron las siguientes gestiones:
a. Liquidación de 16 convenios y contratos interadministrativos.
b. Gestión de 6 liquidaciones, las cuales se encuentran en revisión interna en la entidad.
c. Gestión de 3 liquidaciones las cuales se encuentran en revisión en la entidad externa.
d. Se identificó que 12 convenios y contratos no requieren trámite de liquidación.
e. Se identificó que 3 convenios y contratos perdieron competencia para liquidar. (En los 3 se adelantó la gestión desde la OAJ a través de memorandos).
f.   Se identificó que 6 convenios de los identificados en el plan de trabajo, se encontraban vigentes y por lo tanto no requieren liquidación.
"
</t>
  </si>
  <si>
    <t>OAJ_3.2</t>
  </si>
  <si>
    <t xml:space="preserve">Un (1) informe final del resultado del proceso se acompañamiento jurídico, elaborado </t>
  </si>
  <si>
    <t xml:space="preserve">Se cuenta con una matriz que contiene la información sobre el proceso de acompañamiento jurídico a los supervisores para la gestión de la liquidación de los convenios y contratos interadministrativos suscritos por la entidad hasta la vigencia 2020, en la matriz se pueden identificar las siguientes gestiones:
a. Liquidación de 16 convenios y contratos interadministrativos.
b. Gestión de 6 liquidaciones, las cuales se encuentran en revisión interna en la entidad.
c. Gestión de 3 liquidaciones las cuales se encuentran en revisión en la entidad externa.
d. Se identificó que 12 convenios y contratos no requieren trámite de liquidación.
e. Se identificó que 3 convenios y contratos perdieron competencia para liquidar. (En los 3 se adelantó la gestión desde la OAJ a través de memorandos).
f.   Se identificó que 6 convenios de los identificados en el plan de trabajo, se encontraban vigentes y por lo tanto no requieren liquidación.
</t>
  </si>
  <si>
    <t>Cuatro carpetas: Cristina Isabel Ortiz Cogollo, Johanna Iveth Arena Perez, Karen Lisset Cruz Suares, Nicolas Alexander Vallejo Correa.
Matriz estado actual Liquidaciones</t>
  </si>
  <si>
    <t>OAJ_4</t>
  </si>
  <si>
    <t>Un (1) proceso de socialización a la entidad de la política de prevención del daño antijurídico 2022 – 2023,así como la Defensa jurídica de la entidad, realizada</t>
  </si>
  <si>
    <t>Actividades ejecutadas de la política de prevención del daño antijuridico/actividades programadas*100</t>
  </si>
  <si>
    <t>OAJ_4.1</t>
  </si>
  <si>
    <t xml:space="preserve">Respecto de la Política de Prevención del Daño Antijurídico-PPDA se cuentan con los insumos de las siguientes actividades adelantadas:
1. Se incluyó en los programas de inducción y reinducción semestral un módulo de prevención de daño antijurídico, con énfasis en los elementos que configuran la subordinación en el contrato realidad.
2. Se realizó una sesión con cada Dirección Territorial en donde se dieron aclaraciones y recomendaciones para el fortalecimiento a la supervisión de contratos de prestación de servicios en función de prevenir el contrato realidad. Las evidencias aportadas son:
• Formato Excel donde se reportan las capacitaciones realizadas al Área de Gestión Humana, toda vez que estas se encuentran articuladas con el plan institucional de capacitación.
• 6 pdf con los correos de invitación a cada Dirección Territorial
• Anexo con los pantallazos de las sesiones realizadas con cada Dirección Territorial
• 6 listas de asistencias con cada Dirección Territorial
</t>
  </si>
  <si>
    <t>Se han adelantado las actividades establecidas en los hitos para el cumplimiento de la meta</t>
  </si>
  <si>
    <t>OAJ_4.2</t>
  </si>
  <si>
    <t>Una (1) mesa de trabajo con las áreas involucradas, realizada</t>
  </si>
  <si>
    <t>Presentación de la reunión 
Grabación de la reunión</t>
  </si>
  <si>
    <t>OAJ_4.3</t>
  </si>
  <si>
    <t xml:space="preserve">Un (1) informe final del resultado de Socialización, elaborado </t>
  </si>
  <si>
    <t xml:space="preserve">"Respecto de la Política de Prevención del Daño Antijurídico-PPDA se cuentan con los insumos de las siguientes actividades adelantadas:
1. Se incluyó en los programas de inducción y reinducción semestral un módulo de prevención de daño antijurídico, con énfasis en los elementos que configuran la subordinación en el contrato realidad.
2. Se realizó una sesión con cada Dirección Territorial en donde se dieron aclaraciones y recomendaciones para el fortalecimiento a la supervisión de contratos de prestación de servicios en función de prevenir el contrato realidad. Las evidencias aportadas son:
• Formato Excel donde se reportan las capacitaciones realizadas al Área de Gestión Humana, toda vez que estas se encuentran articuladas con el plan institucional de capacitación.
• 6 pdf con los correos de invitación a cada Dirección Territorial
• Anexo con los pantallazos de las sesiones realizadas con cada Dirección Territorial
• 6 listas de asistencias con cada Dirección Territorial
"
</t>
  </si>
  <si>
    <t xml:space="preserve">1. Resolución 0351 de 2022_Crea GIT Asuntos Judiciales
2. 20221100000133T ComitédeConciliación_recomendaciónOSIS
3. CIRCULAR No. 007 DEL 30 DE MARZO DE 2022
4. Memorando_Supervisión de contratos
5. Pautas para elaboración de estudios previos - Prevención del Daño antijurídico
6. Capacitación virtual_Inducción_Reinducción institucional
7. Capacitación virtual_PIC-Fortalecimiento supervisiónPSP
</t>
  </si>
  <si>
    <t>OAJ_5</t>
  </si>
  <si>
    <t>Un (1) proceso de definición de criterios de requerimiento funcional para la implementación de un aplicativo web, de la gestión de los procesos contractuales de convenios y contratos interadministrativos de la entidad, elaborado.</t>
  </si>
  <si>
    <t>Requerimiento Funcional Estructurado/1</t>
  </si>
  <si>
    <t>OAJ_5.1</t>
  </si>
  <si>
    <t>Se ha avanzado en el diligenciamiento del formato de solicitud de desarrollo de sistemas de información, se han identificado los siguientes campos; NOMBRE VARIABLE, TIPO DE CAMPO, LONGITUD DEL CAMPO, ESPECIFICACIÓNDE VALIDACIÓN, RANGO O VALOR VÁLIDO, CONDICION PARA QUE SEA CONSISTENTE, MENSAJE SI NO ES CONSISTENTE, TIPO DE ERROR, DESCRIPCION, OBLIGATORIEDAD DE DILIGENCIAMIENTO U OBSERVACION.</t>
  </si>
  <si>
    <t>Se dio cumplimiento en el I Trimestre</t>
  </si>
  <si>
    <t>OAJ_5.2</t>
  </si>
  <si>
    <t>Un (1) requerimiento funcional finalizado</t>
  </si>
  <si>
    <t>Se ha venido adelantando el diligenciamiento del formato de solicitud de desarrollo de sistemas de información, el cual se radicará en la oficina de sistemas</t>
  </si>
  <si>
    <t>Formato de solicitud de desarrollo de sistemas de información</t>
  </si>
  <si>
    <t>OAJ_6</t>
  </si>
  <si>
    <t>Un (1) proceso de acompañamiento jurídico para la celebración de los convenios y contratos interadministrativos gestionados por las áreas técnicas  en la vigencia 2022</t>
  </si>
  <si>
    <t>Numero de convenios y contratos interadministrativos suscritos/Numero de convenios y contratos interadministrativos recibidos*100%</t>
  </si>
  <si>
    <t>OAJ_6.1</t>
  </si>
  <si>
    <t>Cuatro (4) informes del resultado del proceso de acompañamiento jurídico, elaborado</t>
  </si>
  <si>
    <t>Se brindó el acompañamiento jurídico por las diferentes áreas de la entidad, con el fin suscribir los diferentes convenios y contratos interadministrativos,para el cumplimiento de las diferentes necesidades interinstitucionales</t>
  </si>
  <si>
    <t>Base gestión de convenios</t>
  </si>
  <si>
    <t xml:space="preserve">FORTALECIMIENTO DE LA CAPACIDAD TÉCNICA Y ADMINISTRATIVA DE LOS PROCESOS DE LA ENTIDAD  NACIONAL
</t>
  </si>
  <si>
    <t>OSIS_1</t>
  </si>
  <si>
    <t>Una (1) arquitectura conceptual del grupo de estrategia y gobierno, para el fortalecimiento de las capacidades de TI en función de la producción estadística y la gestión de los grupos de interés, alineado a las mejores prácticas de TI y el marco de referencia del habilitador de arquitectura de la política de Gobierno Digital .</t>
  </si>
  <si>
    <t xml:space="preserve">Porcentaje de avance del documento de arquitectura de negocio. </t>
  </si>
  <si>
    <t>OSIS_1.1</t>
  </si>
  <si>
    <t xml:space="preserve">Un (1) esquema de trabajo para la creación del GIT de estrategia y gobierno TI, con la estructura y conceptualización de actores, roles, funciones y actividades,  construido. </t>
  </si>
  <si>
    <t xml:space="preserve"> Se cuenta con la presentación con la redefinición del subproceso de planeación y gobierno, la propuesta del GIT de Gobierno, las funciones, roles, instancias y órganos de gobierno de acuerdo con lo trabajado en el último trimestre </t>
  </si>
  <si>
    <t xml:space="preserve">Se cuenta con el esquema de trabajo para la creación del GIT de estrategia y gobierno TI, con la estructura y conceptualización de actores, roles, funciones y actividades,  construido. </t>
  </si>
  <si>
    <t>Presentación actualizada
Excel de reingeniería de procesos (en desarrollo)</t>
  </si>
  <si>
    <t>Se avanza en la propuesta para la formalización del GIT de planeación y gobierno de TI, junto con su estructura, funciones, responsabilidades e instancias de gobierno.</t>
  </si>
  <si>
    <t xml:space="preserve">Se han tenido demoras por la revisión y ajustes del subproceso de Planeación y Gobierno de TI de acuerdo con los lineamientos del MinTIC respecto a los modelos de gobierno y gestión de TI y Gestión de Proyectos </t>
  </si>
  <si>
    <t>$ 129.212.084</t>
  </si>
  <si>
    <t xml:space="preserve"> $                   122.142.580,00</t>
  </si>
  <si>
    <t xml:space="preserve"> $                     93.374.311,00</t>
  </si>
  <si>
    <t>OSIS_1.2</t>
  </si>
  <si>
    <t xml:space="preserve">Una (1) propuesta de resolución estructurada y definida para formalizar el GIT, fortaleciendo  las capacidades de gestión de TI, proyectada. </t>
  </si>
  <si>
    <t>Se tienen adelantados las funciones del  GIT de Gobierno de TI de acuerdo con el esquema de trabajo para la creación del GIT de estrategia y gobierno TI</t>
  </si>
  <si>
    <t>Documento  word - Proyecto de resolución</t>
  </si>
  <si>
    <t>OSIS_2</t>
  </si>
  <si>
    <t>Un (1) tablero de indicadores de TI, que permita tener una visión integral de los avances y resultados en el desarrollo de la Estrategia TI, implementado.</t>
  </si>
  <si>
    <t xml:space="preserve">Porcentaje de avance de la Matriz de necesidades </t>
  </si>
  <si>
    <t>OSIS_2.1</t>
  </si>
  <si>
    <t xml:space="preserve">Una (1) conceptualización de las necesidades de medición y gestión de las temáticas claves de TI a monitorear, definida. </t>
  </si>
  <si>
    <t>Se cuenta con la presentación con la conceptualización de las necesidades de medición y gestión de las temáticas claves de TI a monitorear junto con la construcción de un tablero de control para medir el estado del PETI</t>
  </si>
  <si>
    <t>Se proyecta la conceptualización de las necesidades de medición y gestión de las temáticas claves de TI a monitorear. Pendiente de validación y correcciones</t>
  </si>
  <si>
    <t>Presentación actualizada - Indicadores de TI_LP</t>
  </si>
  <si>
    <t>Se avanza con la redefinición de los indicadores de gestión de TI, de acuerdo con las recomendaciones de las auditorías.</t>
  </si>
  <si>
    <t xml:space="preserve">No se ha podido realizar las validaciones respectivas con los GITs de las coordinaciones de TI debido al replanteamiento de procesos, subprocesos y procedimientos que hacen que la actividad sea posterior a esta tarea.  </t>
  </si>
  <si>
    <t xml:space="preserve"> $                                        -</t>
  </si>
  <si>
    <t xml:space="preserve"> $                                      -  </t>
  </si>
  <si>
    <t>OSIS_2.2</t>
  </si>
  <si>
    <t>Un (1) Tablero de control de gestión de TI construido e implementado.</t>
  </si>
  <si>
    <t>Se construye el tablero para la medición del PETI</t>
  </si>
  <si>
    <t>Instrumento de medición PETI
Indicaciones de seguimientos PETI</t>
  </si>
  <si>
    <t>OSIS_6</t>
  </si>
  <si>
    <t xml:space="preserve">Una (1) arquitectura tecnológica acorde a la realidad de los servicios del DANE, fortalecida y documentada </t>
  </si>
  <si>
    <t>Porcentaje de avance en la arquitectura tecnológica de solución implementada.</t>
  </si>
  <si>
    <t>OSIS_6.1</t>
  </si>
  <si>
    <t xml:space="preserve">Un (1) diseño de arquitectura tecnológica de acuerdo con la realidad de los servicios de DANE  en función de la producción estadística, documentado. </t>
  </si>
  <si>
    <t xml:space="preserve"> Se realiza topologías y diagramas de los servicios y así mismo se adelantan los componentes para el rediseño funcional operativo de red y seguridad perimetral en mesas de trabajo establecidas en plataforma tecnológica </t>
  </si>
  <si>
    <t>Se realiza topologías y diagramas de los servicios</t>
  </si>
  <si>
    <t>Topologias y diagramas  con la realidad de los servicios de DANE en función de la producción estadística.</t>
  </si>
  <si>
    <t>Se cumplen con las metas establecidas de acuerdo a la planeación, en mesas de trabajo con el GIT plataforma tecnológica en cuanto a topologías y descripción de los componentes</t>
  </si>
  <si>
    <t xml:space="preserve"> $                   119.433.251,00</t>
  </si>
  <si>
    <t xml:space="preserve"> </t>
  </si>
  <si>
    <t>OSIS_6.2</t>
  </si>
  <si>
    <t>Una (1)  arquitectura  tecnológica, implementada.</t>
  </si>
  <si>
    <t>Durante el tercer trimestre se realizaron mesas de trabajo para la construcción del REDISEÑO FUNCIONAL Y OPERATIVO DE RED DANE.
Se avanza en mesas de trabajo con el equipo en el Rediseño Funcional y Operativo del Sistema de Seguridad Perimetral (Firewalls).</t>
  </si>
  <si>
    <t>PROYECCION 2 - REDISEÑO FUNCIONAL Y OPERATIVO DE RED DANE, Rediseño Funcional y Operativo del Sistema de Seguridad Perimetral (Firewalls)</t>
  </si>
  <si>
    <t>OSIS_11</t>
  </si>
  <si>
    <t xml:space="preserve">Diseñar una (1) arquitectura de solución basados en las nuevas necesidades y mejoras de la producción estadística, bajo las políticas, lineamientos y arquitecturas de los sistemas de información existentes, implementadas. </t>
  </si>
  <si>
    <t>Porcentaje de avance sobre el diseño y la implementación de un servicio de solución implementado.</t>
  </si>
  <si>
    <t>OSIS_11.1</t>
  </si>
  <si>
    <t xml:space="preserve">Un (1) diseño de arquitectura de solución de acuerdo con las necesidades de fortalecimiento, actualización y aseguramiento en función de la producción estadística, documentado. </t>
  </si>
  <si>
    <t xml:space="preserve"> Se tiene avance sobre el diseño y la implementación de un servicio de solución implementado. </t>
  </si>
  <si>
    <t xml:space="preserve">Se completaron los capítulos del Documento ARQUITECTURA DE REFERENCIA PARA EL DESARROLLO DE SISTEMAS DE INFORMACIÓN Y NUEVAS APLICACIONES DANE, se actualizaron los diagramas y se aplicó la plantilla DANE al documento. </t>
  </si>
  <si>
    <t>Arquitectura de referencia para el desarrollo de sistemas de información y nuevas aplicaciones DANE Ver 1,2</t>
  </si>
  <si>
    <t>La oficina de Sistemas a través de sus GIT Sistemas de información para la producción estadística y sistemas de información administrativos y de apoyo informático a las operaciones censales, completó el documento de arquitectura de referencia y solución y aplicó la metodología en la arquitectura de referencia para el desarrollo del aplicativo del Censo Económico.</t>
  </si>
  <si>
    <t xml:space="preserve"> $                   338.865.319,00</t>
  </si>
  <si>
    <t xml:space="preserve"> $                   245.999.498,00</t>
  </si>
  <si>
    <t>OSIS_11.2</t>
  </si>
  <si>
    <t>Una (1)  arquitectura de solución, implementada.</t>
  </si>
  <si>
    <t xml:space="preserve">Levantamiento de la totalidad de los capítulos del documento de arquitectura, aprobación de la versión 1.5 del documento de arquitectura de referencia para el desarrollo del aplicativo Censo Económico, se incluyó el Diagrama de despliegue y componentes del censo económico. </t>
  </si>
  <si>
    <t>ARQUITECTURA DE REFERENCIA PARA EL DESARROLLO DEL CENSO ECONÓMICO y
Plan de despliegue y recursos Censo Económico</t>
  </si>
  <si>
    <t>OSIS_12</t>
  </si>
  <si>
    <t>Un (1) plan integral de seguridad informática para asegurar los servicios institucionales soportados en la infraestructura tecnológica, implementado.</t>
  </si>
  <si>
    <t>Porcentaje de avance en el plan integral de seguridad informática</t>
  </si>
  <si>
    <t>OSIS_12.1</t>
  </si>
  <si>
    <t>Un (1) plan de implementación de  seguridad informática articulado con el Plan de Seguridad y privacidad de la Información de la entidad, documentado..</t>
  </si>
  <si>
    <t xml:space="preserve"> Se cuenta con la versión 1.1 del documento del plan de seguridad informática </t>
  </si>
  <si>
    <t xml:space="preserve">El plan de seguridad informática de la entidad responde a las debilidades encontradas en la identificación de riesgos de seguridad digital de la Oficina de Sistemas, los riesgos a un ciberataque son reales hoy en día. Le ocurre a cualquier tipo de organización. Por lo tanto, un plan de seguridad informática fortalece a la entidad en este aspecto tan importante y álgido. Se tendrá en cuenta para este plan lo dispuesto en la evaluación de los niveles de madurez en ciberseguridad de la entidad realizado por la empresa Fortinet. </t>
  </si>
  <si>
    <t>Plan de seguridad Informática V1.1</t>
  </si>
  <si>
    <t>Se cuenta con la versión 1.1 del documento del plan de seguridad informática
Se genera el contenido y la estrategia de comunicación de seguridad informática. La encuesta de percepción está en revisión por DICE.</t>
  </si>
  <si>
    <t>En el 2do trimestre se modificó la fecha de terminación del producto del PAI 12.1 a noviembre del 2022.
No se logró cumplir con el porcentaje planeado del hito 12.2 debido a que en el plan de sensibilización como primer paso se tiene definida una encuesta de percepción en temas de seguridad que es útil para identificar las necesidades de nuestro público objetivo el cuál no ha sido lanzado por DICE y eso ha retrasado el cronograma con respecto a la implementación del plan.</t>
  </si>
  <si>
    <t>OSIS_12.2</t>
  </si>
  <si>
    <t xml:space="preserve">Un (1) plan de sensibilización a los usuarios de la entidad enfocado en seguridad informática y el uso adecuado de las herramientas colaborativas, implementado. </t>
  </si>
  <si>
    <t xml:space="preserve">La responsabilidad de implementar estas medidas, además de la Oficina de Sistemas quien implementa un conjunto de controles para resguardar la información digital de los sistemas y plataformas tecnológicas (seguridad informática),  somos todos los que hacemos parte de la entidad tanto funcionarios como contratistas,  con herramientas como las políticas de seguridad y privacidad de la información con las que cuenta la entidad y que es necesario dar a conocer a través de una estrategia de comunicación interna. </t>
  </si>
  <si>
    <t>Carpeta A.1.Tips Seguridad Informática donde se encuentran las evidencias de las piezas gráficas generadas por el equipo de plataforma frente a la sensibilización de seguridad informática en la entidad.</t>
  </si>
  <si>
    <t>SG_GH_1</t>
  </si>
  <si>
    <t>Un (1) programa para el fortalecimiento del clima laboral a partir de los resultados obtenidos en la medición 2021, implementado.</t>
  </si>
  <si>
    <t xml:space="preserve">(Porcentaje de avance alcanzado / Porcentaje de avance proyectado)*100                      </t>
  </si>
  <si>
    <t>SG_GH_1.1</t>
  </si>
  <si>
    <t>Un (1) informe de la medición del clima laboral, a partir de los resultados de la EDI 2021, consolidado</t>
  </si>
  <si>
    <t>El porcentaje de avance alcanzado de la meta para el tercer  trimestre corresponde al 84% el cual concuerda con la proyección.</t>
  </si>
  <si>
    <t>Se finalizo en el II Trimestre</t>
  </si>
  <si>
    <t>Archivo de procesamiento EDI 2021
Presentación Indicador Clima Laboral - EDI 2021</t>
  </si>
  <si>
    <t>El GIT Desarrollo de Personal está desarrollando el programa para el fortalecimiento del clima laboral a partir de los resultados de la EDI obtenidos en la medición 2021 y dentro de las actividades desarrolladas a corte del tercer trimestre se encuentran: Taller de comunicación asertiva; actividades del proyecto de líderes; se ha realizado la entrega de los elementos de bioseguridad; se han realizado capacitaciones entorno a las aplicaciones de microsoft, entre otros.</t>
  </si>
  <si>
    <t>SEC_CAPAD_2022_DP</t>
  </si>
  <si>
    <t>SG_GH_1.2</t>
  </si>
  <si>
    <t>Un (1) cronograma de actividades para el fortalecimiento de las variables del clima laboral, establecido</t>
  </si>
  <si>
    <t>Cronograma consolidado Clima Laboral 2022</t>
  </si>
  <si>
    <t>SG_GH_1.3</t>
  </si>
  <si>
    <t>Un (1) informe de las actividades realizadas para el fortalecimiento del clima laboral, finalizado</t>
  </si>
  <si>
    <t xml:space="preserve">El GIT Desarrollo de Personal ha venido ejecutando las actividades establecidas en el cronograma conforme a los tiempos definidos, dentro de las que se encuentran Taller de comunicación asertiva; actividades del proyecto de líderes;  </t>
  </si>
  <si>
    <t>Cronograma Clima Laboral Consolidado reporte con corte a 30 de septiembre 2022</t>
  </si>
  <si>
    <t>SG_GH_3</t>
  </si>
  <si>
    <t>Un (1)  proceso de provisión de empleos para suplir las necesidades del servicio de acuerdo con el presupuesto asignado, realizado.</t>
  </si>
  <si>
    <t xml:space="preserve">(Porcentaje de avance alcanzado / Porcentaje de avance proyectado)*100  </t>
  </si>
  <si>
    <t>SG_GH_3.1</t>
  </si>
  <si>
    <t>Un (1) informe semestral de provisión transitoria de empleos mediante encargo y nombramientos provisionales para suplir las necesidades del servicio de acuerdo con el presupuesto asignado</t>
  </si>
  <si>
    <t>El porcentaje de avance alcanzado de la meta para el tercer  trimestre corresponde al 74% el cual concuerda con la proyección</t>
  </si>
  <si>
    <t xml:space="preserve">El GIT de Evaluación y Carrera Administrativa en el tercer trimestre de 2022 realizó la provisión transitoria de 65 empleos mediante la modalidad de encargos  y 62 nombramiento provisionales  </t>
  </si>
  <si>
    <t xml:space="preserve">* Encargos y nombramientos provisionales tercer trimestre 2022
</t>
  </si>
  <si>
    <t xml:space="preserve">"A corte del 30 de septiembre de 2022 el GIT de Evaluación y Carrera Administrativa  para suplir las necesidades del servicio de acuerdo con el presupuesto asignado, ha gestionado la provisión de 127 empleos en la modalidad de encargo, 132 empleos mediante nombramientos provisionales y 10 empleos mediante el proceso de meritocracia.
 En cuanto al concurso de méritos el mismo GIT ha gestionado lo correspondiente con la Comisión Nacional del Servicio Civil CNSC para la OPEC y durante el último trimestre de 2022 no se recibieron nuevos requerimientos de la CNSC.
 A través del espacio en Share point creado se han proporcionado las orientaciones requeridas por parte de los servidores."
</t>
  </si>
  <si>
    <t xml:space="preserve"> $                                   26.710.571</t>
  </si>
  <si>
    <t>SG_GH_3.2</t>
  </si>
  <si>
    <t>Un (1) informe semestral de provisión de empleos mediante meritocracia para suplir las necesidades del servicio de acuerdo con el presupuesto asignado.</t>
  </si>
  <si>
    <t>El GIT de Evaluación y Carrera Administrativa durante el tercer trimestre de 2022 adelantó el proceso para el nombramiento de 6 empleo de libre nombramiento y remoción mediante el proceso meritocrático.</t>
  </si>
  <si>
    <t xml:space="preserve">
* Nombramientos Meritocráticos tercer trimestre 2022</t>
  </si>
  <si>
    <t>SG_GH_3.3</t>
  </si>
  <si>
    <t>Un (1) informe semestral de provisión de empleos mediante concurso de méritos para suplir las necesidades del servicio de acuerdo con el presupuesto asignado.</t>
  </si>
  <si>
    <t>El GIT de Evaluación y Carrera Administrativa durante el tercer trimestre no recibió requerimiento adicional por parte Comisión Nacional del Servicio Civil CNSC, dado que se finalizó la etapa de planeación del concurso y se reportó toda la infromación requerida, en adelante, las actividades de continuidad del concusro son competencia de la CNSC hasta conocer la lista de elegibles o nuevos requerimientos por parte de la CNSC.
Los pronunciamientos que realice la CNSC entorno al concurso harán parte de los avances del proceso. 
Se ha proporcionado respuesta a las inquietudes o requerimientos presentados a través del espacio del concurso de méritos</t>
  </si>
  <si>
    <t xml:space="preserve">
* Pantallazos danenet concurso de méritos</t>
  </si>
  <si>
    <t>SG_GH_4</t>
  </si>
  <si>
    <t>Un (1) archivo con información electrónica de la hoja de vida de los servidores activos que hayan ingresado en años 2020, 2021 y 2022,  organizado cronológicamente para facilitar la gestión de la información, actualizado</t>
  </si>
  <si>
    <t>SG_GH_4.1</t>
  </si>
  <si>
    <t>Un (1) escaneo de los documentos que conforman la hoja de vida física de cada servidor activo que haya ingresado en años 2020, 2021 y 2022, identificando cada documento de manera individual y de forma cronológica, actualizado.</t>
  </si>
  <si>
    <t>El porcentaje de avance alcanzado de la meta para el tercer  trimestre corresponde al 73% el cual concuerda con la proyección</t>
  </si>
  <si>
    <t xml:space="preserve">El GIT Situaciones Administrativas durante tercer trimestre de 2022 continuo con la organización de los documentos que conforman la hoja de vida de los servidores activos y que fueron vinculados entre el 1 de enero de 2022 y el 30 de septiembre de 2022 identificando los documentos de manera individual. </t>
  </si>
  <si>
    <t>* Pantallazos de carpetas creadas de funcionarios activos</t>
  </si>
  <si>
    <t>El GIT Situaciones Administrativas sigue organizando y verificando  las hojas de vida de los funcionarios activos vinculados durante la vigencia 2022.
Se finalizó la  migración de la información de las hojas de vida creadas en systema78 al nuevo servidor GHumanA. 
El avance global del archivo con información electrónica de la hoja de vida de los funcionarios vinculados en la vigencia 2022 es del 97%.
Teniendo en cuenta las características de la información que se dispone en el servidor "GHumanA" relacionados con el archivo electrónico de las hojas de vida de los servidores, cuya consulta tiene carácter restringido, las evidencias relacionan pantallazos de la información que contienen las respectivas carpetas. De ser requerido el acceso a la carpeta de GHumanA para la validación que corresponda, se llevará a cabo con el acompañamiento de los servidores a cargo de la gestión</t>
  </si>
  <si>
    <t xml:space="preserve">No aplica  </t>
  </si>
  <si>
    <t>SG_GH_4.2</t>
  </si>
  <si>
    <t>Una (1) carpeta electrónica con la organización cronológica de la hoja de vida para cada servidor activo que haya ingresado en años 2020, 2021 y 2022, actualizada</t>
  </si>
  <si>
    <t>La Oficina de Sistemas gestionó durante el mes de agosto de 2022 la migración del archivo electrónico de las hojas de vida creadas en el servidor systema78 por el GIT Situaciones Administrativas, información que fue dispuesta en un nuevo servidor de nombre GHumanA.   Durante el tercer trimestre de 2022  se han creado las hojas de vida de los servidores que se vincularon a la entidad en dicho periodo.
En cuanto a los funcionarios antiguos que continúan activos, se sigue con la actualización de sus hojas de vida con los nuevos actos administrativos que se van generando.</t>
  </si>
  <si>
    <t>* Pantallazos creación carpetas nuevos servidores activos 2022</t>
  </si>
  <si>
    <t>Secretaria General - GIT Compras Públicas</t>
  </si>
  <si>
    <t>SG_CP_5</t>
  </si>
  <si>
    <t>Un (1) manual de contratación ajustado, según diagnóstico realizado en la vigencia 2021.</t>
  </si>
  <si>
    <t xml:space="preserve">(Porcentaje de actividades realizadas / Porcentaje de actividades planeadas) *100 </t>
  </si>
  <si>
    <t>SG_CP_5.1</t>
  </si>
  <si>
    <t>Un (1) borrador de manual de contratación realizado</t>
  </si>
  <si>
    <t>El indicador se mide sobre el avance esperado, que para el III trimestre es del 55 % del total de la meta, el cual se cumplio a cabalidad de acuerdo a lo programado como avance del hito SG_CP_5.2</t>
  </si>
  <si>
    <t>Se finalizo en el II trimestre</t>
  </si>
  <si>
    <t>A partir del documento enviado el 2 de junio por el profesional Juan Pablo Bustos se realizó  la revisión por parte de los profesionales de calidad tanto de la OPLAN como del GIT  Área Gestión de Compras públicas. Así mismo,  surtio una revisión del documento por parte de los representantes del SGA. En este momento el documento se encuentra en ajustes de acuerdo a las observaciones realizadas</t>
  </si>
  <si>
    <t>SG_CP_5.2</t>
  </si>
  <si>
    <t>Un (1) manual de contratación finalizado</t>
  </si>
  <si>
    <t>El GIT de Compras Públicas avanzo con respecto al hito 5.2 con las siguientes actividades:
- El 19 de julio de 2022 se revisó  y realizó observaciones al documento "SCVF 13-06-2022 JPB Borrador Manual de Contratación DANE - FONDANE V4 por parte de los profesionales de calidad del GIT y de la OPLAN. Asi mismos, el 28 de agosto se envío un borrador del Manual de Contratación DANE  - FONDANE V4 a través de correo a los representantes del Sistema de Gestión Ambiental - SGA para su respectiva revisión y envío de observaciones para el fortalecimiento del mismo. El 28 de septiembre se reciben dichas observaciones.</t>
  </si>
  <si>
    <t>- Correo 29082022 Carolina Osorio Gomez  a los representantes del Sistema de Gestión Ambiental
- Correo 28092022 Representantes del SGA remiten correo con observaciones al Borrador manual de contratación
- Borrador Manual de Contratación Observaciones representantes del Sistema de Gestión Ambiental 280922
- Borrador Manual de Contratación DANE - FONDANE V4 Observaciones COG - OPLAN 19-07-2022
- Lista de asistencia (19-7-22) Revisión Manual de Contratación V4</t>
  </si>
  <si>
    <t>SG_CP_5.3</t>
  </si>
  <si>
    <t>Una (1) socialización del manual de contratación efectuado</t>
  </si>
  <si>
    <t>Se dara cumplimiento en el IV Trimestre</t>
  </si>
  <si>
    <t>SG_CP_5.4</t>
  </si>
  <si>
    <t xml:space="preserve">Una (1) pieza comunicativa publicada </t>
  </si>
  <si>
    <t>SG_CP_6</t>
  </si>
  <si>
    <t>Un (1) manual de supervisión e interventoría fortalecido en materia de obligaciones y responsabilidades contractuales.</t>
  </si>
  <si>
    <t xml:space="preserve">(Porcentaje de actividades realizadas / Porcentaje de actividades planeadas)*100 </t>
  </si>
  <si>
    <t>SG_CP_6.1</t>
  </si>
  <si>
    <t>Un (1) borrador de manual de supervisión realizado</t>
  </si>
  <si>
    <t>El indicador se mide sobre el avance esperado, que para el III trimestre es del 55 % del total de la meta, el cual se cumplio a cabalidad de acuerdo a lo programado como avance del hito SG_CP_6.2</t>
  </si>
  <si>
    <t xml:space="preserve">A partir del documento enviado el 29 de julio de 2022 por el profesional German Correa y el documento con radicado 20223130193302T de SINTRADANE se  realizaron  los ajustes al documento  por parte de Juan Pablo Bustos.El 09 de septiembre de 2022  se envió  el documento ajustado,  el cual fue revisados por profesionales designados de la Secretaría General y la OPLAN entre el 16 y 27 del mismo mes. En este momento el documento se encuentra en ajustes.
</t>
  </si>
  <si>
    <t>SG_CP_6.2</t>
  </si>
  <si>
    <t>Un (1) manual de supervisión finalizado</t>
  </si>
  <si>
    <t>El GIT de Compras Públicas avanzo con respecto al hito 6.2 con las siguientes actividades:
- El profesional German Correa envió el 29 de julio de 2022 a través de correo electrónico un documento " Borrador Manual de Supervisión - Diego Correa 29/07/2022".
- El profesional Juan Pablo Bustos del GIT Área Gestión de Compras públicas, Servicios Profesionales y Apoyo a la Gestión elaboró el documento “Borrador Manual de supervisión Juan Pablo Bustos 08/09/2022” teniendo en cuenta el documento " Borrador Manual de Supervisión - Diego Correa 29/07/2022" y el documento “Observaciones SINTRADANE al manual de supervisión 26/08/2022 “ con radicado 20223130193302T enviado por SINTRADANE el 26 de agosto de 2022.
- El 9 de septiembre el profesional Juan Pablo Bustos profesional del GIT Área Gestión de Compras públicas, Servicios Profesionales y Apoyo a la Gestión a través de correo electrónico envió el documento “ Borrador Manual de supervisión Juan Pablo Bustos 08/09/2022” a los profesionales de la Secretaría General y la Oficina Asesora de Planeación - OPLAN para su respectiva revisión y envío de observaciones para el fortalecimiento del mismo. Posteriormente, entre el 16 y 27 de septiembre se reciben las observaciones enviadas por los siguientes profesionales: Johan Sebastián Herrera, Yuri Liliana Sánchez de la Secretaría General, Hernando Mancipe de la OPLAN, las cuales están en proceso de revisión por parte de Juan Pablo Bustos y María Paula Peña profesionales del GIT Área Gestión de Compras públicas, Servicios Profesionales y apoyo a la gestión.</t>
  </si>
  <si>
    <t>- Correo 290722 de Diego Correa donde remite borrador manual de supervisión
- Borrador Manual de supervisión Diego Correa 29072022
- Observaciones SINTRADANE al manual de supervisión 26082022 
- Borrador Manual de supervision Juan Pablo Bustos 08092022
- Correo 09/09/22 Juan pablo Bustos se remite "Borrado manual de supervisión Juan Pablo Bustos 08092022 con control de cambios para revisión de la Secretaría General  - OPLAN
- Correo 160922 Carolina Osorio recordando la revisión del Borrador Manual de supervision Juan Pablo Bustos 08092022
- Correo 160922 Yuri Sanchez remite observaciones al Borrador Manual de supervision Juan Pablo Bustos 08092022
- Observaciones Yuri Sanchez Borrador Manual de supervisión 160922
- Borrador Manual de supervision Observaciones Yuri Sanchez Secretaría General 160922
- Correo 160922 Hernando Mancipe remite observaciones al Borrador Manual de supervision Juan Pablo Bustos 08092022
- Borrador Manual de supervision Observaciones Hernando Mancipe OPLAN 160922
- Correo 270922 Johan Sebastian Herrera remite observaciones al Borrador Manual de supervision Juan Pablo Bustos 08092022
- Borrador Manual de supervision Observaciones Johan sebastian Herrera Secretaría General 270922</t>
  </si>
  <si>
    <t>SG_CP_6.3</t>
  </si>
  <si>
    <t>Una (1) socialización del manual de supervisión efectuado</t>
  </si>
  <si>
    <t>SG_CP_6.4</t>
  </si>
  <si>
    <t>SG_CP_7</t>
  </si>
  <si>
    <t>Un (1) programa de socialización para afianzar los conocimientos en contratación pública.</t>
  </si>
  <si>
    <t xml:space="preserve">(Numero de capacitaciones realizadas  / Numero de capacitaciones planeadas)*100 </t>
  </si>
  <si>
    <t>SG_CP_7.1</t>
  </si>
  <si>
    <t>Una (1) etapa de investigación sobre temas contractuales, establecida.</t>
  </si>
  <si>
    <t xml:space="preserve">Dado que las variables del indicador corresponden a las capacitaciones realizadas sobre las capacitaciones planeadas. Para el III trimestre se realizaron 4 capacitaciones de las 6 programadas </t>
  </si>
  <si>
    <t>Finalizada en el I trimestre</t>
  </si>
  <si>
    <t>El GIT Área Gestión de Compras públicas, Servicios Profesionales y Apoyo a la Gestión actualizó el cronograma de capacitación y o socialización sobre temas contractuales  en lo referente a fechas y temas . Así mismo, entre julio y septiembre de 2022 se realizó 4 capacitaciones y evaluaciones de las mismas de acuerdo al cronograma de capacitación y o socialización sobre temas contractuales v2</t>
  </si>
  <si>
    <t>SG_CP_7.2</t>
  </si>
  <si>
    <t>Un (1) cronograma de acciones , establecido</t>
  </si>
  <si>
    <t>Aunque el hito se finalizó en el II trimestre de 2022, el  GIT Área Gestión de Compras públicas, Servicios Profesionales y Apoyo a la Gestión realizó unas actualizaciones en lo referente a temas y fechas de las capacitaciones programadas con el fin de fortalecer los conocimientos del los colaboradores del DANE. Por lo anterior,  se establecio un Cronograma de capacitación y o socialización sobre temas contractuales V2.</t>
  </si>
  <si>
    <t>Cronograma de capacitación y o socialización sobre temas contractuales v2</t>
  </si>
  <si>
    <t>SG_CP_7.3</t>
  </si>
  <si>
    <t>Seis (6) jornadas de socialización ejecutadas.</t>
  </si>
  <si>
    <t>El GIT Área Gestión de Compras públicas, Servicios Profesionales y Apoyo a la Gestión realizó cuatro (4) capacitaciones de acuerdo al Cronograma de capacitación y o socialización sobre temas contractuales V2 establecido:
- 1. Capacitaciones DANE Compras Públicas: SIGEP II Activación de usuarios y validación de hojas de vida contratistas
- 2. Capacitaciones DANE Compras Públicas:Tienda Vitual del estado Colombiano  - Resolución 016 julio de 2022
-3. Capacitaciones DANE Compras Públicas:Aclaraciones sobre la circular 017. Lineamientos por la terminación de la emergencia sanitaria (firmas)
-4. Capacitaciones DANE Compras Públicas:Modificaciones Plan Anual de Adquicisiones</t>
  </si>
  <si>
    <t xml:space="preserve">- Evidencias SIGEP II Activación de usuarios y validación de hojas de vida contratistas
-  Evidencias Tienda Vitual del estado Colombiano  - Resolución 016 julio de 2022
- Evidencias Aclaraciones sobre la circular 017. Lineamientos por la terminación de la emergencia sanitaria (firmas)
- Evidencias Modificaciones Plan Anual de Adquicisiones
- Enlaces de los videos de las capacitaciones </t>
  </si>
  <si>
    <t>SG_CP_7.4</t>
  </si>
  <si>
    <t>Seis (6) evaluaciones de socializaciones, realizadas.</t>
  </si>
  <si>
    <t>El GIT Área Gestión de Compras públicas, Servicios Profesionales y Apoyo a la Gestión realizó cuatro (4) evaluaciones de las capacitaciones siguientes:
- 1. Capacitaciones DANE Compras Públicas: SIGEP II Activación de usuarios y validación de hojas de vida contratistas
- 2. Capacitaciones DANE Compras Públicas:Tienda Vitual del estado Colombiano  - Resolución 016 julio de 2022
-3. Capacitaciones DANE Compras Públicas:Aclaraciones sobre la circular 017. Lineamientos por la terminación de la emergencia sanitaria (firmas)
-4. Capacitaciones DANE Compras Públicas:Modificaciones Plan Anual de Adquicisione</t>
  </si>
  <si>
    <t xml:space="preserve">- Evaluaciones Capacitaciones </t>
  </si>
  <si>
    <t>SG_ADMIN_9</t>
  </si>
  <si>
    <t>Un (1) plan de infraestructura y acondicionamiento de espacios físicos a nivel nacional para el desarrollo de actividades misionales, proyectado</t>
  </si>
  <si>
    <t>SG_ADMIN_9.1</t>
  </si>
  <si>
    <t>Una (1) Matriz de necesidades finalizada</t>
  </si>
  <si>
    <t xml:space="preserve">Se cumplió con el hito de tener un (1) Un informe de seguimiento con la ejecución presupuestal y avance de actividades de la vigencia de acuerdo a los recursos asignados aprobado.
El indicador se cumplio al 100% ya que se cumplio con el % de avance programado en los hitos para este trimestre. </t>
  </si>
  <si>
    <t>El GIT de infraestructura realizo seguimiento a la ejecución de los recursos de infraestructura y a septiembre 30 presento un avance del 75,97%. Se han adjudicado 26 contratos de mantenimientos recurrentes y proyectos de infraestructura distribuídos asÍ: Dane Central: 6 contratos, T. Barranquilla: 3 contratos, T. Bogotá: 3 contratos, T. Bucaramanga: 5 contratos, T. Cali: 1 contrato, T. Manizales: 3 contratos, T. Medellín: 5 contratos, y 2 contrataciones para profesionales del GIT Infraestructura y viáticos y tiquetes para visitas a las sedes.</t>
  </si>
  <si>
    <t xml:space="preserve"> $                           5.493.834</t>
  </si>
  <si>
    <t xml:space="preserve"> $                               4.120.376,00</t>
  </si>
  <si>
    <t>SG_ADMIN_9.2</t>
  </si>
  <si>
    <t>Un (1) Plan de Infraestructura de la vigencia de acuerdo a los recursos asignados aprobado</t>
  </si>
  <si>
    <t>SG_ADMIN_9.3</t>
  </si>
  <si>
    <t>Dos (2) informes de seguimiento con la ejecución presupuestal y avance de actividades</t>
  </si>
  <si>
    <t>El GIT de Infraestructura realizó el seguimiento mensual a la ejecución presupuestal del proyecto de Infraestructura y a las actividades desarrolladas, lo cual se plasma en un informe. A septiembre 30 la ejecución presupuestal corresponde al 75,97% y se han adjudicado 28 contrataciones con recursos de infraestructura.</t>
  </si>
  <si>
    <t>Informe de ejecución proyecto infraestructura III trimestre 2022
Seguimiento Matriz Infraestructura vigencia 2022_30_09_2022</t>
  </si>
  <si>
    <t>SG_ADMIN_10</t>
  </si>
  <si>
    <t>Un (1) plan de implementación del Sistema de Gestión Ambiental bajo la norma ISO-14001 entregado a OPLAN.</t>
  </si>
  <si>
    <t>SG_ADMIN_10.1</t>
  </si>
  <si>
    <t>Un (1) cronograma para la implementación del sistema de gestión ambiental elaborado.</t>
  </si>
  <si>
    <t xml:space="preserve">Se cumplió con el hito de tener un informe de avance de la implementación del sistema de gestión ambiental entregado.
El indicador se cumplio al 100% ya que se cumplio con el % de avance programado en los hitos para este trimestre. </t>
  </si>
  <si>
    <t>El GIT de Infraestructura considero necesario modificar el cronograma de implementación del Sistema de Gestión Ambiental el cual está programado para finalizar en el año 2024. La Coordinación del área Administrativa, y su equipo de Gestión Ambiental elaboraron siguientes documentos del SGA: Matriz de Aspectos e Impactos, Matriz Legal y Matriz de Requisitos Ambientales los cuales se encuentran en revisión. Se llevaron a cabo mesas técnicas de trabajo para socializar y retroalimentar los documentos de Politica Ambiental propuesta, contexto organizacional y roles y responsabilidades del Sistema de Gestión Ambiental con los procesos de Gestión Contractual, Gestión Jurídica y Gestión Humana.</t>
  </si>
  <si>
    <t>SG_ADMIN_10.2</t>
  </si>
  <si>
    <t>Dos (2) informes de avance de la implementación del sistema de gestión ambiental entregado</t>
  </si>
  <si>
    <t>El GIT de Infraestructura modificó el cronograma de implementación del Sistema de Gestión Ambiental generando la V7. Se desarrollaron los documentos de Matriz de Aspectos e Impactos y Matriz de requisitos en materia ambiental para contrataciones y Matriz Legal, se finalizaron mesas técnicas de trabajo para socializar los documentos del sistema aprobados con Gestión Contractual, Gestión Jurídica y Gestión Humana.</t>
  </si>
  <si>
    <t>Informe ejecucion implementacion SGA III trimestre F
Plan de implementación SGA 2022 V7</t>
  </si>
  <si>
    <t>Secretaria General - GIT Gestión Documental</t>
  </si>
  <si>
    <t>SG_GDO_11</t>
  </si>
  <si>
    <t>Dos (2) periodos de Tablas de Retención Documental al archivo Central del DANE en Bogotá aplicadas.</t>
  </si>
  <si>
    <t>SG_GDO_11.1</t>
  </si>
  <si>
    <t>Una (1) base de datos del inventario del archivo central del DANE Central consolidado con la valoración según TRD vigentes</t>
  </si>
  <si>
    <t xml:space="preserve">El grupo de trabajo de Gestión Documental  realizó la búsqueda, descargue, identificación, clasificación, organización, actualización del inventario y reubicación de los documentos valorados de acuerdo con el plan de trabajo
El indicador se cumplio al 100% ya que se cumplio con el % de avance programado en los hitos para este trimestre. </t>
  </si>
  <si>
    <t>El grupo de trabajo de Gestión Documental elaboró el plan de trabajo para la aplicación de las tablas de retención documental con fecha 24 de abril de 2022 e inició su ejecución, empezando por las series de eliminación las cuales corresponden a las que se intervendran en este periodo y suman 549 cajas y ha avanzado en el processamiento de 426 cajas.</t>
  </si>
  <si>
    <t xml:space="preserve"> $                           9.547.036</t>
  </si>
  <si>
    <t xml:space="preserve"> $                               7.160.277,00</t>
  </si>
  <si>
    <t>SG_GDO_11.2</t>
  </si>
  <si>
    <t>Un (1) plan de trabajo de aplicación de Tablas de Retención elaborado</t>
  </si>
  <si>
    <t>Finalizada en el II trimestre</t>
  </si>
  <si>
    <t>SG_GDO_11.3</t>
  </si>
  <si>
    <t>Una (1) base de datos del inventario del archivo central del DANE actualizada con la aplicación de las TRD convalidadas - FUID actualizado</t>
  </si>
  <si>
    <t>El GIT de Gestión Documental en el tercer trimestre realizó la búsqueda, descargue, identificación, clasificación, organización, actualización del inventario y reubicación de los documentos valorados a 214 cajas,  que sumadas a las procesadas en el II trimestre dan 426 cajas procesadas de un total de 549 que corresponden a las cajas con disposición eliminación para un avance del 77,6% , superando la meta para el III trimestre.  Este resultado fue posible debido a que se optimizó el tiempo de procesamiento aplicando la organización topográfica de la documentación de manera que se facilitó la identificación de las cajas a intervenir.</t>
  </si>
  <si>
    <t>SG_GDO_11.3__FUID Actualizado Aplicación TRD_III Trim2022</t>
  </si>
  <si>
    <t>Secretaria General - GIT Financiera</t>
  </si>
  <si>
    <t>SG_FIN_12</t>
  </si>
  <si>
    <t>Un (1) proceso de capacitación para el fortalecimiento del talento humano en el proceso de gestión financiera, programado y ejecutado.</t>
  </si>
  <si>
    <t>(Numero de capacitaciones realizadas / Numero de capacitaciones programadas) *100</t>
  </si>
  <si>
    <t>SG_FIN_12.1</t>
  </si>
  <si>
    <t>Seis (6) capacitaciones enmarcados en los módulos contables y presupuestales del SIIF Nación, programadas y ejecutadas.</t>
  </si>
  <si>
    <t>Dado que las variables del indicador corresponden a las capacitaciones realizadas sobre las capacitaciones programadas * 100, para este tercer trimestre se realizaron tres (3) capacitaciones o socializaciones para un acumulado de 9 capacitaciones en total de lo que llevamos del año, sobre las 12 capacitaciones programadas en  los 2 hitos correspondientes. lo cual el porcetaje de ejecución al tercer trimestre del indicador corresponde a 75%</t>
  </si>
  <si>
    <t xml:space="preserve">Para el tercer trimestre del año integrantes del área financiera asistieron a 2 capacitaciones con los siguientes temas relacionados con los modulos del SIIF Nación:
GESTIÓN DE TESORERIAS Y  
Reclasificación de deducciones devolución de
deducciones reintegros presupuestales y no presupuestales
Las capacitaciones mencionadas se desarrollaron entre los meses de julio, agosto y septiembre. </t>
  </si>
  <si>
    <t xml:space="preserve">Lista de asistencia SIIF NACIÓN
</t>
  </si>
  <si>
    <t>El área financiera para el tercer trimestre del año en curso, desarrolló y ejecutó  3 capacitaciones en temas relacionados con los modulos contables del siif nación y la gestión financiera relacionada con el proceso de facturación electronica.</t>
  </si>
  <si>
    <t>SEC_CAPAD_2022_FN_DP</t>
  </si>
  <si>
    <t>SG_FIN_12.2</t>
  </si>
  <si>
    <t>Seis (6) capacitaciones en temas relacionados con la gestión financiera (caja menor en Direcciones Territoriales y Central, usos presupuestales, vigencias futuras) programadas y ejecutadas.</t>
  </si>
  <si>
    <t>Para el tercer trimestre del año el áfrea financiera desarrolló 1 capacitacion o socializacion relacionada con el tema:
1. Documento Soporte para los no obligados a facturar  capacitación desarrollada el día 26/08/2022</t>
  </si>
  <si>
    <t xml:space="preserve">
Listas de asitencia
Correos de invitación en outlook</t>
  </si>
  <si>
    <t>Subdirección</t>
  </si>
  <si>
    <t>SUBDI_1</t>
  </si>
  <si>
    <t>Un (1) programa que fortalezca las capacidades de las territoriales y la relación entre el DANE Central y las sedes de la Entidad, gestionado</t>
  </si>
  <si>
    <t>Porcentaje de avance del   programa de fortalecimiento de las capacidades territoriales para el 2022</t>
  </si>
  <si>
    <t>SUBDI_1.1</t>
  </si>
  <si>
    <t>Un (1) plan de acción del programa de fortalecimiento de las capacidades territoriales para el 2022, formulado</t>
  </si>
  <si>
    <t>El porcentaje de avance del plan de fortalecimiento a territoriales está acorde con lo planeado y se inició con las propuestas de algunas actividades plasmadas en el Plan de Acción</t>
  </si>
  <si>
    <t>Terminado en el I trimestre</t>
  </si>
  <si>
    <t>No Aplica</t>
  </si>
  <si>
    <t>Se desarrollan diferentes tareas para la ejecución de las actividades planteadas en la herramienta que se diseñó en el I trimestre.</t>
  </si>
  <si>
    <t>SUBDIR_CAPAD_2022_DP</t>
  </si>
  <si>
    <t>SUBDI_1.2</t>
  </si>
  <si>
    <t>Registro de seguimiento al plan de acción de fortalecimiento de las capacidades territoriales</t>
  </si>
  <si>
    <t>Durante el segundo semestre se logró el cierre de los siguientes hitos: Proponer mejoras al procedimiento de  selección del personal operativo, proponer mejoras a las herramientas utilizadas como soporte al procedimiento de selección del personal operativo y establecer un mecanismos para la consolidación de la información preocontractual y contractual a nivel nacional. Por último, se ha avanzado en la propuesta del procedimiento para el acopio en el marco de la documentación complementaria requerida para la recolección y el acopio, así como en la generación de los reportes necesarios a partir de la consolidación de la información preocontractual y contractual a nivel nacional. Los productos generados fueron: Nuevo procedimiento para la conformación del BPSO, Sistema de alertas para la identificación de participantes, Sistema para el seguimiento de la selección, Cronograma invitaciones públicas y el Código para unificar las bases de contratación.</t>
  </si>
  <si>
    <t>Documentos trabajandos y gestionados para la mejora de los procesos que realizan misionalmente las territoriales. Al igual que, los documentos soporte de las mejoras a las diferentes operaciones dessarrolladas a nivel nacional</t>
  </si>
  <si>
    <t>SUBDI_2</t>
  </si>
  <si>
    <t>Dos (2) reportes de información para economía naranja y economía circular, publicados</t>
  </si>
  <si>
    <t xml:space="preserve">Número de reportes de información para economía naranja y economía circular/ Total de reportes de información para economía naranja y economía circular*100  </t>
  </si>
  <si>
    <t>SUBDI_2.1</t>
  </si>
  <si>
    <t>Cuatro (4) mesas mínimo de información para cada temática, desarrolladas</t>
  </si>
  <si>
    <t>Se realizaron las primeras publicaciones de cada una. Sin embargo, se están realizando todas las mesas de trabajo necesarias, recolección de información y demás tareas operativas para cumplir con el objetivo y así realizar la segunda publicación en cada una de las temáticas</t>
  </si>
  <si>
    <t>Se han realizado hasta el momento, 3 mesas Mesa de seguimiento al comité interno de economía naranja para lograr la publicación y 12 mesas de trabajo de economía circular.</t>
  </si>
  <si>
    <t>Actas y memorias de las mesas de trabajo de economía naranja y
 circular.</t>
  </si>
  <si>
    <t>Se cumple con lo establecido para el III trimestre, dado que se han realizado diferentes mesas de trabajo para la publicación de los dos reportes, en las que se han hecho participes entidades externas que pueden aportar a las publicaciones.</t>
  </si>
  <si>
    <t>SUBDI_2.2</t>
  </si>
  <si>
    <t>Una (1) producción de los indicadores de los reportes de información, acordados en la mesas</t>
  </si>
  <si>
    <t xml:space="preserve">
Se realizó la reunión interinstitucional con Minciencias y Mincultura sobre la propuesta de cambio de nombre de Naranja a Cultural y Creativa el pasado 16 de septiembre. De la misma forma se estuvo trabajando con las direcciones técnicas y las entidades de Mincultura, Artesanías de Colombia, la Dirección Nacional de Derechos de Autor, en la elaboración del VIII Reporte de Economía Cultural y Creativa a publicarse durante el mes de diciembre.
- Se ha trabajado en la elaboración del Sistema de Información de economía circular a publicarse el próximo 26 de octubre; en el mismo tema se ha trabajado con las direcciones técnicas en la elaboración del Sexto Reporte de Economía Circular a publicarse en el mes de noviembre.Igualmente se desarrollaron los comités y seguimientos en economía circular para revisar los compromisos del plan de trabajo, incluyendo el seguimiento al diseño del Sistema de Información de Economía Circular – SIEC con la firma consultora Datasketch.
</t>
  </si>
  <si>
    <t>Documento - Séptimo reporte Economía Naranja</t>
  </si>
  <si>
    <t>Dirección de Recolección y Acopio</t>
  </si>
  <si>
    <t>LOG_1</t>
  </si>
  <si>
    <t>Un (1) Informe operativo del Censo de edificaciones (CEED) con la implementación de los coeficientes de incidencia identificados en el rediseño del índice de costos de construcción de vivienda, terminada.</t>
  </si>
  <si>
    <t># de bases de datos entregadas con nuevos coeficientes / # de bases de datos programadas</t>
  </si>
  <si>
    <t>LOG_1.1</t>
  </si>
  <si>
    <t>Un (1) Plan de recolección finalizado.</t>
  </si>
  <si>
    <t>Se culmina la recolección teniendo la cobertura establecida.</t>
  </si>
  <si>
    <t>Se culmina la recolección y posterior entrega a temática con la actualización del plan de recolección.</t>
  </si>
  <si>
    <t>Plan de Recolección Sondeo Subcapítulos CEED.pdf</t>
  </si>
  <si>
    <t>Se realiza la entrega de la recolección basada en la actualización del plan de recolección de la CEED con la implementación de los coeficientes de incidencia identificados, adicional se entrega base con la recolección realizada de subcapitulos, pendiente revisión y realimentación de temática.</t>
  </si>
  <si>
    <t>LEVANTAMIENTO DE INFORMACIÓN ESTADÍSTICA CON CALIDAD, COBERTURA Y OPORTUNIDAD NACIONAL</t>
  </si>
  <si>
    <t>LOG_1.2</t>
  </si>
  <si>
    <t>Un (1) Informe operativo de la información recolectada, finalizado.</t>
  </si>
  <si>
    <t>Se entrega base con la recolección realziada de subcapitulos, pendiente revisión y realimentación de temática</t>
  </si>
  <si>
    <t>Entrega subcapitulos CEED-Coeficientes.pdf
Sondeo subcapítulos definitivo.xlsx</t>
  </si>
  <si>
    <t>LOG_2</t>
  </si>
  <si>
    <t>Una (1) base de datos de la temática en financiación de vivienda para verificar la recolección de las nuevas variables de caracterización, terminada.</t>
  </si>
  <si>
    <t># de bases con las nuevas variables de caracterización temática en financiación de vivienda / # de bases de datos programadas</t>
  </si>
  <si>
    <t>LOG_2.1</t>
  </si>
  <si>
    <t>Un (1) plan de recolección finalizado.</t>
  </si>
  <si>
    <t xml:space="preserve">$ - </t>
  </si>
  <si>
    <t>100%</t>
  </si>
  <si>
    <t>Se generan la totalidad de las bases recolectadas para la FIVI desde el II trimestre se cumple con el 100% de la cantidad estimada aplicando las nuevas variables de caracterización.</t>
  </si>
  <si>
    <t>Hito cumplido al 100% en el I trimestre</t>
  </si>
  <si>
    <t>LOG_2.2</t>
  </si>
  <si>
    <t>Una (1) Base de datos finalizada.</t>
  </si>
  <si>
    <t>Hito cumplido al 100% en el II trimestre</t>
  </si>
  <si>
    <t>LOG_2.3</t>
  </si>
  <si>
    <t>Un (1) documento con el diseño de los aplicativos web FIVI-CHV de recolección, análisis, cobertura y calidad.</t>
  </si>
  <si>
    <t>LOG_3</t>
  </si>
  <si>
    <t>Una (1) base de datos de la Encuesta Mensual de Comercio Exterior de Servicios (EMCES) para la verificación acorde al rediseño, terminada.</t>
  </si>
  <si>
    <t># de bases de datos acorde al rediseño de la EMCES / #. de bases de datos programadas</t>
  </si>
  <si>
    <t>LOG_3.1</t>
  </si>
  <si>
    <t>Según la ejecución del operativo y por los tiempos de la ejecución, se realiza un avance del 35% de las bases establecidas según cronograma.</t>
  </si>
  <si>
    <t>Para el mes de Septiembre se tiene lo siguiente: Enero: Análisis y verificación 1180, Digitado 29, Distribuido 288, en Digitación 171, No Comex 910, Novedad 17; Cobertura 81,19%. Febrero:  Análisis y verificación 1205, Digitado 31, Distribuido 358, en Digitación 126, No Comex 893, Novedad 12; Cobertura 80,15%. Marzo:  Análisis y verificación 1244, Digitado 42, Distribuido 364, en Digitación 118, No Comex 814, Novedad 13; Cobertura 79,81%. Cobertura total: 80,39%.
En crítica tenemos global Enero, febrero y marzo el 34,12% de las empresas que se encuentran en análisis y verificación y el 54,81% de las empresas NO COMEX.
Nos encontramos en la recolección, crítica y análisis de la información recolectada de acuerdo al cronograma establecido</t>
  </si>
  <si>
    <t>LOG_3.2</t>
  </si>
  <si>
    <t>Un (1) Base de información recolectada</t>
  </si>
  <si>
    <t xml:space="preserve">Se tiene base de datos consolidada con 2595 empresas a recolectar, para la recolección de los periodos correspondientes a todo el 2022 se implementa en septiembre (recolectar enero, febrero y marzo) Octubre ( recolectar abril, mayo y junio) Noviembre  (julio, agosto, septiembre) Diciembre (octubre y noviembre) </t>
  </si>
  <si>
    <t>COBERTURAS EMCES ENERO-FEBRERO-MARZO.xlsx
Cronograma 2022 EMCES - MTCES UNIFICADO.xlsx
DIRECTORIO EMCES.xlsx
EMCES COBERTURA TOTAL.pdf
OneDrive_2022-10-12.zip
REPORTE AVANCE CRITICA EMCES.xlsx</t>
  </si>
  <si>
    <t>LOG_3.3</t>
  </si>
  <si>
    <t>Un (1) Base de información depurada.</t>
  </si>
  <si>
    <t>La base se entrega a las territoriales para realizar la respectiva recolección y crítica de la información de acuerdo al cronograma descrito.</t>
  </si>
  <si>
    <t>LOG_3.4</t>
  </si>
  <si>
    <t>Un (1) Base de datos finalizada.</t>
  </si>
  <si>
    <t>Nos encontramos en la recolección, crítica y análisis de la información recolectada de acuerdo al cronograma establecido</t>
  </si>
  <si>
    <t>LOG_3.5</t>
  </si>
  <si>
    <t>Una (1) base de datos del operativo de recolección de la MTCES, entregada</t>
  </si>
  <si>
    <t>LOG_4</t>
  </si>
  <si>
    <t>Una (1) base de datos de la Encuesta de Viajeros Internacionales para la confirmación de resultados de la prueba piloto, terminada.</t>
  </si>
  <si>
    <t>Base de datos conforme a los resultados de la prueba piloto / base de datos anterior</t>
  </si>
  <si>
    <t>LOG_4.1</t>
  </si>
  <si>
    <t>Se realiza la consolidación y depuración de la información recolectada, en el cual se logra establecer el 100% con respecto a las bases a recolectar antes de la prueba piloto en el segundo trimestre.</t>
  </si>
  <si>
    <t>Se realiza la entrega en su totalidad de las bases de datos finalizadas con los resultados de la prueba piloto aplicada en la EVI, realizando así el cierre de la meta (1) base de datos de la Encuesta de Viajeros Internacionales para la confirmación de resultados de la prueba piloto, terminada al 100%</t>
  </si>
  <si>
    <t>LOG_4.2</t>
  </si>
  <si>
    <t>Una (1) Base de información recolectada</t>
  </si>
  <si>
    <t>LOG_4.3</t>
  </si>
  <si>
    <t>Una (1) Base de información depurada.</t>
  </si>
  <si>
    <t>LOG_4.4</t>
  </si>
  <si>
    <t>El operativo piloto de la EVI finalizó en el primer semestre del año 2022, en este trimestre se realiza la entrega en su totalidad de las bases correspondientes depuradas y verificadas.</t>
  </si>
  <si>
    <t>EVI_AEREO Cierre (1).xlsx
EVI_AEREO Definitivas (1).xlsx
EVI_AEREO Depuradas (1).xlsx
EVI_MARITIMO Cierre (1).xlsx
EVI_MARITIMO Definitivas (1).xlsx
EVI_MARITIMO Depurada (1).xlsx</t>
  </si>
  <si>
    <t>LOG_5</t>
  </si>
  <si>
    <t>Un (1) fortalecimiento de la capacidad operativa para ampliar la cobertura de recolección de las operaciones estadísticas de infraestructura, mediante los archivos que den cuenta de la ampliación, terminada.</t>
  </si>
  <si>
    <t>cantidad de operaciones con amplitud/total de operaciones para aplicar amplitud de cobertura</t>
  </si>
  <si>
    <t>LOG_5.1</t>
  </si>
  <si>
    <t>Un (1) archivo con la validación y análisis de la consistencia de información  para la inclusión de 34 municipios adicionales en la cobertura de publicación del CEED, entregado</t>
  </si>
  <si>
    <t>Se logra el alcance de las operaciones con amplitud de su cobertura en un 100% de alcance al indicador.</t>
  </si>
  <si>
    <t>Con la entrega de la base con la validación de inconsistencias de la recolección de la ELIC, se logra cerrar en un 100% el alcance de la meta, entregando el archivo con la validación y análisis de la consistencia de información  para la inclusión de 34 municipios adicionales en la cobertura de publicación del CEED y el archivo con la validación de la información histórica completa, para ampliar la cobertura de la ELIC a 800 municipios.</t>
  </si>
  <si>
    <t>LOG_5.2</t>
  </si>
  <si>
    <t>Un (1) archivo con la validación de la información histórica completa, para ampliar la cobertura de la ELIC a 800 municipios, entregada</t>
  </si>
  <si>
    <t>Se entrega base con la cobertura competa para la ampliación de la ELIC como censo y la publicación de la estadistica la realzia temática el 15 de septiembre.</t>
  </si>
  <si>
    <t>Base agosto 2022 - Validacion Inconsistencias ELIC.xlsx</t>
  </si>
  <si>
    <t>LOG_6</t>
  </si>
  <si>
    <t>Una (1) base de datos de la Encuesta Mensual de Agencia de Viajes para la verificación acorde al rediseño, terminada.</t>
  </si>
  <si>
    <t>Base de datos conforme al rediseño</t>
  </si>
  <si>
    <t>LOG_6.1</t>
  </si>
  <si>
    <t>Según la ejecución del operativo y por los tiempos de la ejecución, se realiza un avance del 30% de las bases establecidas recolectadas.</t>
  </si>
  <si>
    <t>Se realiza la entrega del 30% de las bases recolectadas totales de la muestra establecida, con esta se realiza el analicis y depuración de la información para su entrega preliminar.</t>
  </si>
  <si>
    <t>SERVICIOS_2022_MTA</t>
  </si>
  <si>
    <t>LOG_6.2</t>
  </si>
  <si>
    <t xml:space="preserve">Se tiene base de datos para posibles fuentes EMAV y datos 1er directorio. </t>
  </si>
  <si>
    <t>Copia de Base MINI ENCUESTA_EMAV_30_03_22.xlsx
Mini encuesta 2 DRA- 23_05_22 7-30PM Analizada y depurada.xlsx
Muestra final EMAV-  DRA.xlsx</t>
  </si>
  <si>
    <t>LOG_6.3</t>
  </si>
  <si>
    <t xml:space="preserve">Se analiza y depura la base de datos de acuerdo a parametros de inclusion, nivel de ingresos y personal con año base 2019. </t>
  </si>
  <si>
    <t>LOG_6.4</t>
  </si>
  <si>
    <t xml:space="preserve">Macro EMAV final cuenta con 175 fuentes entre ellas 45 fuentes que cruzan con la MTA. </t>
  </si>
  <si>
    <t>LOG_7</t>
  </si>
  <si>
    <t>Un (1) desarrollo del operativo para el rediseño de la Muestra Trimestral de Agencias de viaje - MTA, finalizado</t>
  </si>
  <si>
    <t>Base de datos producidas/bases de datos requeridas</t>
  </si>
  <si>
    <t>LOG_7.1</t>
  </si>
  <si>
    <t>(1) documentación actualizada del diligenciamiento y crítica para el rediseño de la MTA y del material de aprendizaje y sistema de captura, entregada</t>
  </si>
  <si>
    <t>Se inició con el operativo de la EMAV que en su ejecución está definida como rediseño de la MTA, con las solicitudes del aplicativo de captura para el estudio del rediseño en las muestras recolectadas.</t>
  </si>
  <si>
    <t>Solicitud de sistemas EMAV.xlsx</t>
  </si>
  <si>
    <t>Acorde a lo establecido para el rediseño de la MTA, se realiza la revisión en las variables de recolección de la EMAV por medio del aplicativo correspondiente y en este la revisión, realizando la solicitud a sistemas para la adecuación de esta novedad en el aplicativo de recolección.</t>
  </si>
  <si>
    <t>LOG_7.2</t>
  </si>
  <si>
    <t>Una (1) base de datos del operativo de recolección de la MTA, entregada</t>
  </si>
  <si>
    <t>LOG_8</t>
  </si>
  <si>
    <t>Una (1) base de datos recolectada de módulo ambiental para la encuesta anual de comercio y base de datos recolectadas de pérdidas y desperdicios de alimentos para las encuestas de comercio e industria, terminado.</t>
  </si>
  <si>
    <t># de bases de datos producidas / # de bases de datos requeridas</t>
  </si>
  <si>
    <t>LOG_8.1</t>
  </si>
  <si>
    <t>Se realiza la entrega correspondiente al 40% de avance frente a las bases recolectadas y proyectadas en la muestra.</t>
  </si>
  <si>
    <t>Se realiza la proyección del plan de recolección basado en el diseño de la operación acorde a lo definido por el área temática, al igual que el seguimiento al operativo según su avance sin novedades al cronograma.</t>
  </si>
  <si>
    <t>Plan_recolección_EAC2021_borrador.docx
Seguimiento PDA GIT COMERCIO 2021.xlsx</t>
  </si>
  <si>
    <t>La ejecución de la operación se realiza acorde al cronograma establecido, el plan de recolección como base del operativo y su seguimiento refuerza los resultados en la recolección de la información obtenida para su entrega consolidada y depurada.</t>
  </si>
  <si>
    <t>LOG_8.2</t>
  </si>
  <si>
    <t>Se realiza la recolección de información y la consolidación de las bases correspondientes según el cronograma establecido.</t>
  </si>
  <si>
    <t>Reporte PDA GIT COMERCIO - 2022.09.28.xlsx</t>
  </si>
  <si>
    <t>LOG_8.3</t>
  </si>
  <si>
    <t>Se entrega la base de datos parcial depurada para la revisión correspondiente</t>
  </si>
  <si>
    <t>LOG_8.4</t>
  </si>
  <si>
    <t>LOG_9</t>
  </si>
  <si>
    <t>Un (1) Informe de implementación del sistema de monitoreo y control para las encuestas de convivencia y seguridad ciudadana, consumo cultural y gasto interno en turismo, aplicado</t>
  </si>
  <si>
    <t>Informe de implementación del sistema / la recolección de las 3 operaciones</t>
  </si>
  <si>
    <t>LOG_9.1</t>
  </si>
  <si>
    <t>Un (1) documento con especificaciones técnicas del aplicativo finalizado</t>
  </si>
  <si>
    <t>Se logra la aplicación del desarrollo del aplicativo de monitoreo y control a la operación de consumo cultural, generando el avance en la operación de cultura política y convivencia y seguridad ciudadana.</t>
  </si>
  <si>
    <t>Se proyecta el documento de especificaciones del sistema con la revisión por parte del equipo interno y en proceso de revisión y aprobación del documento por parte del área de sistemas.</t>
  </si>
  <si>
    <t>ESPECIFICACIONES DE SISTEMA.docx</t>
  </si>
  <si>
    <t>La proyección de las programaciones realizadas al aplicativo del sistema de monitoreo y control se logra después de superar los inconvenientes de tecnología y lograr alcanzar el rendimiento en la proyección de la meta frente a los productos esperados a entregar en el cuarto trimestre.</t>
  </si>
  <si>
    <t>LOG_TRV_2022_LOG</t>
  </si>
  <si>
    <t>LOG_9.2</t>
  </si>
  <si>
    <t>Un (1) informe de pruebas del aplicativo realizado.</t>
  </si>
  <si>
    <t>Se realizan las pruebas correspondientes a las operaciones en ejecución en el segundo semestre del presente año.</t>
  </si>
  <si>
    <t>GTE020PDT002f001_V6_matrizEjecucion de pruebas.xlsx</t>
  </si>
  <si>
    <t>LOG_9.3</t>
  </si>
  <si>
    <t>Un (1) Informe de la implementación del aplicativo terminado.</t>
  </si>
  <si>
    <t>Se realizan las pruebas correspondientes y los ajustes resultantes a las operaciones en ejecución en el segundo semestre del presente año.</t>
  </si>
  <si>
    <t>LOG_10</t>
  </si>
  <si>
    <t>Un (1) plan de trabajo por líneas de investigación y aporte a la planeación y realización de los procesos de recolección para la creación de la unidad de analítica, aplicado.</t>
  </si>
  <si>
    <t>Plan de trabajo</t>
  </si>
  <si>
    <t>LOG_10.1</t>
  </si>
  <si>
    <t>Un (1) Documento con la estructura del equipo de la Unidad Analítica.</t>
  </si>
  <si>
    <t>Contando con la estructuración documental de la estructura y los alcances de la unidad analítica, se establece el plan de trabajo con las bases principales de las métricas a aplicar.</t>
  </si>
  <si>
    <t>Hito cumplido en el I trimestre.</t>
  </si>
  <si>
    <t>Se sigue avanzando en el alcance de la meta con la generación de las métricas de los diferentes procesos de la dirección, al igual que la generación de la los numerales del proyecto que sustenta el plan de trabajo y las líneas de investigación con cierre para el 2022.</t>
  </si>
  <si>
    <t>LOG_10.2</t>
  </si>
  <si>
    <t>Un (1) Archivo con la estructuración de las líneas de investigación.</t>
  </si>
  <si>
    <t>LOG_10.3</t>
  </si>
  <si>
    <t>Un (1) Documento con el plan de trabajo por línea de investigación.</t>
  </si>
  <si>
    <t>Se establecen los indicadores del proceso estadístico más la proyección de las fichas técnicas de los indicadores, además de las proyecciones de las métricas en los proceso de selección del personal operativo, atención de PQRSD, bases contractuales; adicionalmente se cumple con el seguimiento al plan de trabajo a las líneas de investigación en el segundo trimestre.</t>
  </si>
  <si>
    <t>carpeta "2. indicadores"
10. Nuevas propuesta fortalecimiento.pptx
3.1 Sistema de seguimiento a los procesos de slección.txt
3.2 Sistema para la identificación de núcleos y áreas del conocimiento.txt
3.3  Sistema cronograma de invitaciones públicas.txt
5. Sistema para el seguimiento presupuestal.txt
7. Sistema de reporte para el seguimiento operativo aplicable a Índices - copia.txt
8. Sistema para el seguimiento de las PQRSD de la DRA.txt
Seguimiento al Plan de trabajo de las líneas de investigación tercer trimestre.xlsx</t>
  </si>
  <si>
    <t>LOG_11</t>
  </si>
  <si>
    <t>Un (1) Informe de actualización documental para la asociación de los documentos tipo parámetro actuales en la recolección y acopio, terminado.</t>
  </si>
  <si>
    <t>No. de documentos actualizados / No. de documentos que requieren actualización</t>
  </si>
  <si>
    <t>LOG_11.1</t>
  </si>
  <si>
    <t>Un (1) Archivo con el inventario de documentos para el proceso de actualización, traslado, anulación e inactivación, terminado.</t>
  </si>
  <si>
    <t>Con el proceso de actualización del Proceso Estadístico PES, se genera la creación documental y los nuevos seguimientos a las actualizaciones de los manuales de estos nuevos documentos.</t>
  </si>
  <si>
    <t>Se logra el avance en la actialización documental, basado principalmente en la prioridad de soportes para las operaciones en campo, generando la programación del cronograma basado en las fechas operativas y su aplicación en campo de los registros documentales, con este proceso se realiza el control de avance en donde se definen los indicadores de avance y alcance de cada uno de los GIT y de los tipos documentales actualizados y en proceso de revisión y cargue.</t>
  </si>
  <si>
    <t>LOG_11.2</t>
  </si>
  <si>
    <t>Un (1) Archivo con el consolidado de documentos a crear según requerimientos, terminado.</t>
  </si>
  <si>
    <t>Se realiza un consolidado de documentos asignados a la DRA en el cual se generan los diferentes tipos documentales que entran al proceso de actualización.</t>
  </si>
  <si>
    <t>OOEE y Coordinadores DRA.xlsx
Inventario en revisión de pares.xlsx
Control documental 2022.xlsx</t>
  </si>
  <si>
    <t>LOG_11.3</t>
  </si>
  <si>
    <t>Un (1) Archivo con las fechas y seguimiento de los avances proyectados, terminado.</t>
  </si>
  <si>
    <t>Se realiza el cronograma con el listado y proyección de documentos con las fecha y prioridades de actualización de los manuales y documentos operativos por cada uno de los GIT de la DRA.</t>
  </si>
  <si>
    <t>Cronograma de actualizacion.xlsx</t>
  </si>
  <si>
    <t>LOG_11.4</t>
  </si>
  <si>
    <t>Un (1) Informe de control con los indicadores de aprobación de los documentos en Isolución, terminado.</t>
  </si>
  <si>
    <t>Se consolidan las estadísticas de avance en la actualización de la documentación de la DRA, clasificada por tipo documental y su responsabilidad de cada uno de los GIT encargados de las operaciones estadísticas.</t>
  </si>
  <si>
    <t>graf dinamica.xlsx</t>
  </si>
  <si>
    <t>LOG_61</t>
  </si>
  <si>
    <t>Una (1) base documental con el ajuste al desarrollo de los aplicativos de acopio, validación y análisis de la operación de exportaciones e importaciones, y con la base de recolección con el instrumento desarrollado de la operación de precio de venta de cigarrillos y tabaco, entregada</t>
  </si>
  <si>
    <t># de documentos entregados/total de documentos requeridos</t>
  </si>
  <si>
    <t>LOG_61.1</t>
  </si>
  <si>
    <t>Un (1) documento con el ajuste al diseño de la herramienta de  las operaciones estadísticas de exportaciones e importaciones de acuerdo a mesas de trabajo con sistemas, entregado</t>
  </si>
  <si>
    <t>El avance del indicador se mantiene en 0% debido a la generación de los documentos en avance pero sin entrega oficial por parte del equipo coordinador de las operaciones.</t>
  </si>
  <si>
    <t>LOG_61.2</t>
  </si>
  <si>
    <t>Una (1) base de datos realizada con el instrumento de recolección de precio de venta de cigarrillos y tabaco, entregado</t>
  </si>
  <si>
    <t>LOG_61.3</t>
  </si>
  <si>
    <t>Un (1) documento con el desarrollo y/o mejora de los aplicativos, pruebas de escritorio, para las investigaciones ESAG y SIPSA, entregado</t>
  </si>
  <si>
    <t>LOG_62</t>
  </si>
  <si>
    <t>Una (1) base documental con los resultados de pruebas a los aplicativos desarrollados para la recolección, análisis y validación de la información, entregada.</t>
  </si>
  <si>
    <t>LOG_62.1</t>
  </si>
  <si>
    <t>Un (1) documento con el resultado de las pruebas del diseño de la herramienta de precio de venta de cigarrillos y tabaco, finalizado</t>
  </si>
  <si>
    <t xml:space="preserve">Convenio 2022 - Secretaria Distrital de Planeación </t>
  </si>
  <si>
    <t>Se realiza la entrega correspondiente al 13% del total de documentos proyectados para entrega.</t>
  </si>
  <si>
    <t>Se realiza la entrega documental de los avances alcanzados en el diseño del aplicativo de la EAS, estos corresponden a la entrega de especificaciones al área de sistemas y los soportes a las pruebas aplicadas al aplicativo acorde a las bases históricas del operativo.</t>
  </si>
  <si>
    <t>LOG_62.2</t>
  </si>
  <si>
    <t>Un (1) documento con los resultados de las pruebas al instrumento de recolección de la Encuesta Anual de Comercio - EAC, entregado</t>
  </si>
  <si>
    <t>LOG_62.3</t>
  </si>
  <si>
    <t>Un (1) documento con el resultado de las pruebas del diseño de la herramienta de la Encuesta Anual de Servicios - EAS, finalizado</t>
  </si>
  <si>
    <t xml:space="preserve">Se realizan las especificaciones de la EAS, su Formulario y el resultado de las pruebas efectuadas hasta la fecha. </t>
  </si>
  <si>
    <t>20220324_SOLICITUD A SISTEMAS ULT.xlsx
DSOEASECO005_v7_EAS-INTEGRACION EEUA_071022.xlsx
FORMULARIO EAS 2021 NUEVO APLICATIVO13-06-2022 (3).xlsx
SOPORTE PRUEBAS III trimestre 2022.pdf</t>
  </si>
  <si>
    <t>LOG_62.4</t>
  </si>
  <si>
    <t>Un (1) documento con el resultado de las pruebas del diseño de los nuevos instrumentos de recolección  en las investigaciones ESAG y SIPSA, finalizado</t>
  </si>
  <si>
    <t xml:space="preserve">DICE_1 </t>
  </si>
  <si>
    <t>Una (1) funcionalidad que mejoren el uso de los microdatos anonimizados.</t>
  </si>
  <si>
    <t>% de la funcionalidad desarrollada</t>
  </si>
  <si>
    <t>DICE_1.1</t>
  </si>
  <si>
    <t>Un (1) documento con la propuesta de desarrollo de la funcionalidad.</t>
  </si>
  <si>
    <t xml:space="preserve">El porcentaje de avance está de conformidad  con lo planeado. 
Este porcentaje hace referencia al avance de diseño, desarrollo y las pruebas realziads en el ambiente de pruebas de la funcionalidad. </t>
  </si>
  <si>
    <t xml:space="preserve">Actividad ejecutada en el primer trimestre </t>
  </si>
  <si>
    <t xml:space="preserve">El desarrollo de la funcionalidad presenta el siguiente avance general:
- Ajustes de diseño: 100% 
- Ajustes de código fuente del sistema: 80%
- Pruebas funcionales: 70%
- Configuraciones del sistema: 70% </t>
  </si>
  <si>
    <t xml:space="preserve"> $                           7.396.603</t>
  </si>
  <si>
    <t xml:space="preserve"> $                       7.396.603,20</t>
  </si>
  <si>
    <t xml:space="preserve"> $                       1.849.150,80</t>
  </si>
  <si>
    <t>FORTALECIMIENTO DE LA DIFUSIÓN DE LA INFORMACIÓN ESTADÍSTICA PRODUCIDA POR EL DANE  NACIONAL</t>
  </si>
  <si>
    <t>Servicio de información implementado</t>
  </si>
  <si>
    <t>C-0401-1003-29-0-0401102-02</t>
  </si>
  <si>
    <t>FORT_DIFUSION_2022_DIF</t>
  </si>
  <si>
    <t>DICE_1.2</t>
  </si>
  <si>
    <t>Un (1) documento con la información de la funcionalidad, finalizado</t>
  </si>
  <si>
    <t xml:space="preserve">Durante este trimestre se realizaron las siguientes actividades: 
-	Se iniciaron las pruebas funcionales de la versión 5.2.0 en el link: http://10.57.40.135/anda5.2.0/index.php/catalog/central/about para revalidar los pasos necesarios para su implementación en pruebas.
-	Se validaron los permisos de los usuarios.
-	Verificación de las actividades que se pueden realizar desde el módulo del administrador.
-	Se realizó la verificación de la información de las operaciones estadísticas que se trasfirieron en el backup a la versión actual.
-	Se verifica que los enlaces y la información sea coherente,
-	Se realiza la verificación de la información almacenada en los archivos XML , RDF y los microdatos.
-	Se crea un estudio de prueba.
-	Se realiza los enlaces en las colecciones creadas.
-	Se realizan actualizaciones de los archivos XML y RDF para verificar que la información se encuentre completa.
-	Se verificó la carga y descarga de los archivos del XML, RDF y de las bases de datos que se publican (CSV, ,SAV Y STATA). </t>
  </si>
  <si>
    <t>GTE030PDT006f005v4_1_Producción.</t>
  </si>
  <si>
    <t xml:space="preserve">DICE_2 </t>
  </si>
  <si>
    <t>Siete (7) herramientas de visualización de datos y sus instrumentos pedagógicos de información en operaciones estadísticas del DANE para la difusión de información estadística.</t>
  </si>
  <si>
    <t>Número de funcionalidades desarrolladas/Numero de funcionalidades propuestas</t>
  </si>
  <si>
    <t>DICE_2.1</t>
  </si>
  <si>
    <t>Cuatro (4) herramientas  de visualización de datos y sus instrumentos pedagógicos de información en operaciones estadísticas del DANE para la difusión de información estadística.</t>
  </si>
  <si>
    <t>El porcentaje es debido a que a la fecha:
Aplicativo aula virtual de aprendizaje para selección de personal operativo - 100% desarrollo e implementación
Visor Wayuú y pasa a ambiente de pruebas - 100% desarrollo pasa a ambiente de pruebas 
Visor de Migración - 90% desarrollo</t>
  </si>
  <si>
    <t>1.  VISOR WAYUU 
2. Visor estadísticas de Migración
3. Aplicativo aula virtual de aprendizaje para selección de personal operativo</t>
  </si>
  <si>
    <t>INFORME HERRAMIENTAS DE VISUALIZACIÓN DE DATOS</t>
  </si>
  <si>
    <t>1.  VISOR WAYUU 
2. Visor estadísticas de Migración
3. Aplicativo aula virtual de aprendizaje para selección de personal operativo
4. Visor estadísticas de Migración - Versión con desagregación por departamentos y municipios:
5. SIAC Python 3.6</t>
  </si>
  <si>
    <t xml:space="preserve"> $                         20.966.131</t>
  </si>
  <si>
    <t xml:space="preserve"> $                     20.966.131,20</t>
  </si>
  <si>
    <t xml:space="preserve"> $                       5.241.533,00</t>
  </si>
  <si>
    <t>DICE_2.2</t>
  </si>
  <si>
    <t>Tres (3) herramientas  de visualización de datos y sus instrumentos pedagógicos de información en operaciones estadísticas del DANE para la difusión de información estadística.</t>
  </si>
  <si>
    <t>4. Visor estadísticas de Migración - Versión con desagregación por departamentos y municipios:
5. SIAC Python 3.6</t>
  </si>
  <si>
    <t xml:space="preserve">DICE_3 </t>
  </si>
  <si>
    <t>Una (1) nueva funcionalidad incorporada a la herramienta tecnológica de chat virtual para ampliar cobertura y mejorar la atención a la ciudadanía.</t>
  </si>
  <si>
    <t xml:space="preserve">% de la funcionalidad desarrollada </t>
  </si>
  <si>
    <t>DICE_3.1</t>
  </si>
  <si>
    <t>Un (1) diseño de la propuesta de la herramienta finalizado</t>
  </si>
  <si>
    <t xml:space="preserve">La funcionalidad se implementó al 100% se han realizados pruebas y se corrigieron fallas presentadas en el desarrollo. Se hizo capacitación a los funcionarios y se entregó el primer reporte de sesiones. No se reporta al 100% porque se entregará un demo con imágenes del funcionamiento de la herramienta, teniendo en cuenta que solo los funcionarios de servicio al ciudad pueden acceder a ella. </t>
  </si>
  <si>
    <t>Actividad ejecutada en el primer trimestre</t>
  </si>
  <si>
    <t xml:space="preserve">Se entrega al 100% desarrollada e implementada la funcionalidad denominada tipificador de la conversación. Conforme a esta funcionalidad, los asesores asignen el tema principal y/o subtema de que se trató en la conversación y así se puede obtener la estadística de los temas más consultados por los ciudadanos. 
El tipificador de la conversación se visualiza en el módulo de AsesorWeb al finalizar la conversación con el ciudadano, este aparece como un link a un formulario y quedará tipificado tema, subtema, relevancia. El sistema almacena la información seleccionada por el asesor en la base de información para posteriormente aplicar el algoritmo de análisis y conteo y visualizar la información desde el módulo de reportes. Unos de los objetivos de almacenar dichos datos es analizar la información para identificar posibles tendencias de los ciudadanos y así enfocar los esfuerzos en la actualización de la base de conocimiento del sistema.
</t>
  </si>
  <si>
    <t xml:space="preserve"> $                           2.620.766</t>
  </si>
  <si>
    <t xml:space="preserve"> $                       2.620.766,40</t>
  </si>
  <si>
    <t xml:space="preserve"> $                         655.192,00</t>
  </si>
  <si>
    <t>DICE_3.2</t>
  </si>
  <si>
    <t>Una (1) fase de implementación y pruebas de la herramienta finalizada</t>
  </si>
  <si>
    <t>Se entrega al 100% desarrollada e implementada la funcionalidad denominada tipificador de la conversación. Conforme a esta funcionalidad, los asesores asignen el tema principal y/o subtema de que se trató en la conversación y así se puede obtener la estadística de los temas más consultados por los ciudadanos. 
El tipificador de la conversación se visualiza en el módulo de AsesorWeb al finalizar la conversación con el ciudadano, este aparece como un link a un formulario y quedará tipificado tema, subtema, relevancia. El sistema almacena la información seleccionada por el asesor en la base de información para posteriormente aplicar el algoritmo de análisis y conteo y visualizar la información desde el módulo de reportes. Unos de los objetivos de almacenar dichos datos es analizar la información para identificar posibles tendencias de los ciudadanos y así enfocar los esfuerzos en la actualización de la base de conocimiento del sistema.</t>
  </si>
  <si>
    <t>INFORME FINAL</t>
  </si>
  <si>
    <t xml:space="preserve">DICE_4 </t>
  </si>
  <si>
    <t>Una (1) estrategia para el fortalecimiento de los medios para la divulgación de información en el proceso de rendición de cuentas y de información pública, implementada</t>
  </si>
  <si>
    <t xml:space="preserve">% de la estrategia formulada e implementada </t>
  </si>
  <si>
    <t>DICE_4.1</t>
  </si>
  <si>
    <t>Un (1) documento con la estrategia de implementación del plan de comunicación,  con la definición de las actividades, de conformidad con la el proyecto de inversión 2022.</t>
  </si>
  <si>
    <t>El porcentaje de avance de la estrategia de fortalecimiento con los medios está de conformidad con lo planeado y en concordancia con lo establecido en el proyecto de inversión. El porcentaje se estimó con base en la definición de las activiades a ejecutar en el año.</t>
  </si>
  <si>
    <t xml:space="preserve">Fortalecimiento de los medios para la divulgación de información en el proceso de rendición de cuentas y de información pública. 
Esta estrategia está alineada con el proyecto de inversión no. 2019011000147 y muestra de manera secuencial, clara y precisa, la metodología que debe seguirse para el relacionamiento con los medios de comunicación, así como la difusión de información por las redes sociales de la entidad y el protocolo previo a los viajes en comisión del director a territorio. En el marco de esta estrategia se entrega un informe de avance de las acciones ejecutadas en el año (III trimestre)para:
1. Ruedas de prensa
2. Redes sociales 
3. Viajes en territorio </t>
  </si>
  <si>
    <t xml:space="preserve"> $                        110.983.478</t>
  </si>
  <si>
    <t xml:space="preserve"> $                     82.675.624,00</t>
  </si>
  <si>
    <t xml:space="preserve"> $                     20.668.906,00</t>
  </si>
  <si>
    <t>Documentos metodológicos - DICE</t>
  </si>
  <si>
    <t>C-0401-1003-29-0-0401103-02</t>
  </si>
  <si>
    <t>FORT_DIFUSION_2022_GRUPOS_INTERES</t>
  </si>
  <si>
    <t>DICE_4.2</t>
  </si>
  <si>
    <t>Un (1) informe con la implementación de la estrategia.</t>
  </si>
  <si>
    <t xml:space="preserve">INFORME - FORTALECIMIENTO DE LOS MEDIOS PARA LA DIVULGACIÓN DE INFORMACIÓN EN EL PROCESO DE RENDICIÓN DE CUENTAS Y DE INFORMACIÓN PÚBLICA
SUB ANEXOS.
Registro de comunicados y ruedas de prensa.
calendario editorial con métricas
formato Relacionamiento con medios </t>
  </si>
  <si>
    <t xml:space="preserve">DICE_10 </t>
  </si>
  <si>
    <t xml:space="preserve">Un (1) informe con la descripción y evidencias de la publicación de las seis (6) herramientas de visualización de datos desarrolladas en 2021 y que están pendientes por su implementación en las plataformas de la entidad. </t>
  </si>
  <si>
    <t xml:space="preserve">% del informe de implementación de las herramientas tecnológicas </t>
  </si>
  <si>
    <t>DICE_10.1</t>
  </si>
  <si>
    <t>Un (1) informe de diagnóstico: Sobre la infraestructura tecnológica que permite acceder a la información de las herramientas para la visualización de datos y la pedagogía social, así como, sobre su estado luego de la implementación en los servidores de pruebas y desarrollo.</t>
  </si>
  <si>
    <t>El porcentaje de avance se determino de conformidad al avance en el restablecimiento de los visores de datos</t>
  </si>
  <si>
    <t xml:space="preserve">Actividad ejecutada en el segundo trimestre </t>
  </si>
  <si>
    <t>Visor de conteo	Pendiente por reestablecer
Visor de pobreza	https://sitios.dane.gov.co/pobreza/
Visor de datos SIPSA	Pendiente por reestablecer
App SIPSA	Pendiente por reestablecer
Visor de datos - Microdatos anda 	https://www.dane.gov.co/files/anda/index.html</t>
  </si>
  <si>
    <t xml:space="preserve"> $                         19.654.088</t>
  </si>
  <si>
    <t xml:space="preserve"> $                     19.654.088,40</t>
  </si>
  <si>
    <t xml:space="preserve"> $                       4.913.522,00</t>
  </si>
  <si>
    <t>DICE_10.2</t>
  </si>
  <si>
    <t>Un (1) informe de ajustes: Sobre los ajustes o actualizaciones que deban realizarse sobre las herramientas para la visualización de datos y la pedagogía social.</t>
  </si>
  <si>
    <t xml:space="preserve">Se entrega el estado de los visores implementados.
Visor de conteo	Pendiente por reestablecer
Visor de pobreza	https://sitios.dane.gov.co/pobreza/
Visor de datos SIPSA	Pendiente por reestablecer
App SIPSA	Pendiente por reestablecer
Visor de datos - Microdatos anda 	https://www.dane.gov.co/files/anda/index.html
</t>
  </si>
  <si>
    <t>RESUMEN ESTADO VISORES</t>
  </si>
  <si>
    <t>Para realizar el restablecimiento de los visores de datos era necesario tener acceso a la información del servidor. Como se reportó en los informes de los trimestres anteriores, el acceso al servidor así como a la infraestructura se demoró un poco mas de lo planificado. Por lo anterior se tiene un retraso en el restablecimiento de tres visores.</t>
  </si>
  <si>
    <t>DICE_10.3</t>
  </si>
  <si>
    <t>Un (1) informe final: Sobre la disposición al público de las herramientas para la visualización de datos y la pedagogía social.</t>
  </si>
  <si>
    <t>Visor de pobreza	https://sitios.dane.gov.co/pobreza/
Visor de datos - Microdatos anda 	https://www.dane.gov.co/files/anda/index.html</t>
  </si>
  <si>
    <t>DCD_1</t>
  </si>
  <si>
    <t>Dos (2) formatos de notificación (nacimiento y muerte) para grupos étnicos implementados en los departamentos de Amazonas, Guainía, Chocó, Vichada, Pueblo Kogui de la Sierra Nevada de Santa Marta y Buenaventura, producidos.</t>
  </si>
  <si>
    <t>(Número de talleres para la construcción de la ruta, socialización e implementación de los formatos de ND con grupos étnicos, realizados/ total de talleres para la construcción de la ruta, socialización e implementación de los formatos de ND con grupos étnicos  propuestos) * 100</t>
  </si>
  <si>
    <t>DCD_1.1</t>
  </si>
  <si>
    <t>Seis (6) talleres de construcción de ruta de implementación de los formatos de nacimiento y muerte en: Amazonas, Guainía, Chocó, Vichada, Pueblo Kogui de la Sierra Nevada de Santa Marta y Buenaventura, realizados.</t>
  </si>
  <si>
    <t>Se realizó la socialización y se recibió presupuesto de talleres en: Amazonas, Guainía, Buenaventura y Pueblo Koguis</t>
  </si>
  <si>
    <t>Se recibió la matriz presupuestal de los talleres para los departamentos de Amazonas, Guainía, Buenaventura y Pueblo Koguis de la Sierra Nevada</t>
  </si>
  <si>
    <t>1). Carpeta Concertación talleres grupos étnicos
C:\Users\emvallec\OneDrive - dane.gov.co\DATOS D\D_DATOS 2021\D_DATOS\A_EEVV_2022\INFORMES OPLAN\EVIDENCIAS PAI\III TRIMESTRE</t>
  </si>
  <si>
    <t>Se recibió presupuesto de talleres en: Amazonas, Guainía, Buenaventura y Pueblo Koguis y se avanzó con el taller de capacitación a las parteras y parteros de Asoredipar Chocó, de la Subregión del Darien, correspondiente a los municipios de Acandí, Rio Sucio, Unguía, Carmen del Darien y Juradó, Se diseño y construcción de la Cartilla para el diligencimiento de los formatos de notificación y registro de nacimiento y muerte para grupos étnicos.</t>
  </si>
  <si>
    <t xml:space="preserve"> $    1.404.081.433</t>
  </si>
  <si>
    <t>Bases de datos de la temática de salud</t>
  </si>
  <si>
    <t>C-0401-1003-20-0-0401006-02</t>
  </si>
  <si>
    <t>EEVV_2022_BD</t>
  </si>
  <si>
    <t>DCD_1.2</t>
  </si>
  <si>
    <t>Dos (2) talleres de socialización de los formatos de notificación de nacimiento y muerte en: Amazonas y Guainía, realizados.</t>
  </si>
  <si>
    <t>DCD_1.3</t>
  </si>
  <si>
    <t>Cinco (5) talleres de capacitación para la implementación de los formatos de notificación de nacimiento y muerte: Amazonas, Guainía, Chocó, Vichada, Pueblo Kogui de la Sierra Nevada de Santa Marta y Buenaventura, realizados.</t>
  </si>
  <si>
    <t>a). Se realizó taller de capacitación a las parteras y parteros de Asoredipar Chocó, de la Subregión del Darien, correspondiente a los municipios de Acandí, Rio Sucio, Unguía, Carmen del Darien y Juradó.
b). Se finalizó el diseño y construcción de la Cartilla para el diligencimiento de los formatos de notificación y registro de nacimiento y muerte para grupos étnicos.</t>
  </si>
  <si>
    <t xml:space="preserve">1). Carpeta Taller Chocó.
2).Concertación talleres grupos étnicos
3). Cartilla-NacimientosDefunciones_G-Étnicos_Julio25
</t>
  </si>
  <si>
    <t>DCD_3</t>
  </si>
  <si>
    <t>Un (1) documento con la detección y análisis de necesidades, el diseño temático y el diseño estadístico del conteo intercensal 2024, elaborados.</t>
  </si>
  <si>
    <t>(Número de documentos de la fase de diseño del conteo intercensal 2024, producidos/ total de  documentos de la fase de diseño del conteo intercensal 2024 propuestos)  * 100</t>
  </si>
  <si>
    <t>DCD_3.1</t>
  </si>
  <si>
    <t>Un (1) plan general del conteo intercensal, realizado.</t>
  </si>
  <si>
    <t>SSe avanzó con la estructuración del plan general y con las consultorías que están acompañando el componente temático y cartográfico</t>
  </si>
  <si>
    <t>Se avanzó con la documentación del plan general</t>
  </si>
  <si>
    <t>PLAN GENERAL- DAN CONTEO</t>
  </si>
  <si>
    <t>Se avanzó con la estructuración del plan general y con las consultorías que están acompañando el componente temático y cartográfico</t>
  </si>
  <si>
    <t>Documentos metodológicos del censo de población y vivienda
Documentos de estudios postcensales temáticas demográficas y poblacionales</t>
  </si>
  <si>
    <t>C-0401-1003-20-0-0401052-02
C-0401-1003-20-0-0401053-02</t>
  </si>
  <si>
    <t>CSDM_CNPV_2022_DM
CSDM_CNPV_2022_DEP</t>
  </si>
  <si>
    <t>DCD_3.2</t>
  </si>
  <si>
    <t>Un (1) documento con variables y el contenido del cuestionario para el conteo intercensal, elaborado.</t>
  </si>
  <si>
    <t>Se acanzó con la definición y discusión de variables del cuestionario</t>
  </si>
  <si>
    <t xml:space="preserve">Cuestionario Conteo propuesto </t>
  </si>
  <si>
    <t>DCD_3.3</t>
  </si>
  <si>
    <t>Un (1) documento con el diseño temático y diseño de cuadros de salida para el conteo intercensal, elaborado.</t>
  </si>
  <si>
    <t>La consultoría temática entregó el primer producto</t>
  </si>
  <si>
    <t>Prod 1. documento de avance con los resultados de la exploración de la metodología estadística, operativa y del componente tecnológico para el Conteo intercensal</t>
  </si>
  <si>
    <t>DCD_3.5</t>
  </si>
  <si>
    <t>Un (1) documento con el diseño estadístico del conteo intercensal, elaborado</t>
  </si>
  <si>
    <t>La consultoría de marco censal entregó primer producto</t>
  </si>
  <si>
    <t>3.5 Producto_1 componente cartográfico</t>
  </si>
  <si>
    <t>DCD_4</t>
  </si>
  <si>
    <t>Un (1) documento con la metodología a aplicar para la adecuación del SEN con enfoque diferencial étnico, elaborado.</t>
  </si>
  <si>
    <t>(Número de documentos de la fase de diseño de la implementación del enfoque diferencial étnico en el SEN, producidos/ total de  documentos de la fase de diseño de la implementación del enfoque diferencial étnico en el SEN, propuestos)  * 100</t>
  </si>
  <si>
    <t>DCD_4.1</t>
  </si>
  <si>
    <t>Un (1) documento diagnóstico del autorreconocimiento étnico en las operaciones estadísticas y registros administrativos, realizado.</t>
  </si>
  <si>
    <t>En el trimestre se consolidó el documeno de agenda integral étnica; el documento de diagnóstico de regsitros es definitivo; y se firmó un convenio con el PNUD por medio del cual se contratarán a los delegados técnicos del MPC</t>
  </si>
  <si>
    <t>Se consolidó documento de Agenda Inttegral étnica</t>
  </si>
  <si>
    <t>4.1 Agenda integral y diagnóstico</t>
  </si>
  <si>
    <t>En el trimestre se consolidó el documeno de agenda integral étnica; el documento de diagnóstico de regsitros es definitivo; y se negoció el convenio con el PNUD por medio del cual se contratarán a los delegados técnicos del MPC. Se espera firma en octubre de 2022</t>
  </si>
  <si>
    <t>Documentos metodológicos</t>
  </si>
  <si>
    <t>C-0401-1003-20-0-0401044-02</t>
  </si>
  <si>
    <t>MPC_2022_DM</t>
  </si>
  <si>
    <t>DCD_4.2</t>
  </si>
  <si>
    <t>Un (1) comité técnico entre el DANE y delegados técnicos de la MPC  para la adecuación del SEN, conformado</t>
  </si>
  <si>
    <t>Se negoció convenio con PNUD por medio del cual se contratarán delegados técnicos del comité</t>
  </si>
  <si>
    <t>4.2. Plan de Trabajo DANE - PNUD 2022-versión FINAL1 28-9-22</t>
  </si>
  <si>
    <t>DCD_12</t>
  </si>
  <si>
    <t>Tres (3) capítulos de la historia demográfica de la violencia en los departamentos de Colombia en los últimos 35 años,  finalizados</t>
  </si>
  <si>
    <t>DCD_12.1</t>
  </si>
  <si>
    <t>Un (1) capítulo de la historia demográfica de la violencia en el Valle del Cauca en los últimos 35 años, producido.</t>
  </si>
  <si>
    <t xml:space="preserve">73,5%
</t>
  </si>
  <si>
    <t>Se finalizo el primer documento, el segundo esta a punto de terminar y el tercero ya tiene la revisión de literatura avanzada.</t>
  </si>
  <si>
    <t>Se termino la revisión de literatura, se estimaron las tablas de vida y el efecto de los homicidios en la esperanza de vida para el Valle del Cauca por edad, entre 1986 y 2017.</t>
  </si>
  <si>
    <t>Entrega Violencia en el Valle</t>
  </si>
  <si>
    <t>Boletines técnicos de la temática demografía y población</t>
  </si>
  <si>
    <t>C-0401-1003-20-0-0401016-02</t>
  </si>
  <si>
    <t>PPED_2022_CR</t>
  </si>
  <si>
    <t>DCD_12.2</t>
  </si>
  <si>
    <t>Un (1) capítulo de la historia demográfica de la violencia en Choco en los últimos 35 años, producido.</t>
  </si>
  <si>
    <t>Se avanzo en la construcción del documento sobre Chocó en un 90%</t>
  </si>
  <si>
    <t>Documeto de avance violencia en el Choco</t>
  </si>
  <si>
    <t>DCD_12.3</t>
  </si>
  <si>
    <t>Un (1) capítulo de la historia demográfica de la violencia en Cauca en los últimos 35 años, producido.</t>
  </si>
  <si>
    <t>Se avanzo en la revision de literatura del documento sobre el Cauca.</t>
  </si>
  <si>
    <t>Revision de literatura_Cauca</t>
  </si>
  <si>
    <t>Se priorizo la terminación de los otros documentos, se proyecta terminar este en el IV trimestre 2022</t>
  </si>
  <si>
    <t>DCD_15</t>
  </si>
  <si>
    <t>Un (1) visor de información para la caracterización sociodemográfica del pueblo wayuu, elaborado</t>
  </si>
  <si>
    <t>Sumatoria de productos estadísticos entregados y/o publicados de  la caracterización  sociodemográfica del pueblo Wayuu ( indicadores y herramienta de visualización)</t>
  </si>
  <si>
    <t>DCD_15.1</t>
  </si>
  <si>
    <t>Un (1) documento con los indicadores priorizados del pueblo wayuu, elaborado</t>
  </si>
  <si>
    <t>Se avanzó en la consolidación y diseño de la herramienta de visibilización de datos del pueblo wayuu. Se espera que se publique en la segunda semana de octubre</t>
  </si>
  <si>
    <t xml:space="preserve">En el marco de la Mesa de Estadísticas Étnicas se encuentran priorizados 25 indicadores a los cuales cada entidad está construyendo metadatos y cuadros de salida. En el trimestre se avanzó en el seguimiento de esos indicadores, y en la revisión de nuevos indicadores que se ordena en el Auto 696 de la Corte Constitucional </t>
  </si>
  <si>
    <t>15.1. Indicadores</t>
  </si>
  <si>
    <t>DCD_15.2</t>
  </si>
  <si>
    <t>Una (1) herramienta de visualización de datos del pueblo wayuu, desarrollada.</t>
  </si>
  <si>
    <t>Durante el trimestre se avanzó con el desarrollo de la herramienta de visualización de datos (DICE), y se incorporó el procesamiento de valores relativos en cada una de las herramientas que acompañan el visor</t>
  </si>
  <si>
    <t>15.2 Procesamientos_visor_wayúu</t>
  </si>
  <si>
    <t>DCD_16</t>
  </si>
  <si>
    <t>Cuatro (4) visores de información sociodemográfica para los pueblos indígenas, elaborados</t>
  </si>
  <si>
    <t>Sumatoria de productos estadísticos entregados y/o publicados de  la caracterización  sociodemográfica de los pueblos indígenas (  herramienta de visualización)</t>
  </si>
  <si>
    <t>DCD_16.1</t>
  </si>
  <si>
    <t>Tablas de procesamientos para los visores de información, elaboradas</t>
  </si>
  <si>
    <t>En el III trimestre se revisó y envío a DICE para su publicación el visor del pueblo indígena Wiwa. Este visor servirá como modelo para los otros tres visores de los pueblos de la Sierra Nevada. Se completaron los demás procesamientos para los visores</t>
  </si>
  <si>
    <t xml:space="preserve">Se realizaron todos los procesamientos de personas y viviendas de los 4 pueblos indígenas de la Sierra Nevada. </t>
  </si>
  <si>
    <t>16.1 Procesamientos_pueblo_Kogui,_Kankuamo_y_Arhuaco</t>
  </si>
  <si>
    <t>Se avanzó en el procesamiento de información que componen cada uno de los 4 visores, y se termina el visor del Pueblo Wiwa. Se inicia con el visor del pueblo Arhuaco</t>
  </si>
  <si>
    <t>DCD_16.2</t>
  </si>
  <si>
    <t>Cuatro (4) visores de información sociodemográfica a nivel municipal por cada pueblo indígena de la Sierra Nevada, elaborados</t>
  </si>
  <si>
    <t>Se realizó la entrega a DICE del visor del pueblo Wiwa para la publicación.</t>
  </si>
  <si>
    <t>16.2 Visor_wiwa_28_09_2022r</t>
  </si>
  <si>
    <t>DCD_17</t>
  </si>
  <si>
    <t>Un (1) visor de información sociodemográfica a nivel municipal para la población negra, afrocolombiana, raizal y palenquera, elaborado</t>
  </si>
  <si>
    <t>Sumatoria de productos estadísticos entregados y/o publicados de  la caracterización  sociodemográfica de los NARP ( Documentos metodológicos, bases de datos y herramienta de visualización)</t>
  </si>
  <si>
    <t>DCD_17.1</t>
  </si>
  <si>
    <t>Un (1) documento del diseño temático del visor, elaborado</t>
  </si>
  <si>
    <t>En el III trimestre se realizó una revisión general al visor NAPR por municipio. Se ajustan los resultados en TCCN. Se ajusta el encabezado del visor. Se cuentan con nuevos procesamientos.</t>
  </si>
  <si>
    <t>Se cuenta con guía temática para el visor municipal NARP</t>
  </si>
  <si>
    <t>En el visor se evidencia el contenido de la guía (17. VIsor_municipal_NARP)</t>
  </si>
  <si>
    <t>Se avanzó en el procesamiento de los indicadores que componen el visor de población NARP a nivel municipal, se presentó una primera versión y se recibieron las retroalimentaciones.</t>
  </si>
  <si>
    <t>DCD_17.2</t>
  </si>
  <si>
    <t>Una (1) base de datos con el procesamiento de la información a nivel municipal, procesada</t>
  </si>
  <si>
    <t>Se cuenta con los procesamientos de la población Negra, afrodescendiente, Raizal y Palenquera a nivel municipal.</t>
  </si>
  <si>
    <t>El visor consolida todos los procesamientos (17. VIsor_municipal_NARP)</t>
  </si>
  <si>
    <t>DCD_17.3</t>
  </si>
  <si>
    <t>Un (1) visor de información sociodemográfica a nivel municipal, elaborado</t>
  </si>
  <si>
    <t>Se presenta visor municipal de grupo de grupos étnicos para revisión del equipo étnico</t>
  </si>
  <si>
    <t>Avance archivo visor municipal (17. VIsor_municipal_NARP)</t>
  </si>
  <si>
    <t>DCD_18</t>
  </si>
  <si>
    <t>Una (1) metodología para el desarrollo de censo de vehículos de tracción animal, elaborada.</t>
  </si>
  <si>
    <t>(Número de documentos de la fase de diseño para el desarrollo del censo de vehículos de tracción animal, producidos/ total de  documentos para el  desarrollo del censo de vehículos de tracción animal, propuestos)  * 100</t>
  </si>
  <si>
    <t>DCD_18.1</t>
  </si>
  <si>
    <t>Un (1) documento con la detección y análisis de requerimientos, elaborado</t>
  </si>
  <si>
    <t>Terminado en el II trimestre 2022</t>
  </si>
  <si>
    <t>Meta cumplida al 100% en el II trimestre 2022</t>
  </si>
  <si>
    <t>DCD_18.2</t>
  </si>
  <si>
    <t>Un (1) diseño temático, elaborado</t>
  </si>
  <si>
    <t>DCD_18.3</t>
  </si>
  <si>
    <t>Un (1) instrumento de recolección, elaborado</t>
  </si>
  <si>
    <t>DCD_18.4</t>
  </si>
  <si>
    <t>Una (1) guía para la elaboración de censo de vehículos de tracción animal, elaborada.</t>
  </si>
  <si>
    <t>DCD_19</t>
  </si>
  <si>
    <t>Un (1) desarrollo de herramientas e instrumentos que se requieren en la construcción del Censo Minero, finalizadas.</t>
  </si>
  <si>
    <t>(Número de documentos de la fase de diseño para el desarrollo del censo minero, producidos/ total de  documentos para el  desarrollo del censo minero, propuestos)  * 101</t>
  </si>
  <si>
    <t>DCD_19.1</t>
  </si>
  <si>
    <t xml:space="preserve">Un  (1) documento con la base de municipios que tienen actividad minera, finalizado  </t>
  </si>
  <si>
    <t xml:space="preserve">Se termina la actualización técnica de la documentación y se empieza alistamiento de los documentos para entrega, se terminan labores operativas y se trabaja con las fuentes secundarias de difícil contacto para determinar el marco de municipios con actividad minera </t>
  </si>
  <si>
    <t>Se terminó con el envío y contacto con los municipios para indagar sobre la presencia de  actividad minera en aquellos que no tienen títulos mineros en los diferentes sistemas de información consultados, además se empleó un call center para disminuir l cantidad de municipios sin contacto. Se empieza con la elaboración de informes de la actividad realizada</t>
  </si>
  <si>
    <t>CONTACTOS_MUNICIPIOS_CM_2022</t>
  </si>
  <si>
    <t>Se avanza para la terminación de la fase de diseño con el manual de diligenciamiento y se avanza en los demás productos que completan a fase de construcción, se completan los productos que se necesitan para la realización de la operación estadística una vez se asigne presupuesto para la realización del censo minero</t>
  </si>
  <si>
    <t>DCD_19.2</t>
  </si>
  <si>
    <t xml:space="preserve">Un (1) instrumento de recolección, actualizado. </t>
  </si>
  <si>
    <t xml:space="preserve">SE terminaron las reuniones de revisión de cuestionario, se eliminaron preguntas sin salida estadística y se mejoró fraseo y opciones de respuesta, se está numerando y limpiando el archivo en uno entregable a imprenta para su eventual impresión en la posibilidad de hacer el operativo </t>
  </si>
  <si>
    <t>Cuestionario_ajustado</t>
  </si>
  <si>
    <t>DCD_19.3</t>
  </si>
  <si>
    <t>Un (1) documento manual de diligenciamiento, terminado.</t>
  </si>
  <si>
    <t>Con la versión de cuestionario se hace actualización del manual de acuerdo a los filtros y nuevas preguntas formuladas y se corrigen los conceptos de las variables que tienen</t>
  </si>
  <si>
    <t>Manual de diligenciamiento CM2022</t>
  </si>
  <si>
    <t>DCD_19.4</t>
  </si>
  <si>
    <t>Un (1) documento de plan de recolección, terminado.</t>
  </si>
  <si>
    <t xml:space="preserve">Se terminó con la revisión del grupo de trabajo, se ajustó el documento según el lineamiento y se está actualizando de acuerdo a los supuestos de municipios que tienen actividad minera </t>
  </si>
  <si>
    <t>DSO-DRC-CNM-001-B2 (1)</t>
  </si>
  <si>
    <t>DCD_21</t>
  </si>
  <si>
    <t>Un (1) Módulo de Prospectiva intercensal en la encuesta de Calidad de Vida, elaborado</t>
  </si>
  <si>
    <t>Modulo elaborado/Modulo propuesto</t>
  </si>
  <si>
    <t>DCD_21.1</t>
  </si>
  <si>
    <t xml:space="preserve">Un (1) documento de construcción de nuevas preguntas para ECV, diseñadas para la producción de información poblacional y demográfica. </t>
  </si>
  <si>
    <t>Se avanza con las conclusiones y recomendaciones en la  lReunión del Grupo de Expertos de las Naciones Unidas sobre el Impacto de la Pandemia de Covid-19 en la Realización de Censos de Población y Vivienda y en Preocupaciones sobre la Calidad de los Datos del Censo y análisis temático de resultados sociodemográficos de la ECV</t>
  </si>
  <si>
    <t>Participación en las Conclusiones y Recomendaciones de la Reunión del Grupo de Expertos de las Naciones Unidas sobre el Impacto de la Pandemia de Covid-19 en la Realización de Censos de Población y Vivienda y en Preocupaciones sobre la Calidad de los Datos del Censo y análisis temático de resultados sociodemográficos de la ECV
Conclusions and Recommendations EGM Census 2021.docx
Solicitud de cuadros ECV – campesinos.eml</t>
  </si>
  <si>
    <t>Conclusions and Recommendations EGM Census 2021.docx
Solicitud de cuadros ECV – campesinos.eml</t>
  </si>
  <si>
    <t>Se avanza con las conclusiones y recomendaciones en la Reunión del Grupo de Expertos de las Naciones Unidas sobre el Impacto de la Pandemia de Covid-19 en la Realización de Censos de Población y Vivienda y en Preocupaciones sobre la Calidad de los Datos del Censo y análisis temático de resultados sociodemográficos de la ECV.</t>
  </si>
  <si>
    <t>DCD_21.2</t>
  </si>
  <si>
    <t>Un (1) documento metodológico para la realización de ejercicios intercensales con los resultados de la ECV.</t>
  </si>
  <si>
    <t>Se esta revisando los insumos para elaborar el documento metodológico para la realización de ejercicios intercensales con los resultados de la ECV.</t>
  </si>
  <si>
    <t>DCD_21.3</t>
  </si>
  <si>
    <t>Un (1) documento metodológico para la realización de ejercicio de validación del REBP con los resultados de la ECV.</t>
  </si>
  <si>
    <t>Se realizo seguimiento a la integración del REBP 2021</t>
  </si>
  <si>
    <t xml:space="preserve">
*SEGUIMIENTO INTEGRACION REBP 2021 </t>
  </si>
  <si>
    <t>DCD_21.4</t>
  </si>
  <si>
    <t xml:space="preserve">Un (1) informe de análisis de cobertura de  la ECV 2022 vs REBP 2021 y  variables comunes </t>
  </si>
  <si>
    <t>El informe de análisis de cobertura de la ECV 2022 vs REBP 2021, solo se pude realizar una vez se tenga el REBP 2021, el cual se terminó de construir en el mes de septiembre</t>
  </si>
  <si>
    <t xml:space="preserve">El informe de análisis de cobertura de  la ECV 2022 vs REBP 2021, solo se pude realizar una vez se tenga el REBP 2021, el cual se terminó de construir en el mes de septiembre </t>
  </si>
  <si>
    <t>DIG_1</t>
  </si>
  <si>
    <t>Dos (2) publicaciones del directorio estadístico de empresas y una (1) del sector público versión 2.0, actualizadas</t>
  </si>
  <si>
    <t>Bases de datos generadas/dos bases de datos programadas</t>
  </si>
  <si>
    <t>DIG_1.1</t>
  </si>
  <si>
    <t>Dos (2) bases de datos del directorio estadístico de empresas para las investigaciones de acuerdo con las bases de datos de las entidades actualizadas y dispuestas.</t>
  </si>
  <si>
    <t>El porcentaje de avance está de conformidad  con lo planeado. Este porcentaje hace referencia a los avances de las publicaciones del directorio estadístico de empresas y del sector público versión 2.0.</t>
  </si>
  <si>
    <t xml:space="preserve">Durante este periodo se avanzo en las ETL de la fase de actualización e integración del RELAB, y se genero la respectiva base de datos.
Y se genero la documentación sobre el proceso desarrollado para el cargue del directorio en el lago de datos en nube y de la evidencia sobre el cargue de la revisión de la fase 1 del plan general, metodología y ficha metodológica del RELAB.   </t>
  </si>
  <si>
    <t>Actualización Directorio Estadístico</t>
  </si>
  <si>
    <t>La Dirección de Geoestadística, durante este periodo avanzo en la actualización de las bases de datos del directorio público a partir de la información suministrada a al fecha.
Y se avanza en  los procesos de dpcumentación de los proceso adelantados.</t>
  </si>
  <si>
    <t xml:space="preserve"> $                         74.465.000</t>
  </si>
  <si>
    <t xml:space="preserve"> $                     55.848.750,00</t>
  </si>
  <si>
    <t>Bases de Datos del Marco Geoestadístico Nacional</t>
  </si>
  <si>
    <t>C-0401-1003-21-0-0401003-02</t>
  </si>
  <si>
    <t>DIG_1.2</t>
  </si>
  <si>
    <t>Una (1)  base de datos del directorio del sector público versión 3.0 del país articulado, con la caracterización y clasificación institucional de las entidades para los análisis por parte de los usuarios dispuesta.</t>
  </si>
  <si>
    <t>Durante este periodo se avanzo en la actualización de las bases de datos que incluyen archivos de actualización del Directorio Estadístico del Sector Público: DAFP, Contaduría para la identificación de unidades nuevas y definición del universo de entidades contables públicas y el recuento de unidades estadísticas aprobadas desde la CIEFP como insumo para la clasificación institucional.</t>
  </si>
  <si>
    <t>Actualización Directorio Sector Público</t>
  </si>
  <si>
    <t>DIG_2</t>
  </si>
  <si>
    <t>Dos (2) documentos técnicos de directorios estadísticos fortalecidos como operaciones estadísticas</t>
  </si>
  <si>
    <t>Documentos generados/dos documentos programados</t>
  </si>
  <si>
    <t>DIG_2.1</t>
  </si>
  <si>
    <t>Dos (2) documentos del diseño metodológico generados</t>
  </si>
  <si>
    <t>El porcentaje de avance está de conformidad  con lo planeado. Este porcentaje hace referencia a la generación de los documentos técnicos de directorios estadísticos fortalecidos como operaciones estadísticas</t>
  </si>
  <si>
    <t>Se generaron los documentos de los diseños metodológicos de los directorios Agropecuario y de educación.</t>
  </si>
  <si>
    <t>BD Directorios</t>
  </si>
  <si>
    <t>La Dirección de Geoestadística, en este periodo del año diseño las metodologias del directorios. Y se avanza en la documentación final.</t>
  </si>
  <si>
    <t xml:space="preserve"> $                         29.150.000</t>
  </si>
  <si>
    <t xml:space="preserve"> $                     21.862.500,00</t>
  </si>
  <si>
    <t>DIG_2.2</t>
  </si>
  <si>
    <t>Dos (2) manuales de actualización y mantenimiento generados</t>
  </si>
  <si>
    <t>Se avanza en  los documentos técnicos  y manual operativo de las base de datos de los directorios</t>
  </si>
  <si>
    <t>Documentos Técnicos</t>
  </si>
  <si>
    <t>DIG_3</t>
  </si>
  <si>
    <t xml:space="preserve">Un (1) marco geoestadístico nacional actualizado en sus componentes cartográficos y temáticos </t>
  </si>
  <si>
    <t>Base de datos generada/Una bases de datos programadas</t>
  </si>
  <si>
    <t>DIG_3.1</t>
  </si>
  <si>
    <t>Una (1) base de datos del Marco Geoestadístico Nacional cartográfico y temático, actualizado, con ajuste de limites territoriales, surgimiento/eliminación de centros poblados, crecimiento horizontal y vertical y actualización de variable vivienda.</t>
  </si>
  <si>
    <t>El porcentaje de avance está conforme con lo planeado. Este porcentaje hace referencia a la actualización cartográficay temática del marco geoestadístico nacional y generación de productos cartográficos</t>
  </si>
  <si>
    <t xml:space="preserve">En este periodo se realizó las actividades de actualización y estructuración cartográfica de manzanas y de centros poblados con un acumulado de 628 centros poblados, como parte de la actualización de la base del MGN.
 </t>
  </si>
  <si>
    <t>ACTUALIZACIÓN CARTOGRAFICA</t>
  </si>
  <si>
    <t>La Dirección de Geoestadística, durante este trimestre del año continuo con las actividades de actualización del marco geoestadístico nacional en sus componentes cartográficos y temáticos, como en la gestión de recuentos y generación de productos cartograficos para las operaciones estadísticas requeridos.</t>
  </si>
  <si>
    <t xml:space="preserve"> $                   604.200.000,00</t>
  </si>
  <si>
    <t xml:space="preserve"> $                   453.150.000,00</t>
  </si>
  <si>
    <t>BDMGN_2022_GESTIONAR_INFO
BDMGN_2022_INTEGRAR_MGN</t>
  </si>
  <si>
    <t>DIG_3.2</t>
  </si>
  <si>
    <t>Un (1) informe de evaluación del Marco Geoestadístico Nacional</t>
  </si>
  <si>
    <t>No aplica para el periodo</t>
  </si>
  <si>
    <t>NO APLICA</t>
  </si>
  <si>
    <t>DIG_3.3</t>
  </si>
  <si>
    <t>Cien mil (100.000) productos cartográficos para las operaciones estadísticas generados</t>
  </si>
  <si>
    <t>Se continua con la generación de los productos cartográficos requeridos para las operaciones estadísticas de GEIH, CEED, EGIT y EMICRON.</t>
  </si>
  <si>
    <t>GENERACIÓN _PRODUCTOS</t>
  </si>
  <si>
    <t>DIG_3.4</t>
  </si>
  <si>
    <t>Una (1) base nacional de datos de recuento validada para la actualización del Marco Geoestadístico Nacional y uso de las operaciones estadísticas</t>
  </si>
  <si>
    <t>Se realizó la consolidación y validación registros a nivel de manzana o sección rural de los recuentos cargados.</t>
  </si>
  <si>
    <t>RECUENTO</t>
  </si>
  <si>
    <t>DIG_3.5</t>
  </si>
  <si>
    <t>Realizar sesiones enfocadas a fortalecer las capacidades técnicas en el uso e integración de la información estadística y geoespacial, en el marco del programa de fortalecimiento a las sedes y subsedes del DANE</t>
  </si>
  <si>
    <t>Se realizó un taller para las ciudades de la territorial Suroccidental, dirigido al personal de supervisores, encuestadores, recuentistas y sensibilizadores, dirigido al personal que presta sus servicios en las ciudades de Cali, Buenaventura, Pasto y Popayán a la Gran encuesta integrada de hogares Transversal, Encuesta de calidad de vida, la Encuesta de Micronegocios, Índices y Censo de Edificaciones. Los temas presentados en los talleres se encuentran relacionados con las Generalidades de las actividades desarrolladas por la DIG, Generalidades del Marco Geoestadístico Nacional, División político-administrativa, Portafolio de productos cartográficos, Georreferenciación de unidades estadísticas, Recuento de unidades estadísticas, Novedades cartográficas y Geoportal DANE.</t>
  </si>
  <si>
    <t>FORTALECIMIENTO_SUBSEDES</t>
  </si>
  <si>
    <t>DIG_4</t>
  </si>
  <si>
    <t>Una (1) base de datos del Marco Maestro Rural y Agropecuario cartográficamente, actualizado.</t>
  </si>
  <si>
    <t>DIG_4.1</t>
  </si>
  <si>
    <t>Actualización de dominios de estudio (cultivos priorizados) a partir de sensores remotos e información de los gremios</t>
  </si>
  <si>
    <t>El porcentaje de avance está de conformidad con lo planeado. Este porcentaje hace referencia a la iniciativa interinstitucional orientada en fortalecer el uso e integración de la  información estadística y geoespacial y al  seguimiento de agendas globales con la participación como punto focal en los grupos, iniciativas y articulaciones nacionales e internacionales para el aprovechamiento de la información estadística y geoespacial.</t>
  </si>
  <si>
    <t>Se avanza en el  desarrollo del documento con la hoja de ruta propuesta para el marco de gobernanza de los datos geo-estadísticos, dentro del Plan Estratégico de Información Geográfica Nacional</t>
  </si>
  <si>
    <t>DOMINIOS_ESTUDIO</t>
  </si>
  <si>
    <t>La Dirección de Geoestadística, durante este trimestre adelanto las actividades para la actualización del Marco Maestro Rural y Agropecuario cartográficamente.</t>
  </si>
  <si>
    <t xml:space="preserve"> $                   212.530.000,00</t>
  </si>
  <si>
    <t xml:space="preserve"> $                   159.397.500,00</t>
  </si>
  <si>
    <t>BDMGN_2022_INTEGRAR_MGN</t>
  </si>
  <si>
    <t>DIG_4.2</t>
  </si>
  <si>
    <t>Cincuenta mil (50.000) conglomerados del Marco Maestro Rural y Agropecuario actualizados</t>
  </si>
  <si>
    <t>Durante este trimestre se atendieron los requerimientos por parte de grupos internacionales y nacionales asi:
Inter-Agency and Expert Group on Disaster-related statistics: revisión de los documentos ajustados por el Grupo a partir de las observaciones entregadas por sus integrantes.​ Grupo de Trabajo de Estadísticas sobre la Medición y Registro de Indicadores Relativos a la Reducción del Riesgo de Desastres de la CEA-CEPAL/Subgrupo de Trabajo: Desarrollo de la versión interactiva en línea de la matriz de recomendaciones institucionales y metodológicas para la medición de indicadores ODS relacionados con desastres y con el Marco de Sendai (ST-MATRIZ).​
Apoyo al seguimiento para la construcción hoja de ruta sector estadísticas UNGRD. Coordinación con IGAC para consolidación de documento preliminar.​
Apoyo al desarrollo de compromisos del DANE con la Federación Colombiana de Municipios en el marco del Comité Nacional de Gestión del Riesgo de Desastres.​
Apoyo al requerimiento de la UNGRD sobre el Plan de Acción para la atención de la segunda temporada de lluvias 2022 del sector estadísticas.​
Atención a iniciativas y articulaciones - integración de información estadística y geoespacial:​ Presentación e informe de resultados de la Cuarta Sesión de la sala de Geografía y Medio Ambiente del CASEN. ​
y en MEGA:​ Formalización Plan de Trabajo 2022 - 2025 GT-IIEG y cargue información de Colombia - MEGA versión 2.0 ajustada.​</t>
  </si>
  <si>
    <t>COBERTURAS_TIERRA</t>
  </si>
  <si>
    <t>DIG_5</t>
  </si>
  <si>
    <t>Una (1) iniciativa interinstitucional orientada en fortalecer el uso e integración de la  información estadística y geoespacial, con enfoque en el seguimiento a agendas globales, así como el aprovechamiento de fuentes alternativas y de la información estadística en diferentes contextos. lideradas por la DIG</t>
  </si>
  <si>
    <t>Actividades realizadas/actividades programadas</t>
  </si>
  <si>
    <t>DIG_5.1</t>
  </si>
  <si>
    <t>Una (1) hoja de ruta para la construcción del Plan Nacional de Información Geoespacial con la articulación de la ICDE, el SEN y el PEN en el marco de la gobernanza de los datos geoestadísticos, liderada por la DIG</t>
  </si>
  <si>
    <t>DOCUMENTOS_HOJA DE RUTA</t>
  </si>
  <si>
    <t>La Dirección de Geoestadística, durante este trimestre se avanza en la generación de la hoja de ruta de la gobernanza de los datos geoestadísticos y  se ha participado en las iniciativas nacionales e internacionales orientada en fortalecer el uso e integración de la  información estadística y geoespacial, con enfoque en el seguimiento a agendas globales.</t>
  </si>
  <si>
    <t xml:space="preserve"> $                     54.855.000,00</t>
  </si>
  <si>
    <t xml:space="preserve"> $                     41.141.250,00</t>
  </si>
  <si>
    <t>LEVANTAMIENTO E INTEGRACIÓN DE LA INFORMACIÓN GEOESPACIAL CON LA INFRAESTRUCTURA ESTADÍSTICA NACIONAL Y OTROS DATOS  NACIONAL}</t>
  </si>
  <si>
    <t>Servicio de geo información Estadística</t>
  </si>
  <si>
    <t>DIG_5.2</t>
  </si>
  <si>
    <t>Participación, como punto focal, en los grupos, iniciativas y articulaciones nacionales e internacionales para el aprovechamiento de la información estadística y geoespacial en la gestión de riesgo de desastres en los grupos, iniciativas y articulaciones nacionales e internacionales para el aprovechamiento de la información estadística y geoespacial</t>
  </si>
  <si>
    <t xml:space="preserve">ACTIVIDADES GRUPOS FOCALES </t>
  </si>
  <si>
    <t>DIG_6</t>
  </si>
  <si>
    <t>Un (1) proyecto de investigación/innovación y soluciones a demanda, enmarcadas en el análisis y modelado espacial, con el fin de fortalecer y generar valor agregado a los procesos de producción y difusión estadística, desarrollado.</t>
  </si>
  <si>
    <t>DIG_6.1</t>
  </si>
  <si>
    <t xml:space="preserve">Desarrollar metodologías para la Identificación y caracterización de cultivos definidos a partir de procesos de clasificación sobre imágenes satelitales y de drone, con exploración en técnicas de Machine Learning para el fortalecimiento del Marco Maestro Rural y Agropecuario. </t>
  </si>
  <si>
    <t>El porcentaje de avance está de conformidad con lo planeado. Este porcentaje hace referencia a las acciones adelantadas frente a las metodologías del proyecto para la evaluación de dinámicas urbanas y el monitoreo del desarrollo sostenible a partir de técnicas que integren la información estadística y geoespacial.</t>
  </si>
  <si>
    <t>Durante este periodo se avanzo en la identificación, recolección y sistematización de información en campo correspondiente a coberturas vegetales, con enfoque en cultivos de interés (maíz y piña) en áreas rurales de los municipios Granada y San Martin, departamento del Meta y  se desarrollo la rutina en Python para la extracción del valor de píxel de acuerdo con las muestras de entrenamiento, y posterior clasificación binaria.  Adicionalmente, se desarrolla aplicación para consumir el modelo y generar la clasificación a partir de una imagen satelital.​</t>
  </si>
  <si>
    <t>ACTIVIDADES PARA EL FORTALECIMIENTO MMRA</t>
  </si>
  <si>
    <t>La Dirección de Geoestadística, durante este periodo se avanzó en las metodologías del proyecto para la evaluación de dinámicas urbanas y el monitoreo del desarrollo sostenible a partir de técnicas que integren la información estadística y geoespacial, para el fortalecimiento de los marcos estadísticos.</t>
  </si>
  <si>
    <t>DIG_6.2</t>
  </si>
  <si>
    <t>Generar estadísticas experimentales para la evaluación de dinámicas urbanas y el monitoreo del desarrollo sostenible a partir de técnicas que integren la información estadística y geoespacial</t>
  </si>
  <si>
    <t>Se trabajo en los indicadores de dinámica urbana:​ donse se cálculo las métricas espaciales a nivel de cuadricula y gradiente, posterior revisión y análisis de interpretación de resultados.​
Se avanza en el modelo de crecimiento urbano con modelo Random Forest y obtención de mapa de transición de probabilidades derivadas de crecimiento urbano 2015-2020, en área de prueba (Barranquilla).​
y se Desarrollo de rutinas en Python para la identificación de posibles crecimientos urbanos a partir de imágenes satelitales Sentinel-2, y la identificación de posibles nuevos centros poblados y crecimientos urbanos a partir de imágenes de radar (Sentinel-1).​
Asi mismo, se ha trabajado en los indiacdores ODS, con el modelo automatizado en versión definitiva, para actualización del ODS 9.1.1. (sujeto a datos disponibles de población mundial vigencia 2021) y el cálculo preliminar del indicador ODS 11.7.1 actualizado a vigencia 2021, sobre nueva muestra de ciudades.</t>
  </si>
  <si>
    <t>ACTIVIDADES EVALUACIÓN DINAMICAS URBANAS</t>
  </si>
  <si>
    <t>DIG_7</t>
  </si>
  <si>
    <t xml:space="preserve">Geoportal y herramientas colaborativas demandadas para la actualización de los marcos, desarrollados. </t>
  </si>
  <si>
    <t>DIG_7.1</t>
  </si>
  <si>
    <t>Un (1) geovisor para la  consulta de las estadísticas territoriales, resultado de la batería base de indicadores territoriales consolidada por DIRPEN</t>
  </si>
  <si>
    <t>El porcentaje de avance está de conformidad con lo planeado. Este porcentaje hace referencia a mantener y socializar el Geoportal y al  desarrollo de las herramientas de cartografía colaborativa</t>
  </si>
  <si>
    <t>Se desarrollo y puesta en producción del Geovisor de Estadísticas Territoriales del SEN. URL https://geoportal.dane.gov.co/geovisores/territorio/estadisticas-territoriales-sen/.  Datos iniciales: Indicador de Capacidad Estadística Territorial –ICET. Gestión con la DIRPEN para la entrega de datos para nuevos indicadores territoriales.​</t>
  </si>
  <si>
    <t>GEOVISOR_TERRITORIALES</t>
  </si>
  <si>
    <t>La Dirección de Geoestadística, durante este periodo,  avanza en mantener y definir la estratagía de difusión del Geoportal y el desarrollo de las herramientas colaborativas demandadas.</t>
  </si>
  <si>
    <t xml:space="preserve"> $                   100.567.500,00</t>
  </si>
  <si>
    <t xml:space="preserve"> $                     75.425.625,00</t>
  </si>
  <si>
    <t>SGEO_2022_PLAN_SIGE</t>
  </si>
  <si>
    <t>DIG_7.2</t>
  </si>
  <si>
    <t>Una (1) herramienta de cartografía colaborativa optimizada e implementada para la actualización de los niveles geográficos del MGN y variables temáticas.</t>
  </si>
  <si>
    <t>Para este periodo se cuenta con el geovisor de Cartografía Colaborativa. el cual se dispone para consulta las funcionalidades de novedades cartográficas transmitidas: https://geoportal.dane.gov.co/geovisores/territorio/cartografia-colaborativa-mgn. y se avanza en los procesos de publicación de Servicios Web Geográficos en el nuevo Servidor de Geoserver .
Durante este periodo se finalizo el levantamiento,  diseño y desarrollo,y se está trabajando  en la recuperación y desarrollo de las funcionalidades de edición​ de niveles geográficos de MGN seleccionados (Manzana), ​ sitios de interés y equipamientos.​</t>
  </si>
  <si>
    <t>GEOVISOR_CARTOGRAFIA_COLABORATIVA</t>
  </si>
  <si>
    <t>DIG_7.3</t>
  </si>
  <si>
    <t>Una (1) estrategia de fortalecimiento de difusión del geoportal con entidades y academia, definida</t>
  </si>
  <si>
    <t>En este periodo como parte de la construcción de las estrategias, se finalizo con la definición de los ejes estratégicos para continuar con el piloto de la difusión del Geoportal en diferentes espacios y en este mes se presentó el Geoportal en una reunión de la Federación colombiana de municipios.  ​</t>
  </si>
  <si>
    <t>DIFUSION_GEOPORTAL</t>
  </si>
  <si>
    <t>DIG_9</t>
  </si>
  <si>
    <t>Una (1) herramienta del observatorio inmobiliario, elaborado</t>
  </si>
  <si>
    <t>DIG_9.1</t>
  </si>
  <si>
    <t>Una (1) herramienta generada</t>
  </si>
  <si>
    <t>El porcentaje de avance está de conformidad con lo planeado. Este porcentaje hace referencia a los procesos de difusión de la herramienta del observatorio inmobiliario</t>
  </si>
  <si>
    <t>Durante este periodo se avanzó en la migración parcial al Geoportal del DANE del micrositio y el geovisor del Observatorio Inmobiliario Naciona - OIN (con 22 vistas desarrolladas a la fecha y capas geográficas, en el siguiente link; https://geoportal.dane.gov.co/observatorio/</t>
  </si>
  <si>
    <t>VISOR DE CONSULTA</t>
  </si>
  <si>
    <t>La Dirección de Geoestadística, durante este periodo avanza en los procesos de migración y publicación del visor</t>
  </si>
  <si>
    <t>DIRPEN_3</t>
  </si>
  <si>
    <t>Un (1) programa de Fortalecimiento de RRAA implementado</t>
  </si>
  <si>
    <t>Actividades programadas para el fortalecimiento de RRAA / Actividades realizadas para el fortalecimiento de RRAA</t>
  </si>
  <si>
    <t>DIRPEN_3.1</t>
  </si>
  <si>
    <t>Dos (2) Informes de diagnóstico y planes de fortalecimiento a RRAA priorizados por el DANE realizados y socializados</t>
  </si>
  <si>
    <t>El personal del GIT realiza las labores necesarias para dar cubrimiento a los diferentes frentes de trabajo que demanda el programa de fortalecimiento de registros administrativos. sin embargo, existen retos importantes en cuanto a la capacidad del personal para cubrirlas y la carencia de recursos tecnológicos dispuestos para ello.  En este momento no se cuenta con la restauración de los accesos VPN lo cual limita todos los ejercicios que se requieren en términos de procesamiento de bases de datos y revisión de calidad, actualmente se apela a los recursos en la nube con que cuenta la entidad y las capacidades computacionales de los contratistas que realizan procesamientos de bases.</t>
  </si>
  <si>
    <t>14 RRAA del SIECI analizados
1 RA de migración colombia analizado</t>
  </si>
  <si>
    <t>1. RA Informales SIECI
2. RA Migración Colombia</t>
  </si>
  <si>
    <t>El personal del GIT realiza las labores necesarias para dar cubrimiento a los diferentes frentes de trabajo que demanda el programa de fortalecimiento de registros administrativos. sin embargo, existen retos importantes en cuanto a la capacidad del personal para cubrirlas y la carencia de recursos tecnológicos dispuestos para ello.  En este momento no se cuenta con la restauración de los accesos VPN lo cual limita todos los ejercicios que se requieren en términos de procesamiento de bases de datos y revisión de calidad, actualmente se apela a los recursos en la nube con que cuenta la entidad y las capacidades computacionales de los contratistas que realizan procesamientos de bases.  La salida de dos funcionarios de planta del GIT por procesos de traslado y encargo han debilitado la capacidad del equipo en responder requerimientos del programa de fortalecimiento de registros.</t>
  </si>
  <si>
    <t>Existen retos importantes en cuanto a la capacidad del personal para cubrirlas y la carencia de recursos tecnológicos dispuestos para ello. La salida de dos funcionarios de planta del GIT por procesos de traslado y encargo han debilitado la capacidad del equipo en responder requerimientos del programa de fortalecimiento de registros.</t>
  </si>
  <si>
    <t>FORTALECIMIENTO DE LA PRODUCCIÓN DE ESTADÍSTICAS SUFICIENTES Y DE CALIDAD, MEDIANTE LA COORDINACIÓN Y REGULACIÓN DEL SEN NACIONAL</t>
  </si>
  <si>
    <t>Bases de microdatos anonimizados
Servicio de articulación del sistema estadístico nacional
Documentos de diagnóstico del aprovechamiento de registros</t>
  </si>
  <si>
    <t>C-0401-1003-26-0-0401091-02
C-0401-1003-26-0-0401096-02
C-0401-1003-26-0-0401089-02</t>
  </si>
  <si>
    <t>UAD_2022_BMA
DTEC_DIRPEN_2022_ARTI_SEN
UAD_2022_FORT_FRA</t>
  </si>
  <si>
    <t>DIRPEN_3.2</t>
  </si>
  <si>
    <t>Dos (2) bases de datos anonimizadas realizado</t>
  </si>
  <si>
    <t>Actas de reunión, presentaciones y documentos generados en el proceso de anonimización del censo experimental.  Conceptos técnicos y actas relacionadas con las solicitudes remitidas el GIT y relacionadas con anonimización de bases de datos.</t>
  </si>
  <si>
    <t>DIRPEN_3.3</t>
  </si>
  <si>
    <t>Un (1) informe de seguimiento de diagnósticos de RRAA realizado en periodos anteriores.</t>
  </si>
  <si>
    <t>Actas de reunión, presentaciones realizadas en los comités técnicos, correos electrónicos soporte del proceso de seguimiento.</t>
  </si>
  <si>
    <t>1. Actas
2. Algoritmos
3. Documentos
4. Presentaciones
5. presentaciones y fichas</t>
  </si>
  <si>
    <t>DIRPEN_3.4</t>
  </si>
  <si>
    <t>Un (1) informe de los talleres de socialización de los instrumentos del programa de fortalecimiento de RRAA realizado.</t>
  </si>
  <si>
    <t>Se remite presentación Taller Fortalecimiento y anonimización</t>
  </si>
  <si>
    <t>1. Taller de anonimización
2. Taller de fortalecimiento</t>
  </si>
  <si>
    <t>DIRPEN_3.5</t>
  </si>
  <si>
    <t>Un (1) informe sobre el acompañamiento realizado a Direcciones Técnicas y grupos internos de trabajo del DANE y otras entidades del orden nacional y territorial en las tres líneas de acción de programa de fortalecimiento de RRAA (líneas del programa: Diagnóstico, anonimización y diseño de RRAA) realizado.</t>
  </si>
  <si>
    <t>Se remiten actas, correos, fichas de comités técnicos, presentaciones, bases de datos, documentos de revisión de referentes internacionales, guías, indicadores, oficios, entre otros. Los soportes se encuentran clasificados por entidad, área o temática en la cual se requirió apoyo.</t>
  </si>
  <si>
    <t>1. Gestión de Proveedores
2. Revisión Referentes Internacionales</t>
  </si>
  <si>
    <t>DIRPEN_4</t>
  </si>
  <si>
    <t>Dieciocho (18) evaluaciones de la calidad estadística para identificar el grado de cumplimiento de los atributos de calidad por parte de las operaciones estadísticas, ejecutadas</t>
  </si>
  <si>
    <t>Número de evaluaciones de la calidad estadística realizadas/ Número de evaluaciones de la calidad estadística programadas en el PECE 2022</t>
  </si>
  <si>
    <t>DIRPEN_4.1</t>
  </si>
  <si>
    <t>Seis (6) contratos interadministrativos suscritos con las entidades del SEN a evaluar</t>
  </si>
  <si>
    <t>A septiembre de 2022 se cerraron las etapas de revisión documental y semana en sitio para 8 evaluaciones de calidad. Se ha culminado un informe de evaluación y los restantes se encuentran en proceso</t>
  </si>
  <si>
    <t>Se suscribieron los contratos interadministrativos con las siguientes entidades:
1. IDEAM
2. ICFES
3. AUNAP
4. SUPERSERVICIOS
5. SUPERFINANCIERA
6. INVEMAR</t>
  </si>
  <si>
    <t>Contratos interadministrativos suscritos con: 
1. IDEAM
2. ICFES
3. AUNAP
4. SUPERSERVICIOS
5. SUPERFINANCIERA
6. INVEMAR</t>
  </si>
  <si>
    <t>A 30 de septiembre se suscribieron los contratos interadministrativos requeridos para las evaluaciones de calidad, al igual que los contratos de los expertos que conforman los equipos evaluadores para la ejecución de este proceso; de igual manera, se realizó el cierre de las etapas de revisión documental y semana en sitio para 8 evaluaciones de calidad y se finalizó el documento de análisis del esquema de evaluación.</t>
  </si>
  <si>
    <t>DIRPEN_4.2</t>
  </si>
  <si>
    <t>Veintiseis (26) contratos de prestación de servicios suscritos para desempeñar los diferentes roles del equipo evaluador de la calidad estadística</t>
  </si>
  <si>
    <t>Se han suscrito 21 contratos de prestación de servicios para desempeñar los diferentes roles del equipo evaluador de la calidad estadística</t>
  </si>
  <si>
    <t>21 contratos de prestación de servicios</t>
  </si>
  <si>
    <t>DIRPEN_4.3</t>
  </si>
  <si>
    <t>Nueve (9) formatos de validación para la sensibilización de las entidades SEN</t>
  </si>
  <si>
    <t>Esta actividad se reportó finalizada en el segundo trimestre</t>
  </si>
  <si>
    <t>DIRPEN_4.4</t>
  </si>
  <si>
    <t>Dieciocho (18) listas de chequeo consolidadas</t>
  </si>
  <si>
    <t xml:space="preserve">Se consolidaron listas de chequeo producto de la evaluación de las siguientes operaciones:
1. Pulso Empresarial
2. Cuenta ambiental y económica de flujos de energía
3. Consumo de agua potable
4. Tasa de Interés Bancario Corriente
5. Desembarcos de Pesquerías Artesanales en Sitios de Acopio de la Producción Pesquera
6. Medición de la Calidad de la Educación a partir de los Exámenes Saber
7. Tasa de interés de captación y de colocación mas representativa de mercado y la comercial promedio de captación del sistema financiero.
8. Area y cambio de cobertura Glaciar
</t>
  </si>
  <si>
    <t>Listas de chequeo producto de la evaluación de las siguientes operaciones:
1. Pulso Empresarial
2. Cuenta ambiental y económica de flujos de energía
3. Consumo de agua potable
4. Tasa de Interés Bancario Corriente
5. Desembarcos de Pesquerías Artesanales en Sitios de Acopio de la Producción Pesquera
6. Medición de la Calidad de la Educación a partir de los Exámenes Saber
7.Tasa de interés de captación y de colocación mas representativa de mercado y la comercial promedio de captación del sistema financiero.
8. Area y cambio de cobertura Glaciar</t>
  </si>
  <si>
    <t>DIRPEN_4.5</t>
  </si>
  <si>
    <t>Dieciocho (18) informes de evaluación de la calidad estadística finalizados</t>
  </si>
  <si>
    <t>Se cuenta con el informe final de evaluación de la operación estadística Pulso Empresarial y con los informes de rol para la evaluación de la operación estadística: Cuenta ambiental y económica de flujos de energía</t>
  </si>
  <si>
    <t>Informe final de evaluación de la operación estadística Pulso Empresarial
Informes de rol para la evaluación de la operación estadística: Cuenta ambiental y económica de flujos de energía</t>
  </si>
  <si>
    <t>DIRPEN_4.6</t>
  </si>
  <si>
    <t>Un (1) documento con el análisis del esquema de evaluación de calidad estadística, desarrollado</t>
  </si>
  <si>
    <t>Se finalizó documento con el análisis del esquema de evaluación de calidad estadística</t>
  </si>
  <si>
    <t>Documento con el análisis del esquema de evaluación de calidad estadística</t>
  </si>
  <si>
    <t>DIRPEN_5</t>
  </si>
  <si>
    <t xml:space="preserve">Un (1) Marco de aseguramiento de la calidad y sus instrumentos, que contribuyen a la gestión de la calidad estadística, implementados </t>
  </si>
  <si>
    <t>Número de entidades con acompañamiento en la implementación de los instrumentos del Marco de Aseguramiento de la Calidad / Número de entidades programadas para acompañamiento</t>
  </si>
  <si>
    <t>DIRPEN_5.1</t>
  </si>
  <si>
    <t>Un (1) documento del Marco de Aseguramiento de la Calidad para Colombia oficializado</t>
  </si>
  <si>
    <t>El avance cuantitativo corresponde a la ejecución del último pilotaje del instrumento de autoevaluación con 5 entidades SEN y los avances en la oficialización del documento del MAC. Como fase inicial de los acompañamientos, se diseñaron y ajustaron los contenidos del curso virtual del MAC de acuerdo con la estructura definitiva del documento</t>
  </si>
  <si>
    <t xml:space="preserve">El documento Marco de Aseguramiento de la Calidad y la resolución que lo oficializa ya se sometió a consulta y se realizaron los ajustes correspondientes estamos a la espera de la publicación del documento para continuar con el desarrollo de la implementación del MAC. </t>
  </si>
  <si>
    <t>1. Documento Marco aseguramiento calidad estadistica SEN ajustado de acuerdo con los resultados de las consultas.
2. Correo de envío a corrección de estilo y diagramación DANE</t>
  </si>
  <si>
    <t>A 30 de septiembre se realizó el último pilotaje del instrumento de autoevaluación con 5 entidades SEN, se realizaron ajustes en el desarrollo del formato de identificación del problema de las revisiones focalizadas y el informe de la revisión sistémica se encuentra en su fase final</t>
  </si>
  <si>
    <t>DIRPEN_5.2</t>
  </si>
  <si>
    <t>Tres (3) acompañamientos para la implementación del Marco de Aseguramiento de la Calidad a las entidades SEN priorizadas, desarrollados</t>
  </si>
  <si>
    <t>Para brindar apoyo en la implementación del Marco de Aseguramiento de la Calidad se elaboraron y ajustaron los contenidos para el desarrollo del curso virtual a través de la Plataforma Moodle, con base en la estructura final del documento y su contenido</t>
  </si>
  <si>
    <t>1. Contenidos definitivos de los módulos del curso virtual del MAC</t>
  </si>
  <si>
    <t>DIRPEN_5.3</t>
  </si>
  <si>
    <t>Un (1) instrumento de autoevaluación para verificar la calidad del proceso estadístico de forma cuantitativa y cualitativa, oficializado</t>
  </si>
  <si>
    <t xml:space="preserve">Se realizó el último pilotaje del instrumento con 5 entidades del Sistema Estadústico Nacional:
1. Banco de la República
2. Ministerio de Cultura
3. Invemar
4. Minciencias
5. Superservicios
Como resultado de este ejercicio, se hicieron ajustes en el instrumento de autoevaluación
</t>
  </si>
  <si>
    <t>1. Listas de asistencia reuniones de piloto con entidades SEN
2. Instrumento ajustado de acuerdo con resultado de los aportes recibidos en las mesas de trabajo de revisión del instrumento</t>
  </si>
  <si>
    <t>DIRPEN_5.4</t>
  </si>
  <si>
    <t>Una (1) revisión sistémica para analizar la coherencia de las estadísticas, desarrollada</t>
  </si>
  <si>
    <t>Se remite el informe al equipo de revisiones sistemicas para su revisión. Se envia a revisión de la coordinación de calidad.</t>
  </si>
  <si>
    <t>1. Informe revisión sistémica</t>
  </si>
  <si>
    <t>DIRPEN_5.5</t>
  </si>
  <si>
    <t>Un (1) formato de identificación del problema de la revisión focalizada para su aplicación por parte de los miembros del SEN, implementado</t>
  </si>
  <si>
    <t>Se realizaron ajustes adicionales en el desarrollo del formulario de identificación del problema y se inció el desarrollo del modulo de consultas y seguimiento</t>
  </si>
  <si>
    <t>1. Desarrollo del modulo 1. Formato de identificaciòn del problema:
http://revfocalizadas.dane.gov.co/  
2. Diseño de los modulos de consulta y de seguimiento</t>
  </si>
  <si>
    <t>DIRPEN_6</t>
  </si>
  <si>
    <t xml:space="preserve">Una (1) metodología para la revisión de pares para ser aplicada en los países de América Latina y el Caribe, revisada </t>
  </si>
  <si>
    <t>Número de documentos desarrollados / Número de documentos programados</t>
  </si>
  <si>
    <t>DIRPEN_6.1</t>
  </si>
  <si>
    <t xml:space="preserve">Un (1) Código Regional de Buenas Prácticas, actualizado </t>
  </si>
  <si>
    <t>El avance cuantitativo corresponde a la segunda sistematización de las buenas prácticas presentadas por los países para el CRBP y a la revisión de referentes internacionales para la metodología de revisión de pares</t>
  </si>
  <si>
    <t>Se realizaron los ajustes como resultado de las propuestas de actualización presentadas por los países a través del cuestionario y se remitió nuevamente para una segunda revisión. Se recibieron sus comentarios y se procedió a la consolidación en la matriz de respuestas. Se analizó cada uno de los aportes por país y se brindó la respuesta correspondiente a cada comentario.</t>
  </si>
  <si>
    <t xml:space="preserve">1. Segunda sistematización Propuesta de Actualización CRBP  
</t>
  </si>
  <si>
    <t>Se realizó la segunda sistematización de las buenas prácticas presentadas por los países para la actualización del CRBP, al igual que la revisión de referentes internacionales para la metodología de revisión de pares</t>
  </si>
  <si>
    <t>DIRPEN_6.2</t>
  </si>
  <si>
    <t>Un (1) documento metodológico de revisión de pares, actualizado</t>
  </si>
  <si>
    <t>Revisión de referentes internacionales a través del grupo de trabajo Capstone, con el fin de identificar las similitudes entre la metodología de revisión de pares desarrollada por Eurostat y Paris 21</t>
  </si>
  <si>
    <t>1. Diferencias y similitudes de los mecanismos de revisión entre pares de calidad estadística.</t>
  </si>
  <si>
    <t>DIRPEN_8</t>
  </si>
  <si>
    <t>Un (1) Repositorio con las evidencias de las gestiones realizadas para consolidar el SEN 2.0  actualizado</t>
  </si>
  <si>
    <t>DIRPEN_8.1</t>
  </si>
  <si>
    <t xml:space="preserve">Cinco (5) Salas especializadas del Casen activas, 5 comités  Estadísticos Sectoriales activos y 22 mesas estadísticas activas </t>
  </si>
  <si>
    <t>Se continua con la gestión de los CES para el II semestre, se están trabajando las 5 salas de CASEN, se realizaron mesas de Turismo, Transporte,
Se presenta seguimiento del PEN para el primer semestre 2022.</t>
  </si>
  <si>
    <t xml:space="preserve">En el tercer trimestres se  dio inicio al proceso para la continuación de los CES, se continuan  revisado las lineas de investigación,  en las 5 salas especializadas del CASEN, se publicaron dos notas estadísticas y se están elaborando 3 notas mas, con relación a las mesas se reactivó la mesa deTurismo y  se continua trabajando con las mesas Agropecuaria, Transporte,  Circular, Migración, Servicios publicos, Étnica </t>
  </si>
  <si>
    <t>Carpeta CES. Propuesta de cartas reactivación y directorio de nuevos directivos entidades SEN.
Carpeta CASEN: Reuniones de Mesas, actas, presentaciones, listas de asistencia
Carpeta Mesas : Actividades desarrolladas en las mesas de TIC, Transporte, Turismo, Agropecuarias, Economía Circular, Justicia, Seguridad y Convivencia Ciudadana, Migración , Actividades Económicas informales y Servicios públicos.</t>
  </si>
  <si>
    <t>Se inició el proceso de continuación de los CES, se continuan  revisado las lineas de investigación,  en las 5 salas especializadas del CASEN, se publicaron dos notas estadísticas y se están elaborando 3 notas mas, con relación a las mesas se reactivó la mesa deTurismo y  se continua trabajando con las mesas Agropecuaria, Transporte,  Circular, Migración, Servicios publicos, Étnica.
Para el CASEN, se elaboró un documento donde se registran los principales logros, las principales recomendaciones a las líneas de investigación trabajadas, las lecciones aprendidas y recomendaciones para  la nueva conformación.
El seguimiento del PEN, se elaboró el informe de seguimiento para el I semestre,a nivel global se registra un avance del 75%
Se reactivó el SICODE, se hicieron las pruebas y se inició la actualización de las  Operaciones Estadísticas y los Registros Administrativos por parte de los integrantes del SEN.
Se elaboró un documento con el estado global de la producción y difusión de OO.EE</t>
  </si>
  <si>
    <t>Servicio de articulación del sistema estadístico nacional
Servicio de información de las estadísticas de las entidades del sistema estadístico nacional
Servicio de asistencia técnica para el fortalecimiento de la capacidad estadística</t>
  </si>
  <si>
    <t>C-0401-1003-26-0-0401096-02
C-0401-1003-26-0-0401090-02
C-0401-1003-26-0-0401094-02</t>
  </si>
  <si>
    <t>DTEC_DIRPEN_2022_ARTI_SEN
PLAYART_2022_INF_SEN
PLAYART_2022_ASIS_TEC</t>
  </si>
  <si>
    <t>DIRPEN_8.2</t>
  </si>
  <si>
    <t>Un (1) Informe de gestión y resultados del CASEN con lecciones aprendidas y recomendaciones para su nueva conformación (I Sem)</t>
  </si>
  <si>
    <t xml:space="preserve">Se elaboró un documento donde se registran los principales logros, las principales recomendaciones a las líneas de investigación trabajadas, las lecciones aprendidas y recomendaciones para  la nueva conformación. </t>
  </si>
  <si>
    <t>Documento informe CASEN</t>
  </si>
  <si>
    <t>DIRPEN_8.4</t>
  </si>
  <si>
    <t>Dos (2) informes de seguimiento del PEN</t>
  </si>
  <si>
    <t>Se elaboró el informe de seguimiento para el I semestre y  acuerdo con los insumos que nos entreguen los responsables de las acciones y metas, a nivel global se registra un avance del 75%</t>
  </si>
  <si>
    <t>Informe seguimiento Metas PEN 2020-I Semestre 2022</t>
  </si>
  <si>
    <t>DIRPEN_8.5</t>
  </si>
  <si>
    <t>Tres (3) Inventarios actualizados (1 de operaciones estadísticas, 1 de registros administrativos y 1 de demandas de información)</t>
  </si>
  <si>
    <t xml:space="preserve">En el tercer trimestre se realizaron las pruebas para la reactivación se  dio inicio al proceso de actualización de las características de las Operaciones Estadísticas y los Registros Administrativos por parte de los integrantes del SEN. </t>
  </si>
  <si>
    <t>Reporte de OO.EE y RR.AA.</t>
  </si>
  <si>
    <t>DIRPEN_8.6</t>
  </si>
  <si>
    <t>Un (1) Informe global del estado de la producción y difusión de operaciones estadísticas y registros administrativos del SEN (I Sem)</t>
  </si>
  <si>
    <t>Se elaboró un documento con el estado global de la producción y difusión de OO.EE y un reporte actualizado a septiembre 30 de 2022.</t>
  </si>
  <si>
    <t>Documento Infome OO.EE  y RR.AA  I Sem 2022 y reporte de actualización</t>
  </si>
  <si>
    <t>DIRPEN_11</t>
  </si>
  <si>
    <t>Un (1) Programa de implementación de Campus DANE para el SEN</t>
  </si>
  <si>
    <t>Número de capacitación ejecutadas/ capacitaciones planeadas</t>
  </si>
  <si>
    <t>DIRPEN_11.1</t>
  </si>
  <si>
    <t xml:space="preserve">Un (1) plan de capacitación para la promoción de lineamientos, normas y estándares estadísticos en el Sistema Estadístico Nacional SEN  ejecutado </t>
  </si>
  <si>
    <t>Se desarrollaron las capacitaciones programadas en el plan, de las cuales somos responsable el GIT de Regulación estadística. Por ultimo,
Se realizó migración de los cursos virtuales de las anterores vigecnias a la nueva plataforma definida por la oficina de sistemas, se solucionaron los inconvenientes que se venian presentando
De los 5 cursos nuevos programados se diseñaron 3 y están en proceso de construcción 2</t>
  </si>
  <si>
    <t>Se desarrolló el plan de socializaciones a de Política de Gestión de Información Estadística en el Maco del Modelo Integrado de Planeación y Gestión – MIPG; metodología de formulación de una línea base de indicadores, y metodología de formulación de un plan estadístico. Capacitaciones Clasificaciones CIIU 4.0 A.C.,CUOC.
2. Capacitaciones proceso estadístico, documentación y norma técnica de la calidad.
3.Capacitaciones estaándares estadísticos SDMX, DDI y DC.</t>
  </si>
  <si>
    <t>Listado de asistencia y evaluación de los participantes corde al plan determinado, para el tercer trimestre.</t>
  </si>
  <si>
    <t>Se desarrollaron las capacitaciones programadas en el plan, de las cuales somos responsable el GIT de Regulación estadística. Por ultimo,
Se realizó migración de los cursos virtuales de las anterores vigecnias a la nueva plataforma definida por la oficina de sistemas, se solucionaron los inconvenientes que se venian presentando
De los 5 cursos nuevos programados se diseñaron 3 y están en proceso de construcción 2
Se elaboró un docmento que contiene lecciones aprendidas de acciones realizadas para la generación de capacidades estadísticas.
Se elaboró un documento con el estado global de la producción y difusión de OO.EE y un reporte actualizado a septiembre 30 de 2022.
Se desarrolló el plan de socializaciones acorde al plan determinado, para el tercer trimestre se realizaron las socializaciones de Política de Gestión de Información Estadística en el Maco del Modelo Integrado de Planeación y Gestión – MIPG; metodología de formulación de una línea base de indicadores, y metodología de formulación de un plan estadístico.
Migración a la nueva plataforma institucional de aprendizaje, de los contenidos de los 10 cursos que se encontraban en la antigua plataforma, diseñados en las vigencias anteriores, lo anterior teniendo en cuenta los problemas presentados en la plataforma inicial definida por sistemas.
Adecuación, diseño y maquetación de 3 de los 5 cursos nuevos programados para la vigencia 2022. Revisión en plataforma por parte de expertos.
Inicio de adecuación, diseño y maquetación de 2 de los 5 cursos nuevos programados para la vigencia 2022
laboración documento que contiene lecciones aprendidas de las acciones de generación de capacidades  a través de las herramientas ofertadas por el DANE (Cursos y capacitaciones) a través del programa de Fortalecimiento Estadistico Territorial.</t>
  </si>
  <si>
    <t>Documentos de regulación
Servicio de asistencia técnica para el fortalecimiento de la capacidad estadística</t>
  </si>
  <si>
    <t>C-0401-1003-26-0-0401088-02
C-0401-1003-26-0-0401094-02</t>
  </si>
  <si>
    <t>REGU_2022_DOC_REG
PLAYART_2022_ASIS_TEC</t>
  </si>
  <si>
    <t>DIRPEN_11.2</t>
  </si>
  <si>
    <t xml:space="preserve">Diez (10) cursos virtuales en plataforma Aprendanet activos </t>
  </si>
  <si>
    <t>Migración a la nueva plataforma institucional de aprendizaje, de los contenidos de los 10 cursos que se encontraban en la antigua plataforma, diseñados en las vigencias anteriores, lo anterior teniendo en cuenta los problemas presentados en la plataforma inicial definida por sistemas</t>
  </si>
  <si>
    <t>Presentación de cursos</t>
  </si>
  <si>
    <t>DIRPEN_11.3</t>
  </si>
  <si>
    <t>Cinco (5) nuevos cursos virtuales en plataforma Aprendanet diseñados</t>
  </si>
  <si>
    <t>Adecuación, diseño y maquetación de 3 de los 5 cursos nuevos programados para la vigencia 2022. Revisión en plataforma por parte de expertos.
Inicio de adecuación, diseño y maquetación de 2 de los 5 cursos nuevos programados para la vigencia 2022.</t>
  </si>
  <si>
    <t>Construcción de cursos</t>
  </si>
  <si>
    <t>DIRPEN_11.4</t>
  </si>
  <si>
    <t>Un (1) informe de gestión, resultados y lecciones aprendidas de las acciones de generación de capacidades en el DANE y el SEN</t>
  </si>
  <si>
    <t>Elaboración documento que contiene lecciones aprendidas de las acciones de generación de capacidades  a través de las herramientas ofertadas por el DANE (Cursos y capacitaciones) a través del programa de Fortalecimiento Estadistico Territorial.</t>
  </si>
  <si>
    <t xml:space="preserve">Documento programa de fortalecimiento estadistico que contiene lecciones aprendidas </t>
  </si>
  <si>
    <t>DIRPEN_13</t>
  </si>
  <si>
    <t>Cuatro (4) acciones de optimización del aprovechamiento de registros administrativos en el SEN ejecutadas.</t>
  </si>
  <si>
    <t>Número de acciones de optimización del aprovechamiento de registros administrativos ejecutadas.</t>
  </si>
  <si>
    <t>DIRPEN_13.1</t>
  </si>
  <si>
    <t>Un (1) documento del esquema de revisión de pares de registros administrativos divulgado en la página web del SEN.</t>
  </si>
  <si>
    <t>Está pediente el cargue de la versión del documento titulado Metodología de Reevisión de Pares de Registros Administrativos en la página web del SEN. Se cuenta con el visto bueno de la ADRES y del Ministerio de Educación para el inicio de las mesas de trabjo y las revisiones de pares del SIMAT y SISBÉN. La revisión de pares de la BDUA está en proceso de elaboración del plan de acción de fortalecimiento. También se completó el documento de revisión de pares del RUES junto al plan de acción de fortalecimiento respectivo. Se han realizado talleres con diferentes entidades territoriales y se han revisado diferentes estrategias nacionales para la recolección de información relacionada a unidades productivas informales así como kits de fortalecimiento de capacidades estadísticas a nivel internacional. Se tuvo un primer acercamiento con representantes administradores del SIECI, quedan pendientes las siguientes reuniones. El Comité de Administración de Datos del Sistema Estadístico Nacional fue instaurado el 13 de diciembre de 2021 y tuvo su primera sesión de 2022 el 15 de marzo. El comité cuenta con la participación de todas las entidades miebros y su secretaría técnica avanza en el plan de trabajo propuesto para el periodo 2021-2022. Este hito se presentó con un avnace del 100% en el primer trimestre.</t>
  </si>
  <si>
    <t>Está pediente el cargue de la versión del documento titulado Metodología de Reevisión de Pares de Registros Administrativos en la página web del SEN.</t>
  </si>
  <si>
    <t>DIRPEN_13.1._MET_Rev_Pares_RRAA.pdf
DIRPEN_13.1._PPT_Webinar_RR.AA._060722VF.pdf
DIRPEN_13.1._Publicación MET Rev de pares y ppt resultados .pdf</t>
  </si>
  <si>
    <t>Nos encontramos en espera del proceso de ajuste de la página web y la publicación de la versión final del documento.</t>
  </si>
  <si>
    <t>DIRPEN_13.2</t>
  </si>
  <si>
    <t>Tres (3) revisiones de pares finalizadas: BDUA, SISBEN y SIMAT.</t>
  </si>
  <si>
    <t>Se cuenta con el visto bueno de la ADRES y del Ministerio de Educación para el inicio de las mesas de trabjo y las revisiones de pares del SIMAT y SISBÉN. La revisión de pares de la BDUA está en proceso de elaboración del plan de acción de fortalecimiento. También se completó el documento de revisión de pares del RUES junto al plan de acción de fortalecimiento respectivo.</t>
  </si>
  <si>
    <t>DIRPEN_13.2._Plan de accion V1.3.docx
DIRPEN_13.2._22.09.22_Acta-Mesa3_RevParesBDUA (1).docx</t>
  </si>
  <si>
    <t xml:space="preserve">La revisión de pares del SISBEN está iniciando, ya se hizo el envío de las invitaciones a los pares revisores. </t>
  </si>
  <si>
    <t>DIRPEN_13.3</t>
  </si>
  <si>
    <t>Un (1) kit de fortalecimiento de registros administrativos de informalidad para los municipios en el marco del Sistema de Información de Actividades Económicas Informales (SIECI).</t>
  </si>
  <si>
    <t>Se han realizado talleres con diferentes entidades territoriales y se han revisado diferentes estrategias nacionales para la recolección de información relacionada a unidades productivas informales así como kits de fortalecimiento de capacidades estadísticas a nivel internacional. Se tuvo un primer acercamiento con representantes administradores del SIECI, quedan pendientes las siguientes reuniones.</t>
  </si>
  <si>
    <t>DIRPEN_13.3._Kit de Fortalecimiento SIECI</t>
  </si>
  <si>
    <t xml:space="preserve">Tuvimos una reunión preliminar con los revisores pares del SIECI pero las próximas reuniones están en desarrollo. </t>
  </si>
  <si>
    <t>DIRPEN_13.4</t>
  </si>
  <si>
    <t xml:space="preserve">Un (1) Comité de Administración de Datos conformado y en operación. </t>
  </si>
  <si>
    <t>31/6/2022</t>
  </si>
  <si>
    <t>El Comité de Administración de Datos del Sistema Estadístico Nacional fue instaurado el 13 de diciembre de 2021 y tuvo su primera sesión de 2022 el 15 de marzo. El comité cuenta con la participación de todas las entidades miebros y su secretaría técnica avanza en el plan de trabajo propuesto para el periodo 2021-2022. Este hito se prresentó con un avnace del 100% en el primer trimestre.</t>
  </si>
  <si>
    <t>DIRPEN_14</t>
  </si>
  <si>
    <t xml:space="preserve">Cuatro (4) acciones de implementación del proceso de Gestión de Proveedores de Datos (GPD) ejecutadas.  </t>
  </si>
  <si>
    <t>Número de acciones de implementación del proceso de GPD efectivamente realizadas.</t>
  </si>
  <si>
    <t>DIRPEN_14.1</t>
  </si>
  <si>
    <t>Un (1) documento del esquema de gobernanza del Sistema de Gestión de Proveedores de registros administrativos.</t>
  </si>
  <si>
    <t>Se diseñó un plan de mejoramiento del proceso de gestión de proveedores, el cual ya está ajustado y en socialización. Se realizó una agenda y una invitación par aparticipar en el evento de Sistema de Registros Estadísticos SRE para la explotación de datos administrativos en los INEs de Bolivia, Chile, Colombia y Perú. Está programada una agenda para la primera semana de noviembre con diferentes actividades de aprendizaje. El 7 de octubre se realizó una presentación de registros estadísticos y su aprovechamiento estadístico en el DANE que permite la creación del grupos de RRAA según la revisión de pares, la calidad y la polítca de gobierno de datos.</t>
  </si>
  <si>
    <t>Se diseñó un plan de mejoramiento del proceso de gestión de proveedores, el cual ya está ajustado y en socialización.</t>
  </si>
  <si>
    <t>DIRPEN_14.1._Documentos GDP</t>
  </si>
  <si>
    <t xml:space="preserve">Se requiere una reunión con el consultor Andrés Clavijo que aun no se ha concretado para continuar el desarrollo del proceso de gestión de proveedores. </t>
  </si>
  <si>
    <t>DIRPEN_14.2</t>
  </si>
  <si>
    <t>Un (1) módulo de inventario de registros estadísticos en el Aplicativo de inventario y gestión de registros administrativos aprovechados estadísticamente en el DANE.</t>
  </si>
  <si>
    <t>Se realizó una agenda y una invitación par aparticipar en el evento de Sistema de Registros Estadísticos SRE para la explotación de datos administrativos en los INEs de Bolivia, Chile, Colombia y Perú. Está programada una agenda para la primera semana de noviembre con diferentes actividades de aprendizaje.</t>
  </si>
  <si>
    <t>DIRPEN_14.2._Agenda_TallerTécnico_ProyectoSRE-CEPAL.doc
DIRPEN_14.2._Metodologia_Taller_Técnico_Nov_2022-ProyectoSRE.docx</t>
  </si>
  <si>
    <t>DIRPEN_14.3</t>
  </si>
  <si>
    <t>Siete (7) procedimientos del proceso GPD implementados.</t>
  </si>
  <si>
    <t>DIRPEN_14.1 y 3._Documentos GDP</t>
  </si>
  <si>
    <t>DIRPEN_14.4</t>
  </si>
  <si>
    <t>Generar las bases (i.e., propuesta de resolución y soporte técnico) para la conformación de un Grupo de Gobierno de Datos.</t>
  </si>
  <si>
    <t>El 7 de octubre se realizó una presentación de registros estadísticos y su aprovechamiento estadístico en el DANE que permite la creación del grupos de RRAA según la revisión de pares, la calidad y la polítca de gobierno de datos.</t>
  </si>
  <si>
    <t>DIRPEN_14.4._Presentación_RR.AA._Subdirección.pptx</t>
  </si>
  <si>
    <t>DIRPEN_15</t>
  </si>
  <si>
    <t>Dos (2) acciones de implementación de la Política de Gobierno de Registros Administrativos y Fuentes Alternativas ejecutadas.</t>
  </si>
  <si>
    <t>Número de acciones de implementación de la Política de Gobierno efectivamente realizadas.</t>
  </si>
  <si>
    <t>DIRPEN_15.1</t>
  </si>
  <si>
    <t>Un (1) protocolo de funcionamiento del Comité de Gobierno de Datos para el direccionamiento de la Política de Gobierno de Registros Administrativos y Fuentes Alternativas.</t>
  </si>
  <si>
    <t xml:space="preserve">El 7 de octubre se realizó una presentación de registros estadísticos y su aprovechamiento estadístico en el DANE que permite la creación del grupos de RRAA según la revisión de pares, la calidad y la polítca de gobierno de datos. Se está realizando la implementación de las acciones priorizads; O1.5, O1.7, O1.11,O1.12,01.13,O3.1,03.10,O4.3 Y O4.4 </t>
  </si>
  <si>
    <t xml:space="preserve">DIRPEN_15.1._Presentación_RR.AA._Subordinación.pptx
</t>
  </si>
  <si>
    <t>DIRPEN_15.2</t>
  </si>
  <si>
    <t xml:space="preserve">Un (1) Plan de Acción de la Política de Gobierno de Registros Administrativos y Fuentes Alternativas implementado. </t>
  </si>
  <si>
    <t xml:space="preserve">Se está realizando la implementación de las acciones priorizads; O1.5, O1.7, O1.11,O1.12,01.13,O3.1,03.10,O4.3 Y O4.4 </t>
  </si>
  <si>
    <t>DIRPEN_15.2._CAD
DIRPEN_15.2._Anonimización</t>
  </si>
  <si>
    <t>DIRPEN_16</t>
  </si>
  <si>
    <t>Un (1) Sistema de Ética Estadística consolidado</t>
  </si>
  <si>
    <t>Estrategias efectivas de promoción y apropiación del marco ético.</t>
  </si>
  <si>
    <t>DIRPEN_16.1</t>
  </si>
  <si>
    <t>Once (11) estrategias implementadas de promoción y apropiación del marco ético</t>
  </si>
  <si>
    <t>En lo corrido de la vigencia se ha avanzado en las actividades propuestas, acorde con el plan de trabajo establecido.  A la fecha, se han implementado 8 estrategias de divulgación, se han evaludado 7 operaciones estadísticas, se han realizado los seguimientos de las operaciones evaluadas; y se se han elaborado dos documentos técnicos.</t>
  </si>
  <si>
    <t xml:space="preserve">Para el tercer trimestre de la vigencia se avanzó en las estrategias de divulgación del marco ético estadístico, las cuales se enfocaron en: 1) promocionar el último ciclo del curso virtual de SETE que iniciará en el mes de octubre.  Este curso se divulgó en la página del SEN. 2) Se invitó a las instancias deliberativas del SETE a participar de la jornada de rendición de cuentas del SETE 2021-2022. 3) Se realizó el vídeo sobre el marco ético del SETE, el cual, será presentado en el webitar "Ética y recolección de información, desde una perspectiva territorial" programado para el mes de otubre. Por último, 4) Se realizó la nota conceptual del webinar con la cual se invitó a los panelistas a participar de este evento. </t>
  </si>
  <si>
    <t>Curso SETE
GUION VIDEO SETE
Invitación Rendicion Cuentas SETE
Invitación Webinar SETE-Daniel Hurtado
Invitación Webinar SETE-Jimena Hurtado
Nota Conceptual Webinar territorial</t>
  </si>
  <si>
    <t>DIRPEN_16.2</t>
  </si>
  <si>
    <t>Trece (13) seguimientos a la implementación de los planes éticos de las OO.EE. evaluadas éticamente</t>
  </si>
  <si>
    <t>En el tercer trimestre se realizó el segundo seguimiento a las operaciones evaluadas éticamente en 2021. Se realizó mesa de trabajo con los responsables del reporte y se consolidó informe.</t>
  </si>
  <si>
    <t>II Informe de Seguimiento - Versión Inicial</t>
  </si>
  <si>
    <t>Fórmula: (Número de estrategias implementadas/Número de estrategias programadas)*100</t>
  </si>
  <si>
    <t>DIRPEN_16.3</t>
  </si>
  <si>
    <t>Diez (10) OO.EE evaluadas éticamente</t>
  </si>
  <si>
    <t>Se evaluaron éticamente dos operaciones estadísticas: la Encuesta Nacional Agropecuaria (ENA) y la Encuesta Ambiental Industrial (EAI).</t>
  </si>
  <si>
    <t>PPT_EAI Sesion SA_30092022
Presentacion_Evaluación Ética ENA_FINAL</t>
  </si>
  <si>
    <t>DIRPEN_16.4</t>
  </si>
  <si>
    <t xml:space="preserve">Tres (3) documentos de trabajo producidos por el SETE </t>
  </si>
  <si>
    <t>Se elaboró abstract "Building ethical guidelines for the production of official statistics: the Statistical Ethics Committee for the National Administrative Department of Statistics (DANE) in Colombia", propuesta para participar el próximo año en el "Congress of the International Development Ethics Association"</t>
  </si>
  <si>
    <t>Abstract IDEA</t>
  </si>
  <si>
    <t>DIRPEN_17</t>
  </si>
  <si>
    <t>Un  (1) Plan Operativo de Desarrollo de Capacidades e Innovación implementado</t>
  </si>
  <si>
    <t>Actividades realizadas/Actividades programadas</t>
  </si>
  <si>
    <t>DIRPEN_17.1</t>
  </si>
  <si>
    <t>Un (1) Consolidado de Planes de Proyecto formulados definiendo el alcance y otros elementos de los proyectos de desarrollo a partir del Plan Estratégico de Desarrollo de Capacidades realizado por OPLAN</t>
  </si>
  <si>
    <t xml:space="preserve"> A la fecha se realizaron el total de actividades de las que se tenian programadas </t>
  </si>
  <si>
    <t>Se lleva un avance del  85% en la implementación y ejecución del Plan Operativo de Desarrollo de Capacidades e Innovación mediante las evidencias definidas en el Plan de Proyecto para cada Proyecto
Se lleva un avance del 60% en el Seguimiento a los avances de los proyectos y actualización de los objetivos, acciones o tiempos de acuerdo con los tiempos y avances definidos en el Plan de Proyecto mediante el Formato de seguimiento a los proyectos de desarrollo de capacidades.</t>
  </si>
  <si>
    <t>DIRPEN_17.2</t>
  </si>
  <si>
    <t>Un (1) Plan Operativo de Desarrollo de Capacidades e Innovación (a partir del Plan de Proyecto para cada proyecto de desarrollo de capacidades e innovación) a partir del Formato Plan de Proyecto</t>
  </si>
  <si>
    <t>DIRPEN_17.3</t>
  </si>
  <si>
    <t>Un (1) Implementación o ejecución del  Plan Operativo de Desarrollo de Capacidades e Innovación mediante las evidencias definidas en el Plan de Proyecto de cada proyecto</t>
  </si>
  <si>
    <t>Se lleva un avance del  85% en la implementación y ejecución del Plan Operativo de Desarrollo de Capacidades e Innovación mediante las evidencias definidas en el Plan de Proyecto para cada Proyecto</t>
  </si>
  <si>
    <t>Hito 17.3 Plan Operativo de desarrollo de Capacidades e Innovación Proyectos GCI actualizado 25-08-2022</t>
  </si>
  <si>
    <t>DIRPEN_17.4</t>
  </si>
  <si>
    <t>Un (1) Seguimiento a los avances de los proyectos y actualización de los objetivos, acciones o tiempos de acuerdo con los tiempos y avances definidos en el Plan de Proyecto mediante el Formato de seguimiento a los proyectos de desarrollo de capacidades.</t>
  </si>
  <si>
    <t>Se lleva un avance del 60% en el Seguimiento a los avances de los proyectos y actualización de los objetivos, acciones o tiempos de acuerdo con los tiempos y avances definidos en el Plan de Proyecto mediante el Formato de seguimiento a los proyectos de desarrollo de capacidades</t>
  </si>
  <si>
    <t>Hito 17.4 Formato de seguimiento a los proyectos de desarrollo de capacidades</t>
  </si>
  <si>
    <t>DIRPEN_18</t>
  </si>
  <si>
    <t>Un (1) Documento de desarrollo de capacidades con efectos y aprendizajes para GCI implementado</t>
  </si>
  <si>
    <t>DIRPEN_18.1</t>
  </si>
  <si>
    <t xml:space="preserve">Una (1) Transferencia de los desarrollos de capacidades implementando las acciones de transferencia definidas en el Plan de Proyecto </t>
  </si>
  <si>
    <t>Se han realizado  las actividades programadas para los  hitos 18.1 y 18.2</t>
  </si>
  <si>
    <t>Se cuenta con el reporte de la transferencia solo para dos proyectos, los cuales de acuerdo a su cronograma, ya pueden reportar esta fase. Los demás proyectos aun no han terminado su ejecución</t>
  </si>
  <si>
    <t>Hito 18.1 Formato de Evaluacion de Viabilidad de Transferencia de Resultados
Hito 18.1 Justificación inicio de transferencia en 2023 Proy ïndice de noticias
Hito 18.1 Plan de transferencia de conocimiento Índice de noticias
Hito 18.1 Reporte Tranferencia de Capacidad curso auditores norma tecnica NTC PE 1000</t>
  </si>
  <si>
    <t>Se lleva un avance del  70% en el avace global de la meta 18 concerniente a un documento de desarrollo de capacidades con efectos y aprendizajes para GCI soportandose en los avances de los hitos:  un 100% en  el reporte de la transferencia y un 20% en el documento de efectos y aprendizajes</t>
  </si>
  <si>
    <t>DIRPEN_18.2</t>
  </si>
  <si>
    <t>Un (1) Formato consolidado de Efectos y Aprendizajes de Proyectos Organizacionales diligenciado con los efectos y aprendizajes de cada proyecto con base en los resultados del proyecto de desarrollo de capacidades</t>
  </si>
  <si>
    <t xml:space="preserve">Hasta el momento se tiene el formato de efectos y aprendizajes para el proyecto curso de auditores de la norma tecnica NTC PE 1000, pues según los cronogramas y programacion de transferencias, es el unico proyecto que puede diligenciar este formato. </t>
  </si>
  <si>
    <t>Hito 18.2 Doc Efectos y Aprendizajes del Desarrollo de Capacidades en el DANE-Proyecto curso auditores NTC PE</t>
  </si>
  <si>
    <t>DIRPEN_18.3</t>
  </si>
  <si>
    <t>Un (1) Documento consolidado con los efectos y aprendizajes de las diferentes iniciativas y proyectos a nivel organizacional con el fin de generar insumos para la realización de proyectos futuros y consolidar el conocimiento de la entidad</t>
  </si>
  <si>
    <t>No aplica para el trimestre</t>
  </si>
  <si>
    <t>DIMPE_3</t>
  </si>
  <si>
    <t>Una (1) producción de información estadística de la Encuesta Longitudinal de Colombia, con el fin de obtener datos tipo panel relacionados con las condiciones de vida de los hogares y personas, actualizada hasta la fase de recolección.</t>
  </si>
  <si>
    <t>Promedio trimestral del hito +sumatoria acumulada del  promedio del % avance de cada trimestre</t>
  </si>
  <si>
    <t>DIMPE_3.1</t>
  </si>
  <si>
    <t xml:space="preserve">Promedio ponderado del avance de los hitos (sin acumular) 22% + 68 % de avance de la meta del trimestre anterior
</t>
  </si>
  <si>
    <t>Se registran las necesidades de información para el periodo de referencia.</t>
  </si>
  <si>
    <t>Matriz de identificación de necesidades de información estadística Julio, agosto y septiembre 2022</t>
  </si>
  <si>
    <t xml:space="preserve">El GIT de capital social durante el tercer trimestre realizó la preparación y alistamiento de los materiales para el operativo de campo de ELCO 2022. Durante esta fase se realizó en entrenamiento del personal que participará en rol de evaluador.
</t>
  </si>
  <si>
    <t>TS_POBREZA_2022_ELCO</t>
  </si>
  <si>
    <t>DIMPE_3.2</t>
  </si>
  <si>
    <t>Un (1) desarrollo de requerimientos, ajustes y pruebas de los diferentes instrumentos de recolección que integran el proceso estadístico, finalizado</t>
  </si>
  <si>
    <t>Se elaboraron los materiales para el inicio del operativo de campo de ELCO 2022</t>
  </si>
  <si>
    <t>Formulario, manual de recolección, materiales de sensibilización., presentaciones (ficha metodológica, documento metodológico)</t>
  </si>
  <si>
    <t>DIMPE_5</t>
  </si>
  <si>
    <t>Una (1) producción de información estadística sobre temáticas de seguridad y convivencia ciudadana para obtener datos relacionados con victimización, denuncia, percepción de seguridad, convivencia y necesidades jurídicas actualizada. (fase preliminar procesamiento)</t>
  </si>
  <si>
    <t>DIMPE_5.1</t>
  </si>
  <si>
    <t xml:space="preserve">Promedio ponderado del avance de los hitos (sin acumular) 11% + 51% de avance de la meta del trimestre anterior
</t>
  </si>
  <si>
    <t>El GIT de capital social durante el tercer trimestre concluyó la revisióndel aplicativo para el operativo de campo  de ECSC 2022. Durante esta fase se realizaron las pruebas al aplicativo de recolección y se confirmó la inclusión del módulo de necesidades jurídicas mediante la suscripción del convenio 634 de 2002, el 4 de agosto.</t>
  </si>
  <si>
    <t>Cuadros de resultados para la temática de seguridad y defensa</t>
  </si>
  <si>
    <t>C-0401-1003-23-0-0401040-02</t>
  </si>
  <si>
    <t>TS_SEGURIDAD_2022_ECSC</t>
  </si>
  <si>
    <t>DIMPE_5.2</t>
  </si>
  <si>
    <t>Se completaron las actividades relacionadas con la revisión del aplicativo a traves del plan de pruebas al su desarrollo.</t>
  </si>
  <si>
    <t>MATRIZ DE EJECUCIÓN DE PRUEBAS</t>
  </si>
  <si>
    <t>DIMPE_5.3</t>
  </si>
  <si>
    <t>Un (1) procesamiento parcial de la información.</t>
  </si>
  <si>
    <t>Actividad programada para iniciar en el último trimestre de 2022</t>
  </si>
  <si>
    <t>DIMPE_6</t>
  </si>
  <si>
    <t>Una (1) producción de una operación estadística en el marco de una actualización metodológica general y ampliación de cobertura (ICCV -Índice de costos de la construcción de vivienda)</t>
  </si>
  <si>
    <t>DIMPE_6.1</t>
  </si>
  <si>
    <t>Una (1) base de datos de los registros recolectados</t>
  </si>
  <si>
    <t>Promedio ponderado del avance de los hitos (sin acumular) 34% + 66% de avance de la meta del trimestre anterior</t>
  </si>
  <si>
    <t>Se ha realizado la recolección mensual de datos.</t>
  </si>
  <si>
    <t>bol_icoced_jun22.pdf, bol_icoced_jul22.pdf, bol_icoced_ago22.pdf</t>
  </si>
  <si>
    <t xml:space="preserve">El GIT de precios y costos ha realizado la producción del ICOCED en las fechas y horarios establecidos, de acuerdo a los estándares de calidad esperados para la operación estadística. Teniendo en cuenta el proceso y los tiempos de producción del índice, durante los meses de julio, agosto y septiembre. Se adjuntan los boletines de difusión como prueba del trabajo realizado.  (Nota: ateniendo el calendario oficial de difusión, la publicación realizada el mes de julio se refiere a las variciones de junio, es importante la acotación para comprender que el boletin publicado ese mes de julio, se nombra como ICOCED de junio)
</t>
  </si>
  <si>
    <t>Boletines técnicos de la temática precios y costos</t>
  </si>
  <si>
    <t>C-0401-1003-22-0-0401022-02</t>
  </si>
  <si>
    <t>DIMPE_6.2</t>
  </si>
  <si>
    <t>Se ha realizado el procesamiento mensual de la información.</t>
  </si>
  <si>
    <t>DIMPE_7</t>
  </si>
  <si>
    <t>Un (1) procesamiento de datos de la operación estadística (IPI) que implementa acciones de mejora en la metodología (procesos e instrumentos) y resultados.</t>
  </si>
  <si>
    <t>DIMPE_7.1</t>
  </si>
  <si>
    <t>Una (1)  análisis, evaluación y depuración de información recolectada y procesamiento del inflactor de las actividades del IPI</t>
  </si>
  <si>
    <t>Promedio ponderado del avance de los hitos (sin acumular) 25 % + 25,0 % de avance de la meta del trimestre anterior</t>
  </si>
  <si>
    <t>Durante el tercer trimestre de 2022 el equipo de temática del IPI en conjunto con el equipo de deflactores viene trabajando en la construcción de los inflactores necesarios para obtener las cifras del IPI en terminos reales y nominales.
-Se realizo ejercicio del inflactor de de energía revisado
-Se realizo ejercicio de inflactor de petróleo revisado
-Se realizo ejercicio del inflactor de carbón revisado
-Se realizo ejercicio de inflactor de gas minero revisado
-Se realizo ejercicio de inflactor de acueducto revisado</t>
  </si>
  <si>
    <t>Presentacion proceso de inflactacción actividades IPI
Ejercicio inflactor de petróleo revisado
Ejercicio inflactor de energía revisado
Ejercicio inflactor de carbón revisado
Ejercicio inflactor de gas minero revisado
Ejercicio inflactor de acueducto revisado</t>
  </si>
  <si>
    <t>TE_INDUSTRIA_2022_IPI</t>
  </si>
  <si>
    <t>DIMPE_7.2</t>
  </si>
  <si>
    <t>Una (1) Publicación de cifras en términos nominales del IPI</t>
  </si>
  <si>
    <t>Se realizara el avance en el cuarto trimestre</t>
  </si>
  <si>
    <t>DIMPE_8</t>
  </si>
  <si>
    <t>Adaptación de micronegocios de acuerdo con el rediseño de la GEIH marco 2018</t>
  </si>
  <si>
    <t>DIMPE_8.1</t>
  </si>
  <si>
    <t>Promedio ponderado del avance de los hitos (sin acumular) 14 % + 74 % de avance de la meta del trimestre anterior</t>
  </si>
  <si>
    <t>Este hito finalizó en le I trimestre</t>
  </si>
  <si>
    <t>Se realizó el primer procesamiento y publicación de la EMICRON I Trimestre de 2022 con el nuevo marco de la GEIH</t>
  </si>
  <si>
    <t>Cuadros de resultados para la temática de comercio interno</t>
  </si>
  <si>
    <t>C-0401-1003-22-0-0401029-02</t>
  </si>
  <si>
    <t>DIMPE_8.2</t>
  </si>
  <si>
    <t>Cinco (5) procesamiento de la información finalizado.</t>
  </si>
  <si>
    <t>Se realizó el procesamiento y análisis de la base de datos del I trimestre de 2022: Base de datos, productos de publicación</t>
  </si>
  <si>
    <t>Anexos_II_2022
bol-micronegocios-II-2022
Evidencia bases de datos
Presentacion_II_2022</t>
  </si>
  <si>
    <t>DIMPE_9</t>
  </si>
  <si>
    <t>Una (1) realización de la tercera encuesta anual de inversión directa-EAID</t>
  </si>
  <si>
    <t>DIMPE_9.1</t>
  </si>
  <si>
    <t>Un (1) desarrollo de requerimientos, ajustes y pruebas de los diferentes componentes que integran el proceso para la recolección de la información dentro de la EAID, conforme a los resultados de recolección de la EAID del 2021.</t>
  </si>
  <si>
    <t>Promedio ponderado del avance de los hitos (sin acumular) 25 % + 50 % de avance de la meta del trimestre anterior</t>
  </si>
  <si>
    <t>a. 1-ARCHIVOS PLANOS EAID 2021 (22-09-2022): Descarga de planos realizada por equipo DRA del primer corte de la EAID 2021.
b. 3-ENTREGA UNION CORREGIDA: Entrega de archivos planos unificados con malla de validación por equipo diseños muestrales.
c. 1ra revisión EAID 2021: Archivos relacionados con revisiones necesarias a realizar de las fuentes creado por equipo temático y divulgado al equipo DRA.</t>
  </si>
  <si>
    <t>1-ARCHIVOS PLANOS EAID 2021 (22-09-2022)
3-ENTREGA UNION CORREGIDA
1ra revision EAID 2021</t>
  </si>
  <si>
    <t>Se logró poner en ejecución la recolección de la tercera Encuesta de inversión Extranjera Directa-EAID con periodo de referencia 2021</t>
  </si>
  <si>
    <t>Cuadros de resultados para la temática de comercio internacional
Boletines técnicos de la temática comercio internacional</t>
  </si>
  <si>
    <t>C-0401-1003-22-0-0401028-02
C-0401-1003-22-0-0401009-02</t>
  </si>
  <si>
    <t>TE_C_INTERNAL_2022_EAID</t>
  </si>
  <si>
    <t>DIMPE_9.2</t>
  </si>
  <si>
    <t xml:space="preserve">Un (1) procesamiento y análisis de la información finalizado, para la publicación de un (1) boletín al terminar la realización de la EAID, </t>
  </si>
  <si>
    <t>a. Material publicado en la pagina del DANE dentro de la OOEE de la encuesta relacionado con los resultados de la EAID 2020.</t>
  </si>
  <si>
    <t>Material publicado en la pagina del DANE
RE_ Ajuste metas o fechas PAI-POI</t>
  </si>
  <si>
    <t>DIMPE_10</t>
  </si>
  <si>
    <t>Prueba piloto de la Encuesta de Viajeros Internacionales modo aéreo y marítimo</t>
  </si>
  <si>
    <t>Promedio trimestral del hito + sumatoria acumulada del  promedio del % avance de cada trimestre</t>
  </si>
  <si>
    <t>DIMPE_10.1</t>
  </si>
  <si>
    <t>Un (1) instrumento de recolección EVI modo aéreo y marítimo</t>
  </si>
  <si>
    <t xml:space="preserve">Promedio ponderado del avance de los hitos (sin acumular) 38 %+ 62 % de avance de la meta del trimestre anterior </t>
  </si>
  <si>
    <t>Este hito finalizó en el I trimestre 2022</t>
  </si>
  <si>
    <t>Se realizó la construcción, validación y entrega de formularios de recolección de la prueba piloto EVI 2022. Para la segunda actividad y después de la información recolectada por personal operativo en campo se analizó la recolección con proceso de detección de atípicos e inconsistencia y se generó la base de datos a procesar para presentar los resultados de la prueba piloto, lo realizó el equipo de trabajo de servicios en coordinación de equipo logístico, diseños y temático de servicios EVI</t>
  </si>
  <si>
    <t>DIMPE_10.2</t>
  </si>
  <si>
    <t>Resultados de la prueba piloto EVI modo aéreo y marítimo</t>
  </si>
  <si>
    <t>Este hito finalizó en el II trimestre 2022</t>
  </si>
  <si>
    <t>DIMPE_11</t>
  </si>
  <si>
    <t>Propuesta Rediseño Encuesta de Transporte Urbano de Pasajeros</t>
  </si>
  <si>
    <t>DIMPE_11.1</t>
  </si>
  <si>
    <t>Una (1) identificación de las necesidades de los usuarios</t>
  </si>
  <si>
    <t xml:space="preserve">Promedio ponderado del avance de los hitos (sin acumular) 11 %+ 39 % de avance de la meta del trimestre anterior </t>
  </si>
  <si>
    <t>Luego de varias reuniones con los gremios de taxis, estos nos informaron que no llevan ningun registro de número de pasajeros, vehiculos en servicio o culquier otra variable que actualmente se recopila en la ETUP.Entonces se concluyo que por la complejidad de la recolección de la información no es posible la inclusión de este sector a la investigación.</t>
  </si>
  <si>
    <t>Cartas Taxi: 1 ALIANZA DE TAXIS Y TRANSPORTE DEL NORTE S A S,2 ALO TAXIS S.A,3 ASOC. PROPIETARIOS DE TAXIS AEROPUERTO EL DORADO-ASTAXDORADO...; Memorias: Reunión 12 y 13 de Sep 2022; Mesa de trabajo ETUP Usuarios internos: Lista de asistencia Mesa de trabajo No 1,2,3 y 4, Reunión 6,9 y 16 Julio y 22 de Octubre; Viabilidad ETUP_18032022 (1).docx; Presentacion de taxis 12092022.pptx; Invitación Taxis.doc; Directorio Taxis. Actualizado.xlsx; Directorio Taxis. 1er operativo.xlsx; DIRECTORIO EMPRESAS DE TAXIS FINAL 2022. Distribucion territoriales.xlsx; Bitácora.Asistencia Taxis.xlsx</t>
  </si>
  <si>
    <t>Se realizo la propuesta en Sector transporte urbano para la inclusión de taxis pero no fue posible dada la complejidad en la recolección de la información. Adicional , se han trabajado en varias propuestas para el formulario, esto con el fin de acceder mas facil a la información. Este último esperamos de concretar para el siguiente trimestre con éxito.</t>
  </si>
  <si>
    <t>DIMPE_11.2</t>
  </si>
  <si>
    <t>Una (1) propuesta de rediseño de la OOEE</t>
  </si>
  <si>
    <t>Una de las propuestas estadisticas para la operación de la ETUP consiste en incluir la variable ingresos según modo de transporte de pasajeros y el personal ocupado según tipo de contratación y por ultimos los salarios como costo del personal ocupado.</t>
  </si>
  <si>
    <t>Presentacion Rediseño V6, V5,V4,V3;  Acta ETUP 10.10.22; Acta ETUP 26.09.2022</t>
  </si>
  <si>
    <t>DIMPE_11.3</t>
  </si>
  <si>
    <t>Un (1) instrumento de recolección ajustado</t>
  </si>
  <si>
    <t xml:space="preserve">Se han hecho 5 propuestas de formulario en las cuales ya se ha definido cuales son las variables que se van a presentar ante la Dra. Dora Sanchez de Aponte </t>
  </si>
  <si>
    <t>Propuesta formulario Rediseño V1,2.3,4,5</t>
  </si>
  <si>
    <t>DIMPE_12</t>
  </si>
  <si>
    <t>Publicación de la GEIH marco 2018, teniendo en cuenta los cambios e innovaciones para la identificación de grupos poblacionales, la incorporación de las clasificaciones internacionales de mercado laboral y la información para mejorar la medición del ingreso, pobreza y desigualdad monetaria.</t>
  </si>
  <si>
    <t>DIMPE_12.1</t>
  </si>
  <si>
    <t>Un (1) documento para el diseño/rediseño ajustado.</t>
  </si>
  <si>
    <t>Promedio ponderado del avance de los hitos (sin acumular) 15 % + 63 % de avance de la meta del trimestre anterior</t>
  </si>
  <si>
    <t>Se adelantó la revisión del documento metodológico y se avanzó en la identificación de los nuevos productos generados por la operación estadística, referentes a las nuevas temáticas de análisis, la nueva medición de la ocupación informal y las series de mercado laboral empalmadas.</t>
  </si>
  <si>
    <t>DSO-GEIH-MET-001_Metodología_GEIH_ Preliminar_Ajus</t>
  </si>
  <si>
    <t>El GIT de Mercado Laboral realizó el procesamiento de las bases de datos para el análisis y difusión de indicadores de mercado laboral con base en los resultados CNPV 2018, correspondientes a los meses de junio, julio y agosto de 2022. Se realizó la revisión del documento metodológico por parte del equipo temático y se agregó al documento la identificación de los nuevos productos generados por la operación estadística en línea con las mejoras aplicadas a la encuesta.</t>
  </si>
  <si>
    <t>Boletines técnicos de la temática mercado laboral
Cuadros de resultados para la temática de mercado laboral</t>
  </si>
  <si>
    <t>C-0401-1003-23-0-0401020-02
C-0401-1003-23-0-0401036-02</t>
  </si>
  <si>
    <t>TS_MERCADO_2022_GEIH</t>
  </si>
  <si>
    <t>DIMPE_12.2</t>
  </si>
  <si>
    <t>Un (1) desarrollo de requerimientos, ajustes y pruebas de los diferentes componentes que integran el proceso.</t>
  </si>
  <si>
    <t>Terminado en el II trimestre</t>
  </si>
  <si>
    <t>DIMPE_12.3</t>
  </si>
  <si>
    <t>Se realizó el procesamiento de los datos recolectados para la generación de anexos estadísticos.</t>
  </si>
  <si>
    <t>anexo_empleo_jun_22
anexo_empleo_jul_22
anexo_empleo_ago_22
anexo_desestacionalizado_empleo_jun_22
anexo_desestacionalizado_empleo_jul_22
anexo_desestacionalizado_empleo_ago_22</t>
  </si>
  <si>
    <t>DIMPE_12.4</t>
  </si>
  <si>
    <t>Un (1) proceso de análisis de la información terminado.</t>
  </si>
  <si>
    <t>Se realizó el procesamiento de los datos recolectados para el análisis de la información y la generación de boletines técnicos.</t>
  </si>
  <si>
    <t>bol_empleo_jun_22
bol_empleo_jul_22
bol_empleo_ago_22</t>
  </si>
  <si>
    <t>DIMPE_13</t>
  </si>
  <si>
    <t>Un (1) rediseño de la medición de precio de leche en SIPSA</t>
  </si>
  <si>
    <t>DIMPE_13.1</t>
  </si>
  <si>
    <t>Un (1) documento detección y análisis de requerimientos</t>
  </si>
  <si>
    <t>Promedio ponderado del avance de los hitos (sin acumular) 39 % + 46 % de avance de la meta del trimestre anterior</t>
  </si>
  <si>
    <t xml:space="preserve">Se elaboró y se entregó el I Trimestreel documento que hace referencia a la detección de necesidades de precio de leche en finca </t>
  </si>
  <si>
    <t>El equipo GIT Temática Agropecuaria ha realizado el documento de detección de necesidades, el documento de rediseño de leche, el avance del cuestionario, el aplicativo, los manuales, avance de la muestra rediseñada y del diseño de los cuadros de salida, los cuales son el  insumo del rediseño de la medición de precios de leche en finca de la operación SIPSA</t>
  </si>
  <si>
    <t>Cuadros de resultados para la temática agropecuaria
Boletines técnicos de la temática agropecuaria</t>
  </si>
  <si>
    <t>C-0401-1003-22-0-0401026-02
C-0401-1003-22-0-0401007-02</t>
  </si>
  <si>
    <t>TE_AGRO_2022_SIPSA</t>
  </si>
  <si>
    <t>DIMPE_13.2</t>
  </si>
  <si>
    <t>Un (1) documento con el rediseño ajustado</t>
  </si>
  <si>
    <t xml:space="preserve">Se entregó en el II Trimestre el documento de rediseño de leche, el cual presenta la propuesta para el rediseño del componente de SIPSA_L que incluye el diseño temático, el diseño estadístico, el diseño de la recolección, el diseño del procesamiento, el diseño del análisis, el diseño de la difusión y comunicación, el diseño de la evaluación, el diseño de los sistemas de producción y flujos de trabajo, entre otros aspectos. </t>
  </si>
  <si>
    <t>DIMPE_13.3</t>
  </si>
  <si>
    <t>Un (1) cuestionario, especificaciones del aplicativo, manuales y muestra rediseñada</t>
  </si>
  <si>
    <t>Se confirmaron las necesidades de información con los integrantes de la submesa de leche, se realizó prueba de campo al cuestarionario rediseñado y a partir de la prueba de campo se cuenta con una nueva versión del cuestionario rediseñado, se rediseño la muestra, se cuenta con una primer versión de las especificaciones al aplicativo y de los manuales.</t>
  </si>
  <si>
    <t>Avance del cuestionario Cuestionario de recolección Rediseño de Leche  
Avance manuales (Manual de diligenciamiento LECHE, Manual del Coordinador, Manual del Supervisor LECHE, Manual del analista LECHE y Manual operativo LECHE y plantilla de supervisión)
Avance rediseño muestra
Propuesta aplicativo Leche</t>
  </si>
  <si>
    <t>DIMPE_13.4</t>
  </si>
  <si>
    <t>Diseño de los cuadros de salida</t>
  </si>
  <si>
    <t>Se cuenta con una primera versión de cuadros de salida que se va a concertar con todo el grupo de trabajo</t>
  </si>
  <si>
    <t>Rediseño Cuadros de salida
Reglas de validación para el cuestionario propuesto</t>
  </si>
  <si>
    <t>DIMPE_14</t>
  </si>
  <si>
    <t>Un (1) aprovechamiento de registros administrativos en convenio con FEDEGAN para mejorar marcos y  producir nueva información.</t>
  </si>
  <si>
    <t>Promedio trimestral del hito + sumatoria acumulada del promedio del % avance de cada trimestre</t>
  </si>
  <si>
    <t>DIMPE_14.1</t>
  </si>
  <si>
    <t>Un (1) procesamiento de las bases de datos</t>
  </si>
  <si>
    <t>Promedio del avance de los hitos (acumulado) 100% + 62 % de avance de la meta del trimestre anterior</t>
  </si>
  <si>
    <t>•Se adelanta la generación de los cuadros de salida para el 2do Ciclo Nacional de Vacunación de 2021.
•Se avanza en la validación de la información de leche, para primer y segundo ciclo nacional de vacunación 2021.
•Continúa la identificación de las posibles inconsistencias de la base del segundo ciclo, con el objetivo de validar la información, teniendo en cuenta los resultados evidenciados en el 1° Ciclo.
•Se continúa con el adelanto de las actividades de análisis y consistencia de la información del ciclo II 2021, teniendo como referente lo publicado por la Encuesta Nacional Agropecuaria ENA y las publicaciones sobre el Ciclo de Vacunación que realiza FEDEGAN FNG.
•Se han identificado puntos de mejora en la captura de la información asociada a las coordenadas del predio, nombre de veredas, nombre y sexo del ganadero. Se ha avanzado en la mesa de trabajo interinstitucional (DANE, FEDEGAN-FNG e ICA) para estas necesidades.</t>
  </si>
  <si>
    <t>* Procesamiento 2do Ciclo de Vacunación_1
* Procesamiento 2do Ciclo de Vacunación_2</t>
  </si>
  <si>
    <t>El equipo del GIT Temática Agropecuaria realizó el procesamiento de las bases  entregó la muestra actualizada y entregó cuadros de salida con nuevos resultados para publicación.</t>
  </si>
  <si>
    <t>Cuadros de resultados para la temática agropecuaria</t>
  </si>
  <si>
    <t>C-0401-1003-22-0-0401026-02</t>
  </si>
  <si>
    <t>TE_AGRO_2022_ESTUDIOS_AGROPECUARIOS</t>
  </si>
  <si>
    <t>DIMPE_14.2</t>
  </si>
  <si>
    <t>Una (1) muestra seleccionada a partir del marco muestral actualizado con el registro administrativo</t>
  </si>
  <si>
    <t>Para el 2do Ciclo Nacional de Vacunación de 2022, no se requiere de alistamiento de muestra, debido a que en el cuestionario actual de la encuesta de caracterización ganadera anexa al RUV, no existen preguntas de carácter muestral. Por lo que esta actividad estaría culminada.</t>
  </si>
  <si>
    <t>* Entrega de muestra_Encuesta de Caracerización Ganadera</t>
  </si>
  <si>
    <t>DIMPE_14.3</t>
  </si>
  <si>
    <t>Un (1) cuadros de salida con nuevos resultados a partir de los registros administrativos</t>
  </si>
  <si>
    <t>Se adelanta el desarrollo de los cuadros de salida, sin factores de calibración y expansión para el 2do Ciclo Nacional de Vacunación 2021. Correspondiente a las agregaciones temáticas de 1. Caracterización del Inventario Ganadero. 2. Caracterización del ganadero y 3. Caracterización el predio-ganadero.</t>
  </si>
  <si>
    <t>* 20220720_Caracterización del ganadero - Diseño_Frecuencias_Ent1_20220812 (1)
* 20220720_Caracterización del inventario ganadero – Diseño_Frecuencuencias_Ent1_20220818 (1)
* 20220720_Caracterización del predio-ganadero –  Diseño_Frecuencias_Ent1_20220809_sin_nd_y_ZLSV</t>
  </si>
  <si>
    <t>DIMPE_15</t>
  </si>
  <si>
    <t>Un (1) publicación de ampliación de cobertura en ELIC</t>
  </si>
  <si>
    <t>DIMPE_15.1</t>
  </si>
  <si>
    <t>Un (1) procesamiento de información finalizado</t>
  </si>
  <si>
    <t xml:space="preserve"> El avance del indicador corresponde a la descripción de los avances cualitativos de los hitos que componen la meta 15 
Promedio ponderado del avance de los hitos (sin acumular) 46% + 29% de avance de la meta del trimestre anterior</t>
  </si>
  <si>
    <t>Hito terminado en el trimestre anterior</t>
  </si>
  <si>
    <t>Durante el tercer trimestre del 2022 se completaron las actividades de consolidación, procesamiento y análisis de la información para lograr la publicación de la ampliación de cobertura a 1.102 municipios el día 15 de septiembre del 2022</t>
  </si>
  <si>
    <t>DIMPE_15.2</t>
  </si>
  <si>
    <t>Un (1) proceso de análisis terminado</t>
  </si>
  <si>
    <t>El procesamiento para la publicación de la ampliación de cobertura se llevó a cabo durante el mes de agosto y septuembre, con la publicación del 15 de septiembre.</t>
  </si>
  <si>
    <t>Se presenta como evidencia en enlace de la publicación de la ampliación de cobertura de ELIC</t>
  </si>
  <si>
    <t>DIMPE_15.3</t>
  </si>
  <si>
    <t>Un (1) documentación metodológica actualizada</t>
  </si>
  <si>
    <t>El proceso de actualización se iniciará en octubre, luego de que la publicación se realizó el 15 de septiembre del 2022</t>
  </si>
  <si>
    <t>DIMPE_16</t>
  </si>
  <si>
    <t>Una (1) nueva operación estadística denominada Indicador de Mezcla Asfáltica, incluyendo publicación de resultados</t>
  </si>
  <si>
    <t>DIMPE_16.1</t>
  </si>
  <si>
    <t>Un (1) documentación metodológica aprobada</t>
  </si>
  <si>
    <t xml:space="preserve"> El avance del indicador corresponde a la descripción de los avances cualitativos de los hitos que componen la meta 16 
Promedio ponderado del avance de los hitos (sin acumular) 97% + 0% de avance de la meta del trimestre anterior</t>
  </si>
  <si>
    <t>Los documentos de Plan General, Documento Metodológico y Ficha Metodológica surtieron el flujo de revisión avanzado. Desde el 31 de mayo y 6 de junio se encuentran cargados en ISOLUCION, pendientes de aprobación por parte de la Dirección Técnica de DIMPE.</t>
  </si>
  <si>
    <t>En el documento "Relación_ISOLUCION_ III TRIMESTRE" se observa que aún no se aprueban en ISOLUCION los documentos</t>
  </si>
  <si>
    <t>Durante el tercer trimestre del 2022 no se registró una avance en el hito pendiente, debido a que el Plan General, Documento Metodológico y Ficha se encuentran en proceso de aprobación en el flujo de ISOLUCION</t>
  </si>
  <si>
    <t>Si bien los productos surtieron todo el flujo de revisión para su aprobación formal en ISOLUCION. Aún no han sido aprobados por parte de la subdirección</t>
  </si>
  <si>
    <t>TE_CONSTRUCCION_2022_IMA</t>
  </si>
  <si>
    <t>DIMPE_16.2</t>
  </si>
  <si>
    <t>DIMPE_16.3</t>
  </si>
  <si>
    <t>DIMPE_17</t>
  </si>
  <si>
    <t>Una (1) actualización metodológica en la operación estadística CEED correspondiente a los coeficientes de incidencia identificados en el rediseño del ICCV</t>
  </si>
  <si>
    <t>DIMPE_17.1</t>
  </si>
  <si>
    <t>Un (1) diagnostico finalizado</t>
  </si>
  <si>
    <t xml:space="preserve"> El avance del indicador corresponde a la descripción de los avances cualitativos de los hitos que componen la meta 17 
Promedio ponderado del avance de los hitos (sin acumular) 60% + 0% de avance de la meta del trimestre anterior</t>
  </si>
  <si>
    <t>Boletines técnicos temática construcción
Cuadros de resultados para la temática construcción</t>
  </si>
  <si>
    <t>C-0401-1003-22-0-0401010-02
C-0401-1003-22-0-0401007-02</t>
  </si>
  <si>
    <t>TE_CONSTRUCCION_2022_CEED</t>
  </si>
  <si>
    <t>DIMPE_17.3</t>
  </si>
  <si>
    <t>Un (1) manual de diligenciamiento e instrumento de recolección actualizado</t>
  </si>
  <si>
    <t>El proceso de actualización se iniciará en octubre, luego de dejar en firme los cambios en el formulario en la reunión con la Dirección Técnica el 28 de septiembre</t>
  </si>
  <si>
    <t>DIMPE_18</t>
  </si>
  <si>
    <t>Una (1) actualización metodológica en la operación estadística FIVI con el inicio de la recolección de nuevas variables de caracterización temática</t>
  </si>
  <si>
    <t>DIMPE_18.1</t>
  </si>
  <si>
    <t xml:space="preserve"> El avance del indicador corresponde a la descripción de los avances cualitativos de los hitos que componen la meta 18 
Promedio ponderado del avance de los hitos (sin acumular) 60% + 4% de avance de la meta del trimestre anterior</t>
  </si>
  <si>
    <t>Se integró y procesó la base con los resultados del II trimestre de FIVI con las nuevas variables</t>
  </si>
  <si>
    <t>FIVI II TRM 2022</t>
  </si>
  <si>
    <t>Durante el tercer trimestre se integró la información correspondiente al segundo trimestre para análisis. Adicionalmente se llevaron a cabo reuniones internas en el GIT de los resultados obtenidos correspondientes al primer trimestre; estos análisis se consolidan en una presentación.</t>
  </si>
  <si>
    <t>DIMPE_18.2</t>
  </si>
  <si>
    <t>Se elaboró una presentación de análisis de la información procesada del I trimestre 2022</t>
  </si>
  <si>
    <t>PPT ANÁLISIS NEW VARIABLES FIVI_090822</t>
  </si>
  <si>
    <t>DIMPE_18.3</t>
  </si>
  <si>
    <t>DIMPE_19</t>
  </si>
  <si>
    <t>Una (1) planeación de la nueva operación estadística Encuesta Mensual de Constructores de Vivienda en el marco del convenio interadministrativo con el Ministerio de Vivienda, Ciudad y Territorio</t>
  </si>
  <si>
    <t>DIMPE_19.1</t>
  </si>
  <si>
    <t>Un (1) propuesta tecnico-economica elaborada</t>
  </si>
  <si>
    <t xml:space="preserve"> El avance del indicador corresponde a la descripción de los avances cualitativos de los hitos que componen la meta 19
Promedio ponderado del avance de los hitos (sin acumular) 0% + 0% de avance de la meta del trimestre anterior</t>
  </si>
  <si>
    <t>No se registró avance durante el tercer trimestre del 2022</t>
  </si>
  <si>
    <t>Se iniciará en octubre la elaboración de la propuesta técnico económica. No se ha iniciado esta actividad, debido a que el temático a cargo se ha priorizado las actividades relacioandas con el diagnóstico del Censo de Edificacioens, amplicación de cobertura y rediseño del boletín VIS y NO VIS</t>
  </si>
  <si>
    <t>Cuadros de resultados para la temática construcción</t>
  </si>
  <si>
    <t>C-0401-1003-22-0-0401060-02</t>
  </si>
  <si>
    <t>TE_CONSTRUCCION_2022_DEFLACTORES</t>
  </si>
  <si>
    <t>DIMPE_21</t>
  </si>
  <si>
    <t>Un (1) módulo ambiental ajustado e Implementado en operaciones estadísticas EAS y EAC</t>
  </si>
  <si>
    <t>DIMPE_21.1</t>
  </si>
  <si>
    <t>Un (1) procesamiento de información obtenida del módulo ambiental</t>
  </si>
  <si>
    <t>Promedio ponderado del avance de los hitos (sin acumular) 45% + 21% de avance de la meta del trimestre anterior</t>
  </si>
  <si>
    <t>Se realizó la publicación de los resultados del módulo ambiental de la EAS 2020 el 4 de agosto de 2022.
Se entregaron las especificaciones requeridas para realizar la validación de consistencia de la información del módulo ambiental de la EAS y la EAC</t>
  </si>
  <si>
    <t>boletin_EAS_ambiental_2020.pdf
anexos_EAS_ambiental_2020.xlsx
09082022 ECO AMBIENTAL Comercio
FICHA _AMBIENTAL
24082022 VARIABLES MA_EAS_2019_2020_2021</t>
  </si>
  <si>
    <t xml:space="preserve">El equipo de GIT Temática Ambiental adelantó el análisis y procesamiento de la información del módulo ambiental de la EAS 2020 se publicaron resultados sobre las activiades ambientales en las cuales se realizaron gastos e inversiones.
Se realizaron las pruebas a los aplicativos de captura de los módulos de la EAS 2021 y EAC 2021 cuya recolección se realizará durante el segundo semestre de 2022. 
Adicionalmente, se ha realizado el proceso de crítica de las bases de la información recolectada en la EAC2021, con el fin de solicitar a la DRA la realización de consultas sobre las respuestas recibidas.
Además, se trabaja con la EAS en la estructuración de un visor que permita realizar la validación de la inforamción que se obtenga en la EAS 2021
</t>
  </si>
  <si>
    <t>DIMPE_21.2</t>
  </si>
  <si>
    <t>Realizar pruebas de validación de consistencia de la información del módulo ambiental</t>
  </si>
  <si>
    <t xml:space="preserve">Se han realizado tres descargas de la información reportada en la EAC, a la cual se le ha realizado el correspondiente análisis de consistencia, solicitando a la DRA realizar las consultas requeridas. 
Se realizaron pruebas al aplicativo de captura de la EAC
En la EAS y la EAC se acordó con la Oficina de Sistemas el esquema de los archivos planos del módulo ambiental. </t>
  </si>
  <si>
    <t>RV__Observaciones_módulos_EAC.zip
16092022 EAC_REP_VARABM cierre 2 EAC 2021_REVISADO.xlsx
TerceraRevisionComercio_22092022_Consolidado.xlsx
09082022 prueba aplicativo.docx
Variables para temática ambiental_3082022.xlsx
21092022 Variables PLANO MA VII_EC_VIII.xlsx</t>
  </si>
  <si>
    <t>DIMPE_21.3</t>
  </si>
  <si>
    <t xml:space="preserve">Elaborar cuadros de salida sobre las principales variables del módulo ambiental </t>
  </si>
  <si>
    <t>Se elaboraron y entegraron al GIT de Muestras los cuadros de salida para el módulo de la EAC.</t>
  </si>
  <si>
    <t>25082022 Cuadros_SOLIC_TOTALES_EAC
25082022 Cuadros salida EC EAC
EAC_Cuestionario 2021 variables</t>
  </si>
  <si>
    <t>DIMPE_35</t>
  </si>
  <si>
    <t>Una (1) producción y rediseño de información estadística continua relacionada con la medición de los cambios en los precios de una canasta representativa de los costos de la construcción de edificaciones</t>
  </si>
  <si>
    <t>DIMPE_35.1</t>
  </si>
  <si>
    <t>Una (1) matriz para la identificación de necesidades de información estadística para la caracterización de grupos de interés del DANE diligenciada.</t>
  </si>
  <si>
    <t>Promedio ponderado del avance de los hitos (sin acumular) 15% + 70% de avance de la meta del trimestre anterior</t>
  </si>
  <si>
    <t xml:space="preserve">El GIT de precios y costos ha realizado la producción del ICOCED en las fechas y horarios establecidos, de acuerdo a los estándares de calidad esperados para la operación estadística. Teniendo en cuenta el proceso y los tiempos de producción del índice, durante los meses de julio, agosto y septiembre. Se adjuntan los boletines de difusión como prueba del trabajo realizado. (Nota: ateniendo el calendario oficial de difusión, la publicación realizada el mes de julio se refiere a las variciones de junio, es importante la acotación para comprender que el boletin publicado ese mes de julio, se nombra como ICOCED de junio)
</t>
  </si>
  <si>
    <t>DIMPE_35.2</t>
  </si>
  <si>
    <t>Un (1) documento para el diseño / rediseño actualizado.</t>
  </si>
  <si>
    <t>DIMPE_35.3</t>
  </si>
  <si>
    <t>Un (1) documento con el desarrollo de requerimientos, ajustes y pruebas de componentes del proceso estadístico para la operación actualizado.</t>
  </si>
  <si>
    <t>DIMPE_35.4</t>
  </si>
  <si>
    <t>DIMPE_35.5</t>
  </si>
  <si>
    <t>Un (1) análisis de productos y resultados de información estadística terminado.</t>
  </si>
  <si>
    <t>Se ha realizado mensualmente el análisis de productos y resultados de información estadística terminado.</t>
  </si>
  <si>
    <t>DIMPE_37</t>
  </si>
  <si>
    <t>Un (1) módulo de gasto de los hogares realizado en la ECV 2022</t>
  </si>
  <si>
    <t>DIMPE_37.1</t>
  </si>
  <si>
    <t>U (1) documento metodológico del módulo de gasto de los hogares, actualizado</t>
  </si>
  <si>
    <t>Promedio ponderado del avance de los hitos (sin acumular) 27 % + 16 % de avance de la meta del trimestre anterior</t>
  </si>
  <si>
    <t>Se realizó el ajuste de los items por los que se indagan en el módulo</t>
  </si>
  <si>
    <t>A3_DSO-ECV-MET-001 V12_Documento Metodológico ECV2022_Versión Preliminar_14092022</t>
  </si>
  <si>
    <t>El grupo de trabajo temático de la ECV se encuentra haciendo seguimiento a operativo de campo durante el III trimeste y hasta el 15 de noviembre</t>
  </si>
  <si>
    <t>Cuadros de resultados para la temática de pobreza y condiciones de vida
Boletines técnicos de la temática pobreza y condiciones de vida</t>
  </si>
  <si>
    <t>C-0401-1003-23-0-0401037-02
C-0401-1003-23-0-0401021-02</t>
  </si>
  <si>
    <t>TS_POBREZA_2022_ENCV</t>
  </si>
  <si>
    <t>DIMPE_37.2</t>
  </si>
  <si>
    <t>Un (1) levantamiento de la información del módulo de gasto de los hogares</t>
  </si>
  <si>
    <t>Se encuentra en fase de recolección en campo</t>
  </si>
  <si>
    <t>PMU_ECV2022_13092022_Acta preliminar</t>
  </si>
  <si>
    <t>DSCN_25</t>
  </si>
  <si>
    <t>Un (1) documento consolidado de la fase de construcción de la Cuenta Satélite de Bioeconomía (CSB) para desarrollar y probar los instrumentos y procesos especificados en el diseño, finalizado</t>
  </si>
  <si>
    <t>Porcentaje de avance en el documento consolidado de la fase de construcción de la Cuenta Satélite de Bioeconomía</t>
  </si>
  <si>
    <t>DSCN_25.1</t>
  </si>
  <si>
    <t>Un (1) cronograma de actividades de la fase de construcción de la CSB finalizado</t>
  </si>
  <si>
    <t xml:space="preserve"> Avance en la elaboración de documentación asociada a la fase de construcción de la CSB </t>
  </si>
  <si>
    <t>Avance en la elaboración del documento consolidado de la fase de construcción de la Cuenta Satélite de Bioeconomía (CSB) en lo relacionado al modelo funcional y el plan de pruebas</t>
  </si>
  <si>
    <t>LEVANTAMIENTO RECOPILACIÓN Y ACTUALIZACIÓN DE LA INFORMACIÓN RELACIONADA CON CUENTAS NACIONALES Y MACROECONÓMICAS A NIVEL  NACIONAL</t>
  </si>
  <si>
    <t>Boletines Técnicos de la Cuenta Satelite de Medio Ambiente</t>
  </si>
  <si>
    <t>C-0401-1003-25-0-0401082-02</t>
  </si>
  <si>
    <t>CSA_2022</t>
  </si>
  <si>
    <t>DSCN_25.2</t>
  </si>
  <si>
    <t>Un (1) documento de modelo funcional de la CSB finalizado</t>
  </si>
  <si>
    <t>DSCN_25.3</t>
  </si>
  <si>
    <t>Un (1) plan de pruebas de la CSB finalizado</t>
  </si>
  <si>
    <t>Avance en la elaboración del plan de pruebas de la CSB</t>
  </si>
  <si>
    <t>- Plan pruebas_CSB_Avance</t>
  </si>
  <si>
    <t>DSCN_26</t>
  </si>
  <si>
    <t>Un (1) documento consolidado de la fase de construcción de la Cuenta Satélite de Economía Circular (CSECI) para desarrollar y probar los instrumentos y procesos especificados en el diseño, finalizado</t>
  </si>
  <si>
    <t>Porcentaje de avance en el documento consolidado de la fase de construcción de la Cuenta Satélite de Economía Circular</t>
  </si>
  <si>
    <t>DSCN_26.1</t>
  </si>
  <si>
    <t>Un (1) cronograma de actividades de la fase de construcción de la CSECI finalizado</t>
  </si>
  <si>
    <t xml:space="preserve"> Avance en la elaboración de documentación asociada a la fase de construcción de la CSECI </t>
  </si>
  <si>
    <t>Avance en la elaboración del documento consolidado de la fase de construcción de la Cuenta Satélite de Economía Circular (CSECI) en lo relacionado al modelo funcional y el plan de pruebas</t>
  </si>
  <si>
    <t>DSCN_26.2</t>
  </si>
  <si>
    <t>Un (1) documento de modelo funcional de la CSECI finalizado</t>
  </si>
  <si>
    <t>DSCN_26.3</t>
  </si>
  <si>
    <t>Un (1) plan de pruebas de la CSECI finalizado</t>
  </si>
  <si>
    <t>Avance en la elaboración del plan de pruebas de la CSECI</t>
  </si>
  <si>
    <t>- Plan pruebas_CSECI_Avance</t>
  </si>
  <si>
    <t>DSCN_27</t>
  </si>
  <si>
    <t>Un (1) diseño de la Cuenta Satélite del Deporte de Bogotá (CSDB) finalizado</t>
  </si>
  <si>
    <t>Porcentaje de avance en el documento metodológico de la Cuenta Satélite del Deporte de Bogotá</t>
  </si>
  <si>
    <t>DSCN_27.1</t>
  </si>
  <si>
    <t>Un (1) cronograma de actividades de la CSDB finalizado</t>
  </si>
  <si>
    <t>Convenio 1212-2021, firmado con el Ministerio del Deporte</t>
  </si>
  <si>
    <t xml:space="preserve"> Finalizado en el II trimestre </t>
  </si>
  <si>
    <t>Finalizado en el II trimestre</t>
  </si>
  <si>
    <t>DSCN_27.2</t>
  </si>
  <si>
    <t>Un (1) documento metodológico de la CSDB finalizado</t>
  </si>
  <si>
    <t>DSCN_28</t>
  </si>
  <si>
    <t>Un (1) diseño de la Cuenta Satélite del Deporte (CSD) nacional, finalizado</t>
  </si>
  <si>
    <t>Porcentaje de avance en el documento metodológico de la Cuenta Satélite del Deporte</t>
  </si>
  <si>
    <t>DSCN_28.1</t>
  </si>
  <si>
    <t>Un (1) cronograma de actividades de la CSD finalizado</t>
  </si>
  <si>
    <t xml:space="preserve"> Se culminó el documento metodológico de la Cuenta Satélite del Deporte </t>
  </si>
  <si>
    <t>Se culminó el documento metodológico de la Cuenta Satélite del Deporte</t>
  </si>
  <si>
    <t>DSCN_28.2</t>
  </si>
  <si>
    <t>Un (1) documento metodológico de la CSD finalizado</t>
  </si>
  <si>
    <t>Se culminó el documento metodológico de la cuenta satélite del deporte, según los lineamientos del modelo GSBPM</t>
  </si>
  <si>
    <t>- Documento metodológico CSD</t>
  </si>
  <si>
    <t>DSCN_29</t>
  </si>
  <si>
    <t>Un (1) documento con el diseño de la estimación de los Cuadros Oferta-Utilización (COU) trimestrales para bienes y servicios.</t>
  </si>
  <si>
    <t>Porcentaje de avance del documento de diseño de la estimación de los Cuadros Oferta-Utilización (COU) trimestrales para bienes y servicios</t>
  </si>
  <si>
    <t>DSCN_29.1</t>
  </si>
  <si>
    <t>Un (1) documento con el plan de trabajo y con el diseño que contenga los procesos y métodos de cálculo de los COU trimestrales, así como las mejoras y actualizaciones del marco central para las cuentas nacionales trimestrales de bienes y servicios.</t>
  </si>
  <si>
    <t>En este trimestre se realizó el documento con el plan de trabajo y del diseño con los procesos y métodos de cálculo de os COU trimestrales.</t>
  </si>
  <si>
    <t>Se finalizó el documento metodológico y el diseño con los procesos y métodos de cálculo de los COU trimestrales.</t>
  </si>
  <si>
    <t>Documento Metodológico SUTB-Software
Documento Metodológico SUTB-Teórico</t>
  </si>
  <si>
    <t>Un (1) documento con el plan de trabajo y con el diseño de los procesos y métodos de cálculo de los COU trimestrales, las mejoras y actualizaciones del marco central para las cuentas nacionales trimestrales de bienes y servicios.</t>
  </si>
  <si>
    <t>Boletines Técnicos del PIB Nacional</t>
  </si>
  <si>
    <t>C-0401-1003-25-0-0401084-02</t>
  </si>
  <si>
    <t>CT_2022</t>
  </si>
  <si>
    <t>DSCN_30</t>
  </si>
  <si>
    <t>Un (1) desarrollo de la fase de construcción para la medición de la economía digital en Colombia, culminado</t>
  </si>
  <si>
    <t>Número de documentos del desarrollo de la fase de construcción / Total de documentos del desarrollo de la fase de construcción para la medición de la economía digital en Colombia</t>
  </si>
  <si>
    <t>DSCN_30.1</t>
  </si>
  <si>
    <t>Un (1) modelo funcional para la medición de la economía digital en Colombia, versión preliminar finalizado</t>
  </si>
  <si>
    <t xml:space="preserve">En el tercer trimestre de 2022, la DSCN completó la versión final del documento de descripción del modelo funcional y avanzó en los cálculos  experimentales de los balances oferta utilización e indicadores priorizados digitales de los años 2017 y 2018 a precios corrientes y constantes del año anterior, los cuales hacen parte del contexto de la medición de la economía digital en Colombia. </t>
  </si>
  <si>
    <t>Documento Metodológico SUTB-Teórico</t>
  </si>
  <si>
    <t>Boletines Técnicos de las Cuentas Anuales de Bienes y Servicios</t>
  </si>
  <si>
    <t>C-0401-1003-25-0-0401075-02</t>
  </si>
  <si>
    <t>CABSS_2022</t>
  </si>
  <si>
    <t>DSCN_30.2</t>
  </si>
  <si>
    <t>Una (1) descripción del modelo funcional para la medición de la economía digital en Colombia, versión preliminar finalizado</t>
  </si>
  <si>
    <t xml:space="preserve">Se entrega versión final del documento de descripción del modelo funcional para la medición de la economía digital en Colombia </t>
  </si>
  <si>
    <t>Documento final de descripción Modelo Funcional - ED</t>
  </si>
  <si>
    <t>DSCN_30.3</t>
  </si>
  <si>
    <t>Un (1) archivo de trabajo del ejercicio experimental de la medición de la economía digital en Colombia</t>
  </si>
  <si>
    <t>Se desarrollan avances en la medición del cálculo experimental de la economía digital en Colombia</t>
  </si>
  <si>
    <t>Archivos Excel con resultados de avance del cálculo experimental de la economía digital (BOU`s digitales oferta-demanda de los años 2017 y 2018 a precios corrientes y constantes del año anterior)</t>
  </si>
  <si>
    <t>DSCN_31</t>
  </si>
  <si>
    <t>Un (1) un visor de datos (dashboard) de las publicaciones de la matriz insumo producto, para ampliar la capacidad analítica de la herramienta, finalizado</t>
  </si>
  <si>
    <t>Número de archivos de trabajo del visor de datos de la matriz insumo producto / Total de archivos de trabajo del visor de datos de la matriz insumo producto</t>
  </si>
  <si>
    <t>DSCN_31.1</t>
  </si>
  <si>
    <t>Un (1) plan de trabajo para el desarrollo de un visor de datos (dashboard) de las publicaciones de la matriz insumo producto, elaborado</t>
  </si>
  <si>
    <t>El visor de resultados de la Matriz insumo producto, permite consultar los resultados de las publicaciones y observar las métricas más importantes en cuatro secciones y un espacio de conceptos básicos, para los años 2015 y 2017.  A través de este visualizador se podrá acceder a la informacción del marco central y las matrices complementarias que componen el modelo MIP, además incorpora una intemaz sencilla que permite visualizar los informaes con gráficos.</t>
  </si>
  <si>
    <t>En el tercer trimestre de 2022, la DSCN culminó el archivo de trabajo del diseño (mockup); y realizó las pruebas de escritorio para la visualización del funcionamiento del visor y su correcta implementación entorno a los resultados de la MIP. Conforme las fases del proceso estadístico basado en el modelo GSBPM, visor que fue publicado en la página Web.</t>
  </si>
  <si>
    <t xml:space="preserve">LEVANTAMIENTO RECOPILACIÓN Y ACTUALIZACIÓN DE LA INFORMACIÓN RELACIONADA CON CUENTAS NACIONALES Y MACROECONÓMICAS A NIVEL  NACIONAL
</t>
  </si>
  <si>
    <t>Boletines técnicos de las cuentas anuales de bienes y servicios</t>
  </si>
  <si>
    <t>DSCN_31.2</t>
  </si>
  <si>
    <t>Un (1) archivo de trabajo del diseño (mockup) del visor de datos (dashboard) de las publicaciones de la matriz insumo producto, elaborado</t>
  </si>
  <si>
    <t>DSCN_31.3</t>
  </si>
  <si>
    <t>Un (1) archivo de trabajo con las pruebas de escritorio realizadas al visor de datos (dashboard) de las publicaciones de la matriz insumo producto, elaborado</t>
  </si>
  <si>
    <t>Archivo de trabajo con las pruebas de escritorio realizadas al visor de datos (dashboard) de las publicaciones de la matriz insumo producto,.</t>
  </si>
  <si>
    <t>Archivos con las pruebas realizadasal visor de datos.</t>
  </si>
  <si>
    <t>DSCN_31.4</t>
  </si>
  <si>
    <t>Un (1) visor de datos (dashboard) de las publicaciones de la matriz insumo producto, implementado</t>
  </si>
  <si>
    <t>Visor de datos (dashboard) de las publicaciones de la matriz insumo producto.</t>
  </si>
  <si>
    <t>Visor de datos publicado</t>
  </si>
  <si>
    <t>DSCN_32</t>
  </si>
  <si>
    <t>Un (1) piloto de cálculos y resultados preliminares de los indicadores trimestrales de actividad económica por departamentos.</t>
  </si>
  <si>
    <t>Porcentaje de avance en el documento, base acopiada y archivo de trabajo del indicador trimestral de actividad económica por departamentos</t>
  </si>
  <si>
    <t>DSCN_32.1</t>
  </si>
  <si>
    <t>Un (1) documento con lineamientos de Indicador Trimestral de actividad económica por departamento</t>
  </si>
  <si>
    <t>El acopio de estadística básica detalla la información utilizada para los defierentes departamentos del país y sus actividades económicas con periodicidad trimestral, como insumo para los diferentes cálculos sectoriales. Creación y diseño de activos para la consolidación, síntesis y análisis de resultados para los departamentos del país en el marco del proyecto ITAED.</t>
  </si>
  <si>
    <t>Documento con los lineamientos del proyecto ITAED en donde se detalla el deber ser, los aspectos metodológicos, la planeación y el diagnóstico.</t>
  </si>
  <si>
    <t>Documento lineamientos ITAED</t>
  </si>
  <si>
    <t>Los indicadores de coyuntura son una herramienta importante e indispensable para las instituciones nacionales y locales en relación con la economía, por lo cual genera estadísticas para contar con información relevante para sus proyecciones futuras, toma de decisiones acertadas y políticas de mayor calidad.</t>
  </si>
  <si>
    <t>"LEVANTAMIENTO RECOPILACIÓN Y ACTUALIZACIÓN DE LA INFORMACIÓN RELACIONADA CON CUENTAS NACIONALES Y MACROECONÓMICAS A NIVEL  NACIONAL</t>
  </si>
  <si>
    <t>Boletines Técnicos de las Cuentas Departamentales</t>
  </si>
  <si>
    <t>C-0401-1003-25-0-0401076-02</t>
  </si>
  <si>
    <t>CD_2022</t>
  </si>
  <si>
    <t>DSCN_32.2</t>
  </si>
  <si>
    <t>Una (1) base con el acopio, compilación y centralización de estadística básica, actualizada</t>
  </si>
  <si>
    <t>Archivo de acopio. compilación y centralización de la estadística básica disponible con periodicidad trimestral y por departamento</t>
  </si>
  <si>
    <t>Archivo de acopio y compilación de la estadística básica por departamentos</t>
  </si>
  <si>
    <t>DSCN_32.3</t>
  </si>
  <si>
    <t>Un (1) archivo de trabajo analizado y consolidado por departamento de cálculos preliminares y resultados para los departamentos del país, finalizado</t>
  </si>
  <si>
    <t>Archivo de trabajo con la síntesis, conoslidación y análisis ppr departamentos con los cálculos y resultados</t>
  </si>
  <si>
    <t>Archivo de síntesis y consolidación proyecto ITAED</t>
  </si>
  <si>
    <t>DSCN_33</t>
  </si>
  <si>
    <t>Un (1) documento rediseño cuentas departamentales versión preliminar</t>
  </si>
  <si>
    <t>Porcentaje de avance en el documento del rediseño de las cuentas departamentales</t>
  </si>
  <si>
    <t>DSCN_33.1</t>
  </si>
  <si>
    <t>Un (1) documento con la revisión metodológica en cuentas regionales en diferentes países.</t>
  </si>
  <si>
    <t>Documento experiencias internacionales en la medición del producto interno bruto subnacional en los países de la región, abordando metodologías, métodos de cálculo, estadística e indicadores utilizados, publicaciones y experiencias aprendidas. Documento del rediseño de las cuentas departamentales, abordando los objetivos, propósito, proyecciones, hoja de ruta a seguir y temas a desarrollar.</t>
  </si>
  <si>
    <t>Avance y estructuración del documento con la revisión de experiencias internacionales en cuentas regionales</t>
  </si>
  <si>
    <t>Documento revisión metodológica cuentas regionales países</t>
  </si>
  <si>
    <t>Las cuentas departamentales son un conjunto de cálculos económicos que describen y explican las economías de los diferentes departamentos del país. La metodología desarrollada por las cuentas departamentales de Colombia constituyen un ejercicio positivo en el que se han detectado importantes avances de acuerdo a las experiencias pasadas y notables esfuerzos dada la limitación en la disponibiidad de información. No obstante, existen importantes aspectos que deben tenerse en cuenta para futuras investigaciones y que constituyen importantes líneas de mejora. Es importante conocer las experiencias de los demás países en el tema de las cuentas regionales, conocer sus metodologías, indicadores, métodos, cálculos, alcance, difusión, limitaciones y aprendizajes.</t>
  </si>
  <si>
    <t>DSCN_33.2</t>
  </si>
  <si>
    <t>Un (1) documento con la propuesta del rediseño de las cuentas departamentales.</t>
  </si>
  <si>
    <t>Avance y estructura del documento del rediseño de las cuentas departamentales</t>
  </si>
  <si>
    <t>Documento rediseño cuentas departamentales</t>
  </si>
  <si>
    <t>DSCN_34</t>
  </si>
  <si>
    <t>Tres (3) estimaciones preliminares de los subsectores del sector financiero para los primeros tres trimestres de 2022, finalizado.</t>
  </si>
  <si>
    <t>Número de anexos de publicación de la subsectorización del sector financiero finalizados y para publicar en la pagina web en la fecha de corte/total de anexos de publicación de la subsectorización del sector financiero finalizados y para publicar en la pagina webécnicos del año finalizados , para publicar en la pagina web</t>
  </si>
  <si>
    <t>DSCN_34.1</t>
  </si>
  <si>
    <t>Tres (3) bases de datos con información acopiada para el cálculo de los subsectores del sector financiero : para los primeros tres trimestres de 2022, finalizado.</t>
  </si>
  <si>
    <t xml:space="preserve">Se elaboró la base de datos de los diferentes subsectores financieros y se realizó el ejercicio de consolidación y síntesis de los mismos y se elaboró el anexo de publicación para la serie trimestral 2014_1-2022_2. </t>
  </si>
  <si>
    <t>Se integra la base de datos de todos los subsectores del sector financiero de acuerdo a lo que se ha venido trabajando de manera interna</t>
  </si>
  <si>
    <t>34.1_30092022_Base e datos subsectores financieros</t>
  </si>
  <si>
    <t xml:space="preserve"> Se elaboró la base de datos de los diferentes subsectores financieros, se realizó el ejercicio de consolidación y síntesis de los subsectores y se construyó el formato o anexo de publicación. </t>
  </si>
  <si>
    <t xml:space="preserve">"LEVANTAMIENTO RECOPILACIÓN Y ACTUALIZACIÓN DE LA INFORMACIÓN RELACIONADA CON CUENTAS NACIONALES Y MACROECONÓMICAS A NIVEL  NACIONAL
</t>
  </si>
  <si>
    <t>Boletines técnicosdel pib nacional</t>
  </si>
  <si>
    <t>DSCN_34.2</t>
  </si>
  <si>
    <t>Tres (3) archivos de trabajo con el procesamiento, consolidación y síntesis para el cálculo de los subsectores del sector financiero : para los primeros tres trimestres de 2022, finalizado.</t>
  </si>
  <si>
    <t>Se realizó la consolidación y síntesis de la serie 2014-1_2022-2</t>
  </si>
  <si>
    <t>34.2 y 34.3_30092022_ Subsectores del financiero serie 2016_1 a 2022_2</t>
  </si>
  <si>
    <t>DSCN_34.3</t>
  </si>
  <si>
    <t>Tres (3) anexos de publicación con el cálculo de los subsectores del sector financiero para los primeros tres trimestres de 2022, finalizado.</t>
  </si>
  <si>
    <t>Se elabora en excel el formato o anexo de publicación por los subsectores financieros</t>
  </si>
  <si>
    <t>34.3_30092022_anexo-CNTSI-serie-sector-institucional-II-2022</t>
  </si>
  <si>
    <t>DSCN_35</t>
  </si>
  <si>
    <t>Una (1) estimación provisional de los subsectores del sector financiero para los años 2014-2020 provisional, finalizado.</t>
  </si>
  <si>
    <t>Porcentaje de avance en la estimación anual de la subsectorización del sector financiero finalizado y para publicación en la pagina web.</t>
  </si>
  <si>
    <t>DSCN_35.1</t>
  </si>
  <si>
    <t>Una (1) bases de datos con información acopiada para el cálculo de los subsectores del sector financiero para los años 2014-2020 provisional, finalizado.</t>
  </si>
  <si>
    <t>Boletines Técnicos de las Cuentas Anuales de Sectores Institucionales</t>
  </si>
  <si>
    <t>C-0401-1003-25-0-0401083-02</t>
  </si>
  <si>
    <t>CASInd_2022</t>
  </si>
  <si>
    <t>DSCN_35.2</t>
  </si>
  <si>
    <t>Un (1) archivos de trabajo con el procesamiento, consolidación y síntesis para el cálculo de los subsectores del sector financiero para los años 2014-2020 provisional, finalizado..</t>
  </si>
  <si>
    <t>DSCN_35.3</t>
  </si>
  <si>
    <t>Un (1) anexos de publicación con el cálculo de los subsectores del sector financiero para los años 2014-2020 provisional, finalizado.</t>
  </si>
  <si>
    <t>DSCN_36</t>
  </si>
  <si>
    <t>Un (1) diseño de las cuentas de balance no financieras, para completar el Sistema de Cuentas Nacionales en Colombia, finalizado.</t>
  </si>
  <si>
    <t>Porcentaje de avance en el documento del diseño de las cuentas de balance no financieras</t>
  </si>
  <si>
    <t>DSCN_36.1</t>
  </si>
  <si>
    <t>Un (1) cronograma finalizado</t>
  </si>
  <si>
    <t xml:space="preserve"> Avance en la elaboración de documentación asociada a la  fase diseño </t>
  </si>
  <si>
    <t>Avance en la elaboración del documento consolidado de la fase  de diseño</t>
  </si>
  <si>
    <t>"""LEVANTAMIENTO RECOPILACIÓN Y ACTUALIZACIÓN DE LA INFORMACIÓN RELACIONADA CON CUENTAS NACIONALES Y MACROECONÓMICAS A NIVEL  NACIONAL</t>
  </si>
  <si>
    <t>DSCN_36.2</t>
  </si>
  <si>
    <t>Un (1) plan general finalizado</t>
  </si>
  <si>
    <t>DSCN_36.3</t>
  </si>
  <si>
    <t>Un (1) documento metodológico y una (1) ficha metodológica de las cuentas de balance, finalizados</t>
  </si>
  <si>
    <t>Se avanzó en la ficha metodologia</t>
  </si>
  <si>
    <t>FICHA METODOLÓGICA_CTAS DE BALANCE</t>
  </si>
  <si>
    <t>DSCN_37</t>
  </si>
  <si>
    <t>Un (1) documento consolidado de la fase de construcción de la Cuenta Satélite de Instituciones Sin Fines de Lucro para desarrollar y probar los instrumentos y procesos especificados en el diseño, finalizado</t>
  </si>
  <si>
    <t>Porcentaje de avance en el documento consolidado de la fase de construcción de la Cuenta Satélite de Instituciones Sin Fines de Lucro</t>
  </si>
  <si>
    <t>DSCN_37.1</t>
  </si>
  <si>
    <t>Un (1) cronograma de actividades de la fase de construcción de la CSISFL finalizado</t>
  </si>
  <si>
    <t xml:space="preserve"> Se avanzó en la elaboración del documento consolidado de la fase de construcción de la Cuenta Satélite de Instituciones Sin Fines de Lucro, en lo relacionado al modelo funcional </t>
  </si>
  <si>
    <t>Hito culminado el II trimestre</t>
  </si>
  <si>
    <t>Cronograma_CSISFL_2022</t>
  </si>
  <si>
    <t>Se avanzó en la elaboración del documento consolidado de la fase de construcción de la Cuenta Satélite de Instituciones Sin Fines de Lucro, en lo relacionado al modelo funcional</t>
  </si>
  <si>
    <t>DSCN_37.2</t>
  </si>
  <si>
    <t>Un (1) documento de modelo funcional de la CSISFL finalizado</t>
  </si>
  <si>
    <t>Se avanzó en la elaboración del modelo funcional de la Cuenta Satélite de Instituciones Sin Fines de Lucro</t>
  </si>
  <si>
    <t>- Descripción modelo funcional CSISFL_avance</t>
  </si>
  <si>
    <t>DSCN_37.3</t>
  </si>
  <si>
    <t>Un (1) plan de pruebas de la CSISFL finalizado</t>
  </si>
  <si>
    <t>DSCN_38</t>
  </si>
  <si>
    <t>Un (1) documento con los avances de la participación del DANE en la implementación del CONPES - 4008</t>
  </si>
  <si>
    <t>Porcentaje de avance en el documento de aportes a la construcción del marco conceptual de la CIIGFP</t>
  </si>
  <si>
    <t>DSCN_38.1</t>
  </si>
  <si>
    <t>Un documento con las aportes a la construcción del marco conceptual de la comisión intersectorial de información para la gestión financiera pública-CIIGFP</t>
  </si>
  <si>
    <t xml:space="preserve"> Se avanzó en el desarrollo del diseño e implementación del cuadro puente y su consolidación con el Ministerio de Hacienda  </t>
  </si>
  <si>
    <t xml:space="preserve">Se encuentra una primera versión del documento de conciliacion de tabla puente diligenciado </t>
  </si>
  <si>
    <t>COMPES 4008 Anexo de conciliación tabla puente</t>
  </si>
  <si>
    <t>DSCN_39</t>
  </si>
  <si>
    <t>Un (1) documento con el diagnóstico para una mayor desagregación de actividades en la publicación del Indicador de Seguimiento a la Economía - ISE</t>
  </si>
  <si>
    <t>Porcentaje de avance en el documento consolidado de la desagregación de actividades para la publicación del Indicador de Seguimiento a la Economía - ISE</t>
  </si>
  <si>
    <t>DSCN_39.1</t>
  </si>
  <si>
    <t>Un documento con el diagnóstico de la desagregación de actividades para la publicación del Indicador de Seguimiento a la Economía - ISE</t>
  </si>
  <si>
    <t>Archivos con cada uno de lo documentos</t>
  </si>
  <si>
    <t>DSCN_40</t>
  </si>
  <si>
    <t>Estimación de la Productividad Total de los Factores de las actividades económicas especificadas en el convenio 01 de 2022 - DANE/CRA</t>
  </si>
  <si>
    <t>Porcentaje de avance en la estimación de la Productividad Total de los Factores de las actividades económicas especificadas en el convenio 01 de 2022 - DANE-CRA</t>
  </si>
  <si>
    <t>DSCN_40.1</t>
  </si>
  <si>
    <t>Cuatro (4) documentos: ficha metodológica, documento metodológico, plan general y documento diseño de un esquema de plan de acción para la publicación habitual</t>
  </si>
  <si>
    <t>Convenio 01 - 2022, firmado con la CRA.</t>
  </si>
  <si>
    <t> Se realizaron los documentos metodológicos </t>
  </si>
  <si>
    <t> Se elaboró  el documento metodológico, la ficha metodológica y el plan general dela Productividad total de los factores para los servicios públicos de acueducto, alcantarillado y aseo. </t>
  </si>
  <si>
    <t xml:space="preserve">Los documentos precisan los criterios técnicos para el desarrollo de la PTFAAA, y proporciona la información necesaria para el uso y la correcta interpretación de la información estadística en el marco de la prestación de los servicios públicos de acueducto, aseo y alcantarillado </t>
  </si>
  <si>
    <t>DSCN_40.2</t>
  </si>
  <si>
    <t>Una (1) bases de datos con información acopiada para el cálculo de la Productividad Total de los Factores de las actividades económicas especificadas en el convenio 01 de 2022 - DANE/CRA</t>
  </si>
  <si>
    <t>Se realizaron los archivos con las base de datos para el cálculo  de la Productividad Total de los Factores de las actividades económicas especificadas en el convenio 01 de 2022 - DANE/CRA</t>
  </si>
  <si>
    <t>Archivos con informacón de - trabajo asociada a Remuneraciones de los asalariados,  series de empleo para archivo básico,  series ocupadas y horas trabajadas para archivos de insumos de trabajo.  - Capiltal con información de FBKF, plantilla matriz de inversión  y Producción.</t>
  </si>
  <si>
    <t>Archivos Excel con información de trabajo</t>
  </si>
  <si>
    <t>DSCN_41</t>
  </si>
  <si>
    <t>Un (1) archivo con la finalización de los ejercicios piloto del indicador trimestral de actividad económica para 16 departamentos serie I trimestre 2015 a I trimestre de 2022</t>
  </si>
  <si>
    <t>Porcentaje de avance en el boletín y anexos estadísticos de l indicador trimestral de actividad económica por departamentos</t>
  </si>
  <si>
    <t>DSCN_41.1</t>
  </si>
  <si>
    <t>Una (1) base de datos con información acopiada de estadística básica por departamento a nivel trimestral</t>
  </si>
  <si>
    <t>Se realizaron archivos para la consolidación, síntesis y análisis de resultados para los principales departamentos del país. Los resultados obtenidos fueron sometidos a diferentes procesos de iteraciones, para garantizar la coherencia y consistencia macroeconómica para la srie 2015 I  a 2022 I articulada y alineada a las investigaciones de las cuentas nacionales. Posterior a esto, se elaboraron los archivos de publicación para su difusión en el mes de junio del presente año para el proyecto ITAED.</t>
  </si>
  <si>
    <t>Se creó un archivo de acopio, compilación y centralización de la estadística básica disponible con periodicidad trimestral y por departamentos para la serie 2015 I  a 2022 I.</t>
  </si>
  <si>
    <t>Los indicadores de coyuntura son una herramienta importante e indispensable para las instituciones nacionales y locales en relación con la economía, por lo cual genera estadísticas para contar con información relevante para sus proyecciones futuras, toma de decisiones acertadas y políticas de mayor calidad. Aunque se cuentan con indicadores de coyuntura de actividad económica para el país, es muy importante empear a obtener estos indicadores a nivel departamental, ya que esto brindará información de corto plazo que permitirá tener un panorama de la evolución económica en cada uno de los departamentos, proporcionando información para la toma de decisiones. Con esto se busca satisfacer la necesidad de disponer de datos que permitan examiar el desempeño  trimestral de los departamentos de Colombia.</t>
  </si>
  <si>
    <t>DSCN_41.2</t>
  </si>
  <si>
    <t>Un (1) archivo de cálculos, consolidación y síntesis por departamento a nivel trimestral para 16 departamentos</t>
  </si>
  <si>
    <t>Se elaboró y construyó un archivo de trabajo con la síntesis, consolidación y análisis por departamentos con los cálculos y resultados para los principales departamentos del país.</t>
  </si>
  <si>
    <t>Archivo de síntesis y consolidación proyecto ITAED para las principales economías</t>
  </si>
  <si>
    <t>DSCN_41.3</t>
  </si>
  <si>
    <t>Un (1) boletín técnico y sus respectivos anexos estadísticos con los resultados de 16 departamentos</t>
  </si>
  <si>
    <t>Publicación en la página web de la entidad del Indicador Trimestral de Actividad Económica Departamental (ITAED) para los principales departamentos del país para la serie 2015 I  a 2022 I.</t>
  </si>
  <si>
    <t>Boletín técnico y anexo estadístico</t>
  </si>
  <si>
    <t>DT_1</t>
  </si>
  <si>
    <t>Un (1) esquemas de seguimiento de las actividades de las Direcciones Territoriales, documentado.</t>
  </si>
  <si>
    <t>Un (1) documento del esquema de seguimiento de las actividades de las Direcciones Territoriales.</t>
  </si>
  <si>
    <t>DT_1.1</t>
  </si>
  <si>
    <t>Una (1) fase del diseño elabora para pruebas.</t>
  </si>
  <si>
    <t>Se adelanto el documento historias de usuarios con la propuesta del diseño y se realizó el acta de reunión para la conformación de la mesa de trabajo</t>
  </si>
  <si>
    <t xml:space="preserve">Las Direcciones Territoriales dentro de la fase de diseño, se elaboraron en conjunto con la Oficina de Sistemas, un documento de las historias de usuario de los diferentes componentes de la propuesta del Sistema de Información.   </t>
  </si>
  <si>
    <t>Documento historias de usuario con propuesta de diseño.</t>
  </si>
  <si>
    <t>TERRITORIALES_2022_DP</t>
  </si>
  <si>
    <t>DT_1.2</t>
  </si>
  <si>
    <t>Una (1) propuesta gráfica de experiencias de usuario validada.</t>
  </si>
  <si>
    <t xml:space="preserve">Las Direcciones Territoriales en articulación con la Oficina de Sistemas elaboraron las historias de usuario desarrolladas una propuesta gráfica.  </t>
  </si>
  <si>
    <t>Esquema diagrama de flujo</t>
  </si>
  <si>
    <t>DT_1.3</t>
  </si>
  <si>
    <t>Una (1) mesa de trabajo conformada por un delegado de cada Dirección Territorial para validación.</t>
  </si>
  <si>
    <t>Las Direcciones Territoriales conformaron la Mesa de Trabajo, mediante la designación de delegados, para el desarrollo del esquema de seguimiento de las actividades de las Direcciones Territoriales.</t>
  </si>
  <si>
    <t>Acta de conformación de mesa de trabajo</t>
  </si>
  <si>
    <t>DT_2</t>
  </si>
  <si>
    <t xml:space="preserve">Trece (13) acuerdos con universidades o centros culturales, para fortalecer actividades operativas de las sedes en el territorio, formalizados. </t>
  </si>
  <si>
    <t>Número de convenios firmados</t>
  </si>
  <si>
    <t>DT_2.1</t>
  </si>
  <si>
    <t xml:space="preserve">Dos (2) convenios realizados por la Dirección Territorial Centro - Bogotá </t>
  </si>
  <si>
    <t>3 convenios</t>
  </si>
  <si>
    <t>Se avanzo en Estudios Previos preliminares  y cartas de intensiones por parte de las universidades</t>
  </si>
  <si>
    <t>Se avanzo en Estudios Previos preliminares y la carta de intensión, la recepeción de documentos por parte de la universidad para la formalización de los convenios</t>
  </si>
  <si>
    <t>ACTA DE REUNIÓN - CONVENIO UNIAMAZONIA
CONVENIO UNIVERVIDAD DE LA AMAZONIA
Carta de intención
ESTUDIO PREVIO CONVENIO univesidad de la amazonia</t>
  </si>
  <si>
    <t>Se avanzo en Estudios Previos preliminares  y cartas de intensiones por parte de las universidades, pero no se ha firmado</t>
  </si>
  <si>
    <t>DT_2.2</t>
  </si>
  <si>
    <t xml:space="preserve">Un (1) convenio realizados por la Dirección Territorial Sur Occidental - Cali </t>
  </si>
  <si>
    <t>La Direccion Territorial Suroccidente firmo el memorando de entendimiento No. 003 con la Universidad de Nariño, con el objeto de aunar esfuerzos con el fin de difundir informacion estadistica a traves del Centro de Datos, fomentando el acercamiento de la poblacion a la cultura estadistica.</t>
  </si>
  <si>
    <t>Memorando delegados mesa de trabajo y seguimiento
Memorando de entendimiento No. 003 Universidad del Nariño</t>
  </si>
  <si>
    <t>DT_2.3</t>
  </si>
  <si>
    <t>Dos (2) convenio realizado por la Dirección Territorial Centro Occidente - Manizales</t>
  </si>
  <si>
    <t>La Dirección Territorial Centro Occidente, fimró con la Universidad Católica de Pereira, el memorando de entendimiento No. 004, con el objeto de difundir información estadística a través del Centro de datos, fomentando el acercamiento de la población a la cultura estadística.</t>
  </si>
  <si>
    <t>Memorando 004 U Catolica Pereira Firmado</t>
  </si>
  <si>
    <t>DT_2.4</t>
  </si>
  <si>
    <t>Cuatro (4) convenios realizados por la Dirección Territorial Noroccidente - Medellín</t>
  </si>
  <si>
    <t xml:space="preserve">La Dirección Territorial Noroccidente, ha tenido los primeros acercamientos con: la Universidad Autónoma Latinoamericana, La Universidad de Envigado y con la Universidad de Antioquia; las cuales han  remitido carta de intención manifestando su voluntad e interes en la suscripción de convenios interinstitucionales con el fin de aunar esfuerzos técnicos, humanos y administrativos y establecer vinculos de cooperación. 
Igualmente se tiene el borrador de los estudios previos de dichos convenios </t>
  </si>
  <si>
    <t>DANE -carta de intención UNAULA
Carta de Intención UdeA
Carta de Intención IUE DANE
Estudio previo UNAULA
Estudio previo Universidad de Antioquia</t>
  </si>
  <si>
    <t xml:space="preserve">La Dirección Territorial Noroccidente, ha visto afectada la gestión y avance en el cumplimiento de la meta programada "firma de 4 convenios interadministrativos con universidades", en el sentido que para la vigencia 2022 se ha presentado el nombramiento de 3 diferentes directores encargados, por periodos de 3 meses o menos; lo que ha significado que no se tenga una continuidad en el desarrollo de la gestion con las universidades. </t>
  </si>
  <si>
    <t>DT_2.5</t>
  </si>
  <si>
    <t>Dos (2) convenios realizados por la Dirección Territorial Centro Oriente - Bucaramanga</t>
  </si>
  <si>
    <t>La Dirección Territorial de Centro Oriente adelanto las siguientes gestiones con la Universidad de Investigación y Desarrollo:
- Se recibieron los documentos solicitados para apertura Centro de datos DANE en la UDI
- Se adelanto la carta de intensión y el memorando de entendimiento
- Se realizaron los Estudios Previos preliminares</t>
  </si>
  <si>
    <t>- Correo respuesta UDI a solicitud de documentos
- Correo solicitud documentos DANE Central a la UDI
- Estudios previos memorando de entendimiento UDI y anexo
- MEMORANDO INTENCIÓN DANE UDI</t>
  </si>
  <si>
    <t>DT_2.6</t>
  </si>
  <si>
    <t>Dos (2) convenios realizados por la Dirección Territorial Norte - Barranquilla</t>
  </si>
  <si>
    <t>La DTN adelantó el convenio con UniSucre, que junto con el convenio de UniCesar del año pasado, se impletaron los dos convenios.</t>
  </si>
  <si>
    <t>El convenio suscrito con la universiad de Sucre</t>
  </si>
  <si>
    <t>DT_3</t>
  </si>
  <si>
    <t>Una (1) estrategia de deslocalización de funciones operativas o administrativas de las Sedes del DANE, implementada.</t>
  </si>
  <si>
    <t>Número de funciones operativas deslocalizadas</t>
  </si>
  <si>
    <t>DT_3.1</t>
  </si>
  <si>
    <t>Un (1) documento diagnóstico de la actual operación y distribución de cargas operativas y administrativas de las territoriales, entregado.</t>
  </si>
  <si>
    <t>Las Direcciones Territoriales han adelantado la prueba piloto de deslocalización que permite identificar  las áreas  o  procesos  tomados  en  la  prueba  piloto, para  la implementación  de  la estrategia  de  deslocalización  de  funciones,  de los procesos operativos o administrativos.</t>
  </si>
  <si>
    <t>Finalizado en el I trimestre.</t>
  </si>
  <si>
    <t>DT_3.2</t>
  </si>
  <si>
    <t>Un (1) estrategia de deslocalización de procesos operativos o administrativos, diseñada con prueba piloto.</t>
  </si>
  <si>
    <t>Finalizado en el II trimestres</t>
  </si>
  <si>
    <t>DT_3.3</t>
  </si>
  <si>
    <t>Un (1) documento de resultados de prueba piloto de la aplicación de la estrategia de deslocalización de procesos, aplicada en cada territorial.</t>
  </si>
  <si>
    <t>Las Direcciones Territoriales, elaboraron el documento, en donde se relacionan los resultados de la prueba piloto de la aplicación de la estrategia de deslocalización de funciones, aplicada en cada Territorial.</t>
  </si>
  <si>
    <t>Deslocalizacion_prueba piloto DTC
Deslocalizacion_prueba piloto DTCO
Deslocalizacion_prueba piloto DTSO
Deslocalizacion_prueba piloto DTCOR
Deslocalizacion_prueba piloto DTN</t>
  </si>
  <si>
    <t>DT_3.4</t>
  </si>
  <si>
    <t>Un (1) estrategia de deslocalización de procesos operativos o administrativos, ajustada e implementada.</t>
  </si>
  <si>
    <t>Inicia en el IV trimestre</t>
  </si>
  <si>
    <t>DT_4</t>
  </si>
  <si>
    <t>Una (1) narrativa que soporte la descripción de lo que hace el DANE en sus territoriales, construida.</t>
  </si>
  <si>
    <t>Número narrativas de las Direcciones Territoriales incluidas en la narrativa general</t>
  </si>
  <si>
    <t>DT_4.1</t>
  </si>
  <si>
    <t>Una (1) estructura para la narrativa elaborada</t>
  </si>
  <si>
    <t>Finalizado en el III trimestre</t>
  </si>
  <si>
    <t>Finalizado en el III trimestre.</t>
  </si>
  <si>
    <t>DT_4.2</t>
  </si>
  <si>
    <t>Una (1)  primera versión de la narrativa elaborada</t>
  </si>
  <si>
    <t>DT_4.3</t>
  </si>
  <si>
    <t>Una (1)  socialización de la primera versión de la narrativa realizada.</t>
  </si>
  <si>
    <t>DT_4.4</t>
  </si>
  <si>
    <t>Una (1)  versión final de la narrativa difundida</t>
  </si>
  <si>
    <t>FONDANE</t>
  </si>
  <si>
    <t>FONDANE_1</t>
  </si>
  <si>
    <t>"Veinte (20) convenios y contratos interadministrativos para el sistema estadístico nacional"</t>
  </si>
  <si>
    <t>Número de convenios suscritos</t>
  </si>
  <si>
    <t>FONDANE_1.1</t>
  </si>
  <si>
    <t>Catorce (14) convenios para el fortalecimiento de la capacidad de producción de información estadística de las entidades del SEN</t>
  </si>
  <si>
    <t>"Se cuenta con la ejecución de catorce (14) convenios (incluyendo adiciones y prorrogas) los cuales responden a diferentes necesidades en materia de información estadística asociada a temas de empleo, tecnologías de información, PIB, servicios, registros administrativos, proyecciones de población, entre otros.
De igual forma, en el marco de los contratos interadministrativos para el fortalecimiento de la capacidad de producción de información estadística de las entidades del SEN, estos fueron suscritos durante los meses de agosto y septiembre de 2022, con las entidades que manifestaron su interés de realizar el proceso de evaluación durante este año"</t>
  </si>
  <si>
    <t>Se lograron firmar y/o prorrogar 10 convenios/contratos para el fortalecimiento de la capacidad de producción de información estadística de las entidades del SEN, los cuales son:
•	DIMPE_GEIH Medellín (prórroga)
•	DSCN_Ministerio del Deporte
•	DIMPE_GEIH Medellín nuevo contrato 2022
•	DIMPE_Ministerio de Educación 
•	DSCN_Secretaria de Desarrollo Económico (prórroga)
•	DSCN_Secretaria de Desarrollo Económico nuevo convenio 2022
•	DIMPE_Ministerio de Justicia DNP
•	DIRPEN_Asohofrucol
•	DSCN_Instituto de Recreación y Deporte
•	DIMPE_Fontur (prórroga)</t>
  </si>
  <si>
    <t>Considerando las proyecciones de procesos y las negociaciones en trámite, se considera que se ha cumplido la meta para ambos productos, toda vez que los procesos en desarrollo tienen como año de ejecución 2023. Lo anterior no implica que en lo que resta del IV trimestre se realice algún proceso por parte de las áreas del DANE.</t>
  </si>
  <si>
    <t>Fortalecimiento de la capacidad de producción de información estadística del SEN. Nacional</t>
  </si>
  <si>
    <t>Servicio de información de las estadísticas de las entidades del Sistema Estadístico Nacional</t>
  </si>
  <si>
    <t>C-0401-1003-3-0-0401090-02</t>
  </si>
  <si>
    <t>CONV_SDDE_21_2022_DIMPE</t>
  </si>
  <si>
    <t>Número de contratos suscritos</t>
  </si>
  <si>
    <t>FONDANE_1.2</t>
  </si>
  <si>
    <t>Seis (6) contratos interadministrativos para el fortalecimiento de la capacidad de producción de información estadística de las entidades del SEN</t>
  </si>
  <si>
    <t>Durante el III trimestre, la entidad logro suscribir los contratos de calidad para evaluar las operaciones estadísticas de las siguientes entidades:
Superintendencia de Servicios Públicos Domiciliario: Consumo de Agua Potable / Componente de Aprovechamiento de Aseo / Información técnico operativa y comercial del servicio de Gas Licuado de Petróleo GLP.
Superintendencia Financiera de Colombia:  Tasa de Interés Bancario Corriente (TIBC) / Tasa de Captación y Colocación más Representativa del Mercado y la Comercial Promedio de Captación (TCCMR).
Autoridad Nacional de Agricultura y Pesa – AUNAP: Desembarco de pesquerías artesanales en sitios de acopio de la producción pesquera / Desembarcos de las pesquerías industriales en municipios donde existen puertos pesqueros industriales.
Instituto de Hidrología, Meteorología y Estudios Ambientales – IDEAM: Área y cambio de cobertura glaciar, producida por el IDEAM.
Instituto Colombiano para la Evaluación de la Educación – ICFES: Medición de la calidad de la educación a partir de los exámenes saber 11, saber tyt y saber pro.
Instituto De Investigaciones Marinas Y Costeras "José Benito Vives De Andrés"- INVEMAR: Índice de Calidad de Aguas Marinas y Costeras – ICAM.</t>
  </si>
  <si>
    <t>CONV_SDDE_21_2022_DSCN</t>
  </si>
  <si>
    <r>
      <t xml:space="preserve">Se revisó y actualizó el procedimiento de revisan por la dirección  con base en los requisitos de la NTC 9001:2015, necesario para la presentación de revisión por la dirección para el periodo de agosto 2021 hasta julio de 2022. Sin embargho dicha  actividad fue reprogramada para el 24 de octubre de 2022. 
Se realizó la revisión de los documentos del SGA 
Se realizó una capacitación sobre MSPI _SGCI - Activos de información
Se trabajó el matiz de debilidades en el marco del SGA
Se trabajó la matriz de aspectos legales en el marco del SGA 
Se elaboro un documento con la propuesta de implmentacion del alto nivel basado en la NTC 
</t>
    </r>
    <r>
      <rPr>
        <b/>
        <sz val="18"/>
        <color rgb="FF000000"/>
        <rFont val="Segoe UI"/>
        <family val="2"/>
      </rPr>
      <t xml:space="preserve">Acciones para el ultimo trimestre: 
</t>
    </r>
    <r>
      <rPr>
        <sz val="18"/>
        <color rgb="FF000000"/>
        <rFont val="Segoe UI"/>
        <family val="2"/>
      </rPr>
      <t xml:space="preserve">
1- El procedimiento de revisión por la dirección debe ser actualizado para dar cabida al cumplimiento de los requisitos de la NTC ISO 14.000 y el MSPI _SGSI 27.000. Esta actualización se trabajará en el último trimestre de la vigencia 2022
2-  documento de contexto actuailzado en el marco del SGA  y del MSPI
</t>
    </r>
  </si>
  <si>
    <r>
      <t xml:space="preserve">Conforme a la estrategia para el “fortalecimiento de los medios para la divulgación de información en el proceso de rendición de cuentas y de información pública”, se entrega un informe correspondiente al periodo </t>
    </r>
    <r>
      <rPr>
        <b/>
        <sz val="18"/>
        <color rgb="FF000000"/>
        <rFont val="Segoe UI"/>
        <family val="2"/>
      </rPr>
      <t>julio – septiembre</t>
    </r>
    <r>
      <rPr>
        <sz val="18"/>
        <color rgb="FF000000"/>
        <rFont val="Segoe UI"/>
        <family val="2"/>
      </rPr>
      <t xml:space="preserve">,  en el que se describen las acciones ejecutadas para: 
</t>
    </r>
    <r>
      <rPr>
        <b/>
        <sz val="18"/>
        <color rgb="FF000000"/>
        <rFont val="Segoe UI"/>
        <family val="2"/>
      </rPr>
      <t xml:space="preserve">1. Ruedas de prensa. </t>
    </r>
    <r>
      <rPr>
        <sz val="18"/>
        <color rgb="FF000000"/>
        <rFont val="Segoe UI"/>
        <family val="2"/>
      </rPr>
      <t xml:space="preserve">Se entrega un sub – anexo denominado Registro de comunicados y ruedas de prensa, que contienela siguiente información  Fecha, Nombre de la investigación, Rueda de prensa, Comunicado de prensa, Periodo de referencia, Fecha - comité interno de la investigación, Fecha y hora - aval del comunicado por parte de la dirección técnica, Fecha y hora - Publicación de la investigación, Link transmisión rueda de prensa, Link comunicado de prensa.
</t>
    </r>
    <r>
      <rPr>
        <b/>
        <sz val="18"/>
        <color rgb="FF000000"/>
        <rFont val="Segoe UI"/>
        <family val="2"/>
      </rPr>
      <t xml:space="preserve">2. Redes sociales: </t>
    </r>
    <r>
      <rPr>
        <sz val="18"/>
        <color rgb="FF000000"/>
        <rFont val="Segoe UI"/>
        <family val="2"/>
      </rPr>
      <t xml:space="preserve">Se entrega un sub – anexo denominado CALENDARIO EDITORIAL CON MÉTRICAS, que contiene la  siguiente información: Fecha publicación, Hora, Copy publicación, Enlace, Categoría contenido, Hashtags, Red Social, Tipo de contenido. Adicionalmente por red social se entrega el promedio de alcance, el promedio de interacciones y el promedio de porcentaje de engagement. 
</t>
    </r>
    <r>
      <rPr>
        <b/>
        <sz val="18"/>
        <color rgb="FF000000"/>
        <rFont val="Segoe UI"/>
        <family val="2"/>
      </rPr>
      <t xml:space="preserve">3. Viajes en territorio: </t>
    </r>
    <r>
      <rPr>
        <sz val="18"/>
        <color rgb="FF000000"/>
        <rFont val="Segoe UI"/>
        <family val="2"/>
      </rPr>
      <t>Se entrega un sub – anexo, denominado formato Relacionamiento con medios con el detalle de las reuniones.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</si>
</sst>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164" formatCode="_ * #,##0.00_ ;_ * \-#,##0.00_ ;_ * &quot;-&quot;??_ ;_ @_ "/>
    <numFmt numFmtId="165" formatCode="_-[$$-409]* #,##0.00_ ;_-[$$-409]* \-#,##0.00\ ;_-[$$-409]* &quot;-&quot;??_ ;_-@_ "/>
    <numFmt numFmtId="166" formatCode="_-[$$-409]* #,##0_ ;_-[$$-409]* \-#,##0\ ;_-[$$-409]* &quot;-&quot;??_ ;_-@_ "/>
    <numFmt numFmtId="167" formatCode="dd/mm/yyyy;@"/>
    <numFmt numFmtId="168" formatCode="_-[$$-240A]\ * #,##0.00_-;\-[$$-240A]\ * #,##0.00_-;_-[$$-240A]\ * &quot;-&quot;??_-;_-@_-"/>
    <numFmt numFmtId="169" formatCode="_-[$$-240A]\ * #,##0_-;\-[$$-240A]\ * #,##0_-;_-[$$-240A]\ * &quot;-&quot;??_-;_-@_-"/>
    <numFmt numFmtId="170" formatCode="_-&quot;$&quot;\ * #,##0_-;\-&quot;$&quot;\ * #,##0_-;_-&quot;$&quot;\ * &quot;-&quot;??_-;_-@_-"/>
    <numFmt numFmtId="171" formatCode="d/m/yyyy"/>
    <numFmt numFmtId="172" formatCode="_-[$$-240A]\ * #,##0_-;\-[$$-240A]\ * #,##0_-;_-[$$-240A]\ * &quot;-&quot;_-;_-@_-"/>
    <numFmt numFmtId="173" formatCode="_-* #,##0.00\ &quot;€&quot;_-;\-* #,##0.00\ &quot;€&quot;_-;_-* &quot;-&quot;??\ &quot;€&quot;_-;_-@_-"/>
    <numFmt numFmtId="174" formatCode="_-[$$-240A]\ * #,##0.0_-;\-[$$-240A]\ * #,##0.0_-;_-[$$-240A]\ * &quot;-&quot;??_-;_-@_-"/>
    <numFmt numFmtId="175" formatCode="_-[$$-409]* #,##0.0_ ;_-[$$-409]* \-#,##0.0\ ;_-[$$-409]* &quot;-&quot;??_ ;_-@_ "/>
    <numFmt numFmtId="176" formatCode="_-&quot;$&quot;\ * #,##0.0_-;\-&quot;$&quot;\ * #,##0.0_-;_-&quot;$&quot;\ * &quot;-&quot;??_-;_-@_-"/>
  </numFmts>
  <fonts count="54"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4"/>
      <color theme="0"/>
      <name val="Segoe UI"/>
      <family val="2"/>
    </font>
    <font>
      <b/>
      <sz val="14"/>
      <color theme="0"/>
      <name val="Calibri"/>
      <family val="2"/>
      <scheme val="minor"/>
    </font>
    <font>
      <sz val="10"/>
      <name val="Arial"/>
      <family val="2"/>
    </font>
    <font>
      <b/>
      <sz val="18"/>
      <color theme="1"/>
      <name val="Calibri"/>
      <family val="2"/>
      <scheme val="minor"/>
    </font>
    <font>
      <b/>
      <sz val="18"/>
      <color theme="0"/>
      <name val="Calibri"/>
      <family val="2"/>
      <scheme val="minor"/>
    </font>
    <font>
      <b/>
      <sz val="10"/>
      <color rgb="FFBA004C"/>
      <name val="Segoe UI"/>
      <family val="2"/>
    </font>
    <font>
      <b/>
      <sz val="10"/>
      <color theme="1"/>
      <name val="Segoe UI"/>
      <family val="2"/>
    </font>
    <font>
      <b/>
      <sz val="12"/>
      <color theme="1"/>
      <name val="Calibri"/>
      <family val="2"/>
      <scheme val="minor"/>
    </font>
    <font>
      <u/>
      <sz val="12"/>
      <color theme="10"/>
      <name val="Calibri"/>
      <family val="2"/>
      <scheme val="minor"/>
    </font>
    <font>
      <sz val="12"/>
      <color theme="1"/>
      <name val="Segoe UI"/>
      <family val="2"/>
    </font>
    <font>
      <sz val="12"/>
      <color rgb="FF000000"/>
      <name val="Segoe UI Light"/>
      <family val="2"/>
    </font>
    <font>
      <sz val="12"/>
      <color rgb="FFED7D31"/>
      <name val="Segoe UI Light"/>
      <family val="2"/>
    </font>
    <font>
      <u/>
      <sz val="12"/>
      <color theme="10"/>
      <name val="Segoe UI Light"/>
      <family val="2"/>
    </font>
    <font>
      <sz val="12"/>
      <color theme="1"/>
      <name val="Segoe UI Light"/>
      <family val="2"/>
    </font>
    <font>
      <b/>
      <sz val="12"/>
      <color theme="1"/>
      <name val="Segoe UI Light"/>
      <family val="2"/>
    </font>
    <font>
      <b/>
      <sz val="12"/>
      <color theme="1"/>
      <name val="Segoe UI"/>
      <family val="2"/>
    </font>
    <font>
      <sz val="12"/>
      <color rgb="FF444444"/>
      <name val="Segoe UI Light"/>
      <family val="2"/>
    </font>
    <font>
      <b/>
      <u/>
      <sz val="12"/>
      <color rgb="FF000000"/>
      <name val="Segoe UI Light"/>
      <family val="2"/>
    </font>
    <font>
      <i/>
      <sz val="12"/>
      <color rgb="FFED7D31"/>
      <name val="Segoe UI Light"/>
      <family val="2"/>
    </font>
    <font>
      <sz val="12"/>
      <name val="Segoe UI Light"/>
      <family val="2"/>
    </font>
    <font>
      <sz val="12"/>
      <color rgb="FFFF0000"/>
      <name val="Segoe UI Light"/>
      <family val="2"/>
    </font>
    <font>
      <u/>
      <sz val="12"/>
      <color rgb="FF000000"/>
      <name val="Segoe UI Light"/>
      <family val="2"/>
    </font>
    <font>
      <vertAlign val="superscript"/>
      <sz val="12"/>
      <color rgb="FF000000"/>
      <name val="Segoe UI Light"/>
      <family val="2"/>
    </font>
    <font>
      <b/>
      <sz val="12"/>
      <color rgb="FF000000"/>
      <name val="Segoe UI Light"/>
      <family val="2"/>
    </font>
    <font>
      <b/>
      <sz val="22"/>
      <color theme="1"/>
      <name val="Segoe UI"/>
      <family val="2"/>
    </font>
    <font>
      <b/>
      <sz val="20"/>
      <color theme="1"/>
      <name val="Segoe UI"/>
      <family val="2"/>
    </font>
    <font>
      <b/>
      <sz val="18"/>
      <color theme="1"/>
      <name val="Segoe UI"/>
      <family val="2"/>
    </font>
    <font>
      <sz val="18"/>
      <color theme="1"/>
      <name val="Segoe UI Light"/>
      <family val="2"/>
    </font>
    <font>
      <sz val="18"/>
      <name val="Segoe UI Light"/>
      <family val="2"/>
    </font>
    <font>
      <u/>
      <sz val="11"/>
      <color theme="10"/>
      <name val="Calibri"/>
      <family val="2"/>
      <scheme val="minor"/>
    </font>
    <font>
      <b/>
      <sz val="10"/>
      <color theme="8" tint="-0.499984740745262"/>
      <name val="Segoe UI"/>
      <family val="2"/>
    </font>
    <font>
      <b/>
      <sz val="10"/>
      <color theme="0"/>
      <name val="Segoe UI"/>
      <family val="2"/>
    </font>
    <font>
      <b/>
      <sz val="24"/>
      <color theme="1"/>
      <name val="Segoe UI"/>
      <family val="2"/>
    </font>
    <font>
      <sz val="14"/>
      <color theme="1"/>
      <name val="Segoe UI"/>
      <family val="2"/>
    </font>
    <font>
      <b/>
      <sz val="14"/>
      <color rgb="FFFFFFFF"/>
      <name val="Segoe UI"/>
      <family val="2"/>
    </font>
    <font>
      <sz val="18"/>
      <color theme="1"/>
      <name val="Segoe UI"/>
      <family val="2"/>
    </font>
    <font>
      <b/>
      <sz val="18"/>
      <color rgb="FF000000"/>
      <name val="Segoe UI"/>
      <family val="2"/>
    </font>
    <font>
      <sz val="18"/>
      <color rgb="FF000000"/>
      <name val="Segoe UI"/>
      <family val="2"/>
    </font>
    <font>
      <sz val="18"/>
      <name val="Segoe UI"/>
      <family val="2"/>
    </font>
    <font>
      <b/>
      <sz val="18"/>
      <name val="Segoe UI"/>
      <family val="2"/>
    </font>
    <font>
      <u/>
      <sz val="18"/>
      <color theme="10"/>
      <name val="Segoe UI"/>
      <family val="2"/>
    </font>
    <font>
      <b/>
      <sz val="18"/>
      <color theme="1" tint="4.9989318521683403E-2"/>
      <name val="Segoe UI"/>
      <family val="2"/>
    </font>
    <font>
      <sz val="18"/>
      <color rgb="FF444444"/>
      <name val="Segoe UI"/>
      <family val="2"/>
    </font>
    <font>
      <b/>
      <sz val="18"/>
      <color rgb="FF9C5700"/>
      <name val="Segoe UI"/>
      <family val="2"/>
    </font>
    <font>
      <b/>
      <sz val="18"/>
      <color rgb="FF006100"/>
      <name val="Segoe UI"/>
      <family val="2"/>
    </font>
    <font>
      <b/>
      <sz val="12"/>
      <color rgb="FFBA004C"/>
      <name val="Segoe UI"/>
      <family val="2"/>
    </font>
    <font>
      <b/>
      <sz val="12"/>
      <color rgb="FF002060"/>
      <name val="Segoe UI"/>
      <family val="2"/>
    </font>
    <font>
      <b/>
      <sz val="12"/>
      <color rgb="FF000000"/>
      <name val="Segoe UI"/>
      <family val="2"/>
    </font>
    <font>
      <b/>
      <sz val="12"/>
      <name val="Segoe UI"/>
      <family val="2"/>
    </font>
    <font>
      <b/>
      <sz val="12"/>
      <color theme="0"/>
      <name val="Segoe UI"/>
      <family val="2"/>
    </font>
  </fonts>
  <fills count="32">
    <fill>
      <patternFill patternType="none"/>
    </fill>
    <fill>
      <patternFill patternType="gray125"/>
    </fill>
    <fill>
      <patternFill patternType="solid">
        <fgColor rgb="FFBA004C"/>
        <bgColor rgb="FF000000"/>
      </patternFill>
    </fill>
    <fill>
      <patternFill patternType="solid">
        <fgColor theme="6" tint="-0.499984740745262"/>
        <bgColor indexed="64"/>
      </patternFill>
    </fill>
    <fill>
      <patternFill patternType="solid">
        <fgColor rgb="FFDCAFBE"/>
        <bgColor indexed="64"/>
      </patternFill>
    </fill>
    <fill>
      <patternFill patternType="solid">
        <fgColor theme="0"/>
        <bgColor indexed="64"/>
      </patternFill>
    </fill>
    <fill>
      <patternFill patternType="solid">
        <fgColor rgb="FFF2DDDB"/>
        <bgColor indexed="64"/>
      </patternFill>
    </fill>
    <fill>
      <patternFill patternType="solid">
        <fgColor theme="3" tint="0.79998168889431442"/>
        <bgColor rgb="FF000000"/>
      </patternFill>
    </fill>
    <fill>
      <patternFill patternType="solid">
        <fgColor theme="0" tint="-0.14999847407452621"/>
        <bgColor rgb="FF000000"/>
      </patternFill>
    </fill>
    <fill>
      <patternFill patternType="solid">
        <fgColor theme="2" tint="-9.9978637043366805E-2"/>
        <bgColor rgb="FF000000"/>
      </patternFill>
    </fill>
    <fill>
      <patternFill patternType="solid">
        <fgColor rgb="FFD6DCE4"/>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rgb="FF000000"/>
      </patternFill>
    </fill>
    <fill>
      <patternFill patternType="solid">
        <fgColor theme="8" tint="-0.249977111117893"/>
        <bgColor rgb="FF000000"/>
      </patternFill>
    </fill>
    <fill>
      <patternFill patternType="solid">
        <fgColor theme="0" tint="-0.499984740745262"/>
        <bgColor rgb="FF000000"/>
      </patternFill>
    </fill>
    <fill>
      <patternFill patternType="solid">
        <fgColor theme="0"/>
        <bgColor rgb="FF000000"/>
      </patternFill>
    </fill>
    <fill>
      <patternFill patternType="solid">
        <fgColor rgb="FF002060"/>
        <bgColor indexed="64"/>
      </patternFill>
    </fill>
    <fill>
      <patternFill patternType="solid">
        <fgColor rgb="FFF2DDDB"/>
        <bgColor rgb="FF000000"/>
      </patternFill>
    </fill>
    <fill>
      <patternFill patternType="solid">
        <fgColor theme="8" tint="0.59999389629810485"/>
        <bgColor rgb="FF000000"/>
      </patternFill>
    </fill>
    <fill>
      <patternFill patternType="solid">
        <fgColor rgb="FF002060"/>
        <bgColor rgb="FF000000"/>
      </patternFill>
    </fill>
    <fill>
      <patternFill patternType="solid">
        <fgColor rgb="FFFFFFFF"/>
        <bgColor rgb="FF000000"/>
      </patternFill>
    </fill>
    <fill>
      <patternFill patternType="solid">
        <fgColor rgb="FFD6DCE4"/>
        <bgColor rgb="FF000000"/>
      </patternFill>
    </fill>
    <fill>
      <patternFill patternType="solid">
        <fgColor rgb="FFFFFFFF"/>
        <bgColor indexed="64"/>
      </patternFill>
    </fill>
    <fill>
      <patternFill patternType="solid">
        <fgColor theme="4" tint="0.79998168889431442"/>
        <bgColor rgb="FF000000"/>
      </patternFill>
    </fill>
    <fill>
      <patternFill patternType="solid">
        <fgColor rgb="FFFFFFFF"/>
        <bgColor rgb="FFF2F2F2"/>
      </patternFill>
    </fill>
    <fill>
      <patternFill patternType="solid">
        <fgColor rgb="FFD6DCE4"/>
        <bgColor rgb="FFF2F2F2"/>
      </patternFill>
    </fill>
    <fill>
      <patternFill patternType="solid">
        <fgColor rgb="FFFFFFFF"/>
        <bgColor rgb="FFEFEFEF"/>
      </patternFill>
    </fill>
    <fill>
      <patternFill patternType="solid">
        <fgColor rgb="FFFFEB9C"/>
        <bgColor rgb="FF000000"/>
      </patternFill>
    </fill>
    <fill>
      <patternFill patternType="solid">
        <fgColor rgb="FFC6EFCE"/>
        <bgColor rgb="FF000000"/>
      </patternFill>
    </fill>
    <fill>
      <patternFill patternType="solid">
        <fgColor theme="2" tint="-9.9978637043366805E-2"/>
        <bgColor indexed="64"/>
      </patternFill>
    </fill>
  </fills>
  <borders count="143">
    <border>
      <left/>
      <right/>
      <top/>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hair">
        <color theme="0"/>
      </left>
      <right style="hair">
        <color theme="0"/>
      </right>
      <top style="hair">
        <color theme="0"/>
      </top>
      <bottom style="hair">
        <color theme="0"/>
      </bottom>
      <diagonal/>
    </border>
    <border>
      <left style="hair">
        <color theme="0"/>
      </left>
      <right style="hair">
        <color theme="0"/>
      </right>
      <top style="hair">
        <color theme="0"/>
      </top>
      <bottom/>
      <diagonal/>
    </border>
    <border>
      <left style="hair">
        <color auto="1"/>
      </left>
      <right style="hair">
        <color auto="1"/>
      </right>
      <top/>
      <bottom style="hair">
        <color auto="1"/>
      </bottom>
      <diagonal/>
    </border>
    <border>
      <left style="hair">
        <color theme="1"/>
      </left>
      <right style="hair">
        <color theme="1"/>
      </right>
      <top/>
      <bottom style="hair">
        <color theme="1"/>
      </bottom>
      <diagonal/>
    </border>
    <border>
      <left style="hair">
        <color theme="1"/>
      </left>
      <right style="hair">
        <color theme="1"/>
      </right>
      <top style="hair">
        <color theme="1"/>
      </top>
      <bottom style="hair">
        <color theme="1"/>
      </bottom>
      <diagonal/>
    </border>
    <border>
      <left style="hair">
        <color theme="1"/>
      </left>
      <right style="hair">
        <color theme="1"/>
      </right>
      <top/>
      <bottom/>
      <diagonal/>
    </border>
    <border>
      <left/>
      <right style="hair">
        <color rgb="FF000000"/>
      </right>
      <top/>
      <bottom style="hair">
        <color rgb="FF000000"/>
      </bottom>
      <diagonal/>
    </border>
    <border>
      <left style="hair">
        <color theme="1"/>
      </left>
      <right style="hair">
        <color theme="1"/>
      </right>
      <top style="hair">
        <color theme="1"/>
      </top>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theme="1"/>
      </left>
      <right style="hair">
        <color theme="1"/>
      </right>
      <top/>
      <bottom style="hair">
        <color rgb="FF000000"/>
      </bottom>
      <diagonal/>
    </border>
    <border>
      <left style="hair">
        <color indexed="64"/>
      </left>
      <right style="hair">
        <color indexed="64"/>
      </right>
      <top/>
      <bottom style="hair">
        <color rgb="FF000000"/>
      </bottom>
      <diagonal/>
    </border>
    <border>
      <left style="hair">
        <color auto="1"/>
      </left>
      <right/>
      <top/>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dotted">
        <color rgb="FF000000"/>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bottom style="hair">
        <color theme="1"/>
      </bottom>
      <diagonal/>
    </border>
    <border>
      <left style="dotted">
        <color rgb="FF000000"/>
      </left>
      <right style="dotted">
        <color rgb="FF000000"/>
      </right>
      <top style="dotted">
        <color rgb="FF000000"/>
      </top>
      <bottom/>
      <diagonal/>
    </border>
    <border>
      <left style="dotted">
        <color rgb="FF000000"/>
      </left>
      <right style="dotted">
        <color rgb="FF000000"/>
      </right>
      <top/>
      <bottom/>
      <diagonal/>
    </border>
    <border>
      <left style="dotted">
        <color rgb="FF000000"/>
      </left>
      <right style="dotted">
        <color rgb="FF000000"/>
      </right>
      <top/>
      <bottom style="dotted">
        <color rgb="FF000000"/>
      </bottom>
      <diagonal/>
    </border>
    <border>
      <left style="dotted">
        <color rgb="FF404040"/>
      </left>
      <right style="dotted">
        <color rgb="FF404040"/>
      </right>
      <top style="dotted">
        <color rgb="FF404040"/>
      </top>
      <bottom/>
      <diagonal/>
    </border>
    <border>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theme="1"/>
      </left>
      <right/>
      <top style="hair">
        <color theme="1"/>
      </top>
      <bottom/>
      <diagonal/>
    </border>
    <border>
      <left style="dotted">
        <color rgb="FF404040"/>
      </left>
      <right style="dotted">
        <color rgb="FF404040"/>
      </right>
      <top/>
      <bottom style="dotted">
        <color rgb="FF404040"/>
      </bottom>
      <diagonal/>
    </border>
    <border>
      <left style="hair">
        <color rgb="FF000000"/>
      </left>
      <right style="hair">
        <color rgb="FF000000"/>
      </right>
      <top/>
      <bottom style="hair">
        <color rgb="FF000000"/>
      </bottom>
      <diagonal/>
    </border>
    <border>
      <left style="hair">
        <color theme="1"/>
      </left>
      <right/>
      <top/>
      <bottom style="hair">
        <color theme="1"/>
      </bottom>
      <diagonal/>
    </border>
    <border>
      <left style="dotted">
        <color rgb="FF404040"/>
      </left>
      <right style="dotted">
        <color rgb="FF404040"/>
      </right>
      <top/>
      <bottom/>
      <diagonal/>
    </border>
    <border>
      <left style="dotted">
        <color rgb="FF404040"/>
      </left>
      <right style="hair">
        <color rgb="FF000000"/>
      </right>
      <top/>
      <bottom/>
      <diagonal/>
    </border>
    <border>
      <left style="dotted">
        <color rgb="FF404040"/>
      </left>
      <right style="hair">
        <color rgb="FF000000"/>
      </right>
      <top/>
      <bottom style="hair">
        <color rgb="FF000000"/>
      </bottom>
      <diagonal/>
    </border>
    <border>
      <left style="hair">
        <color auto="1"/>
      </left>
      <right style="hair">
        <color indexed="64"/>
      </right>
      <top style="hair">
        <color rgb="FF000000"/>
      </top>
      <bottom/>
      <diagonal/>
    </border>
    <border>
      <left style="hair">
        <color theme="1"/>
      </left>
      <right style="hair">
        <color theme="1"/>
      </right>
      <top style="hair">
        <color rgb="FF000000"/>
      </top>
      <bottom/>
      <diagonal/>
    </border>
    <border>
      <left/>
      <right/>
      <top/>
      <bottom style="hair">
        <color rgb="FF000000"/>
      </bottom>
      <diagonal/>
    </border>
    <border>
      <left/>
      <right style="hair">
        <color rgb="FF000000"/>
      </right>
      <top/>
      <bottom/>
      <diagonal/>
    </border>
    <border>
      <left style="hair">
        <color theme="1"/>
      </left>
      <right style="hair">
        <color theme="1"/>
      </right>
      <top style="dotted">
        <color rgb="FF000000"/>
      </top>
      <bottom/>
      <diagonal/>
    </border>
    <border>
      <left style="hair">
        <color theme="1"/>
      </left>
      <right/>
      <top style="hair">
        <color theme="1"/>
      </top>
      <bottom style="hair">
        <color theme="1"/>
      </bottom>
      <diagonal/>
    </border>
    <border>
      <left/>
      <right style="hair">
        <color theme="1"/>
      </right>
      <top style="hair">
        <color theme="1"/>
      </top>
      <bottom/>
      <diagonal/>
    </border>
    <border>
      <left style="hair">
        <color rgb="FF000000"/>
      </left>
      <right/>
      <top/>
      <bottom/>
      <diagonal/>
    </border>
    <border>
      <left style="hair">
        <color rgb="FF000000"/>
      </left>
      <right/>
      <top/>
      <bottom style="hair">
        <color rgb="FF000000"/>
      </bottom>
      <diagonal/>
    </border>
    <border>
      <left style="hair">
        <color theme="1"/>
      </left>
      <right style="hair">
        <color theme="1"/>
      </right>
      <top/>
      <bottom style="thin">
        <color rgb="FF000000"/>
      </bottom>
      <diagonal/>
    </border>
    <border>
      <left/>
      <right style="hair">
        <color theme="1"/>
      </right>
      <top style="hair">
        <color theme="1"/>
      </top>
      <bottom style="hair">
        <color theme="1"/>
      </bottom>
      <diagonal/>
    </border>
    <border>
      <left style="hair">
        <color theme="1"/>
      </left>
      <right style="hair">
        <color theme="1"/>
      </right>
      <top style="thin">
        <color rgb="FF000000"/>
      </top>
      <bottom/>
      <diagonal/>
    </border>
    <border>
      <left style="hair">
        <color theme="1"/>
      </left>
      <right/>
      <top/>
      <bottom/>
      <diagonal/>
    </border>
    <border>
      <left style="hair">
        <color auto="1"/>
      </left>
      <right style="hair">
        <color theme="1"/>
      </right>
      <top style="hair">
        <color theme="1"/>
      </top>
      <bottom/>
      <diagonal/>
    </border>
    <border>
      <left style="hair">
        <color auto="1"/>
      </left>
      <right/>
      <top style="hair">
        <color auto="1"/>
      </top>
      <bottom/>
      <diagonal/>
    </border>
    <border>
      <left style="hair">
        <color auto="1"/>
      </left>
      <right style="hair">
        <color theme="1"/>
      </right>
      <top/>
      <bottom/>
      <diagonal/>
    </border>
    <border>
      <left style="hair">
        <color auto="1"/>
      </left>
      <right style="hair">
        <color theme="1"/>
      </right>
      <top/>
      <bottom style="hair">
        <color theme="1"/>
      </bottom>
      <diagonal/>
    </border>
    <border>
      <left style="hair">
        <color rgb="FF000000"/>
      </left>
      <right style="hair">
        <color rgb="FF000000"/>
      </right>
      <top/>
      <bottom style="hair">
        <color theme="1"/>
      </bottom>
      <diagonal/>
    </border>
    <border>
      <left style="dotted">
        <color rgb="FF000000"/>
      </left>
      <right style="dotted">
        <color rgb="FF000000"/>
      </right>
      <top style="hair">
        <color theme="1"/>
      </top>
      <bottom/>
      <diagonal/>
    </border>
    <border>
      <left style="dotted">
        <color rgb="FF000000"/>
      </left>
      <right style="hair">
        <color theme="1"/>
      </right>
      <top style="hair">
        <color theme="1"/>
      </top>
      <bottom/>
      <diagonal/>
    </border>
    <border>
      <left style="dotted">
        <color rgb="FF000000"/>
      </left>
      <right style="hair">
        <color theme="1"/>
      </right>
      <top/>
      <bottom style="dotted">
        <color rgb="FF000000"/>
      </bottom>
      <diagonal/>
    </border>
    <border>
      <left style="dotted">
        <color rgb="FF000000"/>
      </left>
      <right style="hair">
        <color theme="1"/>
      </right>
      <top style="dotted">
        <color rgb="FF000000"/>
      </top>
      <bottom/>
      <diagonal/>
    </border>
    <border>
      <left style="dotted">
        <color rgb="FF000000"/>
      </left>
      <right style="dotted">
        <color rgb="FF000000"/>
      </right>
      <top/>
      <bottom style="hair">
        <color theme="1"/>
      </bottom>
      <diagonal/>
    </border>
    <border>
      <left style="dotted">
        <color rgb="FF000000"/>
      </left>
      <right style="hair">
        <color theme="1"/>
      </right>
      <top/>
      <bottom style="hair">
        <color theme="1"/>
      </bottom>
      <diagonal/>
    </border>
    <border>
      <left style="hair">
        <color auto="1"/>
      </left>
      <right style="hair">
        <color theme="1"/>
      </right>
      <top/>
      <bottom style="hair">
        <color auto="1"/>
      </bottom>
      <diagonal/>
    </border>
    <border>
      <left style="dotted">
        <color rgb="FF000000"/>
      </left>
      <right style="hair">
        <color theme="1"/>
      </right>
      <top/>
      <bottom/>
      <diagonal/>
    </border>
    <border>
      <left style="hair">
        <color theme="1"/>
      </left>
      <right style="hair">
        <color theme="1"/>
      </right>
      <top/>
      <bottom style="dotted">
        <color rgb="FF000000"/>
      </bottom>
      <diagonal/>
    </border>
    <border>
      <left style="hair">
        <color rgb="FF000000"/>
      </left>
      <right style="hair">
        <color rgb="FF000000"/>
      </right>
      <top/>
      <bottom style="dashed">
        <color rgb="FF000000"/>
      </bottom>
      <diagonal/>
    </border>
    <border>
      <left style="hair">
        <color auto="1"/>
      </left>
      <right/>
      <top style="thin">
        <color indexed="64"/>
      </top>
      <bottom/>
      <diagonal/>
    </border>
    <border>
      <left/>
      <right style="hair">
        <color indexed="64"/>
      </right>
      <top style="thin">
        <color indexed="64"/>
      </top>
      <bottom/>
      <diagonal/>
    </border>
    <border>
      <left style="hair">
        <color auto="1"/>
      </left>
      <right style="hair">
        <color auto="1"/>
      </right>
      <top/>
      <bottom style="thin">
        <color indexed="64"/>
      </bottom>
      <diagonal/>
    </border>
    <border>
      <left style="hair">
        <color auto="1"/>
      </left>
      <right style="hair">
        <color auto="1"/>
      </right>
      <top style="thin">
        <color indexed="64"/>
      </top>
      <bottom/>
      <diagonal/>
    </border>
    <border>
      <left style="hair">
        <color theme="1"/>
      </left>
      <right style="hair">
        <color auto="1"/>
      </right>
      <top style="hair">
        <color theme="1"/>
      </top>
      <bottom/>
      <diagonal/>
    </border>
    <border>
      <left style="hair">
        <color theme="1"/>
      </left>
      <right style="hair">
        <color auto="1"/>
      </right>
      <top/>
      <bottom/>
      <diagonal/>
    </border>
    <border>
      <left style="hair">
        <color theme="1"/>
      </left>
      <right style="hair">
        <color auto="1"/>
      </right>
      <top/>
      <bottom style="hair">
        <color theme="1"/>
      </bottom>
      <diagonal/>
    </border>
    <border>
      <left style="hair">
        <color theme="1"/>
      </left>
      <right style="hair">
        <color rgb="FF000000"/>
      </right>
      <top style="hair">
        <color theme="1"/>
      </top>
      <bottom/>
      <diagonal/>
    </border>
    <border>
      <left style="hair">
        <color theme="1"/>
      </left>
      <right style="hair">
        <color rgb="FF000000"/>
      </right>
      <top/>
      <bottom style="hair">
        <color theme="1"/>
      </bottom>
      <diagonal/>
    </border>
    <border>
      <left style="thin">
        <color indexed="64"/>
      </left>
      <right style="thin">
        <color indexed="64"/>
      </right>
      <top style="thin">
        <color indexed="64"/>
      </top>
      <bottom style="thin">
        <color indexed="64"/>
      </bottom>
      <diagonal/>
    </border>
    <border>
      <left style="hair">
        <color theme="1"/>
      </left>
      <right style="hair">
        <color auto="1"/>
      </right>
      <top style="hair">
        <color auto="1"/>
      </top>
      <bottom/>
      <diagonal/>
    </border>
    <border>
      <left style="hair">
        <color theme="1"/>
      </left>
      <right style="hair">
        <color rgb="FF000000"/>
      </right>
      <top/>
      <bottom/>
      <diagonal/>
    </border>
    <border>
      <left style="hair">
        <color theme="1"/>
      </left>
      <right style="hair">
        <color auto="1"/>
      </right>
      <top/>
      <bottom style="hair">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hair">
        <color theme="1"/>
      </left>
      <right style="hair">
        <color theme="1"/>
      </right>
      <top style="hair">
        <color auto="1"/>
      </top>
      <bottom/>
      <diagonal/>
    </border>
    <border>
      <left style="hair">
        <color theme="1"/>
      </left>
      <right style="hair">
        <color indexed="64"/>
      </right>
      <top/>
      <bottom style="hair">
        <color rgb="FF000000"/>
      </bottom>
      <diagonal/>
    </border>
    <border>
      <left style="hair">
        <color auto="1"/>
      </left>
      <right style="hair">
        <color indexed="64"/>
      </right>
      <top style="hair">
        <color theme="1"/>
      </top>
      <bottom/>
      <diagonal/>
    </border>
    <border>
      <left style="hair">
        <color theme="1"/>
      </left>
      <right style="hair">
        <color indexed="64"/>
      </right>
      <top style="hair">
        <color rgb="FF000000"/>
      </top>
      <bottom/>
      <diagonal/>
    </border>
    <border>
      <left style="hair">
        <color auto="1"/>
      </left>
      <right style="hair">
        <color auto="1"/>
      </right>
      <top style="thin">
        <color theme="0"/>
      </top>
      <bottom/>
      <diagonal/>
    </border>
    <border>
      <left/>
      <right/>
      <top style="hair">
        <color theme="1"/>
      </top>
      <bottom/>
      <diagonal/>
    </border>
    <border>
      <left/>
      <right/>
      <top style="thin">
        <color theme="0"/>
      </top>
      <bottom style="thin">
        <color theme="0"/>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dotted">
        <color rgb="FF404040"/>
      </left>
      <right style="dotted">
        <color rgb="FF404040"/>
      </right>
      <top style="dotted">
        <color rgb="FF000000"/>
      </top>
      <bottom/>
      <diagonal/>
    </border>
    <border>
      <left style="dotted">
        <color rgb="FF404040"/>
      </left>
      <right style="hair">
        <color rgb="FF000000"/>
      </right>
      <top style="dotted">
        <color rgb="FF000000"/>
      </top>
      <bottom/>
      <diagonal/>
    </border>
    <border>
      <left style="dotted">
        <color rgb="FF404040"/>
      </left>
      <right style="hair">
        <color rgb="FF000000"/>
      </right>
      <top style="hair">
        <color rgb="FF000000"/>
      </top>
      <bottom/>
      <diagonal/>
    </border>
    <border>
      <left style="hair">
        <color rgb="FF000000"/>
      </left>
      <right style="hair">
        <color rgb="FF000000"/>
      </right>
      <top style="dotted">
        <color rgb="FF404040"/>
      </top>
      <bottom/>
      <diagonal/>
    </border>
    <border>
      <left style="hair">
        <color theme="1"/>
      </left>
      <right style="hair">
        <color rgb="FF000000"/>
      </right>
      <top/>
      <bottom style="hair">
        <color rgb="FF000000"/>
      </bottom>
      <diagonal/>
    </border>
    <border>
      <left style="hair">
        <color auto="1"/>
      </left>
      <right style="hair">
        <color rgb="FF000000"/>
      </right>
      <top style="hair">
        <color theme="1"/>
      </top>
      <bottom/>
      <diagonal/>
    </border>
    <border>
      <left style="hair">
        <color auto="1"/>
      </left>
      <right style="hair">
        <color rgb="FF000000"/>
      </right>
      <top/>
      <bottom/>
      <diagonal/>
    </border>
    <border>
      <left style="hair">
        <color auto="1"/>
      </left>
      <right style="hair">
        <color rgb="FF000000"/>
      </right>
      <top/>
      <bottom style="hair">
        <color rgb="FF000000"/>
      </bottom>
      <diagonal/>
    </border>
    <border>
      <left style="hair">
        <color rgb="FF000000"/>
      </left>
      <right style="hair">
        <color rgb="FF000000"/>
      </right>
      <top style="hair">
        <color theme="1"/>
      </top>
      <bottom/>
      <diagonal/>
    </border>
    <border>
      <left style="hair">
        <color rgb="FF000000"/>
      </left>
      <right style="hair">
        <color rgb="FF000000"/>
      </right>
      <top/>
      <bottom style="hair">
        <color auto="1"/>
      </bottom>
      <diagonal/>
    </border>
    <border>
      <left style="hair">
        <color rgb="FF000000"/>
      </left>
      <right style="hair">
        <color rgb="FF000000"/>
      </right>
      <top style="hair">
        <color auto="1"/>
      </top>
      <bottom/>
      <diagonal/>
    </border>
    <border>
      <left style="hair">
        <color theme="1"/>
      </left>
      <right style="hair">
        <color rgb="FF000000"/>
      </right>
      <top style="hair">
        <color rgb="FF000000"/>
      </top>
      <bottom/>
      <diagonal/>
    </border>
    <border>
      <left style="hair">
        <color auto="1"/>
      </left>
      <right style="hair">
        <color auto="1"/>
      </right>
      <top style="dashed">
        <color rgb="FF000000"/>
      </top>
      <bottom/>
      <diagonal/>
    </border>
    <border>
      <left style="hair">
        <color auto="1"/>
      </left>
      <right style="hair">
        <color auto="1"/>
      </right>
      <top/>
      <bottom style="dotted">
        <color rgb="FF000000"/>
      </bottom>
      <diagonal/>
    </border>
    <border>
      <left style="hair">
        <color theme="1"/>
      </left>
      <right style="dotted">
        <color rgb="FF000000"/>
      </right>
      <top style="hair">
        <color theme="1"/>
      </top>
      <bottom/>
      <diagonal/>
    </border>
    <border>
      <left style="hair">
        <color theme="1"/>
      </left>
      <right style="dotted">
        <color rgb="FF000000"/>
      </right>
      <top/>
      <bottom/>
      <diagonal/>
    </border>
    <border>
      <left style="hair">
        <color theme="1"/>
      </left>
      <right style="dotted">
        <color rgb="FF000000"/>
      </right>
      <top/>
      <bottom style="dotted">
        <color rgb="FF000000"/>
      </bottom>
      <diagonal/>
    </border>
    <border>
      <left style="hair">
        <color theme="1"/>
      </left>
      <right style="dotted">
        <color rgb="FF000000"/>
      </right>
      <top style="dotted">
        <color rgb="FF000000"/>
      </top>
      <bottom/>
      <diagonal/>
    </border>
    <border>
      <left style="hair">
        <color theme="1"/>
      </left>
      <right style="dotted">
        <color rgb="FF000000"/>
      </right>
      <top/>
      <bottom style="hair">
        <color theme="1"/>
      </bottom>
      <diagonal/>
    </border>
    <border>
      <left style="hair">
        <color rgb="FF000000"/>
      </left>
      <right style="hair">
        <color theme="1"/>
      </right>
      <top style="hair">
        <color theme="1"/>
      </top>
      <bottom/>
      <diagonal/>
    </border>
    <border>
      <left style="hair">
        <color rgb="FF000000"/>
      </left>
      <right style="hair">
        <color theme="1"/>
      </right>
      <top/>
      <bottom style="hair">
        <color theme="1"/>
      </bottom>
      <diagonal/>
    </border>
    <border>
      <left style="hair">
        <color theme="1"/>
      </left>
      <right style="hair">
        <color rgb="FF000000"/>
      </right>
      <top style="dotted">
        <color rgb="FF000000"/>
      </top>
      <bottom/>
      <diagonal/>
    </border>
    <border>
      <left style="hair">
        <color rgb="FF000000"/>
      </left>
      <right style="hair">
        <color rgb="FF000000"/>
      </right>
      <top style="dotted">
        <color rgb="FF000000"/>
      </top>
      <bottom/>
      <diagonal/>
    </border>
    <border>
      <left style="hair">
        <color rgb="FF000000"/>
      </left>
      <right style="hair">
        <color theme="1"/>
      </right>
      <top/>
      <bottom/>
      <diagonal/>
    </border>
    <border>
      <left style="hair">
        <color rgb="FF000000"/>
      </left>
      <right style="hair">
        <color theme="1"/>
      </right>
      <top/>
      <bottom style="dotted">
        <color rgb="FF000000"/>
      </bottom>
      <diagonal/>
    </border>
    <border>
      <left style="hair">
        <color theme="1"/>
      </left>
      <right style="dotted">
        <color rgb="FF000000"/>
      </right>
      <top/>
      <bottom style="hair">
        <color rgb="FF000000"/>
      </bottom>
      <diagonal/>
    </border>
    <border>
      <left style="hair">
        <color theme="1"/>
      </left>
      <right style="dotted">
        <color rgb="FF000000"/>
      </right>
      <top style="hair">
        <color rgb="FF000000"/>
      </top>
      <bottom/>
      <diagonal/>
    </border>
    <border>
      <left/>
      <right/>
      <top style="thin">
        <color rgb="FF000000"/>
      </top>
      <bottom/>
      <diagonal/>
    </border>
    <border>
      <left style="dotted">
        <color rgb="FF000000"/>
      </left>
      <right style="hair">
        <color theme="1"/>
      </right>
      <top/>
      <bottom style="hair">
        <color auto="1"/>
      </bottom>
      <diagonal/>
    </border>
    <border>
      <left style="hair">
        <color theme="1"/>
      </left>
      <right style="hair">
        <color rgb="FF000000"/>
      </right>
      <top/>
      <bottom style="hair">
        <color auto="1"/>
      </bottom>
      <diagonal/>
    </border>
    <border>
      <left style="hair">
        <color theme="1"/>
      </left>
      <right style="hair">
        <color auto="1"/>
      </right>
      <top/>
      <bottom style="dotted">
        <color rgb="FF000000"/>
      </bottom>
      <diagonal/>
    </border>
    <border>
      <left style="hair">
        <color auto="1"/>
      </left>
      <right style="hair">
        <color auto="1"/>
      </right>
      <top/>
      <bottom style="hair">
        <color theme="1"/>
      </bottom>
      <diagonal/>
    </border>
    <border>
      <left style="hair">
        <color theme="1"/>
      </left>
      <right style="hair">
        <color theme="1"/>
      </right>
      <top/>
      <bottom style="hair">
        <color auto="1"/>
      </bottom>
      <diagonal/>
    </border>
    <border>
      <left style="hair">
        <color auto="1"/>
      </left>
      <right style="hair">
        <color theme="1"/>
      </right>
      <top style="hair">
        <color auto="1"/>
      </top>
      <bottom/>
      <diagonal/>
    </border>
    <border>
      <left/>
      <right style="hair">
        <color auto="1"/>
      </right>
      <top style="hair">
        <color auto="1"/>
      </top>
      <bottom/>
      <diagonal/>
    </border>
    <border>
      <left/>
      <right style="hair">
        <color auto="1"/>
      </right>
      <top/>
      <bottom/>
      <diagonal/>
    </border>
    <border>
      <left style="dotted">
        <color theme="1"/>
      </left>
      <right style="dotted">
        <color theme="1"/>
      </right>
      <top style="dotted">
        <color theme="1"/>
      </top>
      <bottom style="dotted">
        <color theme="1"/>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hair">
        <color rgb="FF000000"/>
      </top>
      <bottom/>
      <diagonal/>
    </border>
    <border>
      <left style="dotted">
        <color rgb="FF000000"/>
      </left>
      <right/>
      <top style="dotted">
        <color rgb="FF000000"/>
      </top>
      <bottom/>
      <diagonal/>
    </border>
    <border>
      <left style="dotted">
        <color rgb="FF000000"/>
      </left>
      <right/>
      <top/>
      <bottom/>
      <diagonal/>
    </border>
    <border>
      <left style="dotted">
        <color rgb="FF000000"/>
      </left>
      <right/>
      <top/>
      <bottom style="dotted">
        <color rgb="FF000000"/>
      </bottom>
      <diagonal/>
    </border>
    <border>
      <left/>
      <right style="hair">
        <color theme="1"/>
      </right>
      <top/>
      <bottom/>
      <diagonal/>
    </border>
    <border>
      <left style="hair">
        <color theme="1"/>
      </left>
      <right/>
      <top/>
      <bottom style="dotted">
        <color rgb="FF000000"/>
      </bottom>
      <diagonal/>
    </border>
    <border>
      <left/>
      <right style="hair">
        <color theme="1"/>
      </right>
      <top/>
      <bottom style="hair">
        <color theme="1"/>
      </bottom>
      <diagonal/>
    </border>
    <border>
      <left/>
      <right/>
      <top/>
      <bottom style="thin">
        <color theme="0"/>
      </bottom>
      <diagonal/>
    </border>
  </borders>
  <cellStyleXfs count="21">
    <xf numFmtId="0" fontId="0" fillId="0" borderId="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9" fontId="3"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2" fillId="0" borderId="0" applyNumberFormat="0" applyFill="0" applyBorder="0" applyAlignment="0" applyProtection="0"/>
    <xf numFmtId="0" fontId="1" fillId="0" borderId="0"/>
    <xf numFmtId="4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33" fillId="0" borderId="0" applyNumberFormat="0" applyFill="0" applyBorder="0" applyAlignment="0" applyProtection="0"/>
  </cellStyleXfs>
  <cellXfs count="1327">
    <xf numFmtId="0" fontId="0" fillId="0" borderId="0" xfId="0"/>
    <xf numFmtId="164" fontId="8" fillId="0" borderId="0" xfId="5" applyFont="1" applyFill="1" applyBorder="1" applyAlignment="1">
      <alignment horizontal="center" vertical="center" wrapText="1"/>
    </xf>
    <xf numFmtId="0" fontId="0" fillId="5" borderId="0" xfId="0" applyFill="1"/>
    <xf numFmtId="0" fontId="10" fillId="8" borderId="4" xfId="0" applyFont="1" applyFill="1" applyBorder="1" applyAlignment="1" applyProtection="1">
      <alignment horizontal="center" vertical="center" wrapText="1"/>
      <protection locked="0" hidden="1"/>
    </xf>
    <xf numFmtId="164" fontId="10" fillId="0" borderId="0" xfId="5" applyFont="1" applyFill="1" applyBorder="1" applyAlignment="1" applyProtection="1">
      <alignment horizontal="center" vertical="center" wrapText="1"/>
      <protection locked="0"/>
    </xf>
    <xf numFmtId="164" fontId="10" fillId="9" borderId="4" xfId="5" applyFont="1" applyFill="1" applyBorder="1" applyAlignment="1" applyProtection="1">
      <alignment horizontal="center" vertical="center" wrapText="1"/>
      <protection locked="0"/>
    </xf>
    <xf numFmtId="0" fontId="13" fillId="0" borderId="0" xfId="0" applyFont="1" applyProtection="1">
      <protection locked="0"/>
    </xf>
    <xf numFmtId="49" fontId="13" fillId="0" borderId="0" xfId="0" applyNumberFormat="1" applyFont="1" applyProtection="1">
      <protection locked="0"/>
    </xf>
    <xf numFmtId="9" fontId="13" fillId="0" borderId="0" xfId="4" applyFont="1" applyProtection="1">
      <protection locked="0"/>
    </xf>
    <xf numFmtId="167" fontId="13" fillId="0" borderId="0" xfId="0" applyNumberFormat="1" applyFont="1" applyProtection="1">
      <protection locked="0"/>
    </xf>
    <xf numFmtId="9" fontId="18" fillId="10" borderId="5" xfId="0" applyNumberFormat="1" applyFont="1" applyFill="1" applyBorder="1" applyAlignment="1">
      <alignment horizontal="center" vertical="center" wrapText="1"/>
    </xf>
    <xf numFmtId="0" fontId="18" fillId="11" borderId="7" xfId="0" applyFont="1" applyFill="1" applyBorder="1" applyAlignment="1">
      <alignment horizontal="center" vertical="center"/>
    </xf>
    <xf numFmtId="0" fontId="0" fillId="0" borderId="0" xfId="0" applyAlignment="1">
      <alignment horizontal="center"/>
    </xf>
    <xf numFmtId="42" fontId="13" fillId="0" borderId="7" xfId="3" applyFont="1" applyFill="1" applyBorder="1" applyAlignment="1" applyProtection="1">
      <alignment vertical="center" wrapText="1"/>
      <protection locked="0"/>
    </xf>
    <xf numFmtId="0" fontId="0" fillId="5" borderId="7" xfId="0" applyFill="1" applyBorder="1"/>
    <xf numFmtId="0" fontId="19" fillId="11" borderId="7" xfId="0" applyFont="1" applyFill="1" applyBorder="1" applyAlignment="1">
      <alignment horizontal="center" vertical="center"/>
    </xf>
    <xf numFmtId="9" fontId="13" fillId="5" borderId="7" xfId="4" applyFont="1" applyFill="1" applyBorder="1" applyAlignment="1">
      <alignment vertical="center"/>
    </xf>
    <xf numFmtId="0" fontId="19" fillId="11" borderId="7" xfId="7" applyFont="1" applyFill="1" applyBorder="1" applyAlignment="1">
      <alignment vertical="center"/>
    </xf>
    <xf numFmtId="9" fontId="18" fillId="10" borderId="13" xfId="0" applyNumberFormat="1" applyFont="1" applyFill="1" applyBorder="1" applyAlignment="1">
      <alignment horizontal="center" vertical="center" wrapText="1"/>
    </xf>
    <xf numFmtId="9" fontId="18" fillId="10" borderId="5" xfId="8" applyNumberFormat="1" applyFont="1" applyFill="1" applyBorder="1" applyAlignment="1" applyProtection="1">
      <alignment horizontal="center" vertical="center" wrapText="1"/>
      <protection locked="0"/>
    </xf>
    <xf numFmtId="42" fontId="13" fillId="0" borderId="0" xfId="3" applyFont="1" applyFill="1" applyBorder="1" applyAlignment="1" applyProtection="1">
      <alignment vertical="center" wrapText="1"/>
      <protection locked="0"/>
    </xf>
    <xf numFmtId="0" fontId="19" fillId="11" borderId="0" xfId="0" applyFont="1" applyFill="1" applyAlignment="1">
      <alignment horizontal="center" vertical="center"/>
    </xf>
    <xf numFmtId="9" fontId="13" fillId="5" borderId="0" xfId="4" applyFont="1" applyFill="1" applyBorder="1" applyAlignment="1">
      <alignment vertical="center"/>
    </xf>
    <xf numFmtId="0" fontId="19" fillId="11" borderId="0" xfId="7" applyFont="1" applyFill="1" applyAlignment="1">
      <alignment vertical="center"/>
    </xf>
    <xf numFmtId="9" fontId="18" fillId="10" borderId="13" xfId="8" applyNumberFormat="1" applyFont="1" applyFill="1" applyBorder="1" applyAlignment="1" applyProtection="1">
      <alignment horizontal="center" vertical="center" wrapText="1"/>
      <protection locked="0"/>
    </xf>
    <xf numFmtId="9" fontId="18" fillId="12" borderId="17" xfId="0" applyNumberFormat="1" applyFont="1" applyFill="1" applyBorder="1" applyAlignment="1" applyProtection="1">
      <alignment horizontal="center" vertical="center" wrapText="1"/>
      <protection locked="0"/>
    </xf>
    <xf numFmtId="0" fontId="18" fillId="11" borderId="2" xfId="7" applyFont="1" applyFill="1" applyBorder="1" applyAlignment="1">
      <alignment horizontal="center" vertical="center"/>
    </xf>
    <xf numFmtId="9" fontId="18" fillId="10" borderId="17" xfId="0" applyNumberFormat="1" applyFont="1" applyFill="1" applyBorder="1" applyAlignment="1" applyProtection="1">
      <alignment horizontal="center" vertical="center" wrapText="1"/>
      <protection locked="0"/>
    </xf>
    <xf numFmtId="9" fontId="18" fillId="10" borderId="20" xfId="0" applyNumberFormat="1" applyFont="1" applyFill="1" applyBorder="1" applyAlignment="1" applyProtection="1">
      <alignment horizontal="center" vertical="center" wrapText="1"/>
      <protection locked="0"/>
    </xf>
    <xf numFmtId="9" fontId="18" fillId="10" borderId="20" xfId="0" applyNumberFormat="1" applyFont="1" applyFill="1" applyBorder="1" applyAlignment="1">
      <alignment horizontal="center" vertical="center" wrapText="1"/>
    </xf>
    <xf numFmtId="9" fontId="18" fillId="10" borderId="17" xfId="0" applyNumberFormat="1" applyFont="1" applyFill="1" applyBorder="1" applyAlignment="1">
      <alignment horizontal="center" vertical="center" wrapText="1"/>
    </xf>
    <xf numFmtId="9" fontId="18" fillId="12" borderId="6" xfId="0" applyNumberFormat="1" applyFont="1" applyFill="1" applyBorder="1" applyAlignment="1" applyProtection="1">
      <alignment horizontal="center" vertical="center" wrapText="1"/>
      <protection locked="0"/>
    </xf>
    <xf numFmtId="9" fontId="18" fillId="12" borderId="7" xfId="0" applyNumberFormat="1" applyFont="1" applyFill="1" applyBorder="1" applyAlignment="1" applyProtection="1">
      <alignment horizontal="center" vertical="center" wrapText="1"/>
      <protection locked="0"/>
    </xf>
    <xf numFmtId="42" fontId="17" fillId="0" borderId="7" xfId="0" applyNumberFormat="1" applyFont="1" applyBorder="1" applyAlignment="1" applyProtection="1">
      <alignment horizontal="center" vertical="center" wrapText="1"/>
      <protection locked="0"/>
    </xf>
    <xf numFmtId="0" fontId="18" fillId="11" borderId="49" xfId="7" applyFont="1" applyFill="1" applyBorder="1" applyAlignment="1">
      <alignment horizontal="center" vertical="center"/>
    </xf>
    <xf numFmtId="0" fontId="18" fillId="11" borderId="7" xfId="7" applyFont="1" applyFill="1" applyBorder="1" applyAlignment="1">
      <alignment horizontal="center" vertical="center"/>
    </xf>
    <xf numFmtId="42" fontId="17" fillId="0" borderId="7" xfId="0" applyNumberFormat="1" applyFont="1" applyBorder="1" applyAlignment="1" applyProtection="1">
      <alignment horizontal="right" vertical="center" wrapText="1"/>
      <protection locked="0"/>
    </xf>
    <xf numFmtId="0" fontId="18" fillId="11" borderId="7" xfId="0" applyFont="1" applyFill="1" applyBorder="1" applyAlignment="1">
      <alignment horizontal="center" vertical="center" wrapText="1"/>
    </xf>
    <xf numFmtId="0" fontId="0" fillId="0" borderId="0" xfId="0" applyAlignment="1">
      <alignment wrapText="1"/>
    </xf>
    <xf numFmtId="0" fontId="0" fillId="5" borderId="0" xfId="0" applyFill="1" applyAlignment="1">
      <alignment wrapText="1"/>
    </xf>
    <xf numFmtId="9" fontId="18" fillId="12" borderId="7" xfId="0" applyNumberFormat="1" applyFont="1" applyFill="1" applyBorder="1" applyAlignment="1" applyProtection="1">
      <alignment horizontal="center" vertical="center"/>
      <protection locked="0"/>
    </xf>
    <xf numFmtId="9" fontId="18" fillId="12" borderId="6" xfId="8" applyNumberFormat="1" applyFont="1" applyFill="1" applyBorder="1" applyAlignment="1" applyProtection="1">
      <alignment horizontal="center" vertical="center" wrapText="1"/>
      <protection locked="0"/>
    </xf>
    <xf numFmtId="42" fontId="17" fillId="0" borderId="6" xfId="3" applyFont="1" applyFill="1" applyBorder="1" applyAlignment="1" applyProtection="1">
      <alignment horizontal="center" vertical="center" wrapText="1"/>
      <protection locked="0"/>
    </xf>
    <xf numFmtId="9" fontId="18" fillId="12" borderId="7" xfId="8" applyNumberFormat="1" applyFont="1" applyFill="1" applyBorder="1" applyAlignment="1" applyProtection="1">
      <alignment horizontal="center" vertical="center" wrapText="1"/>
      <protection locked="0"/>
    </xf>
    <xf numFmtId="42" fontId="17" fillId="0" borderId="7" xfId="3" applyFont="1" applyFill="1" applyBorder="1" applyAlignment="1" applyProtection="1">
      <alignment horizontal="center" vertical="center" wrapText="1"/>
      <protection locked="0"/>
    </xf>
    <xf numFmtId="9" fontId="18" fillId="12" borderId="5" xfId="8" applyNumberFormat="1" applyFont="1" applyFill="1" applyBorder="1" applyAlignment="1" applyProtection="1">
      <alignment horizontal="center" vertical="center" wrapText="1"/>
      <protection locked="0"/>
    </xf>
    <xf numFmtId="9" fontId="18" fillId="12" borderId="13" xfId="8" applyNumberFormat="1" applyFont="1" applyFill="1" applyBorder="1" applyAlignment="1" applyProtection="1">
      <alignment horizontal="center" vertical="center" wrapText="1"/>
      <protection locked="0"/>
    </xf>
    <xf numFmtId="9" fontId="18" fillId="12" borderId="6" xfId="0" applyNumberFormat="1" applyFont="1" applyFill="1" applyBorder="1" applyAlignment="1">
      <alignment horizontal="center" vertical="center" wrapText="1"/>
    </xf>
    <xf numFmtId="9" fontId="18" fillId="12" borderId="7" xfId="0" applyNumberFormat="1" applyFont="1" applyFill="1" applyBorder="1" applyAlignment="1">
      <alignment horizontal="center" vertical="center" wrapText="1"/>
    </xf>
    <xf numFmtId="9" fontId="18" fillId="12" borderId="7" xfId="10" applyNumberFormat="1" applyFont="1" applyFill="1" applyBorder="1" applyAlignment="1" applyProtection="1">
      <alignment horizontal="center" vertical="center" wrapText="1"/>
      <protection locked="0"/>
    </xf>
    <xf numFmtId="9" fontId="18" fillId="12" borderId="7" xfId="4" applyFont="1" applyFill="1" applyBorder="1" applyAlignment="1" applyProtection="1">
      <alignment horizontal="center" vertical="center" wrapText="1"/>
      <protection locked="0"/>
    </xf>
    <xf numFmtId="42" fontId="17" fillId="0" borderId="12" xfId="3" applyFont="1" applyFill="1" applyBorder="1" applyAlignment="1" applyProtection="1">
      <alignment horizontal="center" vertical="center" wrapText="1"/>
      <protection locked="0"/>
    </xf>
    <xf numFmtId="42" fontId="17" fillId="0" borderId="11" xfId="3" applyFont="1" applyFill="1" applyBorder="1" applyAlignment="1" applyProtection="1">
      <alignment horizontal="center" vertical="center" wrapText="1"/>
      <protection locked="0"/>
    </xf>
    <xf numFmtId="42" fontId="17" fillId="0" borderId="5" xfId="3" applyFont="1" applyFill="1" applyBorder="1" applyAlignment="1" applyProtection="1">
      <alignment horizontal="center" vertical="center" wrapText="1"/>
      <protection locked="0"/>
    </xf>
    <xf numFmtId="9" fontId="18" fillId="12" borderId="5" xfId="4" applyFont="1" applyFill="1" applyBorder="1" applyAlignment="1" applyProtection="1">
      <alignment horizontal="center" vertical="center" wrapText="1"/>
      <protection locked="0"/>
    </xf>
    <xf numFmtId="9" fontId="18" fillId="12" borderId="13" xfId="4" applyFont="1" applyFill="1" applyBorder="1" applyAlignment="1" applyProtection="1">
      <alignment horizontal="center" vertical="center" wrapText="1"/>
      <protection locked="0"/>
    </xf>
    <xf numFmtId="42" fontId="17" fillId="0" borderId="10" xfId="3" applyFont="1" applyFill="1" applyBorder="1" applyAlignment="1" applyProtection="1">
      <alignment horizontal="center" vertical="center" wrapText="1"/>
      <protection locked="0"/>
    </xf>
    <xf numFmtId="42" fontId="17" fillId="0" borderId="8" xfId="3" applyFont="1" applyFill="1" applyBorder="1" applyAlignment="1" applyProtection="1">
      <alignment horizontal="center" vertical="center" wrapText="1"/>
      <protection locked="0"/>
    </xf>
    <xf numFmtId="0" fontId="0" fillId="5" borderId="80" xfId="0" applyFill="1" applyBorder="1"/>
    <xf numFmtId="0" fontId="9" fillId="6" borderId="80" xfId="0" applyFont="1" applyFill="1" applyBorder="1" applyAlignment="1" applyProtection="1">
      <alignment horizontal="center" vertical="center" wrapText="1"/>
      <protection locked="0" hidden="1"/>
    </xf>
    <xf numFmtId="0" fontId="0" fillId="5" borderId="82" xfId="0" applyFill="1" applyBorder="1"/>
    <xf numFmtId="0" fontId="0" fillId="5" borderId="83" xfId="0" applyFill="1" applyBorder="1"/>
    <xf numFmtId="0" fontId="9" fillId="6" borderId="84" xfId="0" applyFont="1" applyFill="1" applyBorder="1" applyAlignment="1" applyProtection="1">
      <alignment horizontal="center" vertical="center" wrapText="1"/>
      <protection locked="0" hidden="1"/>
    </xf>
    <xf numFmtId="42" fontId="17" fillId="0" borderId="0" xfId="0" applyNumberFormat="1" applyFont="1" applyAlignment="1" applyProtection="1">
      <alignment horizontal="center" vertical="center" wrapText="1"/>
      <protection locked="0"/>
    </xf>
    <xf numFmtId="42" fontId="17" fillId="0" borderId="0" xfId="3" applyFont="1" applyFill="1" applyBorder="1" applyAlignment="1" applyProtection="1">
      <alignment horizontal="center" vertical="center" wrapText="1"/>
      <protection locked="0"/>
    </xf>
    <xf numFmtId="42" fontId="17" fillId="0" borderId="0" xfId="0" applyNumberFormat="1" applyFont="1" applyAlignment="1">
      <alignment horizontal="center" vertical="center" wrapText="1"/>
    </xf>
    <xf numFmtId="42" fontId="17" fillId="0" borderId="8" xfId="0" applyNumberFormat="1" applyFont="1" applyBorder="1" applyAlignment="1" applyProtection="1">
      <alignment horizontal="center" vertical="center" wrapText="1"/>
      <protection locked="0"/>
    </xf>
    <xf numFmtId="42" fontId="17" fillId="0" borderId="6" xfId="0" applyNumberFormat="1" applyFont="1" applyBorder="1" applyAlignment="1" applyProtection="1">
      <alignment horizontal="center" vertical="center" wrapText="1"/>
      <protection locked="0"/>
    </xf>
    <xf numFmtId="42" fontId="17" fillId="0" borderId="10" xfId="0" applyNumberFormat="1" applyFont="1" applyBorder="1" applyAlignment="1" applyProtection="1">
      <alignment horizontal="center" vertical="center" wrapText="1"/>
      <protection locked="0"/>
    </xf>
    <xf numFmtId="42" fontId="17" fillId="0" borderId="22" xfId="0" applyNumberFormat="1" applyFont="1" applyBorder="1" applyAlignment="1" applyProtection="1">
      <alignment horizontal="center" vertical="center" wrapText="1"/>
      <protection locked="0"/>
    </xf>
    <xf numFmtId="42" fontId="17" fillId="0" borderId="90" xfId="0" applyNumberFormat="1" applyFont="1" applyBorder="1" applyAlignment="1" applyProtection="1">
      <alignment horizontal="center" vertical="center" wrapText="1"/>
      <protection locked="0"/>
    </xf>
    <xf numFmtId="42" fontId="17" fillId="5" borderId="0" xfId="3" applyFont="1" applyFill="1" applyBorder="1" applyAlignment="1" applyProtection="1">
      <alignment horizontal="center" vertical="center" wrapText="1"/>
      <protection locked="0"/>
    </xf>
    <xf numFmtId="42" fontId="17" fillId="0" borderId="13" xfId="3" applyFont="1" applyFill="1" applyBorder="1" applyAlignment="1" applyProtection="1">
      <alignment horizontal="center" vertical="center" wrapText="1"/>
      <protection locked="0"/>
    </xf>
    <xf numFmtId="42" fontId="17" fillId="0" borderId="0" xfId="3" applyFont="1" applyFill="1" applyBorder="1" applyAlignment="1">
      <alignment horizontal="center" vertical="center" wrapText="1"/>
    </xf>
    <xf numFmtId="42" fontId="17" fillId="5" borderId="0" xfId="3" applyFont="1" applyFill="1" applyBorder="1" applyAlignment="1" applyProtection="1">
      <alignment vertical="center" wrapText="1"/>
      <protection locked="0"/>
    </xf>
    <xf numFmtId="42" fontId="17" fillId="5" borderId="0" xfId="3" applyFont="1" applyFill="1" applyBorder="1" applyAlignment="1">
      <alignment horizontal="center" vertical="center" wrapText="1"/>
    </xf>
    <xf numFmtId="169" fontId="17" fillId="12" borderId="2" xfId="0" applyNumberFormat="1" applyFont="1" applyFill="1" applyBorder="1" applyAlignment="1">
      <alignment vertical="center"/>
    </xf>
    <xf numFmtId="166" fontId="17" fillId="12" borderId="2" xfId="0" applyNumberFormat="1" applyFont="1" applyFill="1" applyBorder="1" applyAlignment="1">
      <alignment vertical="center" wrapText="1"/>
    </xf>
    <xf numFmtId="168" fontId="17" fillId="12" borderId="7" xfId="0" applyNumberFormat="1" applyFont="1" applyFill="1" applyBorder="1"/>
    <xf numFmtId="168" fontId="17" fillId="12" borderId="7" xfId="0" applyNumberFormat="1" applyFont="1" applyFill="1" applyBorder="1" applyAlignment="1">
      <alignment horizontal="center" vertical="center"/>
    </xf>
    <xf numFmtId="168" fontId="17" fillId="12" borderId="8" xfId="0" applyNumberFormat="1" applyFont="1" applyFill="1" applyBorder="1"/>
    <xf numFmtId="0" fontId="14" fillId="7" borderId="9" xfId="0" applyFont="1" applyFill="1" applyBorder="1" applyAlignment="1">
      <alignment vertical="center" wrapText="1"/>
    </xf>
    <xf numFmtId="42" fontId="17" fillId="12" borderId="7" xfId="3" applyFont="1" applyFill="1" applyBorder="1" applyAlignment="1" applyProtection="1">
      <alignment horizontal="center" vertical="center" wrapText="1"/>
      <protection locked="0"/>
    </xf>
    <xf numFmtId="42" fontId="17" fillId="12" borderId="7" xfId="0" applyNumberFormat="1" applyFont="1" applyFill="1" applyBorder="1" applyAlignment="1">
      <alignment vertical="center"/>
    </xf>
    <xf numFmtId="42" fontId="17" fillId="12" borderId="12" xfId="3" applyFont="1" applyFill="1" applyBorder="1" applyAlignment="1" applyProtection="1">
      <alignment horizontal="center" vertical="center" wrapText="1"/>
      <protection locked="0"/>
    </xf>
    <xf numFmtId="168" fontId="17" fillId="12" borderId="8" xfId="0" applyNumberFormat="1" applyFont="1" applyFill="1" applyBorder="1" applyAlignment="1">
      <alignment vertical="center"/>
    </xf>
    <xf numFmtId="168" fontId="17" fillId="12" borderId="6" xfId="0" applyNumberFormat="1" applyFont="1" applyFill="1" applyBorder="1" applyAlignment="1">
      <alignment vertical="center"/>
    </xf>
    <xf numFmtId="0" fontId="14" fillId="7" borderId="34" xfId="0" applyFont="1" applyFill="1" applyBorder="1" applyAlignment="1">
      <alignment vertical="center"/>
    </xf>
    <xf numFmtId="0" fontId="14" fillId="7" borderId="9" xfId="0" applyFont="1" applyFill="1" applyBorder="1" applyAlignment="1">
      <alignment vertical="center"/>
    </xf>
    <xf numFmtId="0" fontId="14" fillId="7" borderId="31" xfId="0" applyFont="1" applyFill="1" applyBorder="1" applyAlignment="1">
      <alignment vertical="center"/>
    </xf>
    <xf numFmtId="0" fontId="14" fillId="7" borderId="42" xfId="0" applyFont="1" applyFill="1" applyBorder="1" applyAlignment="1">
      <alignment vertical="center"/>
    </xf>
    <xf numFmtId="44" fontId="17" fillId="12" borderId="7" xfId="2" applyFont="1" applyFill="1" applyBorder="1" applyAlignment="1">
      <alignment vertical="center"/>
    </xf>
    <xf numFmtId="170" fontId="17" fillId="12" borderId="7" xfId="2" applyNumberFormat="1" applyFont="1" applyFill="1" applyBorder="1" applyAlignment="1">
      <alignment vertical="center"/>
    </xf>
    <xf numFmtId="165" fontId="17" fillId="12" borderId="7" xfId="0" applyNumberFormat="1" applyFont="1" applyFill="1" applyBorder="1" applyAlignment="1">
      <alignment vertical="center"/>
    </xf>
    <xf numFmtId="168" fontId="17" fillId="12" borderId="55" xfId="0" applyNumberFormat="1" applyFont="1" applyFill="1" applyBorder="1" applyAlignment="1">
      <alignment vertical="center"/>
    </xf>
    <xf numFmtId="0" fontId="17" fillId="11" borderId="5" xfId="0" applyFont="1" applyFill="1" applyBorder="1" applyAlignment="1" applyProtection="1">
      <alignment horizontal="center" vertical="center" wrapText="1"/>
      <protection locked="0"/>
    </xf>
    <xf numFmtId="9" fontId="17" fillId="11" borderId="5" xfId="0" applyNumberFormat="1" applyFont="1" applyFill="1" applyBorder="1" applyAlignment="1" applyProtection="1">
      <alignment horizontal="center" vertical="center" wrapText="1"/>
      <protection locked="0"/>
    </xf>
    <xf numFmtId="14" fontId="17" fillId="11" borderId="5" xfId="0" applyNumberFormat="1" applyFont="1" applyFill="1" applyBorder="1" applyAlignment="1">
      <alignment horizontal="center" vertical="center" wrapText="1"/>
    </xf>
    <xf numFmtId="9" fontId="17" fillId="11" borderId="5" xfId="0" applyNumberFormat="1" applyFont="1" applyFill="1" applyBorder="1" applyAlignment="1">
      <alignment horizontal="center" vertical="center" wrapText="1"/>
    </xf>
    <xf numFmtId="9" fontId="17" fillId="11" borderId="6" xfId="6" applyNumberFormat="1" applyFont="1" applyFill="1" applyBorder="1" applyAlignment="1" applyProtection="1">
      <alignment horizontal="center" vertical="center" wrapText="1"/>
      <protection locked="0"/>
    </xf>
    <xf numFmtId="0" fontId="18" fillId="11" borderId="13" xfId="0" applyFont="1" applyFill="1" applyBorder="1" applyAlignment="1">
      <alignment horizontal="center" vertical="center" textRotation="90" wrapText="1"/>
    </xf>
    <xf numFmtId="0" fontId="17" fillId="11" borderId="13" xfId="0" applyFont="1" applyFill="1" applyBorder="1" applyAlignment="1" applyProtection="1">
      <alignment horizontal="center" vertical="center" wrapText="1"/>
      <protection locked="0"/>
    </xf>
    <xf numFmtId="9" fontId="17" fillId="11" borderId="13" xfId="0" applyNumberFormat="1" applyFont="1" applyFill="1" applyBorder="1" applyAlignment="1" applyProtection="1">
      <alignment horizontal="center" vertical="center" wrapText="1"/>
      <protection locked="0"/>
    </xf>
    <xf numFmtId="14" fontId="17" fillId="11" borderId="13" xfId="0" applyNumberFormat="1" applyFont="1" applyFill="1" applyBorder="1" applyAlignment="1">
      <alignment horizontal="center" vertical="center" wrapText="1"/>
    </xf>
    <xf numFmtId="9" fontId="17" fillId="11" borderId="13" xfId="0" applyNumberFormat="1" applyFont="1" applyFill="1" applyBorder="1" applyAlignment="1">
      <alignment horizontal="center" vertical="center" wrapText="1"/>
    </xf>
    <xf numFmtId="9" fontId="17" fillId="11" borderId="7" xfId="6" applyNumberFormat="1" applyFont="1" applyFill="1" applyBorder="1" applyAlignment="1" applyProtection="1">
      <alignment horizontal="center" vertical="center" wrapText="1"/>
      <protection locked="0"/>
    </xf>
    <xf numFmtId="0" fontId="18" fillId="11" borderId="5" xfId="0" applyFont="1" applyFill="1" applyBorder="1" applyAlignment="1" applyProtection="1">
      <alignment horizontal="center" vertical="center" textRotation="90" wrapText="1"/>
      <protection locked="0"/>
    </xf>
    <xf numFmtId="49" fontId="17" fillId="11" borderId="5" xfId="0" applyNumberFormat="1" applyFont="1" applyFill="1" applyBorder="1" applyAlignment="1" applyProtection="1">
      <alignment horizontal="center" vertical="center" wrapText="1"/>
      <protection locked="0"/>
    </xf>
    <xf numFmtId="9" fontId="17" fillId="11" borderId="17" xfId="0" applyNumberFormat="1" applyFont="1" applyFill="1" applyBorder="1" applyAlignment="1" applyProtection="1">
      <alignment horizontal="center" vertical="center" wrapText="1"/>
      <protection locked="0"/>
    </xf>
    <xf numFmtId="167" fontId="17" fillId="11" borderId="5" xfId="8" applyNumberFormat="1" applyFont="1" applyFill="1" applyBorder="1" applyAlignment="1" applyProtection="1">
      <alignment horizontal="center" vertical="center" wrapText="1"/>
      <protection locked="0"/>
    </xf>
    <xf numFmtId="9" fontId="17" fillId="11" borderId="5" xfId="8" applyNumberFormat="1" applyFont="1" applyFill="1" applyBorder="1" applyAlignment="1" applyProtection="1">
      <alignment horizontal="center" vertical="center" wrapText="1"/>
      <protection locked="0"/>
    </xf>
    <xf numFmtId="9" fontId="17" fillId="11" borderId="6" xfId="9" applyNumberFormat="1" applyFont="1" applyFill="1" applyBorder="1" applyAlignment="1" applyProtection="1">
      <alignment horizontal="center" vertical="center" wrapText="1"/>
      <protection locked="0"/>
    </xf>
    <xf numFmtId="0" fontId="18" fillId="11" borderId="13" xfId="0" applyFont="1" applyFill="1" applyBorder="1" applyAlignment="1" applyProtection="1">
      <alignment horizontal="center" vertical="center" textRotation="90" wrapText="1"/>
      <protection locked="0"/>
    </xf>
    <xf numFmtId="0" fontId="17" fillId="11" borderId="13" xfId="8" applyFont="1" applyFill="1" applyBorder="1" applyAlignment="1" applyProtection="1">
      <alignment horizontal="center" vertical="center" wrapText="1"/>
      <protection locked="0"/>
    </xf>
    <xf numFmtId="9" fontId="17" fillId="11" borderId="20" xfId="0" applyNumberFormat="1" applyFont="1" applyFill="1" applyBorder="1" applyAlignment="1" applyProtection="1">
      <alignment horizontal="center" vertical="center" wrapText="1"/>
      <protection locked="0"/>
    </xf>
    <xf numFmtId="167" fontId="17" fillId="11" borderId="13" xfId="8" applyNumberFormat="1" applyFont="1" applyFill="1" applyBorder="1" applyAlignment="1" applyProtection="1">
      <alignment horizontal="center" vertical="center" wrapText="1"/>
      <protection locked="0"/>
    </xf>
    <xf numFmtId="9" fontId="17" fillId="11" borderId="13" xfId="8" applyNumberFormat="1" applyFont="1" applyFill="1" applyBorder="1" applyAlignment="1" applyProtection="1">
      <alignment horizontal="center" vertical="center" wrapText="1"/>
      <protection locked="0"/>
    </xf>
    <xf numFmtId="9" fontId="17" fillId="11" borderId="7" xfId="9" applyNumberFormat="1" applyFont="1" applyFill="1" applyBorder="1" applyAlignment="1" applyProtection="1">
      <alignment horizontal="center" vertical="center" wrapText="1"/>
      <protection locked="0"/>
    </xf>
    <xf numFmtId="0" fontId="17" fillId="11" borderId="5" xfId="8" applyFont="1" applyFill="1" applyBorder="1" applyAlignment="1" applyProtection="1">
      <alignment horizontal="center" vertical="center" wrapText="1"/>
      <protection locked="0"/>
    </xf>
    <xf numFmtId="0" fontId="29" fillId="11" borderId="13" xfId="0" applyFont="1" applyFill="1" applyBorder="1" applyAlignment="1" applyProtection="1">
      <alignment horizontal="center" vertical="center" textRotation="90" wrapText="1"/>
      <protection locked="0"/>
    </xf>
    <xf numFmtId="0" fontId="18" fillId="11" borderId="17" xfId="0" applyFont="1" applyFill="1" applyBorder="1" applyAlignment="1" applyProtection="1">
      <alignment horizontal="center" vertical="center" textRotation="90" wrapText="1"/>
      <protection locked="0"/>
    </xf>
    <xf numFmtId="49" fontId="17" fillId="11" borderId="17" xfId="0" applyNumberFormat="1" applyFont="1" applyFill="1" applyBorder="1" applyAlignment="1" applyProtection="1">
      <alignment horizontal="center" vertical="center" wrapText="1"/>
      <protection locked="0"/>
    </xf>
    <xf numFmtId="0" fontId="17" fillId="11" borderId="17" xfId="0" applyFont="1" applyFill="1" applyBorder="1" applyAlignment="1" applyProtection="1">
      <alignment horizontal="center" vertical="center" wrapText="1"/>
      <protection locked="0"/>
    </xf>
    <xf numFmtId="167" fontId="17" fillId="11" borderId="17" xfId="0" applyNumberFormat="1" applyFont="1" applyFill="1" applyBorder="1" applyAlignment="1" applyProtection="1">
      <alignment horizontal="center" vertical="center" wrapText="1"/>
      <protection locked="0"/>
    </xf>
    <xf numFmtId="0" fontId="17" fillId="11" borderId="17" xfId="0" applyFont="1" applyFill="1" applyBorder="1" applyAlignment="1">
      <alignment horizontal="center" vertical="center" wrapText="1"/>
    </xf>
    <xf numFmtId="14" fontId="17" fillId="11" borderId="17" xfId="0" applyNumberFormat="1" applyFont="1" applyFill="1" applyBorder="1" applyAlignment="1">
      <alignment horizontal="center" vertical="center" wrapText="1"/>
    </xf>
    <xf numFmtId="0" fontId="17" fillId="11" borderId="20" xfId="0" applyFont="1" applyFill="1" applyBorder="1" applyAlignment="1">
      <alignment horizontal="center" vertical="center" wrapText="1"/>
    </xf>
    <xf numFmtId="167" fontId="17" fillId="11" borderId="20" xfId="0" applyNumberFormat="1" applyFont="1" applyFill="1" applyBorder="1" applyAlignment="1" applyProtection="1">
      <alignment horizontal="center" vertical="center" wrapText="1"/>
      <protection locked="0"/>
    </xf>
    <xf numFmtId="9" fontId="17" fillId="11" borderId="17" xfId="0" applyNumberFormat="1" applyFont="1" applyFill="1" applyBorder="1" applyAlignment="1">
      <alignment horizontal="center" vertical="center" wrapText="1"/>
    </xf>
    <xf numFmtId="14" fontId="17" fillId="11" borderId="20" xfId="0" applyNumberFormat="1" applyFont="1" applyFill="1" applyBorder="1" applyAlignment="1">
      <alignment horizontal="center" vertical="center" wrapText="1"/>
    </xf>
    <xf numFmtId="9" fontId="17" fillId="11" borderId="20" xfId="0" applyNumberFormat="1" applyFont="1" applyFill="1" applyBorder="1" applyAlignment="1">
      <alignment horizontal="center" vertical="center" wrapText="1"/>
    </xf>
    <xf numFmtId="0" fontId="18" fillId="11" borderId="12" xfId="0" applyFont="1" applyFill="1" applyBorder="1" applyAlignment="1" applyProtection="1">
      <alignment horizontal="center" vertical="center" textRotation="90" wrapText="1"/>
      <protection locked="0"/>
    </xf>
    <xf numFmtId="0" fontId="17" fillId="11" borderId="20" xfId="0" applyFont="1" applyFill="1" applyBorder="1" applyAlignment="1" applyProtection="1">
      <alignment horizontal="center" vertical="center" wrapText="1"/>
      <protection locked="0"/>
    </xf>
    <xf numFmtId="49" fontId="17" fillId="11" borderId="20" xfId="0" applyNumberFormat="1" applyFont="1" applyFill="1" applyBorder="1" applyAlignment="1" applyProtection="1">
      <alignment horizontal="center" vertical="center" wrapText="1"/>
      <protection locked="0"/>
    </xf>
    <xf numFmtId="0" fontId="18" fillId="11" borderId="5" xfId="0" applyFont="1" applyFill="1" applyBorder="1" applyAlignment="1" applyProtection="1">
      <alignment vertical="center" textRotation="90" wrapText="1"/>
      <protection locked="0"/>
    </xf>
    <xf numFmtId="0" fontId="17" fillId="11" borderId="12" xfId="0" applyFont="1" applyFill="1" applyBorder="1" applyAlignment="1">
      <alignment horizontal="center" vertical="center" wrapText="1"/>
    </xf>
    <xf numFmtId="0" fontId="17" fillId="11" borderId="5" xfId="0" applyFont="1" applyFill="1" applyBorder="1" applyAlignment="1">
      <alignment horizontal="center" vertical="center" wrapText="1"/>
    </xf>
    <xf numFmtId="49" fontId="18" fillId="11" borderId="6" xfId="0" applyNumberFormat="1" applyFont="1" applyFill="1" applyBorder="1" applyAlignment="1" applyProtection="1">
      <alignment horizontal="center" vertical="center" textRotation="90" wrapText="1"/>
      <protection locked="0"/>
    </xf>
    <xf numFmtId="0" fontId="17" fillId="11" borderId="6" xfId="0" applyFont="1" applyFill="1" applyBorder="1" applyAlignment="1" applyProtection="1">
      <alignment horizontal="center" vertical="center" wrapText="1"/>
      <protection locked="0"/>
    </xf>
    <xf numFmtId="9" fontId="17" fillId="11" borderId="6" xfId="0" applyNumberFormat="1" applyFont="1" applyFill="1" applyBorder="1" applyAlignment="1" applyProtection="1">
      <alignment horizontal="center" vertical="center" wrapText="1"/>
      <protection locked="0"/>
    </xf>
    <xf numFmtId="167" fontId="17" fillId="11" borderId="6" xfId="0" applyNumberFormat="1" applyFont="1" applyFill="1" applyBorder="1" applyAlignment="1" applyProtection="1">
      <alignment horizontal="center" vertical="center" wrapText="1"/>
      <protection locked="0"/>
    </xf>
    <xf numFmtId="49" fontId="18" fillId="11" borderId="7" xfId="0" applyNumberFormat="1" applyFont="1" applyFill="1" applyBorder="1" applyAlignment="1" applyProtection="1">
      <alignment horizontal="center" vertical="center" textRotation="90" wrapText="1"/>
      <protection locked="0"/>
    </xf>
    <xf numFmtId="0" fontId="17" fillId="11" borderId="7" xfId="0" applyFont="1" applyFill="1" applyBorder="1" applyAlignment="1" applyProtection="1">
      <alignment horizontal="center" vertical="center" wrapText="1"/>
      <protection locked="0"/>
    </xf>
    <xf numFmtId="9" fontId="17" fillId="11" borderId="7" xfId="0" applyNumberFormat="1" applyFont="1" applyFill="1" applyBorder="1" applyAlignment="1" applyProtection="1">
      <alignment horizontal="center" vertical="center" wrapText="1"/>
      <protection locked="0"/>
    </xf>
    <xf numFmtId="167" fontId="17" fillId="11" borderId="7" xfId="0" applyNumberFormat="1" applyFont="1" applyFill="1" applyBorder="1" applyAlignment="1" applyProtection="1">
      <alignment horizontal="center" vertical="center" wrapText="1"/>
      <protection locked="0"/>
    </xf>
    <xf numFmtId="0" fontId="18" fillId="11" borderId="7" xfId="0" applyFont="1" applyFill="1" applyBorder="1" applyAlignment="1" applyProtection="1">
      <alignment horizontal="center" vertical="center" textRotation="90" wrapText="1"/>
      <protection locked="0"/>
    </xf>
    <xf numFmtId="0" fontId="17" fillId="11" borderId="7" xfId="0" applyFont="1" applyFill="1" applyBorder="1" applyAlignment="1" applyProtection="1">
      <alignment horizontal="center" vertical="center"/>
      <protection locked="0"/>
    </xf>
    <xf numFmtId="9" fontId="17" fillId="11" borderId="7" xfId="0" applyNumberFormat="1" applyFont="1" applyFill="1" applyBorder="1" applyAlignment="1" applyProtection="1">
      <alignment horizontal="center" vertical="center"/>
      <protection locked="0"/>
    </xf>
    <xf numFmtId="167" fontId="17" fillId="11" borderId="7" xfId="0" applyNumberFormat="1" applyFont="1" applyFill="1" applyBorder="1" applyAlignment="1" applyProtection="1">
      <alignment horizontal="center" vertical="center"/>
      <protection locked="0"/>
    </xf>
    <xf numFmtId="9" fontId="17" fillId="11" borderId="7" xfId="6" applyNumberFormat="1" applyFont="1" applyFill="1" applyBorder="1" applyAlignment="1" applyProtection="1">
      <alignment horizontal="center" vertical="center"/>
      <protection locked="0"/>
    </xf>
    <xf numFmtId="14" fontId="17" fillId="11" borderId="7" xfId="0" applyNumberFormat="1" applyFont="1" applyFill="1" applyBorder="1" applyAlignment="1" applyProtection="1">
      <alignment horizontal="center" vertical="center" wrapText="1"/>
      <protection locked="0"/>
    </xf>
    <xf numFmtId="164" fontId="18" fillId="11" borderId="6" xfId="5" applyFont="1" applyFill="1" applyBorder="1" applyAlignment="1" applyProtection="1">
      <alignment horizontal="center" vertical="center" textRotation="90" wrapText="1"/>
      <protection locked="0"/>
    </xf>
    <xf numFmtId="49" fontId="17" fillId="11" borderId="6" xfId="5" applyNumberFormat="1" applyFont="1" applyFill="1" applyBorder="1" applyAlignment="1" applyProtection="1">
      <alignment horizontal="center" vertical="center" wrapText="1"/>
      <protection locked="0"/>
    </xf>
    <xf numFmtId="0" fontId="17" fillId="11" borderId="6" xfId="8" applyFont="1" applyFill="1" applyBorder="1" applyAlignment="1" applyProtection="1">
      <alignment horizontal="center" vertical="center" wrapText="1"/>
      <protection locked="0"/>
    </xf>
    <xf numFmtId="9" fontId="17" fillId="11" borderId="6" xfId="5" applyNumberFormat="1" applyFont="1" applyFill="1" applyBorder="1" applyAlignment="1" applyProtection="1">
      <alignment horizontal="center" vertical="center" wrapText="1"/>
      <protection locked="0"/>
    </xf>
    <xf numFmtId="167" fontId="17" fillId="11" borderId="6" xfId="8" applyNumberFormat="1" applyFont="1" applyFill="1" applyBorder="1" applyAlignment="1" applyProtection="1">
      <alignment horizontal="center" vertical="center" wrapText="1"/>
      <protection locked="0"/>
    </xf>
    <xf numFmtId="9" fontId="17" fillId="11" borderId="6" xfId="8" applyNumberFormat="1" applyFont="1" applyFill="1" applyBorder="1" applyAlignment="1" applyProtection="1">
      <alignment horizontal="center" vertical="center" wrapText="1"/>
      <protection locked="0"/>
    </xf>
    <xf numFmtId="164" fontId="18" fillId="11" borderId="7" xfId="5" applyFont="1" applyFill="1" applyBorder="1" applyAlignment="1" applyProtection="1">
      <alignment horizontal="center" vertical="center" textRotation="90" wrapText="1"/>
      <protection locked="0"/>
    </xf>
    <xf numFmtId="49" fontId="17" fillId="11" borderId="7" xfId="5" applyNumberFormat="1" applyFont="1" applyFill="1" applyBorder="1" applyAlignment="1" applyProtection="1">
      <alignment horizontal="center" vertical="center" wrapText="1"/>
      <protection locked="0"/>
    </xf>
    <xf numFmtId="0" fontId="17" fillId="11" borderId="7" xfId="8" applyFont="1" applyFill="1" applyBorder="1" applyAlignment="1" applyProtection="1">
      <alignment horizontal="center" vertical="center" wrapText="1"/>
      <protection locked="0"/>
    </xf>
    <xf numFmtId="9" fontId="17" fillId="11" borderId="7" xfId="5" applyNumberFormat="1" applyFont="1" applyFill="1" applyBorder="1" applyAlignment="1" applyProtection="1">
      <alignment horizontal="center" vertical="center" wrapText="1"/>
      <protection locked="0"/>
    </xf>
    <xf numFmtId="167" fontId="17" fillId="11" borderId="7" xfId="8" applyNumberFormat="1" applyFont="1" applyFill="1" applyBorder="1" applyAlignment="1" applyProtection="1">
      <alignment horizontal="center" vertical="center" wrapText="1"/>
      <protection locked="0"/>
    </xf>
    <xf numFmtId="9" fontId="17" fillId="11" borderId="7" xfId="8" applyNumberFormat="1" applyFont="1" applyFill="1" applyBorder="1" applyAlignment="1" applyProtection="1">
      <alignment horizontal="center" vertical="center" wrapText="1"/>
      <protection locked="0"/>
    </xf>
    <xf numFmtId="49" fontId="17" fillId="11" borderId="13" xfId="0" applyNumberFormat="1" applyFont="1" applyFill="1" applyBorder="1" applyAlignment="1" applyProtection="1">
      <alignment horizontal="center" vertical="center" wrapText="1"/>
      <protection locked="0"/>
    </xf>
    <xf numFmtId="49" fontId="17" fillId="11" borderId="12" xfId="0" applyNumberFormat="1" applyFont="1" applyFill="1" applyBorder="1" applyAlignment="1" applyProtection="1">
      <alignment vertical="center" wrapText="1"/>
      <protection locked="0"/>
    </xf>
    <xf numFmtId="49" fontId="17" fillId="11" borderId="15" xfId="0" applyNumberFormat="1" applyFont="1" applyFill="1" applyBorder="1" applyAlignment="1" applyProtection="1">
      <alignment vertical="center" wrapText="1"/>
      <protection locked="0"/>
    </xf>
    <xf numFmtId="0" fontId="18" fillId="11" borderId="6" xfId="0" applyFont="1" applyFill="1" applyBorder="1" applyAlignment="1">
      <alignment horizontal="center" vertical="center" textRotation="90" wrapText="1"/>
    </xf>
    <xf numFmtId="0" fontId="17" fillId="11" borderId="6" xfId="0" applyFont="1" applyFill="1" applyBorder="1" applyAlignment="1">
      <alignment horizontal="center" vertical="center" wrapText="1"/>
    </xf>
    <xf numFmtId="9" fontId="17" fillId="11" borderId="6" xfId="0" applyNumberFormat="1" applyFont="1" applyFill="1" applyBorder="1" applyAlignment="1">
      <alignment horizontal="center" vertical="center" wrapText="1"/>
    </xf>
    <xf numFmtId="14" fontId="17" fillId="11" borderId="6" xfId="0" applyNumberFormat="1" applyFont="1" applyFill="1" applyBorder="1" applyAlignment="1">
      <alignment horizontal="center" vertical="center" wrapText="1"/>
    </xf>
    <xf numFmtId="0" fontId="18" fillId="11" borderId="7" xfId="0" applyFont="1" applyFill="1" applyBorder="1" applyAlignment="1">
      <alignment horizontal="center" vertical="center" textRotation="90" wrapText="1"/>
    </xf>
    <xf numFmtId="0" fontId="17" fillId="11" borderId="7" xfId="0" applyFont="1" applyFill="1" applyBorder="1" applyAlignment="1">
      <alignment horizontal="center" vertical="center" wrapText="1"/>
    </xf>
    <xf numFmtId="9" fontId="17" fillId="11" borderId="7" xfId="0" applyNumberFormat="1" applyFont="1" applyFill="1" applyBorder="1" applyAlignment="1">
      <alignment horizontal="center" vertical="center" wrapText="1"/>
    </xf>
    <xf numFmtId="14" fontId="17" fillId="11" borderId="7" xfId="0" applyNumberFormat="1" applyFont="1" applyFill="1" applyBorder="1" applyAlignment="1">
      <alignment horizontal="center" vertical="center" wrapText="1"/>
    </xf>
    <xf numFmtId="0" fontId="17" fillId="11" borderId="7" xfId="10" applyFont="1" applyFill="1" applyBorder="1" applyAlignment="1" applyProtection="1">
      <alignment horizontal="center" vertical="center" wrapText="1"/>
      <protection locked="0"/>
    </xf>
    <xf numFmtId="167" fontId="17" fillId="11" borderId="7" xfId="10" applyNumberFormat="1" applyFont="1" applyFill="1" applyBorder="1" applyAlignment="1" applyProtection="1">
      <alignment horizontal="center" vertical="center" wrapText="1"/>
      <protection locked="0"/>
    </xf>
    <xf numFmtId="9" fontId="17" fillId="11" borderId="7" xfId="10" applyNumberFormat="1" applyFont="1" applyFill="1" applyBorder="1" applyAlignment="1" applyProtection="1">
      <alignment horizontal="center" vertical="center" wrapText="1"/>
      <protection locked="0"/>
    </xf>
    <xf numFmtId="9" fontId="17" fillId="11" borderId="7" xfId="4" applyFont="1" applyFill="1" applyBorder="1" applyAlignment="1" applyProtection="1">
      <alignment horizontal="center" vertical="center" wrapText="1"/>
      <protection locked="0"/>
    </xf>
    <xf numFmtId="0" fontId="18" fillId="11" borderId="10" xfId="0" applyFont="1" applyFill="1" applyBorder="1" applyAlignment="1" applyProtection="1">
      <alignment vertical="center" textRotation="90" wrapText="1"/>
      <protection locked="0"/>
    </xf>
    <xf numFmtId="0" fontId="17" fillId="11" borderId="10" xfId="0" applyFont="1" applyFill="1" applyBorder="1" applyAlignment="1">
      <alignment vertical="center" wrapText="1"/>
    </xf>
    <xf numFmtId="0" fontId="18" fillId="11" borderId="8" xfId="0" applyFont="1" applyFill="1" applyBorder="1" applyAlignment="1" applyProtection="1">
      <alignment vertical="center" textRotation="90" wrapText="1"/>
      <protection locked="0"/>
    </xf>
    <xf numFmtId="0" fontId="17" fillId="11" borderId="8" xfId="0" applyFont="1" applyFill="1" applyBorder="1" applyAlignment="1">
      <alignment vertical="center" wrapText="1"/>
    </xf>
    <xf numFmtId="0" fontId="18" fillId="11" borderId="6" xfId="0" applyFont="1" applyFill="1" applyBorder="1" applyAlignment="1" applyProtection="1">
      <alignment vertical="center" textRotation="90" wrapText="1"/>
      <protection locked="0"/>
    </xf>
    <xf numFmtId="0" fontId="17" fillId="11" borderId="6" xfId="0" applyFont="1" applyFill="1" applyBorder="1" applyAlignment="1">
      <alignment vertical="center" wrapText="1"/>
    </xf>
    <xf numFmtId="171" fontId="17" fillId="11" borderId="7" xfId="0" applyNumberFormat="1" applyFont="1" applyFill="1" applyBorder="1" applyAlignment="1">
      <alignment horizontal="center" vertical="center" wrapText="1"/>
    </xf>
    <xf numFmtId="9" fontId="17" fillId="11" borderId="5" xfId="4" applyFont="1" applyFill="1" applyBorder="1" applyAlignment="1" applyProtection="1">
      <alignment horizontal="center" vertical="center" wrapText="1"/>
      <protection locked="0"/>
    </xf>
    <xf numFmtId="9" fontId="17" fillId="11" borderId="13" xfId="4" applyFont="1" applyFill="1" applyBorder="1" applyAlignment="1" applyProtection="1">
      <alignment horizontal="center" vertical="center" wrapText="1"/>
      <protection locked="0"/>
    </xf>
    <xf numFmtId="9" fontId="17" fillId="11" borderId="20" xfId="4" applyFont="1" applyFill="1" applyBorder="1" applyAlignment="1" applyProtection="1">
      <alignment horizontal="center" vertical="center" wrapText="1"/>
      <protection locked="0"/>
    </xf>
    <xf numFmtId="0" fontId="27" fillId="11" borderId="13" xfId="0" applyFont="1" applyFill="1" applyBorder="1" applyAlignment="1" applyProtection="1">
      <alignment horizontal="center" vertical="center" textRotation="90" wrapText="1"/>
      <protection locked="0"/>
    </xf>
    <xf numFmtId="0" fontId="17" fillId="11" borderId="13" xfId="0" applyFont="1" applyFill="1" applyBorder="1" applyAlignment="1">
      <alignment horizontal="center" vertical="center" wrapText="1"/>
    </xf>
    <xf numFmtId="0" fontId="14" fillId="11" borderId="13" xfId="0" applyFont="1" applyFill="1" applyBorder="1" applyAlignment="1">
      <alignment horizontal="center" vertical="center" wrapText="1"/>
    </xf>
    <xf numFmtId="49" fontId="17" fillId="11" borderId="12" xfId="0" applyNumberFormat="1" applyFont="1" applyFill="1" applyBorder="1" applyAlignment="1" applyProtection="1">
      <alignment horizontal="center" vertical="center" wrapText="1"/>
      <protection locked="0"/>
    </xf>
    <xf numFmtId="0" fontId="18" fillId="11" borderId="11" xfId="0" applyFont="1" applyFill="1" applyBorder="1" applyAlignment="1" applyProtection="1">
      <alignment horizontal="center" vertical="center" textRotation="90" wrapText="1"/>
      <protection locked="0"/>
    </xf>
    <xf numFmtId="49" fontId="17" fillId="11" borderId="11" xfId="0" applyNumberFormat="1" applyFont="1" applyFill="1" applyBorder="1" applyAlignment="1" applyProtection="1">
      <alignment horizontal="center" vertical="center" wrapText="1"/>
      <protection locked="0"/>
    </xf>
    <xf numFmtId="0" fontId="17" fillId="11" borderId="13" xfId="8" applyFont="1" applyFill="1" applyBorder="1" applyAlignment="1" applyProtection="1">
      <alignment horizontal="center" vertical="top" wrapText="1"/>
      <protection locked="0"/>
    </xf>
    <xf numFmtId="42" fontId="17" fillId="11" borderId="5" xfId="0" applyNumberFormat="1" applyFont="1" applyFill="1" applyBorder="1" applyAlignment="1" applyProtection="1">
      <alignment horizontal="center" vertical="center" wrapText="1"/>
      <protection locked="0"/>
    </xf>
    <xf numFmtId="42" fontId="17" fillId="11" borderId="17" xfId="0" applyNumberFormat="1" applyFont="1" applyFill="1" applyBorder="1" applyAlignment="1" applyProtection="1">
      <alignment horizontal="center" vertical="center" wrapText="1"/>
      <protection locked="0"/>
    </xf>
    <xf numFmtId="42" fontId="17" fillId="11" borderId="7" xfId="0" applyNumberFormat="1" applyFont="1" applyFill="1" applyBorder="1" applyAlignment="1" applyProtection="1">
      <alignment horizontal="center" vertical="center" wrapText="1"/>
      <protection locked="0"/>
    </xf>
    <xf numFmtId="42" fontId="17" fillId="11" borderId="7" xfId="0" applyNumberFormat="1" applyFont="1" applyFill="1" applyBorder="1" applyAlignment="1" applyProtection="1">
      <alignment horizontal="right" vertical="center" wrapText="1"/>
      <protection locked="0"/>
    </xf>
    <xf numFmtId="42" fontId="17" fillId="11" borderId="6" xfId="3" applyFont="1" applyFill="1" applyBorder="1" applyAlignment="1" applyProtection="1">
      <alignment horizontal="center" vertical="center" wrapText="1"/>
      <protection locked="0"/>
    </xf>
    <xf numFmtId="42" fontId="17" fillId="11" borderId="7" xfId="3" applyFont="1" applyFill="1" applyBorder="1" applyAlignment="1" applyProtection="1">
      <alignment horizontal="center" vertical="center" wrapText="1"/>
      <protection locked="0"/>
    </xf>
    <xf numFmtId="42" fontId="17" fillId="11" borderId="11" xfId="3" applyFont="1" applyFill="1" applyBorder="1" applyAlignment="1" applyProtection="1">
      <alignment vertical="center" wrapText="1"/>
      <protection locked="0"/>
    </xf>
    <xf numFmtId="42" fontId="17" fillId="11" borderId="5" xfId="3" applyFont="1" applyFill="1" applyBorder="1" applyAlignment="1" applyProtection="1">
      <alignment vertical="center" wrapText="1"/>
      <protection locked="0"/>
    </xf>
    <xf numFmtId="0" fontId="14" fillId="11" borderId="2" xfId="0" applyFont="1" applyFill="1" applyBorder="1" applyAlignment="1">
      <alignment horizontal="center" vertical="center" wrapText="1"/>
    </xf>
    <xf numFmtId="0" fontId="17" fillId="11" borderId="6" xfId="0" applyFont="1" applyFill="1" applyBorder="1" applyAlignment="1" applyProtection="1">
      <alignment vertical="center" wrapText="1"/>
      <protection locked="0"/>
    </xf>
    <xf numFmtId="49" fontId="17" fillId="11" borderId="7" xfId="0" applyNumberFormat="1" applyFont="1" applyFill="1" applyBorder="1" applyAlignment="1">
      <alignment horizontal="center" vertical="center" wrapText="1"/>
    </xf>
    <xf numFmtId="0" fontId="17" fillId="11" borderId="10" xfId="0" applyFont="1" applyFill="1" applyBorder="1" applyAlignment="1" applyProtection="1">
      <alignment vertical="center" wrapText="1"/>
      <protection locked="0"/>
    </xf>
    <xf numFmtId="0" fontId="17" fillId="11" borderId="7" xfId="0" applyFont="1" applyFill="1" applyBorder="1" applyAlignment="1">
      <alignment horizontal="left" vertical="center" wrapText="1"/>
    </xf>
    <xf numFmtId="42" fontId="17" fillId="11" borderId="7" xfId="3" applyFont="1" applyFill="1" applyBorder="1" applyAlignment="1" applyProtection="1">
      <alignment vertical="center" wrapText="1"/>
      <protection locked="0"/>
    </xf>
    <xf numFmtId="0" fontId="14" fillId="11" borderId="9" xfId="0" applyFont="1" applyFill="1" applyBorder="1" applyAlignment="1">
      <alignment horizontal="center" vertical="center" wrapText="1"/>
    </xf>
    <xf numFmtId="0" fontId="14" fillId="14" borderId="29" xfId="0" applyFont="1" applyFill="1" applyBorder="1" applyAlignment="1">
      <alignment horizontal="center" vertical="center" wrapText="1"/>
    </xf>
    <xf numFmtId="0" fontId="17" fillId="11" borderId="11" xfId="0" applyFont="1" applyFill="1" applyBorder="1" applyAlignment="1">
      <alignment horizontal="center" vertical="center" wrapText="1"/>
    </xf>
    <xf numFmtId="0" fontId="14" fillId="14" borderId="31" xfId="0" applyFont="1" applyFill="1" applyBorder="1" applyAlignment="1">
      <alignment horizontal="left" vertical="center" wrapText="1"/>
    </xf>
    <xf numFmtId="0" fontId="14" fillId="14" borderId="34" xfId="0" applyFont="1" applyFill="1" applyBorder="1" applyAlignment="1">
      <alignment horizontal="left" vertical="center" wrapText="1"/>
    </xf>
    <xf numFmtId="0" fontId="14" fillId="14" borderId="9" xfId="0" applyFont="1" applyFill="1" applyBorder="1" applyAlignment="1">
      <alignment horizontal="center" vertical="center" wrapText="1"/>
    </xf>
    <xf numFmtId="0" fontId="17" fillId="11" borderId="7" xfId="0" applyFont="1" applyFill="1" applyBorder="1" applyAlignment="1">
      <alignment horizontal="center" vertical="center"/>
    </xf>
    <xf numFmtId="0" fontId="17" fillId="11" borderId="2" xfId="0" applyFont="1" applyFill="1" applyBorder="1" applyAlignment="1">
      <alignment horizontal="center" vertical="center"/>
    </xf>
    <xf numFmtId="0" fontId="17" fillId="11" borderId="7" xfId="0" applyFont="1" applyFill="1" applyBorder="1" applyAlignment="1">
      <alignment vertical="center" wrapText="1"/>
    </xf>
    <xf numFmtId="0" fontId="14" fillId="11" borderId="9" xfId="0" applyFont="1" applyFill="1" applyBorder="1" applyAlignment="1">
      <alignment vertical="center" wrapText="1"/>
    </xf>
    <xf numFmtId="0" fontId="14" fillId="11" borderId="5" xfId="0" applyFont="1" applyFill="1" applyBorder="1" applyAlignment="1">
      <alignment horizontal="center" vertical="center" wrapText="1"/>
    </xf>
    <xf numFmtId="0" fontId="14" fillId="14" borderId="9" xfId="0" applyFont="1" applyFill="1" applyBorder="1" applyAlignment="1">
      <alignment horizontal="center" vertical="center"/>
    </xf>
    <xf numFmtId="0" fontId="14" fillId="14" borderId="42" xfId="0" applyFont="1" applyFill="1" applyBorder="1" applyAlignment="1">
      <alignment horizontal="center" vertical="center" wrapText="1"/>
    </xf>
    <xf numFmtId="0" fontId="14" fillId="14" borderId="27" xfId="0" applyFont="1" applyFill="1" applyBorder="1" applyAlignment="1">
      <alignment horizontal="center" vertical="center" wrapText="1"/>
    </xf>
    <xf numFmtId="0" fontId="14" fillId="14" borderId="29" xfId="0" applyFont="1" applyFill="1" applyBorder="1" applyAlignment="1">
      <alignment horizontal="center" vertical="center"/>
    </xf>
    <xf numFmtId="0" fontId="14" fillId="11" borderId="2" xfId="0" applyFont="1" applyFill="1" applyBorder="1" applyAlignment="1">
      <alignment horizontal="center" vertical="center"/>
    </xf>
    <xf numFmtId="0" fontId="14" fillId="14" borderId="29" xfId="0" quotePrefix="1" applyFont="1" applyFill="1" applyBorder="1" applyAlignment="1">
      <alignment horizontal="center" vertical="center" wrapText="1"/>
    </xf>
    <xf numFmtId="0" fontId="14" fillId="14" borderId="9" xfId="0" quotePrefix="1" applyFont="1" applyFill="1" applyBorder="1" applyAlignment="1">
      <alignment horizontal="center" vertical="center" wrapText="1"/>
    </xf>
    <xf numFmtId="0" fontId="14" fillId="14" borderId="9" xfId="0" quotePrefix="1" applyFont="1" applyFill="1" applyBorder="1" applyAlignment="1">
      <alignment horizontal="center" vertical="center"/>
    </xf>
    <xf numFmtId="0" fontId="16" fillId="14" borderId="9" xfId="11" applyFont="1" applyFill="1" applyBorder="1" applyAlignment="1">
      <alignment horizontal="center" vertical="center" wrapText="1"/>
    </xf>
    <xf numFmtId="0" fontId="17" fillId="11" borderId="7" xfId="0" applyFont="1" applyFill="1" applyBorder="1"/>
    <xf numFmtId="49" fontId="17" fillId="11" borderId="2" xfId="3" applyNumberFormat="1" applyFont="1" applyFill="1" applyBorder="1" applyAlignment="1" applyProtection="1">
      <alignment horizontal="center" vertical="center" wrapText="1"/>
      <protection locked="0"/>
    </xf>
    <xf numFmtId="0" fontId="14" fillId="11" borderId="29" xfId="0" applyFont="1" applyFill="1" applyBorder="1" applyAlignment="1">
      <alignment horizontal="center" vertical="center"/>
    </xf>
    <xf numFmtId="0" fontId="14" fillId="11" borderId="9" xfId="0" applyFont="1" applyFill="1" applyBorder="1" applyAlignment="1">
      <alignment horizontal="center" vertical="center"/>
    </xf>
    <xf numFmtId="0" fontId="14" fillId="11" borderId="29" xfId="0" applyFont="1" applyFill="1" applyBorder="1" applyAlignment="1">
      <alignment horizontal="center" vertical="center" wrapText="1"/>
    </xf>
    <xf numFmtId="0" fontId="14" fillId="11" borderId="34" xfId="0" applyFont="1" applyFill="1" applyBorder="1" applyAlignment="1">
      <alignment horizontal="center" vertical="center" wrapText="1"/>
    </xf>
    <xf numFmtId="0" fontId="14" fillId="14" borderId="28" xfId="0" applyFont="1" applyFill="1" applyBorder="1" applyAlignment="1">
      <alignment horizontal="center" vertical="center" wrapText="1"/>
    </xf>
    <xf numFmtId="0" fontId="14" fillId="14" borderId="34" xfId="0" applyFont="1" applyFill="1" applyBorder="1" applyAlignment="1">
      <alignment horizontal="center" vertical="center" wrapText="1"/>
    </xf>
    <xf numFmtId="0" fontId="14" fillId="14" borderId="34" xfId="0" applyFont="1" applyFill="1" applyBorder="1" applyAlignment="1">
      <alignment horizontal="center" vertical="center"/>
    </xf>
    <xf numFmtId="0" fontId="17" fillId="11" borderId="13" xfId="0" applyFont="1" applyFill="1" applyBorder="1" applyAlignment="1">
      <alignment horizontal="center" vertical="center"/>
    </xf>
    <xf numFmtId="0" fontId="14" fillId="11" borderId="5" xfId="0" applyFont="1" applyFill="1" applyBorder="1" applyAlignment="1">
      <alignment vertical="center" wrapText="1"/>
    </xf>
    <xf numFmtId="0" fontId="14" fillId="11" borderId="28" xfId="0" applyFont="1" applyFill="1" applyBorder="1" applyAlignment="1">
      <alignment vertical="center" wrapText="1"/>
    </xf>
    <xf numFmtId="0" fontId="17" fillId="11" borderId="2" xfId="0" applyFont="1" applyFill="1" applyBorder="1" applyAlignment="1">
      <alignment horizontal="center" vertical="center" wrapText="1"/>
    </xf>
    <xf numFmtId="0" fontId="14" fillId="14" borderId="34" xfId="0" quotePrefix="1" applyFont="1" applyFill="1" applyBorder="1" applyAlignment="1">
      <alignment horizontal="center" vertical="center" wrapText="1"/>
    </xf>
    <xf numFmtId="0" fontId="14" fillId="11" borderId="28" xfId="0" applyFont="1" applyFill="1" applyBorder="1" applyAlignment="1">
      <alignment horizontal="center" vertical="center" wrapText="1"/>
    </xf>
    <xf numFmtId="0" fontId="14" fillId="14" borderId="0" xfId="0" applyFont="1" applyFill="1" applyAlignment="1">
      <alignment horizontal="center" vertical="center" wrapText="1"/>
    </xf>
    <xf numFmtId="0" fontId="14" fillId="11" borderId="0" xfId="0" applyFont="1" applyFill="1" applyAlignment="1">
      <alignment horizontal="center" vertical="center" wrapText="1"/>
    </xf>
    <xf numFmtId="0" fontId="17" fillId="11" borderId="10" xfId="0" applyFont="1" applyFill="1" applyBorder="1" applyAlignment="1">
      <alignment horizontal="center" vertical="center"/>
    </xf>
    <xf numFmtId="0" fontId="17" fillId="11" borderId="6" xfId="0" applyFont="1" applyFill="1" applyBorder="1" applyAlignment="1">
      <alignment horizontal="center" vertical="center"/>
    </xf>
    <xf numFmtId="0" fontId="14" fillId="14" borderId="30" xfId="0" applyFont="1" applyFill="1" applyBorder="1" applyAlignment="1">
      <alignment horizontal="center" vertical="center" wrapText="1"/>
    </xf>
    <xf numFmtId="0" fontId="14" fillId="14" borderId="31" xfId="0" applyFont="1" applyFill="1" applyBorder="1" applyAlignment="1">
      <alignment horizontal="center" vertical="center" wrapText="1"/>
    </xf>
    <xf numFmtId="0" fontId="14" fillId="11" borderId="35" xfId="0" applyFont="1" applyFill="1" applyBorder="1" applyAlignment="1" applyProtection="1">
      <alignment horizontal="center" vertical="center" wrapText="1"/>
      <protection locked="0"/>
    </xf>
    <xf numFmtId="0" fontId="17" fillId="11" borderId="44" xfId="0" applyFont="1" applyFill="1" applyBorder="1" applyAlignment="1">
      <alignment horizontal="center" vertical="center" wrapText="1"/>
    </xf>
    <xf numFmtId="0" fontId="17" fillId="11" borderId="51" xfId="0" applyFont="1" applyFill="1" applyBorder="1" applyAlignment="1">
      <alignment horizontal="center" vertical="center" wrapText="1"/>
    </xf>
    <xf numFmtId="0" fontId="17" fillId="11" borderId="32" xfId="0" applyFont="1" applyFill="1" applyBorder="1" applyAlignment="1">
      <alignment horizontal="center" vertical="center" wrapText="1"/>
    </xf>
    <xf numFmtId="0" fontId="25" fillId="14" borderId="34" xfId="0" applyFont="1" applyFill="1" applyBorder="1" applyAlignment="1">
      <alignment horizontal="center" vertical="center" wrapText="1"/>
    </xf>
    <xf numFmtId="0" fontId="14" fillId="11" borderId="31" xfId="0" applyFont="1" applyFill="1" applyBorder="1" applyAlignment="1">
      <alignment horizontal="center" vertical="center" wrapText="1"/>
    </xf>
    <xf numFmtId="0" fontId="17" fillId="11" borderId="10"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34" xfId="0" applyFont="1" applyFill="1" applyBorder="1" applyAlignment="1">
      <alignment vertical="center" wrapText="1"/>
    </xf>
    <xf numFmtId="0" fontId="14" fillId="14" borderId="8" xfId="0" applyFont="1" applyFill="1" applyBorder="1" applyAlignment="1">
      <alignment horizontal="center" vertical="center" wrapText="1"/>
    </xf>
    <xf numFmtId="0" fontId="14" fillId="14" borderId="14" xfId="0" applyFont="1" applyFill="1" applyBorder="1" applyAlignment="1">
      <alignment horizontal="center" vertical="center" wrapText="1"/>
    </xf>
    <xf numFmtId="169" fontId="17" fillId="11" borderId="2" xfId="0" applyNumberFormat="1" applyFont="1" applyFill="1" applyBorder="1" applyAlignment="1">
      <alignment vertical="center"/>
    </xf>
    <xf numFmtId="0" fontId="14" fillId="14" borderId="31" xfId="0" applyFont="1" applyFill="1" applyBorder="1" applyAlignment="1">
      <alignment horizontal="center" vertical="center"/>
    </xf>
    <xf numFmtId="0" fontId="17" fillId="11" borderId="10" xfId="0" applyFont="1" applyFill="1" applyBorder="1" applyAlignment="1">
      <alignment horizontal="center"/>
    </xf>
    <xf numFmtId="0" fontId="17" fillId="11" borderId="8" xfId="0" applyFont="1" applyFill="1" applyBorder="1" applyAlignment="1">
      <alignment horizontal="center"/>
    </xf>
    <xf numFmtId="0" fontId="17" fillId="11" borderId="6" xfId="0" applyFont="1" applyFill="1" applyBorder="1" applyAlignment="1">
      <alignment horizontal="center"/>
    </xf>
    <xf numFmtId="168" fontId="17" fillId="11" borderId="7" xfId="0" applyNumberFormat="1" applyFont="1" applyFill="1" applyBorder="1"/>
    <xf numFmtId="168" fontId="17" fillId="11" borderId="8" xfId="0" applyNumberFormat="1" applyFont="1" applyFill="1" applyBorder="1"/>
    <xf numFmtId="0" fontId="17" fillId="11" borderId="6" xfId="0" applyFont="1" applyFill="1" applyBorder="1"/>
    <xf numFmtId="168" fontId="17" fillId="11" borderId="7" xfId="0" applyNumberFormat="1" applyFont="1" applyFill="1" applyBorder="1" applyAlignment="1">
      <alignment vertical="center"/>
    </xf>
    <xf numFmtId="168" fontId="17" fillId="11" borderId="8" xfId="0" applyNumberFormat="1" applyFont="1" applyFill="1" applyBorder="1" applyAlignment="1">
      <alignment horizontal="right" vertical="center"/>
    </xf>
    <xf numFmtId="44" fontId="17" fillId="11" borderId="7" xfId="2" applyFont="1" applyFill="1" applyBorder="1" applyAlignment="1">
      <alignment vertical="center"/>
    </xf>
    <xf numFmtId="165" fontId="17" fillId="11" borderId="7" xfId="0" applyNumberFormat="1" applyFont="1" applyFill="1" applyBorder="1" applyAlignment="1">
      <alignment vertical="center"/>
    </xf>
    <xf numFmtId="42" fontId="17" fillId="11" borderId="12" xfId="3" applyFont="1" applyFill="1" applyBorder="1" applyAlignment="1" applyProtection="1">
      <alignment horizontal="center" vertical="center" wrapText="1"/>
      <protection locked="0"/>
    </xf>
    <xf numFmtId="0" fontId="14" fillId="11" borderId="41" xfId="0" applyFont="1" applyFill="1" applyBorder="1" applyAlignment="1">
      <alignment vertical="center" wrapText="1"/>
    </xf>
    <xf numFmtId="49" fontId="17" fillId="11" borderId="7" xfId="0" applyNumberFormat="1" applyFont="1" applyFill="1" applyBorder="1" applyAlignment="1">
      <alignment horizontal="right" vertical="center"/>
    </xf>
    <xf numFmtId="0" fontId="17" fillId="11" borderId="7" xfId="0" applyFont="1" applyFill="1" applyBorder="1" applyAlignment="1">
      <alignment horizontal="right" vertical="center"/>
    </xf>
    <xf numFmtId="49" fontId="17" fillId="14" borderId="7" xfId="0" applyNumberFormat="1" applyFont="1" applyFill="1" applyBorder="1" applyAlignment="1" applyProtection="1">
      <alignment horizontal="center" vertical="center" wrapText="1"/>
      <protection locked="0"/>
    </xf>
    <xf numFmtId="0" fontId="17" fillId="11" borderId="17" xfId="0" applyFont="1" applyFill="1" applyBorder="1" applyAlignment="1">
      <alignment wrapText="1"/>
    </xf>
    <xf numFmtId="0" fontId="17" fillId="11" borderId="5" xfId="0" applyFont="1" applyFill="1" applyBorder="1" applyAlignment="1">
      <alignment vertical="center" wrapText="1"/>
    </xf>
    <xf numFmtId="0" fontId="17" fillId="11" borderId="5" xfId="0" applyFont="1" applyFill="1" applyBorder="1" applyAlignment="1">
      <alignment vertical="center"/>
    </xf>
    <xf numFmtId="0" fontId="17" fillId="11" borderId="20" xfId="0" applyFont="1" applyFill="1" applyBorder="1" applyAlignment="1">
      <alignment wrapText="1"/>
    </xf>
    <xf numFmtId="0" fontId="17" fillId="11" borderId="13" xfId="0" applyFont="1" applyFill="1" applyBorder="1" applyAlignment="1">
      <alignment vertical="center" wrapText="1"/>
    </xf>
    <xf numFmtId="0" fontId="14" fillId="11" borderId="76" xfId="0" applyFont="1" applyFill="1" applyBorder="1" applyAlignment="1">
      <alignment vertical="center"/>
    </xf>
    <xf numFmtId="44" fontId="14" fillId="12" borderId="0" xfId="2" applyFont="1" applyFill="1" applyAlignment="1">
      <alignment vertical="center"/>
    </xf>
    <xf numFmtId="9" fontId="17" fillId="11" borderId="18" xfId="8" applyNumberFormat="1" applyFont="1" applyFill="1" applyBorder="1" applyAlignment="1" applyProtection="1">
      <alignment horizontal="center" vertical="center" wrapText="1"/>
      <protection locked="0"/>
    </xf>
    <xf numFmtId="9" fontId="17" fillId="11" borderId="21" xfId="8" applyNumberFormat="1" applyFont="1" applyFill="1" applyBorder="1" applyAlignment="1" applyProtection="1">
      <alignment horizontal="center" vertical="center" wrapText="1"/>
      <protection locked="0"/>
    </xf>
    <xf numFmtId="9" fontId="17" fillId="11" borderId="44" xfId="0" applyNumberFormat="1" applyFont="1" applyFill="1" applyBorder="1" applyAlignment="1" applyProtection="1">
      <alignment horizontal="center" vertical="center" wrapText="1"/>
      <protection locked="0"/>
    </xf>
    <xf numFmtId="9" fontId="17" fillId="11" borderId="18" xfId="4" applyFont="1" applyFill="1" applyBorder="1" applyAlignment="1" applyProtection="1">
      <alignment horizontal="center" vertical="center" wrapText="1"/>
      <protection locked="0"/>
    </xf>
    <xf numFmtId="9" fontId="17" fillId="11" borderId="21" xfId="4" applyFont="1" applyFill="1" applyBorder="1" applyAlignment="1" applyProtection="1">
      <alignment horizontal="center" vertical="center" wrapText="1"/>
      <protection locked="0"/>
    </xf>
    <xf numFmtId="44" fontId="17" fillId="12" borderId="12" xfId="2" applyFont="1" applyFill="1" applyBorder="1" applyAlignment="1"/>
    <xf numFmtId="44" fontId="17" fillId="12" borderId="11" xfId="2" applyFont="1" applyFill="1" applyBorder="1" applyAlignment="1"/>
    <xf numFmtId="44" fontId="17" fillId="12" borderId="5" xfId="2" applyFont="1" applyFill="1" applyBorder="1" applyAlignment="1"/>
    <xf numFmtId="9" fontId="18" fillId="13" borderId="10" xfId="4" applyFont="1" applyFill="1" applyBorder="1" applyAlignment="1">
      <alignment horizontal="center" vertical="center"/>
    </xf>
    <xf numFmtId="9" fontId="18" fillId="12" borderId="7" xfId="3" applyNumberFormat="1" applyFont="1" applyFill="1" applyBorder="1" applyAlignment="1" applyProtection="1">
      <alignment horizontal="center" vertical="center" wrapText="1"/>
      <protection locked="0"/>
    </xf>
    <xf numFmtId="9" fontId="18" fillId="12" borderId="7" xfId="0" applyNumberFormat="1" applyFont="1" applyFill="1" applyBorder="1" applyAlignment="1">
      <alignment horizontal="center" vertical="center"/>
    </xf>
    <xf numFmtId="9" fontId="18" fillId="12" borderId="2" xfId="0" applyNumberFormat="1" applyFont="1" applyFill="1" applyBorder="1" applyAlignment="1">
      <alignment horizontal="center" vertical="center"/>
    </xf>
    <xf numFmtId="9" fontId="27" fillId="7" borderId="28" xfId="0" applyNumberFormat="1" applyFont="1" applyFill="1" applyBorder="1" applyAlignment="1">
      <alignment horizontal="center" vertical="center"/>
    </xf>
    <xf numFmtId="9" fontId="27" fillId="7" borderId="34" xfId="0" applyNumberFormat="1" applyFont="1" applyFill="1" applyBorder="1" applyAlignment="1">
      <alignment horizontal="center" vertical="center"/>
    </xf>
    <xf numFmtId="9" fontId="27" fillId="7" borderId="29" xfId="0" applyNumberFormat="1" applyFont="1" applyFill="1" applyBorder="1" applyAlignment="1">
      <alignment horizontal="center" vertical="center"/>
    </xf>
    <xf numFmtId="9" fontId="27" fillId="7" borderId="9" xfId="0" applyNumberFormat="1" applyFont="1" applyFill="1" applyBorder="1" applyAlignment="1">
      <alignment horizontal="center" vertical="center"/>
    </xf>
    <xf numFmtId="9" fontId="27" fillId="7" borderId="9" xfId="0" applyNumberFormat="1" applyFont="1" applyFill="1" applyBorder="1" applyAlignment="1">
      <alignment horizontal="center" vertical="center" wrapText="1"/>
    </xf>
    <xf numFmtId="9" fontId="27" fillId="12" borderId="29" xfId="0" applyNumberFormat="1" applyFont="1" applyFill="1" applyBorder="1" applyAlignment="1">
      <alignment horizontal="center" vertical="center" wrapText="1"/>
    </xf>
    <xf numFmtId="9" fontId="27" fillId="12" borderId="9" xfId="0" applyNumberFormat="1" applyFont="1" applyFill="1" applyBorder="1" applyAlignment="1">
      <alignment horizontal="center" vertical="center" wrapText="1"/>
    </xf>
    <xf numFmtId="9" fontId="18" fillId="12" borderId="13" xfId="0" applyNumberFormat="1" applyFont="1" applyFill="1" applyBorder="1" applyAlignment="1">
      <alignment horizontal="center" vertical="center"/>
    </xf>
    <xf numFmtId="0" fontId="18" fillId="12" borderId="13" xfId="0" applyFont="1" applyFill="1" applyBorder="1" applyAlignment="1">
      <alignment horizontal="center" vertical="center"/>
    </xf>
    <xf numFmtId="9" fontId="27" fillId="12" borderId="2" xfId="0" applyNumberFormat="1" applyFont="1" applyFill="1" applyBorder="1" applyAlignment="1">
      <alignment horizontal="center" vertical="center"/>
    </xf>
    <xf numFmtId="9" fontId="27" fillId="12" borderId="7" xfId="0" applyNumberFormat="1" applyFont="1" applyFill="1" applyBorder="1" applyAlignment="1">
      <alignment horizontal="center" vertical="center"/>
    </xf>
    <xf numFmtId="0" fontId="11" fillId="5" borderId="0" xfId="0" applyFont="1" applyFill="1"/>
    <xf numFmtId="9" fontId="27" fillId="12" borderId="2" xfId="0" applyNumberFormat="1" applyFont="1" applyFill="1" applyBorder="1" applyAlignment="1">
      <alignment horizontal="center" vertical="center" wrapText="1"/>
    </xf>
    <xf numFmtId="9" fontId="18" fillId="12" borderId="48" xfId="0" applyNumberFormat="1" applyFont="1" applyFill="1" applyBorder="1" applyAlignment="1" applyProtection="1">
      <alignment horizontal="center" vertical="center" wrapText="1" indent="2"/>
      <protection locked="0"/>
    </xf>
    <xf numFmtId="9" fontId="27" fillId="12" borderId="100" xfId="0" applyNumberFormat="1" applyFont="1" applyFill="1" applyBorder="1" applyAlignment="1">
      <alignment wrapText="1"/>
    </xf>
    <xf numFmtId="9" fontId="27" fillId="12" borderId="101" xfId="0" applyNumberFormat="1" applyFont="1" applyFill="1" applyBorder="1" applyAlignment="1">
      <alignment wrapText="1"/>
    </xf>
    <xf numFmtId="9" fontId="27" fillId="12" borderId="102" xfId="0" applyNumberFormat="1" applyFont="1" applyFill="1" applyBorder="1" applyAlignment="1">
      <alignment wrapText="1"/>
    </xf>
    <xf numFmtId="9" fontId="27" fillId="12" borderId="13" xfId="0" applyNumberFormat="1" applyFont="1" applyFill="1" applyBorder="1" applyAlignment="1">
      <alignment horizontal="center" vertical="center" wrapText="1"/>
    </xf>
    <xf numFmtId="9" fontId="27" fillId="12" borderId="30" xfId="0" applyNumberFormat="1"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34" xfId="0" applyFont="1" applyFill="1" applyBorder="1" applyAlignment="1">
      <alignment horizontal="center" vertical="center" wrapText="1"/>
    </xf>
    <xf numFmtId="9" fontId="18" fillId="12" borderId="12" xfId="0" applyNumberFormat="1"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8" fillId="12" borderId="5" xfId="0" applyFont="1" applyFill="1" applyBorder="1" applyAlignment="1">
      <alignment horizontal="center" vertical="center" wrapText="1"/>
    </xf>
    <xf numFmtId="0" fontId="31" fillId="0" borderId="0" xfId="12" applyFont="1"/>
    <xf numFmtId="0" fontId="31" fillId="0" borderId="0" xfId="12" applyFont="1" applyAlignment="1">
      <alignment textRotation="90"/>
    </xf>
    <xf numFmtId="0" fontId="31" fillId="0" borderId="0" xfId="12" applyFont="1" applyAlignment="1">
      <alignment horizontal="center" vertical="center"/>
    </xf>
    <xf numFmtId="0" fontId="31" fillId="0" borderId="0" xfId="12" applyFont="1" applyAlignment="1">
      <alignment wrapText="1"/>
    </xf>
    <xf numFmtId="0" fontId="32" fillId="0" borderId="0" xfId="12" applyFont="1" applyAlignment="1">
      <alignment horizontal="center"/>
    </xf>
    <xf numFmtId="0" fontId="34" fillId="20" borderId="1" xfId="6" applyFont="1" applyFill="1" applyBorder="1" applyAlignment="1" applyProtection="1">
      <alignment horizontal="center" vertical="center" wrapText="1"/>
      <protection locked="0"/>
    </xf>
    <xf numFmtId="0" fontId="34" fillId="20" borderId="2" xfId="6" applyFont="1" applyFill="1" applyBorder="1" applyAlignment="1" applyProtection="1">
      <alignment horizontal="center" vertical="center" wrapText="1"/>
      <protection locked="0"/>
    </xf>
    <xf numFmtId="0" fontId="11" fillId="31" borderId="2" xfId="0" applyFont="1" applyFill="1" applyBorder="1" applyAlignment="1">
      <alignment horizontal="center" vertical="center"/>
    </xf>
    <xf numFmtId="0" fontId="5" fillId="5" borderId="0" xfId="0" applyFont="1" applyFill="1" applyAlignment="1">
      <alignment horizontal="center" vertical="center"/>
    </xf>
    <xf numFmtId="0" fontId="11" fillId="5" borderId="0" xfId="0" applyFont="1" applyFill="1" applyAlignment="1">
      <alignment horizontal="center" vertical="center"/>
    </xf>
    <xf numFmtId="0" fontId="35" fillId="21" borderId="4" xfId="0" applyFont="1" applyFill="1" applyBorder="1" applyAlignment="1" applyProtection="1">
      <alignment horizontal="center" vertical="center" wrapText="1"/>
      <protection locked="0" hidden="1"/>
    </xf>
    <xf numFmtId="164" fontId="35" fillId="21" borderId="4" xfId="5" applyFont="1" applyFill="1" applyBorder="1" applyAlignment="1" applyProtection="1">
      <alignment horizontal="center" vertical="center" wrapText="1"/>
      <protection locked="0"/>
    </xf>
    <xf numFmtId="0" fontId="18" fillId="11" borderId="5" xfId="0" applyFont="1" applyFill="1" applyBorder="1" applyAlignment="1">
      <alignment horizontal="center" vertical="center" textRotation="90" wrapText="1"/>
    </xf>
    <xf numFmtId="0" fontId="18" fillId="11" borderId="6" xfId="7" applyFont="1" applyFill="1" applyBorder="1" applyAlignment="1">
      <alignment horizontal="center" vertical="center"/>
    </xf>
    <xf numFmtId="9" fontId="18" fillId="13" borderId="8" xfId="4" applyFont="1" applyFill="1" applyBorder="1" applyAlignment="1">
      <alignment horizontal="center" vertical="center"/>
    </xf>
    <xf numFmtId="0" fontId="17" fillId="11" borderId="139" xfId="0" applyFont="1" applyFill="1" applyBorder="1" applyAlignment="1">
      <alignment horizontal="center"/>
    </xf>
    <xf numFmtId="0" fontId="18" fillId="11" borderId="13" xfId="7" applyFont="1" applyFill="1" applyBorder="1" applyAlignment="1">
      <alignment horizontal="center" vertical="center"/>
    </xf>
    <xf numFmtId="9" fontId="18" fillId="13" borderId="32" xfId="4" applyFont="1" applyFill="1" applyBorder="1" applyAlignment="1">
      <alignment horizontal="center" vertical="center"/>
    </xf>
    <xf numFmtId="0" fontId="17" fillId="11" borderId="139" xfId="0" applyFont="1" applyFill="1" applyBorder="1"/>
    <xf numFmtId="0" fontId="18" fillId="11" borderId="44" xfId="0" applyFont="1" applyFill="1" applyBorder="1" applyAlignment="1">
      <alignment horizontal="center" vertical="center"/>
    </xf>
    <xf numFmtId="0" fontId="14" fillId="11" borderId="17" xfId="0" applyFont="1" applyFill="1" applyBorder="1" applyAlignment="1">
      <alignment wrapText="1"/>
    </xf>
    <xf numFmtId="0" fontId="14" fillId="14" borderId="29" xfId="0" applyFont="1" applyFill="1" applyBorder="1" applyAlignment="1">
      <alignment wrapText="1"/>
    </xf>
    <xf numFmtId="0" fontId="14" fillId="14" borderId="30" xfId="0" applyFont="1" applyFill="1" applyBorder="1" applyAlignment="1">
      <alignment horizontal="center" vertical="center" wrapText="1"/>
    </xf>
    <xf numFmtId="0" fontId="14" fillId="14" borderId="31" xfId="0" applyFont="1" applyFill="1" applyBorder="1" applyAlignment="1">
      <alignment horizontal="center" vertical="center" wrapText="1"/>
    </xf>
    <xf numFmtId="49" fontId="17" fillId="11" borderId="109" xfId="3" applyNumberFormat="1" applyFont="1" applyFill="1" applyBorder="1" applyAlignment="1" applyProtection="1">
      <alignment horizontal="center" vertical="center" wrapText="1"/>
      <protection locked="0"/>
    </xf>
    <xf numFmtId="49" fontId="17" fillId="11" borderId="110" xfId="3" applyNumberFormat="1" applyFont="1" applyFill="1" applyBorder="1" applyAlignment="1" applyProtection="1">
      <alignment horizontal="center" vertical="center" wrapText="1"/>
      <protection locked="0"/>
    </xf>
    <xf numFmtId="49" fontId="17" fillId="11" borderId="111" xfId="3" applyNumberFormat="1" applyFont="1" applyFill="1" applyBorder="1" applyAlignment="1" applyProtection="1">
      <alignment horizontal="center" vertical="center" wrapText="1"/>
      <protection locked="0"/>
    </xf>
    <xf numFmtId="0" fontId="17" fillId="11" borderId="10" xfId="0" applyFont="1" applyFill="1" applyBorder="1" applyAlignment="1">
      <alignment horizontal="center" vertical="center" wrapText="1"/>
    </xf>
    <xf numFmtId="0" fontId="17" fillId="11" borderId="6" xfId="0" applyFont="1" applyFill="1" applyBorder="1" applyAlignment="1">
      <alignment horizontal="center" vertical="center" wrapText="1"/>
    </xf>
    <xf numFmtId="49" fontId="17" fillId="11" borderId="23" xfId="3" applyNumberFormat="1" applyFont="1" applyFill="1" applyBorder="1" applyAlignment="1" applyProtection="1">
      <alignment horizontal="center" vertical="center" wrapText="1"/>
      <protection locked="0"/>
    </xf>
    <xf numFmtId="49" fontId="17" fillId="11" borderId="25" xfId="3" applyNumberFormat="1" applyFont="1" applyFill="1" applyBorder="1" applyAlignment="1" applyProtection="1">
      <alignment horizontal="center" vertical="center" wrapText="1"/>
      <protection locked="0"/>
    </xf>
    <xf numFmtId="0" fontId="17" fillId="11" borderId="12" xfId="0" applyFont="1" applyFill="1" applyBorder="1" applyAlignment="1">
      <alignment horizontal="center" vertical="center" wrapText="1"/>
    </xf>
    <xf numFmtId="0" fontId="17" fillId="11" borderId="11" xfId="0" applyFont="1" applyFill="1" applyBorder="1" applyAlignment="1">
      <alignment horizontal="center" vertical="center" wrapText="1"/>
    </xf>
    <xf numFmtId="0" fontId="17" fillId="11" borderId="5" xfId="0" applyFont="1" applyFill="1" applyBorder="1" applyAlignment="1">
      <alignment horizontal="center" vertical="center" wrapText="1"/>
    </xf>
    <xf numFmtId="9" fontId="18" fillId="12" borderId="12" xfId="8" applyNumberFormat="1" applyFont="1" applyFill="1" applyBorder="1" applyAlignment="1" applyProtection="1">
      <alignment horizontal="center" vertical="center" wrapText="1"/>
      <protection locked="0"/>
    </xf>
    <xf numFmtId="9" fontId="18" fillId="12" borderId="11" xfId="8" applyNumberFormat="1" applyFont="1" applyFill="1" applyBorder="1" applyAlignment="1" applyProtection="1">
      <alignment horizontal="center" vertical="center" wrapText="1"/>
      <protection locked="0"/>
    </xf>
    <xf numFmtId="9" fontId="18" fillId="12" borderId="5" xfId="8" applyNumberFormat="1" applyFont="1" applyFill="1" applyBorder="1" applyAlignment="1" applyProtection="1">
      <alignment horizontal="center" vertical="center" wrapText="1"/>
      <protection locked="0"/>
    </xf>
    <xf numFmtId="0" fontId="17" fillId="11" borderId="12" xfId="8" applyFont="1" applyFill="1" applyBorder="1" applyAlignment="1" applyProtection="1">
      <alignment horizontal="center" vertical="center" wrapText="1"/>
      <protection locked="0"/>
    </xf>
    <xf numFmtId="0" fontId="17" fillId="11" borderId="11" xfId="8" applyFont="1" applyFill="1" applyBorder="1" applyAlignment="1" applyProtection="1">
      <alignment horizontal="center" vertical="center" wrapText="1"/>
      <protection locked="0"/>
    </xf>
    <xf numFmtId="0" fontId="17" fillId="11" borderId="5" xfId="8" applyFont="1" applyFill="1" applyBorder="1" applyAlignment="1" applyProtection="1">
      <alignment horizontal="center" vertical="center" wrapText="1"/>
      <protection locked="0"/>
    </xf>
    <xf numFmtId="9" fontId="18" fillId="12" borderId="12" xfId="0" applyNumberFormat="1" applyFont="1" applyFill="1" applyBorder="1" applyAlignment="1">
      <alignment horizontal="center" vertical="center" wrapText="1"/>
    </xf>
    <xf numFmtId="9" fontId="18" fillId="12" borderId="11" xfId="0" applyNumberFormat="1" applyFont="1" applyFill="1" applyBorder="1" applyAlignment="1">
      <alignment horizontal="center" vertical="center" wrapText="1"/>
    </xf>
    <xf numFmtId="9" fontId="18" fillId="12" borderId="5" xfId="0" applyNumberFormat="1" applyFont="1" applyFill="1" applyBorder="1" applyAlignment="1">
      <alignment horizontal="center" vertical="center" wrapText="1"/>
    </xf>
    <xf numFmtId="9" fontId="27" fillId="7" borderId="26" xfId="0" applyNumberFormat="1" applyFont="1" applyFill="1" applyBorder="1" applyAlignment="1">
      <alignment horizontal="center" vertical="center" wrapText="1"/>
    </xf>
    <xf numFmtId="9" fontId="27" fillId="7" borderId="36" xfId="0" applyNumberFormat="1" applyFont="1" applyFill="1" applyBorder="1" applyAlignment="1">
      <alignment horizontal="center" vertical="center" wrapText="1"/>
    </xf>
    <xf numFmtId="9" fontId="27" fillId="7" borderId="33" xfId="0" applyNumberFormat="1" applyFont="1" applyFill="1" applyBorder="1" applyAlignment="1">
      <alignment horizontal="center" vertical="center" wrapText="1"/>
    </xf>
    <xf numFmtId="0" fontId="14" fillId="14" borderId="97" xfId="0" applyFont="1" applyFill="1" applyBorder="1" applyAlignment="1">
      <alignment horizontal="center" vertical="center" wrapText="1"/>
    </xf>
    <xf numFmtId="0" fontId="14" fillId="14" borderId="37" xfId="0" applyFont="1" applyFill="1" applyBorder="1" applyAlignment="1">
      <alignment horizontal="center" vertical="center" wrapText="1"/>
    </xf>
    <xf numFmtId="0" fontId="14" fillId="14" borderId="38" xfId="0" applyFont="1" applyFill="1" applyBorder="1" applyAlignment="1">
      <alignment horizontal="center" vertical="center" wrapText="1"/>
    </xf>
    <xf numFmtId="9" fontId="27" fillId="12" borderId="26" xfId="0" applyNumberFormat="1" applyFont="1" applyFill="1" applyBorder="1" applyAlignment="1">
      <alignment horizontal="center" vertical="center" wrapText="1"/>
    </xf>
    <xf numFmtId="9" fontId="27" fillId="12" borderId="36" xfId="0" applyNumberFormat="1" applyFont="1" applyFill="1" applyBorder="1" applyAlignment="1">
      <alignment horizontal="center" vertical="center" wrapText="1"/>
    </xf>
    <xf numFmtId="9" fontId="27" fillId="12" borderId="33" xfId="0" applyNumberFormat="1" applyFont="1" applyFill="1" applyBorder="1" applyAlignment="1">
      <alignment horizontal="center" vertical="center" wrapText="1"/>
    </xf>
    <xf numFmtId="0" fontId="14" fillId="11" borderId="97" xfId="0" applyFont="1" applyFill="1" applyBorder="1" applyAlignment="1">
      <alignment horizontal="center" vertical="center" wrapText="1"/>
    </xf>
    <xf numFmtId="0" fontId="14" fillId="11" borderId="37" xfId="0" applyFont="1" applyFill="1" applyBorder="1" applyAlignment="1">
      <alignment horizontal="center" vertical="center" wrapText="1"/>
    </xf>
    <xf numFmtId="0" fontId="14" fillId="11" borderId="38" xfId="0" applyFont="1" applyFill="1" applyBorder="1" applyAlignment="1">
      <alignment horizontal="center" vertical="center" wrapText="1"/>
    </xf>
    <xf numFmtId="9" fontId="27" fillId="12" borderId="98" xfId="0" applyNumberFormat="1" applyFont="1" applyFill="1" applyBorder="1" applyAlignment="1">
      <alignment horizontal="center" vertical="center" wrapText="1"/>
    </xf>
    <xf numFmtId="9" fontId="27" fillId="12" borderId="31" xfId="0" applyNumberFormat="1" applyFont="1" applyFill="1" applyBorder="1" applyAlignment="1">
      <alignment horizontal="center" vertical="center" wrapText="1"/>
    </xf>
    <xf numFmtId="9" fontId="27" fillId="12" borderId="34" xfId="0" applyNumberFormat="1" applyFont="1" applyFill="1" applyBorder="1" applyAlignment="1">
      <alignment horizontal="center" vertical="center" wrapText="1"/>
    </xf>
    <xf numFmtId="0" fontId="14" fillId="14" borderId="34" xfId="0" applyFont="1" applyFill="1" applyBorder="1" applyAlignment="1">
      <alignment horizontal="center" vertical="center" wrapText="1"/>
    </xf>
    <xf numFmtId="0" fontId="17" fillId="11" borderId="60" xfId="0" applyFont="1" applyFill="1" applyBorder="1" applyAlignment="1">
      <alignment horizontal="center" vertical="center" wrapText="1"/>
    </xf>
    <xf numFmtId="0" fontId="17" fillId="11" borderId="64" xfId="0" applyFont="1" applyFill="1" applyBorder="1" applyAlignment="1">
      <alignment horizontal="center" vertical="center" wrapText="1"/>
    </xf>
    <xf numFmtId="0" fontId="17" fillId="11" borderId="59"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1" borderId="14" xfId="0" applyFont="1" applyFill="1" applyBorder="1" applyAlignment="1">
      <alignment horizontal="center" vertical="center" wrapText="1"/>
    </xf>
    <xf numFmtId="164" fontId="8" fillId="18" borderId="92" xfId="5" applyFont="1" applyFill="1" applyBorder="1" applyAlignment="1">
      <alignment horizontal="center" vertical="center" wrapText="1"/>
    </xf>
    <xf numFmtId="164" fontId="8" fillId="18" borderId="93" xfId="5" applyFont="1" applyFill="1" applyBorder="1" applyAlignment="1">
      <alignment horizontal="center" vertical="center" wrapText="1"/>
    </xf>
    <xf numFmtId="164" fontId="8" fillId="18" borderId="94" xfId="5" applyFont="1" applyFill="1" applyBorder="1" applyAlignment="1">
      <alignment horizontal="center" vertical="center" wrapText="1"/>
    </xf>
    <xf numFmtId="0" fontId="29" fillId="11" borderId="12" xfId="0" applyFont="1" applyFill="1" applyBorder="1" applyAlignment="1" applyProtection="1">
      <alignment horizontal="center" vertical="center" textRotation="90" wrapText="1"/>
      <protection locked="0"/>
    </xf>
    <xf numFmtId="0" fontId="29" fillId="11" borderId="11" xfId="0" applyFont="1" applyFill="1" applyBorder="1" applyAlignment="1" applyProtection="1">
      <alignment horizontal="center" vertical="center" textRotation="90" wrapText="1"/>
      <protection locked="0"/>
    </xf>
    <xf numFmtId="0" fontId="29" fillId="11" borderId="5" xfId="0" applyFont="1" applyFill="1" applyBorder="1" applyAlignment="1" applyProtection="1">
      <alignment horizontal="center" vertical="center" textRotation="90" wrapText="1"/>
      <protection locked="0"/>
    </xf>
    <xf numFmtId="0" fontId="18" fillId="11" borderId="12" xfId="0" applyFont="1" applyFill="1" applyBorder="1" applyAlignment="1" applyProtection="1">
      <alignment horizontal="center" vertical="center" textRotation="90" wrapText="1"/>
      <protection locked="0"/>
    </xf>
    <xf numFmtId="0" fontId="18" fillId="11" borderId="11" xfId="0" applyFont="1" applyFill="1" applyBorder="1" applyAlignment="1" applyProtection="1">
      <alignment horizontal="center" vertical="center" textRotation="90" wrapText="1"/>
      <protection locked="0"/>
    </xf>
    <xf numFmtId="0" fontId="18" fillId="11" borderId="5" xfId="0" applyFont="1" applyFill="1" applyBorder="1" applyAlignment="1" applyProtection="1">
      <alignment horizontal="center" vertical="center" textRotation="90" wrapText="1"/>
      <protection locked="0"/>
    </xf>
    <xf numFmtId="9" fontId="18" fillId="12" borderId="10" xfId="3" applyNumberFormat="1" applyFont="1" applyFill="1" applyBorder="1" applyAlignment="1" applyProtection="1">
      <alignment horizontal="center" vertical="center" wrapText="1"/>
      <protection locked="0"/>
    </xf>
    <xf numFmtId="9" fontId="18" fillId="12" borderId="6" xfId="3" applyNumberFormat="1" applyFont="1" applyFill="1" applyBorder="1" applyAlignment="1" applyProtection="1">
      <alignment horizontal="center" vertical="center" wrapText="1"/>
      <protection locked="0"/>
    </xf>
    <xf numFmtId="9" fontId="18" fillId="12" borderId="65" xfId="3" applyNumberFormat="1" applyFont="1" applyFill="1" applyBorder="1" applyAlignment="1" applyProtection="1">
      <alignment horizontal="center" vertical="center" wrapText="1"/>
      <protection locked="0"/>
    </xf>
    <xf numFmtId="49" fontId="17" fillId="11" borderId="12" xfId="0" applyNumberFormat="1" applyFont="1" applyFill="1" applyBorder="1" applyAlignment="1" applyProtection="1">
      <alignment horizontal="center" vertical="center" wrapText="1"/>
      <protection locked="0"/>
    </xf>
    <xf numFmtId="49" fontId="17" fillId="11" borderId="5" xfId="0" applyNumberFormat="1" applyFont="1" applyFill="1" applyBorder="1" applyAlignment="1" applyProtection="1">
      <alignment horizontal="center" vertical="center" wrapText="1"/>
      <protection locked="0"/>
    </xf>
    <xf numFmtId="49" fontId="17" fillId="11" borderId="11" xfId="0" applyNumberFormat="1" applyFont="1" applyFill="1" applyBorder="1" applyAlignment="1" applyProtection="1">
      <alignment horizontal="center" vertical="center" wrapText="1"/>
      <protection locked="0"/>
    </xf>
    <xf numFmtId="0" fontId="18" fillId="11" borderId="12" xfId="0" applyFont="1" applyFill="1" applyBorder="1" applyAlignment="1">
      <alignment horizontal="center" vertical="center" textRotation="90" wrapText="1"/>
    </xf>
    <xf numFmtId="0" fontId="18" fillId="11" borderId="5" xfId="0" applyFont="1" applyFill="1" applyBorder="1" applyAlignment="1">
      <alignment horizontal="center" vertical="center" textRotation="90" wrapText="1"/>
    </xf>
    <xf numFmtId="49" fontId="14" fillId="11" borderId="12" xfId="0" applyNumberFormat="1" applyFont="1" applyFill="1" applyBorder="1" applyAlignment="1" applyProtection="1">
      <alignment horizontal="center" vertical="center" wrapText="1"/>
      <protection locked="0"/>
    </xf>
    <xf numFmtId="49" fontId="14" fillId="11" borderId="11" xfId="0" applyNumberFormat="1" applyFont="1" applyFill="1" applyBorder="1" applyAlignment="1" applyProtection="1">
      <alignment horizontal="center" vertical="center" wrapText="1"/>
      <protection locked="0"/>
    </xf>
    <xf numFmtId="49" fontId="14" fillId="11" borderId="5" xfId="0" applyNumberFormat="1" applyFont="1" applyFill="1" applyBorder="1" applyAlignment="1" applyProtection="1">
      <alignment horizontal="center" vertical="center" wrapText="1"/>
      <protection locked="0"/>
    </xf>
    <xf numFmtId="9" fontId="27" fillId="7" borderId="30" xfId="0" applyNumberFormat="1" applyFont="1" applyFill="1" applyBorder="1" applyAlignment="1">
      <alignment horizontal="center" vertical="center" wrapText="1"/>
    </xf>
    <xf numFmtId="9" fontId="27" fillId="7" borderId="31" xfId="0" applyNumberFormat="1" applyFont="1" applyFill="1" applyBorder="1" applyAlignment="1">
      <alignment horizontal="center" vertical="center" wrapText="1"/>
    </xf>
    <xf numFmtId="9" fontId="27" fillId="7" borderId="34" xfId="0" applyNumberFormat="1" applyFont="1" applyFill="1" applyBorder="1" applyAlignment="1">
      <alignment horizontal="center" vertical="center" wrapText="1"/>
    </xf>
    <xf numFmtId="0" fontId="17" fillId="11" borderId="12" xfId="0" applyFont="1" applyFill="1" applyBorder="1" applyAlignment="1" applyProtection="1">
      <alignment horizontal="center" vertical="center" wrapText="1"/>
      <protection locked="0"/>
    </xf>
    <xf numFmtId="0" fontId="17" fillId="11" borderId="5" xfId="0" applyFont="1" applyFill="1" applyBorder="1" applyAlignment="1" applyProtection="1">
      <alignment horizontal="center" vertical="center" wrapText="1"/>
      <protection locked="0"/>
    </xf>
    <xf numFmtId="0" fontId="18" fillId="11" borderId="12" xfId="0" applyFont="1" applyFill="1" applyBorder="1" applyAlignment="1" applyProtection="1">
      <alignment horizontal="center" vertical="center" textRotation="90"/>
      <protection locked="0"/>
    </xf>
    <xf numFmtId="0" fontId="18" fillId="11" borderId="5" xfId="0" applyFont="1" applyFill="1" applyBorder="1" applyAlignment="1" applyProtection="1">
      <alignment horizontal="center" vertical="center" textRotation="90"/>
      <protection locked="0"/>
    </xf>
    <xf numFmtId="0" fontId="18" fillId="11" borderId="10" xfId="0" applyFont="1" applyFill="1" applyBorder="1" applyAlignment="1" applyProtection="1">
      <alignment horizontal="center" vertical="center" textRotation="90" wrapText="1"/>
      <protection locked="0"/>
    </xf>
    <xf numFmtId="0" fontId="18" fillId="11" borderId="8" xfId="0" applyFont="1" applyFill="1" applyBorder="1" applyAlignment="1" applyProtection="1">
      <alignment horizontal="center" vertical="center" textRotation="90" wrapText="1"/>
      <protection locked="0"/>
    </xf>
    <xf numFmtId="0" fontId="18" fillId="11" borderId="6" xfId="0" applyFont="1" applyFill="1" applyBorder="1" applyAlignment="1" applyProtection="1">
      <alignment horizontal="center" vertical="center" textRotation="90" wrapText="1"/>
      <protection locked="0"/>
    </xf>
    <xf numFmtId="0" fontId="17" fillId="11" borderId="8" xfId="0" applyFont="1" applyFill="1" applyBorder="1" applyAlignment="1">
      <alignment horizontal="center" vertical="center" wrapText="1"/>
    </xf>
    <xf numFmtId="0" fontId="18" fillId="11" borderId="87" xfId="0" applyFont="1" applyFill="1" applyBorder="1" applyAlignment="1" applyProtection="1">
      <alignment horizontal="center" vertical="center" textRotation="90" wrapText="1"/>
      <protection locked="0"/>
    </xf>
    <xf numFmtId="0" fontId="17" fillId="11" borderId="87" xfId="8" applyFont="1" applyFill="1" applyBorder="1" applyAlignment="1" applyProtection="1">
      <alignment horizontal="center" vertical="center" wrapText="1"/>
      <protection locked="0"/>
    </xf>
    <xf numFmtId="0" fontId="18" fillId="11" borderId="89" xfId="0" applyFont="1" applyFill="1" applyBorder="1" applyAlignment="1" applyProtection="1">
      <alignment horizontal="center" vertical="center" textRotation="90" wrapText="1"/>
      <protection locked="0"/>
    </xf>
    <xf numFmtId="0" fontId="17" fillId="11" borderId="10" xfId="0" applyFont="1" applyFill="1" applyBorder="1" applyAlignment="1" applyProtection="1">
      <alignment horizontal="center" vertical="center" wrapText="1"/>
      <protection locked="0"/>
    </xf>
    <xf numFmtId="0" fontId="17" fillId="11" borderId="6" xfId="0" applyFont="1" applyFill="1" applyBorder="1" applyAlignment="1" applyProtection="1">
      <alignment horizontal="center" vertical="center" wrapText="1"/>
      <protection locked="0"/>
    </xf>
    <xf numFmtId="49" fontId="17" fillId="11" borderId="15" xfId="0" applyNumberFormat="1" applyFont="1" applyFill="1" applyBorder="1" applyAlignment="1" applyProtection="1">
      <alignment horizontal="center" vertical="center" wrapText="1"/>
      <protection locked="0"/>
    </xf>
    <xf numFmtId="0" fontId="29" fillId="11" borderId="52" xfId="0" applyFont="1" applyFill="1" applyBorder="1" applyAlignment="1" applyProtection="1">
      <alignment horizontal="center" vertical="center" textRotation="90" wrapText="1"/>
      <protection locked="0"/>
    </xf>
    <xf numFmtId="0" fontId="29" fillId="11" borderId="54" xfId="0" applyFont="1" applyFill="1" applyBorder="1" applyAlignment="1" applyProtection="1">
      <alignment horizontal="center" vertical="center" textRotation="90" wrapText="1"/>
      <protection locked="0"/>
    </xf>
    <xf numFmtId="0" fontId="29" fillId="11" borderId="63" xfId="0" applyFont="1" applyFill="1" applyBorder="1" applyAlignment="1" applyProtection="1">
      <alignment horizontal="center" vertical="center" textRotation="90" wrapText="1"/>
      <protection locked="0"/>
    </xf>
    <xf numFmtId="0" fontId="18" fillId="11" borderId="40" xfId="0" applyFont="1" applyFill="1" applyBorder="1" applyAlignment="1" applyProtection="1">
      <alignment horizontal="center" vertical="center" textRotation="90" wrapText="1"/>
      <protection locked="0"/>
    </xf>
    <xf numFmtId="0" fontId="17" fillId="11" borderId="40" xfId="0" applyFont="1" applyFill="1" applyBorder="1" applyAlignment="1">
      <alignment horizontal="center" vertical="center" wrapText="1"/>
    </xf>
    <xf numFmtId="0" fontId="18" fillId="11" borderId="71" xfId="0" applyFont="1" applyFill="1" applyBorder="1" applyAlignment="1" applyProtection="1">
      <alignment horizontal="center" vertical="center" textRotation="90" wrapText="1"/>
      <protection locked="0"/>
    </xf>
    <xf numFmtId="0" fontId="18" fillId="11" borderId="72" xfId="0" applyFont="1" applyFill="1" applyBorder="1" applyAlignment="1" applyProtection="1">
      <alignment horizontal="center" vertical="center" textRotation="90" wrapText="1"/>
      <protection locked="0"/>
    </xf>
    <xf numFmtId="0" fontId="18" fillId="11" borderId="86" xfId="0" applyFont="1" applyFill="1" applyBorder="1" applyAlignment="1" applyProtection="1">
      <alignment horizontal="center" vertical="center" textRotation="90" wrapText="1"/>
      <protection locked="0"/>
    </xf>
    <xf numFmtId="49" fontId="17" fillId="11" borderId="87" xfId="0" applyNumberFormat="1" applyFont="1" applyFill="1" applyBorder="1" applyAlignment="1" applyProtection="1">
      <alignment horizontal="center" vertical="center" wrapText="1"/>
      <protection locked="0"/>
    </xf>
    <xf numFmtId="0" fontId="18" fillId="11" borderId="88" xfId="0" applyFont="1" applyFill="1" applyBorder="1" applyAlignment="1" applyProtection="1">
      <alignment horizontal="center" vertical="center" textRotation="90" wrapText="1"/>
      <protection locked="0"/>
    </xf>
    <xf numFmtId="49" fontId="17" fillId="11" borderId="39" xfId="0" applyNumberFormat="1" applyFont="1" applyFill="1" applyBorder="1" applyAlignment="1" applyProtection="1">
      <alignment horizontal="center" vertical="center" wrapText="1"/>
      <protection locked="0"/>
    </xf>
    <xf numFmtId="0" fontId="29" fillId="11" borderId="8" xfId="0" applyFont="1" applyFill="1" applyBorder="1" applyAlignment="1" applyProtection="1">
      <alignment horizontal="center" vertical="center" textRotation="90" wrapText="1"/>
      <protection locked="0"/>
    </xf>
    <xf numFmtId="0" fontId="29" fillId="11" borderId="6" xfId="0" applyFont="1" applyFill="1" applyBorder="1" applyAlignment="1" applyProtection="1">
      <alignment horizontal="center" vertical="center" textRotation="90" wrapText="1"/>
      <protection locked="0"/>
    </xf>
    <xf numFmtId="0" fontId="29" fillId="11" borderId="10" xfId="0" applyFont="1" applyFill="1" applyBorder="1" applyAlignment="1" applyProtection="1">
      <alignment horizontal="center" vertical="center" textRotation="90" wrapText="1"/>
      <protection locked="0"/>
    </xf>
    <xf numFmtId="0" fontId="18" fillId="11" borderId="77" xfId="0" applyFont="1" applyFill="1" applyBorder="1" applyAlignment="1" applyProtection="1">
      <alignment horizontal="center" vertical="center" textRotation="90" wrapText="1"/>
      <protection locked="0"/>
    </xf>
    <xf numFmtId="0" fontId="17" fillId="11" borderId="8" xfId="0" applyFont="1" applyFill="1" applyBorder="1" applyAlignment="1" applyProtection="1">
      <alignment horizontal="center" vertical="center" wrapText="1"/>
      <protection locked="0"/>
    </xf>
    <xf numFmtId="0" fontId="17" fillId="11" borderId="10" xfId="8" applyFont="1" applyFill="1" applyBorder="1" applyAlignment="1" applyProtection="1">
      <alignment horizontal="center" vertical="center" wrapText="1"/>
      <protection locked="0"/>
    </xf>
    <xf numFmtId="0" fontId="17" fillId="11" borderId="6" xfId="8" applyFont="1" applyFill="1" applyBorder="1" applyAlignment="1" applyProtection="1">
      <alignment horizontal="center" vertical="center" wrapText="1"/>
      <protection locked="0"/>
    </xf>
    <xf numFmtId="0" fontId="29" fillId="11" borderId="85" xfId="0" applyFont="1" applyFill="1" applyBorder="1" applyAlignment="1" applyProtection="1">
      <alignment horizontal="center" vertical="center" textRotation="90" wrapText="1"/>
      <protection locked="0"/>
    </xf>
    <xf numFmtId="0" fontId="18" fillId="11" borderId="85" xfId="0" applyFont="1" applyFill="1" applyBorder="1" applyAlignment="1" applyProtection="1">
      <alignment horizontal="center" vertical="center" textRotation="90" wrapText="1"/>
      <protection locked="0"/>
    </xf>
    <xf numFmtId="49" fontId="17" fillId="11" borderId="85" xfId="0" applyNumberFormat="1" applyFont="1" applyFill="1" applyBorder="1" applyAlignment="1" applyProtection="1">
      <alignment horizontal="center" vertical="center" wrapText="1"/>
      <protection locked="0"/>
    </xf>
    <xf numFmtId="49" fontId="17" fillId="11" borderId="8" xfId="0" applyNumberFormat="1" applyFont="1" applyFill="1" applyBorder="1" applyAlignment="1" applyProtection="1">
      <alignment horizontal="center" vertical="center" wrapText="1"/>
      <protection locked="0"/>
    </xf>
    <xf numFmtId="49" fontId="17" fillId="11" borderId="6" xfId="0" applyNumberFormat="1" applyFont="1" applyFill="1" applyBorder="1" applyAlignment="1" applyProtection="1">
      <alignment horizontal="center" vertical="center" wrapText="1"/>
      <protection locked="0"/>
    </xf>
    <xf numFmtId="49" fontId="17" fillId="11" borderId="43" xfId="0" applyNumberFormat="1" applyFont="1" applyFill="1" applyBorder="1" applyAlignment="1" applyProtection="1">
      <alignment horizontal="center" vertical="center" wrapText="1"/>
      <protection locked="0"/>
    </xf>
    <xf numFmtId="49" fontId="17" fillId="11" borderId="10" xfId="0" applyNumberFormat="1" applyFont="1" applyFill="1" applyBorder="1" applyAlignment="1" applyProtection="1">
      <alignment horizontal="center" vertical="center" wrapText="1"/>
      <protection locked="0"/>
    </xf>
    <xf numFmtId="49" fontId="17" fillId="11" borderId="12" xfId="0" applyNumberFormat="1" applyFont="1" applyFill="1" applyBorder="1" applyAlignment="1">
      <alignment horizontal="center" vertical="center" wrapText="1"/>
    </xf>
    <xf numFmtId="49" fontId="17" fillId="11" borderId="11" xfId="0" applyNumberFormat="1" applyFont="1" applyFill="1" applyBorder="1" applyAlignment="1">
      <alignment horizontal="center" vertical="center" wrapText="1"/>
    </xf>
    <xf numFmtId="49" fontId="17" fillId="11" borderId="5" xfId="0" applyNumberFormat="1" applyFont="1" applyFill="1" applyBorder="1" applyAlignment="1">
      <alignment horizontal="center" vertical="center" wrapText="1"/>
    </xf>
    <xf numFmtId="0" fontId="18" fillId="11" borderId="15" xfId="0" applyFont="1" applyFill="1" applyBorder="1" applyAlignment="1" applyProtection="1">
      <alignment horizontal="center" vertical="center" textRotation="90" wrapText="1"/>
      <protection locked="0"/>
    </xf>
    <xf numFmtId="49" fontId="17" fillId="11" borderId="15" xfId="0" applyNumberFormat="1"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8" fillId="11" borderId="39" xfId="0" applyFont="1" applyFill="1" applyBorder="1" applyAlignment="1" applyProtection="1">
      <alignment horizontal="center" vertical="center" textRotation="90" wrapText="1"/>
      <protection locked="0"/>
    </xf>
    <xf numFmtId="49" fontId="17" fillId="11" borderId="39" xfId="0" applyNumberFormat="1" applyFont="1" applyFill="1" applyBorder="1" applyAlignment="1">
      <alignment horizontal="center" vertical="center" wrapText="1"/>
    </xf>
    <xf numFmtId="0" fontId="17" fillId="11" borderId="77" xfId="0" applyFont="1" applyFill="1" applyBorder="1" applyAlignment="1">
      <alignment horizontal="center" vertical="center"/>
    </xf>
    <xf numFmtId="0" fontId="17" fillId="11" borderId="72" xfId="0" applyFont="1" applyFill="1" applyBorder="1" applyAlignment="1">
      <alignment horizontal="center" vertical="center"/>
    </xf>
    <xf numFmtId="0" fontId="17" fillId="11" borderId="79" xfId="0" applyFont="1" applyFill="1" applyBorder="1" applyAlignment="1">
      <alignment horizontal="center" vertical="center"/>
    </xf>
    <xf numFmtId="49" fontId="17" fillId="11" borderId="89" xfId="0" applyNumberFormat="1" applyFont="1" applyFill="1" applyBorder="1" applyAlignment="1" applyProtection="1">
      <alignment horizontal="center" vertical="center" wrapText="1"/>
      <protection locked="0"/>
    </xf>
    <xf numFmtId="42" fontId="17" fillId="11" borderId="12" xfId="3" applyFont="1" applyFill="1" applyBorder="1" applyAlignment="1" applyProtection="1">
      <alignment horizontal="center" vertical="center" wrapText="1"/>
      <protection locked="0"/>
    </xf>
    <xf numFmtId="42" fontId="17" fillId="11" borderId="11" xfId="3" applyFont="1" applyFill="1" applyBorder="1" applyAlignment="1" applyProtection="1">
      <alignment horizontal="center" vertical="center" wrapText="1"/>
      <protection locked="0"/>
    </xf>
    <xf numFmtId="168" fontId="17" fillId="12" borderId="52" xfId="0" applyNumberFormat="1" applyFont="1" applyFill="1" applyBorder="1" applyAlignment="1">
      <alignment horizontal="center" vertical="center"/>
    </xf>
    <xf numFmtId="168" fontId="17" fillId="12" borderId="54" xfId="0" applyNumberFormat="1" applyFont="1" applyFill="1" applyBorder="1" applyAlignment="1">
      <alignment horizontal="center" vertical="center"/>
    </xf>
    <xf numFmtId="168" fontId="17" fillId="12" borderId="55" xfId="0" applyNumberFormat="1" applyFont="1" applyFill="1" applyBorder="1" applyAlignment="1">
      <alignment horizontal="center" vertical="center"/>
    </xf>
    <xf numFmtId="168" fontId="17" fillId="12" borderId="10" xfId="0" applyNumberFormat="1" applyFont="1" applyFill="1" applyBorder="1" applyAlignment="1">
      <alignment horizontal="center" vertical="center"/>
    </xf>
    <xf numFmtId="168" fontId="17" fillId="12" borderId="8" xfId="0" applyNumberFormat="1" applyFont="1" applyFill="1" applyBorder="1" applyAlignment="1">
      <alignment horizontal="center" vertical="center"/>
    </xf>
    <xf numFmtId="168" fontId="17" fillId="12" borderId="6" xfId="0" applyNumberFormat="1" applyFont="1" applyFill="1" applyBorder="1" applyAlignment="1">
      <alignment horizontal="center" vertical="center"/>
    </xf>
    <xf numFmtId="0" fontId="17" fillId="11" borderId="77" xfId="0" applyFont="1" applyFill="1" applyBorder="1" applyAlignment="1">
      <alignment horizontal="center" vertical="center" wrapText="1"/>
    </xf>
    <xf numFmtId="0" fontId="17" fillId="11" borderId="72" xfId="0" applyFont="1" applyFill="1" applyBorder="1" applyAlignment="1">
      <alignment horizontal="center" vertical="center" wrapText="1"/>
    </xf>
    <xf numFmtId="0" fontId="17" fillId="11" borderId="79" xfId="0" applyFont="1" applyFill="1" applyBorder="1" applyAlignment="1">
      <alignment horizontal="center" vertical="center" wrapText="1"/>
    </xf>
    <xf numFmtId="0" fontId="14" fillId="14" borderId="30" xfId="0" applyFont="1" applyFill="1" applyBorder="1" applyAlignment="1">
      <alignment vertical="center"/>
    </xf>
    <xf numFmtId="0" fontId="14" fillId="14" borderId="34" xfId="0" applyFont="1" applyFill="1" applyBorder="1" applyAlignment="1">
      <alignment vertical="center"/>
    </xf>
    <xf numFmtId="0" fontId="14" fillId="7" borderId="30" xfId="0" applyFont="1" applyFill="1" applyBorder="1"/>
    <xf numFmtId="0" fontId="14" fillId="7" borderId="34" xfId="0" applyFont="1" applyFill="1" applyBorder="1"/>
    <xf numFmtId="0" fontId="14" fillId="7" borderId="30" xfId="0" applyFont="1" applyFill="1" applyBorder="1" applyAlignment="1">
      <alignment vertical="center" wrapText="1"/>
    </xf>
    <xf numFmtId="0" fontId="14" fillId="7" borderId="34" xfId="0" applyFont="1" applyFill="1" applyBorder="1" applyAlignment="1">
      <alignment vertical="center" wrapText="1"/>
    </xf>
    <xf numFmtId="42" fontId="17" fillId="11" borderId="11" xfId="3" applyFont="1" applyFill="1" applyBorder="1" applyAlignment="1">
      <alignment horizontal="center" vertical="center" wrapText="1"/>
    </xf>
    <xf numFmtId="42" fontId="17" fillId="11" borderId="5" xfId="3" applyFont="1" applyFill="1" applyBorder="1" applyAlignment="1">
      <alignment horizontal="center" vertical="center" wrapText="1"/>
    </xf>
    <xf numFmtId="0" fontId="14" fillId="14" borderId="30" xfId="0" applyFont="1" applyFill="1" applyBorder="1" applyAlignment="1">
      <alignment horizontal="left" vertical="center"/>
    </xf>
    <xf numFmtId="0" fontId="14" fillId="14" borderId="31" xfId="0" applyFont="1" applyFill="1" applyBorder="1" applyAlignment="1">
      <alignment horizontal="left" vertical="center"/>
    </xf>
    <xf numFmtId="0" fontId="14" fillId="14" borderId="34" xfId="0" applyFont="1" applyFill="1" applyBorder="1" applyAlignment="1">
      <alignment horizontal="left" vertical="center"/>
    </xf>
    <xf numFmtId="0" fontId="14" fillId="7" borderId="30" xfId="0" applyFont="1" applyFill="1" applyBorder="1" applyAlignment="1">
      <alignment horizontal="left" vertical="center"/>
    </xf>
    <xf numFmtId="0" fontId="14" fillId="7" borderId="31" xfId="0" applyFont="1" applyFill="1" applyBorder="1" applyAlignment="1">
      <alignment horizontal="left" vertical="center"/>
    </xf>
    <xf numFmtId="0" fontId="14" fillId="7" borderId="34" xfId="0" applyFont="1" applyFill="1" applyBorder="1" applyAlignment="1">
      <alignment horizontal="left" vertical="center"/>
    </xf>
    <xf numFmtId="9" fontId="18" fillId="12" borderId="14" xfId="3" applyNumberFormat="1" applyFont="1" applyFill="1" applyBorder="1" applyAlignment="1" applyProtection="1">
      <alignment horizontal="center" vertical="center" wrapText="1"/>
      <protection locked="0"/>
    </xf>
    <xf numFmtId="165" fontId="17" fillId="12" borderId="13" xfId="0" applyNumberFormat="1" applyFont="1" applyFill="1" applyBorder="1" applyAlignment="1" applyProtection="1">
      <alignment horizontal="center" vertical="center" wrapText="1"/>
      <protection locked="0"/>
    </xf>
    <xf numFmtId="168" fontId="17" fillId="12" borderId="13" xfId="0" applyNumberFormat="1" applyFont="1" applyFill="1" applyBorder="1" applyAlignment="1" applyProtection="1">
      <alignment horizontal="center" vertical="center" wrapText="1"/>
      <protection locked="0"/>
    </xf>
    <xf numFmtId="0" fontId="14" fillId="11" borderId="11" xfId="0" applyFont="1" applyFill="1" applyBorder="1" applyAlignment="1">
      <alignment wrapText="1"/>
    </xf>
    <xf numFmtId="0" fontId="14" fillId="11" borderId="5" xfId="0" applyFont="1" applyFill="1" applyBorder="1" applyAlignment="1">
      <alignment wrapText="1"/>
    </xf>
    <xf numFmtId="49" fontId="17" fillId="11" borderId="13" xfId="0" applyNumberFormat="1" applyFont="1" applyFill="1" applyBorder="1" applyAlignment="1" applyProtection="1">
      <alignment horizontal="center" vertical="center" wrapText="1"/>
      <protection locked="0"/>
    </xf>
    <xf numFmtId="42" fontId="17" fillId="11" borderId="13" xfId="3" applyFont="1" applyFill="1" applyBorder="1" applyAlignment="1" applyProtection="1">
      <alignment horizontal="center" vertical="center" wrapText="1"/>
      <protection locked="0"/>
    </xf>
    <xf numFmtId="42" fontId="17" fillId="12" borderId="13" xfId="3" applyFont="1" applyFill="1" applyBorder="1" applyAlignment="1" applyProtection="1">
      <alignment horizontal="center" vertical="center" wrapText="1"/>
      <protection locked="0"/>
    </xf>
    <xf numFmtId="9" fontId="18" fillId="12" borderId="10" xfId="3" applyNumberFormat="1" applyFont="1" applyFill="1" applyBorder="1" applyAlignment="1">
      <alignment horizontal="center" vertical="center" wrapText="1"/>
    </xf>
    <xf numFmtId="9" fontId="18" fillId="12" borderId="6" xfId="3" applyNumberFormat="1" applyFont="1" applyFill="1" applyBorder="1" applyAlignment="1">
      <alignment horizontal="center" vertical="center" wrapText="1"/>
    </xf>
    <xf numFmtId="42" fontId="17" fillId="11" borderId="10" xfId="3" applyFont="1" applyFill="1" applyBorder="1" applyAlignment="1">
      <alignment horizontal="center" vertical="center" wrapText="1"/>
    </xf>
    <xf numFmtId="42" fontId="17" fillId="11" borderId="6" xfId="3" applyFont="1" applyFill="1" applyBorder="1" applyAlignment="1">
      <alignment horizontal="center" vertical="center" wrapText="1"/>
    </xf>
    <xf numFmtId="165" fontId="17" fillId="12" borderId="12" xfId="0" applyNumberFormat="1" applyFont="1" applyFill="1" applyBorder="1" applyAlignment="1" applyProtection="1">
      <alignment horizontal="center" vertical="center" wrapText="1"/>
      <protection locked="0"/>
    </xf>
    <xf numFmtId="165" fontId="17" fillId="12" borderId="11" xfId="0" applyNumberFormat="1" applyFont="1" applyFill="1" applyBorder="1" applyAlignment="1" applyProtection="1">
      <alignment horizontal="center" vertical="center" wrapText="1"/>
      <protection locked="0"/>
    </xf>
    <xf numFmtId="165" fontId="17" fillId="12" borderId="5" xfId="0" applyNumberFormat="1" applyFont="1" applyFill="1" applyBorder="1" applyAlignment="1" applyProtection="1">
      <alignment horizontal="center" vertical="center" wrapText="1"/>
      <protection locked="0"/>
    </xf>
    <xf numFmtId="168" fontId="17" fillId="12" borderId="12" xfId="0" applyNumberFormat="1" applyFont="1" applyFill="1" applyBorder="1" applyAlignment="1" applyProtection="1">
      <alignment horizontal="center" vertical="center" wrapText="1"/>
      <protection locked="0"/>
    </xf>
    <xf numFmtId="168" fontId="17" fillId="12" borderId="11" xfId="0" applyNumberFormat="1" applyFont="1" applyFill="1" applyBorder="1" applyAlignment="1" applyProtection="1">
      <alignment horizontal="center" vertical="center" wrapText="1"/>
      <protection locked="0"/>
    </xf>
    <xf numFmtId="168" fontId="17" fillId="12" borderId="5" xfId="0" applyNumberFormat="1" applyFont="1" applyFill="1" applyBorder="1" applyAlignment="1" applyProtection="1">
      <alignment horizontal="center" vertical="center" wrapText="1"/>
      <protection locked="0"/>
    </xf>
    <xf numFmtId="0" fontId="14" fillId="11" borderId="15" xfId="0" applyFont="1" applyFill="1" applyBorder="1" applyAlignment="1">
      <alignment wrapText="1"/>
    </xf>
    <xf numFmtId="42" fontId="17" fillId="11" borderId="5" xfId="3" applyFont="1" applyFill="1" applyBorder="1" applyAlignment="1" applyProtection="1">
      <alignment horizontal="center" vertical="center" wrapText="1"/>
      <protection locked="0"/>
    </xf>
    <xf numFmtId="42" fontId="17" fillId="12" borderId="12" xfId="3" applyFont="1" applyFill="1" applyBorder="1" applyAlignment="1" applyProtection="1">
      <alignment horizontal="center" vertical="center" wrapText="1"/>
      <protection locked="0"/>
    </xf>
    <xf numFmtId="42" fontId="17" fillId="12" borderId="11" xfId="3" applyFont="1" applyFill="1" applyBorder="1" applyAlignment="1" applyProtection="1">
      <alignment horizontal="center" vertical="center" wrapText="1"/>
      <protection locked="0"/>
    </xf>
    <xf numFmtId="42" fontId="17" fillId="12" borderId="5" xfId="3" applyFont="1" applyFill="1" applyBorder="1" applyAlignment="1" applyProtection="1">
      <alignment horizontal="center" vertical="center" wrapText="1"/>
      <protection locked="0"/>
    </xf>
    <xf numFmtId="9" fontId="18" fillId="12" borderId="8" xfId="3" applyNumberFormat="1" applyFont="1" applyFill="1" applyBorder="1" applyAlignment="1">
      <alignment horizontal="center" vertical="center" wrapText="1"/>
    </xf>
    <xf numFmtId="42" fontId="17" fillId="11" borderId="8" xfId="3" applyFont="1" applyFill="1" applyBorder="1" applyAlignment="1">
      <alignment horizontal="center" vertical="center" wrapText="1"/>
    </xf>
    <xf numFmtId="0" fontId="17" fillId="11" borderId="71" xfId="0" applyFont="1" applyFill="1" applyBorder="1" applyAlignment="1">
      <alignment horizontal="center" vertical="center"/>
    </xf>
    <xf numFmtId="0" fontId="17" fillId="11" borderId="73" xfId="0" applyFont="1" applyFill="1" applyBorder="1" applyAlignment="1">
      <alignment horizontal="center" vertical="center"/>
    </xf>
    <xf numFmtId="165" fontId="17" fillId="12" borderId="12" xfId="0" applyNumberFormat="1" applyFont="1" applyFill="1" applyBorder="1" applyAlignment="1">
      <alignment horizontal="center" vertical="center" wrapText="1"/>
    </xf>
    <xf numFmtId="165" fontId="17" fillId="12" borderId="5" xfId="0" applyNumberFormat="1" applyFont="1" applyFill="1" applyBorder="1" applyAlignment="1">
      <alignment horizontal="center" vertical="center" wrapText="1"/>
    </xf>
    <xf numFmtId="168" fontId="17" fillId="12" borderId="12" xfId="0" applyNumberFormat="1" applyFont="1" applyFill="1" applyBorder="1" applyAlignment="1">
      <alignment horizontal="center" vertical="center" wrapText="1"/>
    </xf>
    <xf numFmtId="168" fontId="17" fillId="12" borderId="5" xfId="0" applyNumberFormat="1" applyFont="1" applyFill="1" applyBorder="1" applyAlignment="1">
      <alignment horizontal="center" vertical="center" wrapText="1"/>
    </xf>
    <xf numFmtId="0" fontId="14" fillId="11" borderId="11" xfId="0" applyFont="1" applyFill="1" applyBorder="1" applyAlignment="1">
      <alignment horizontal="center" vertical="center" wrapText="1"/>
    </xf>
    <xf numFmtId="0" fontId="14" fillId="11" borderId="15" xfId="0" applyFont="1" applyFill="1" applyBorder="1" applyAlignment="1">
      <alignment horizontal="center" vertical="center" wrapText="1"/>
    </xf>
    <xf numFmtId="42" fontId="17" fillId="11" borderId="12" xfId="3" applyFont="1" applyFill="1" applyBorder="1" applyAlignment="1">
      <alignment horizontal="center" vertical="center" wrapText="1"/>
    </xf>
    <xf numFmtId="44" fontId="17" fillId="11" borderId="10" xfId="2" applyFont="1" applyFill="1" applyBorder="1" applyAlignment="1">
      <alignment horizontal="center"/>
    </xf>
    <xf numFmtId="44" fontId="17" fillId="11" borderId="6" xfId="2" applyFont="1" applyFill="1" applyBorder="1" applyAlignment="1">
      <alignment horizontal="center"/>
    </xf>
    <xf numFmtId="44" fontId="17" fillId="12" borderId="10" xfId="2" applyFont="1" applyFill="1" applyBorder="1" applyAlignment="1">
      <alignment horizontal="center"/>
    </xf>
    <xf numFmtId="44" fontId="17" fillId="12" borderId="6" xfId="2" applyFont="1" applyFill="1" applyBorder="1" applyAlignment="1">
      <alignment horizontal="center"/>
    </xf>
    <xf numFmtId="165" fontId="17" fillId="12" borderId="70" xfId="0" applyNumberFormat="1" applyFont="1" applyFill="1" applyBorder="1" applyAlignment="1">
      <alignment horizontal="center" vertical="center" wrapText="1"/>
    </xf>
    <xf numFmtId="168" fontId="17" fillId="12" borderId="70" xfId="0" applyNumberFormat="1" applyFont="1" applyFill="1" applyBorder="1" applyAlignment="1">
      <alignment horizontal="center" vertical="center" wrapText="1"/>
    </xf>
    <xf numFmtId="42" fontId="17" fillId="11" borderId="10" xfId="3" applyFont="1" applyFill="1" applyBorder="1" applyAlignment="1" applyProtection="1">
      <alignment horizontal="center" vertical="center" wrapText="1"/>
      <protection locked="0"/>
    </xf>
    <xf numFmtId="42" fontId="17" fillId="11" borderId="6" xfId="3" applyFont="1" applyFill="1" applyBorder="1" applyAlignment="1" applyProtection="1">
      <alignment horizontal="center" vertical="center" wrapText="1"/>
      <protection locked="0"/>
    </xf>
    <xf numFmtId="9" fontId="18" fillId="13" borderId="10" xfId="4" applyFont="1" applyFill="1" applyBorder="1" applyAlignment="1">
      <alignment horizontal="center" vertical="center"/>
    </xf>
    <xf numFmtId="9" fontId="18" fillId="13" borderId="6" xfId="4" applyFont="1" applyFill="1" applyBorder="1" applyAlignment="1">
      <alignment horizontal="center" vertical="center"/>
    </xf>
    <xf numFmtId="0" fontId="18" fillId="11" borderId="10" xfId="7" applyFont="1" applyFill="1" applyBorder="1" applyAlignment="1">
      <alignment horizontal="center" vertical="center"/>
    </xf>
    <xf numFmtId="0" fontId="18" fillId="11" borderId="6" xfId="7" applyFont="1" applyFill="1" applyBorder="1" applyAlignment="1">
      <alignment horizontal="center" vertical="center"/>
    </xf>
    <xf numFmtId="165" fontId="17" fillId="12" borderId="69" xfId="0" applyNumberFormat="1" applyFont="1" applyFill="1" applyBorder="1" applyAlignment="1" applyProtection="1">
      <alignment horizontal="center" vertical="center" wrapText="1"/>
      <protection locked="0"/>
    </xf>
    <xf numFmtId="168" fontId="17" fillId="12" borderId="69" xfId="0" applyNumberFormat="1" applyFont="1" applyFill="1" applyBorder="1" applyAlignment="1" applyProtection="1">
      <alignment horizontal="center" vertical="center" wrapText="1"/>
      <protection locked="0"/>
    </xf>
    <xf numFmtId="44" fontId="17" fillId="11" borderId="8" xfId="2" applyFont="1" applyFill="1" applyBorder="1" applyAlignment="1">
      <alignment horizontal="center"/>
    </xf>
    <xf numFmtId="44" fontId="17" fillId="12" borderId="8" xfId="2" applyFont="1" applyFill="1" applyBorder="1" applyAlignment="1">
      <alignment horizontal="center"/>
    </xf>
    <xf numFmtId="9" fontId="18" fillId="12" borderId="8" xfId="3" applyNumberFormat="1" applyFont="1" applyFill="1" applyBorder="1" applyAlignment="1" applyProtection="1">
      <alignment horizontal="center" vertical="center" wrapText="1"/>
      <protection locked="0"/>
    </xf>
    <xf numFmtId="42" fontId="17" fillId="11" borderId="8" xfId="3" applyFont="1" applyFill="1" applyBorder="1" applyAlignment="1" applyProtection="1">
      <alignment horizontal="center" vertical="center" wrapText="1"/>
      <protection locked="0"/>
    </xf>
    <xf numFmtId="9" fontId="27" fillId="12" borderId="10" xfId="3" applyNumberFormat="1" applyFont="1" applyFill="1" applyBorder="1" applyAlignment="1" applyProtection="1">
      <alignment horizontal="center" vertical="center" wrapText="1"/>
      <protection locked="0"/>
    </xf>
    <xf numFmtId="9" fontId="27" fillId="12" borderId="8" xfId="3" applyNumberFormat="1" applyFont="1" applyFill="1" applyBorder="1" applyAlignment="1" applyProtection="1">
      <alignment horizontal="center" vertical="center" wrapText="1"/>
      <protection locked="0"/>
    </xf>
    <xf numFmtId="9" fontId="27" fillId="12" borderId="6" xfId="3" applyNumberFormat="1" applyFont="1" applyFill="1" applyBorder="1" applyAlignment="1" applyProtection="1">
      <alignment horizontal="center" vertical="center" wrapText="1"/>
      <protection locked="0"/>
    </xf>
    <xf numFmtId="49" fontId="14" fillId="11" borderId="10" xfId="3" applyNumberFormat="1" applyFont="1" applyFill="1" applyBorder="1" applyAlignment="1" applyProtection="1">
      <alignment horizontal="center" vertical="center" wrapText="1"/>
      <protection locked="0"/>
    </xf>
    <xf numFmtId="49" fontId="14" fillId="11" borderId="8" xfId="3" applyNumberFormat="1" applyFont="1" applyFill="1" applyBorder="1" applyAlignment="1" applyProtection="1">
      <alignment horizontal="center" vertical="center" wrapText="1"/>
      <protection locked="0"/>
    </xf>
    <xf numFmtId="49" fontId="14" fillId="11" borderId="6" xfId="3" applyNumberFormat="1" applyFont="1" applyFill="1" applyBorder="1" applyAlignment="1" applyProtection="1">
      <alignment horizontal="center" vertical="center" wrapText="1"/>
      <protection locked="0"/>
    </xf>
    <xf numFmtId="0" fontId="14" fillId="11" borderId="8" xfId="0" applyFont="1" applyFill="1" applyBorder="1" applyAlignment="1">
      <alignment horizontal="center" vertical="center" wrapText="1"/>
    </xf>
    <xf numFmtId="0" fontId="14" fillId="11" borderId="6" xfId="0" applyFont="1" applyFill="1" applyBorder="1" applyAlignment="1">
      <alignment horizontal="center" vertical="center" wrapText="1"/>
    </xf>
    <xf numFmtId="9" fontId="18" fillId="13" borderId="8" xfId="4" applyFont="1" applyFill="1" applyBorder="1" applyAlignment="1">
      <alignment horizontal="center" vertical="center"/>
    </xf>
    <xf numFmtId="0" fontId="18" fillId="11" borderId="8" xfId="7" applyFont="1" applyFill="1" applyBorder="1" applyAlignment="1">
      <alignment horizontal="center" vertical="center"/>
    </xf>
    <xf numFmtId="166" fontId="17" fillId="12" borderId="12" xfId="0" applyNumberFormat="1" applyFont="1" applyFill="1" applyBorder="1" applyAlignment="1" applyProtection="1">
      <alignment horizontal="center" vertical="center" wrapText="1"/>
      <protection locked="0"/>
    </xf>
    <xf numFmtId="166" fontId="17" fillId="12" borderId="5" xfId="0" applyNumberFormat="1" applyFont="1" applyFill="1" applyBorder="1" applyAlignment="1" applyProtection="1">
      <alignment horizontal="center" vertical="center" wrapText="1"/>
      <protection locked="0"/>
    </xf>
    <xf numFmtId="165" fontId="14" fillId="12" borderId="67" xfId="0" applyNumberFormat="1" applyFont="1" applyFill="1" applyBorder="1" applyAlignment="1">
      <alignment horizontal="center" vertical="center"/>
    </xf>
    <xf numFmtId="165" fontId="14" fillId="12" borderId="18" xfId="0" applyNumberFormat="1" applyFont="1" applyFill="1" applyBorder="1" applyAlignment="1">
      <alignment horizontal="center" vertical="center"/>
    </xf>
    <xf numFmtId="168" fontId="14" fillId="12" borderId="68" xfId="0" applyNumberFormat="1" applyFont="1" applyFill="1" applyBorder="1" applyAlignment="1">
      <alignment horizontal="center" vertical="center"/>
    </xf>
    <xf numFmtId="168" fontId="14" fillId="12" borderId="17" xfId="0" applyNumberFormat="1" applyFont="1" applyFill="1" applyBorder="1" applyAlignment="1">
      <alignment horizontal="center" vertical="center"/>
    </xf>
    <xf numFmtId="9" fontId="18" fillId="12" borderId="43" xfId="3" applyNumberFormat="1" applyFont="1" applyFill="1" applyBorder="1" applyAlignment="1" applyProtection="1">
      <alignment horizontal="center" vertical="center" wrapText="1"/>
      <protection locked="0"/>
    </xf>
    <xf numFmtId="42" fontId="17" fillId="11" borderId="43" xfId="3" applyFont="1" applyFill="1" applyBorder="1" applyAlignment="1" applyProtection="1">
      <alignment horizontal="center" vertical="center" wrapText="1"/>
      <protection locked="0"/>
    </xf>
    <xf numFmtId="0" fontId="17" fillId="11" borderId="13" xfId="0" applyFont="1" applyFill="1" applyBorder="1" applyAlignment="1">
      <alignment horizontal="center" vertical="center" wrapText="1"/>
    </xf>
    <xf numFmtId="0" fontId="17" fillId="11" borderId="5" xfId="0" applyFont="1" applyFill="1" applyBorder="1" applyAlignment="1">
      <alignment horizontal="center" vertical="center"/>
    </xf>
    <xf numFmtId="0" fontId="17" fillId="11" borderId="13" xfId="0" applyFont="1" applyFill="1" applyBorder="1" applyAlignment="1">
      <alignment horizontal="center" vertical="center"/>
    </xf>
    <xf numFmtId="9" fontId="27" fillId="12" borderId="23" xfId="0" applyNumberFormat="1" applyFont="1" applyFill="1" applyBorder="1" applyAlignment="1">
      <alignment horizontal="center" vertical="center" wrapText="1"/>
    </xf>
    <xf numFmtId="9" fontId="27" fillId="12" borderId="25" xfId="0" applyNumberFormat="1" applyFont="1" applyFill="1" applyBorder="1" applyAlignment="1">
      <alignment horizontal="center" vertical="center" wrapText="1"/>
    </xf>
    <xf numFmtId="42" fontId="14" fillId="11" borderId="23" xfId="3" applyFont="1" applyFill="1" applyBorder="1" applyAlignment="1" applyProtection="1">
      <alignment horizontal="center" vertical="center" wrapText="1"/>
      <protection locked="0"/>
    </xf>
    <xf numFmtId="42" fontId="14" fillId="11" borderId="25" xfId="3" applyFont="1" applyFill="1" applyBorder="1" applyAlignment="1" applyProtection="1">
      <alignment horizontal="center" vertical="center" wrapText="1"/>
      <protection locked="0"/>
    </xf>
    <xf numFmtId="9" fontId="18" fillId="13" borderId="58" xfId="4" applyFont="1" applyFill="1" applyBorder="1" applyAlignment="1">
      <alignment horizontal="center" vertical="center"/>
    </xf>
    <xf numFmtId="9" fontId="18" fillId="13" borderId="62" xfId="4" applyFont="1" applyFill="1" applyBorder="1" applyAlignment="1">
      <alignment horizontal="center" vertical="center"/>
    </xf>
    <xf numFmtId="9" fontId="18" fillId="13" borderId="109" xfId="4" applyFont="1" applyFill="1" applyBorder="1" applyAlignment="1">
      <alignment horizontal="center" vertical="center"/>
    </xf>
    <xf numFmtId="9" fontId="18" fillId="13" borderId="113" xfId="4" applyFont="1" applyFill="1" applyBorder="1" applyAlignment="1">
      <alignment horizontal="center" vertical="center"/>
    </xf>
    <xf numFmtId="0" fontId="18" fillId="11" borderId="23" xfId="7" applyFont="1" applyFill="1" applyBorder="1" applyAlignment="1">
      <alignment horizontal="center" vertical="center"/>
    </xf>
    <xf numFmtId="0" fontId="18" fillId="11" borderId="25" xfId="7" applyFont="1" applyFill="1" applyBorder="1" applyAlignment="1">
      <alignment horizontal="center" vertical="center"/>
    </xf>
    <xf numFmtId="44" fontId="17" fillId="12" borderId="12" xfId="2" applyFont="1" applyFill="1" applyBorder="1" applyAlignment="1">
      <alignment horizontal="center" vertical="center"/>
    </xf>
    <xf numFmtId="44" fontId="17" fillId="12" borderId="11" xfId="2" applyFont="1" applyFill="1" applyBorder="1" applyAlignment="1">
      <alignment horizontal="center" vertical="center"/>
    </xf>
    <xf numFmtId="44" fontId="17" fillId="12" borderId="5" xfId="2" applyFont="1" applyFill="1" applyBorder="1" applyAlignment="1">
      <alignment horizontal="center" vertical="center"/>
    </xf>
    <xf numFmtId="0" fontId="17" fillId="11" borderId="13" xfId="8" applyFont="1" applyFill="1" applyBorder="1" applyAlignment="1" applyProtection="1">
      <alignment horizontal="center" vertical="center" wrapText="1"/>
      <protection locked="0"/>
    </xf>
    <xf numFmtId="44" fontId="17" fillId="11" borderId="12" xfId="2" applyFont="1" applyFill="1" applyBorder="1" applyAlignment="1">
      <alignment horizontal="center" vertical="center"/>
    </xf>
    <xf numFmtId="44" fontId="17" fillId="11" borderId="11" xfId="2" applyFont="1" applyFill="1" applyBorder="1" applyAlignment="1">
      <alignment horizontal="center" vertical="center"/>
    </xf>
    <xf numFmtId="44" fontId="17" fillId="11" borderId="5" xfId="2" applyFont="1" applyFill="1" applyBorder="1" applyAlignment="1">
      <alignment horizontal="center" vertical="center"/>
    </xf>
    <xf numFmtId="9" fontId="18" fillId="12" borderId="108" xfId="8" applyNumberFormat="1" applyFont="1" applyFill="1" applyBorder="1" applyAlignment="1" applyProtection="1">
      <alignment horizontal="center" vertical="center" wrapText="1"/>
      <protection locked="0"/>
    </xf>
    <xf numFmtId="0" fontId="17" fillId="11" borderId="108" xfId="8" applyFont="1" applyFill="1" applyBorder="1" applyAlignment="1" applyProtection="1">
      <alignment horizontal="center" vertical="center" wrapText="1"/>
      <protection locked="0"/>
    </xf>
    <xf numFmtId="44" fontId="17" fillId="11" borderId="12" xfId="2" applyFont="1" applyFill="1" applyBorder="1" applyAlignment="1">
      <alignment horizontal="center"/>
    </xf>
    <xf numFmtId="44" fontId="17" fillId="11" borderId="11" xfId="2" applyFont="1" applyFill="1" applyBorder="1" applyAlignment="1">
      <alignment horizontal="center"/>
    </xf>
    <xf numFmtId="44" fontId="17" fillId="11" borderId="5" xfId="2" applyFont="1" applyFill="1" applyBorder="1" applyAlignment="1">
      <alignment horizontal="center"/>
    </xf>
    <xf numFmtId="44" fontId="17" fillId="12" borderId="12" xfId="2" applyFont="1" applyFill="1" applyBorder="1" applyAlignment="1">
      <alignment horizontal="center"/>
    </xf>
    <xf numFmtId="44" fontId="17" fillId="12" borderId="11" xfId="2" applyFont="1" applyFill="1" applyBorder="1" applyAlignment="1">
      <alignment horizontal="center"/>
    </xf>
    <xf numFmtId="44" fontId="17" fillId="12" borderId="5" xfId="2" applyFont="1" applyFill="1" applyBorder="1" applyAlignment="1">
      <alignment horizontal="center"/>
    </xf>
    <xf numFmtId="9" fontId="18" fillId="13" borderId="12" xfId="4" applyFont="1" applyFill="1" applyBorder="1" applyAlignment="1">
      <alignment horizontal="center" vertical="center"/>
    </xf>
    <xf numFmtId="9" fontId="18" fillId="13" borderId="11" xfId="4" applyFont="1" applyFill="1" applyBorder="1" applyAlignment="1">
      <alignment horizontal="center" vertical="center"/>
    </xf>
    <xf numFmtId="9" fontId="18" fillId="13" borderId="5" xfId="4" applyFont="1" applyFill="1" applyBorder="1" applyAlignment="1">
      <alignment horizontal="center" vertical="center"/>
    </xf>
    <xf numFmtId="0" fontId="18" fillId="11" borderId="12" xfId="7" applyFont="1" applyFill="1" applyBorder="1" applyAlignment="1">
      <alignment horizontal="center" vertical="center"/>
    </xf>
    <xf numFmtId="0" fontId="18" fillId="11" borderId="11" xfId="7" applyFont="1" applyFill="1" applyBorder="1" applyAlignment="1">
      <alignment horizontal="center" vertical="center"/>
    </xf>
    <xf numFmtId="0" fontId="18" fillId="11" borderId="5" xfId="7" applyFont="1" applyFill="1" applyBorder="1" applyAlignment="1">
      <alignment horizontal="center" vertical="center"/>
    </xf>
    <xf numFmtId="0" fontId="17" fillId="11" borderId="12" xfId="0" applyFont="1" applyFill="1" applyBorder="1" applyAlignment="1">
      <alignment horizontal="center"/>
    </xf>
    <xf numFmtId="0" fontId="17" fillId="11" borderId="11" xfId="0" applyFont="1" applyFill="1" applyBorder="1" applyAlignment="1">
      <alignment horizontal="center"/>
    </xf>
    <xf numFmtId="0" fontId="17" fillId="11" borderId="5" xfId="0" applyFont="1" applyFill="1" applyBorder="1" applyAlignment="1">
      <alignment horizontal="center"/>
    </xf>
    <xf numFmtId="9" fontId="18" fillId="12" borderId="12" xfId="0" applyNumberFormat="1" applyFont="1" applyFill="1" applyBorder="1" applyAlignment="1">
      <alignment horizontal="center" vertical="center"/>
    </xf>
    <xf numFmtId="9" fontId="18" fillId="12" borderId="11" xfId="0" applyNumberFormat="1" applyFont="1" applyFill="1" applyBorder="1" applyAlignment="1">
      <alignment horizontal="center" vertical="center"/>
    </xf>
    <xf numFmtId="9" fontId="18" fillId="12" borderId="5" xfId="0" applyNumberFormat="1" applyFont="1" applyFill="1" applyBorder="1" applyAlignment="1">
      <alignment horizontal="center" vertical="center"/>
    </xf>
    <xf numFmtId="42" fontId="17" fillId="0" borderId="12" xfId="3" applyFont="1" applyFill="1" applyBorder="1" applyAlignment="1" applyProtection="1">
      <alignment horizontal="center" vertical="center" wrapText="1"/>
      <protection locked="0"/>
    </xf>
    <xf numFmtId="42" fontId="17" fillId="0" borderId="11" xfId="3" applyFont="1" applyFill="1" applyBorder="1" applyAlignment="1" applyProtection="1">
      <alignment horizontal="center" vertical="center" wrapText="1"/>
      <protection locked="0"/>
    </xf>
    <xf numFmtId="42" fontId="17" fillId="0" borderId="5" xfId="3" applyFont="1" applyFill="1" applyBorder="1" applyAlignment="1" applyProtection="1">
      <alignment horizontal="center" vertical="center" wrapText="1"/>
      <protection locked="0"/>
    </xf>
    <xf numFmtId="9" fontId="18" fillId="12" borderId="12" xfId="3" applyNumberFormat="1" applyFont="1" applyFill="1" applyBorder="1" applyAlignment="1" applyProtection="1">
      <alignment horizontal="center" vertical="center" wrapText="1"/>
      <protection locked="0"/>
    </xf>
    <xf numFmtId="9" fontId="18" fillId="12" borderId="11" xfId="3" applyNumberFormat="1" applyFont="1" applyFill="1" applyBorder="1" applyAlignment="1" applyProtection="1">
      <alignment horizontal="center" vertical="center" wrapText="1"/>
      <protection locked="0"/>
    </xf>
    <xf numFmtId="9" fontId="18" fillId="12" borderId="5" xfId="3" applyNumberFormat="1" applyFont="1" applyFill="1" applyBorder="1" applyAlignment="1" applyProtection="1">
      <alignment horizontal="center" vertical="center" wrapText="1"/>
      <protection locked="0"/>
    </xf>
    <xf numFmtId="41" fontId="17" fillId="11" borderId="13" xfId="1" applyFont="1" applyFill="1" applyBorder="1" applyAlignment="1" applyProtection="1">
      <alignment horizontal="center" vertical="center" wrapText="1"/>
      <protection locked="0"/>
    </xf>
    <xf numFmtId="42" fontId="17" fillId="11" borderId="107" xfId="3" applyFont="1" applyFill="1" applyBorder="1" applyAlignment="1" applyProtection="1">
      <alignment horizontal="center" vertical="center" wrapText="1"/>
      <protection locked="0"/>
    </xf>
    <xf numFmtId="0" fontId="17" fillId="11" borderId="88" xfId="0" applyFont="1" applyFill="1" applyBorder="1" applyAlignment="1">
      <alignment horizontal="center" vertical="center" wrapText="1"/>
    </xf>
    <xf numFmtId="9" fontId="18" fillId="13" borderId="19" xfId="4" applyFont="1" applyFill="1" applyBorder="1" applyAlignment="1">
      <alignment horizontal="center" vertical="center"/>
    </xf>
    <xf numFmtId="168" fontId="17" fillId="12" borderId="10" xfId="0" applyNumberFormat="1" applyFont="1" applyFill="1" applyBorder="1" applyAlignment="1">
      <alignment horizontal="center"/>
    </xf>
    <xf numFmtId="168" fontId="17" fillId="12" borderId="8" xfId="0" applyNumberFormat="1" applyFont="1" applyFill="1" applyBorder="1" applyAlignment="1">
      <alignment horizontal="center"/>
    </xf>
    <xf numFmtId="168" fontId="17" fillId="12" borderId="6" xfId="0" applyNumberFormat="1" applyFont="1" applyFill="1" applyBorder="1" applyAlignment="1">
      <alignment horizontal="center"/>
    </xf>
    <xf numFmtId="168" fontId="17" fillId="12" borderId="10" xfId="0" applyNumberFormat="1" applyFont="1" applyFill="1" applyBorder="1" applyAlignment="1">
      <alignment horizontal="center" vertical="center" wrapText="1"/>
    </xf>
    <xf numFmtId="168" fontId="17" fillId="12" borderId="8" xfId="0" applyNumberFormat="1" applyFont="1" applyFill="1" applyBorder="1" applyAlignment="1">
      <alignment horizontal="center" vertical="center" wrapText="1"/>
    </xf>
    <xf numFmtId="168" fontId="17" fillId="12" borderId="6" xfId="0" applyNumberFormat="1" applyFont="1" applyFill="1" applyBorder="1" applyAlignment="1">
      <alignment horizontal="center" vertical="center" wrapText="1"/>
    </xf>
    <xf numFmtId="0" fontId="14" fillId="11" borderId="31" xfId="0" applyFont="1" applyFill="1" applyBorder="1" applyAlignment="1">
      <alignment horizontal="center" vertical="center" wrapText="1"/>
    </xf>
    <xf numFmtId="0" fontId="14" fillId="11" borderId="34" xfId="0" applyFont="1" applyFill="1" applyBorder="1" applyAlignment="1">
      <alignment horizontal="center" vertical="center" wrapText="1"/>
    </xf>
    <xf numFmtId="0" fontId="17" fillId="11" borderId="7" xfId="10" applyFont="1" applyFill="1" applyBorder="1" applyAlignment="1" applyProtection="1">
      <alignment horizontal="center" vertical="center" wrapText="1"/>
      <protection locked="0"/>
    </xf>
    <xf numFmtId="42" fontId="17" fillId="11" borderId="7" xfId="3" applyFont="1" applyFill="1" applyBorder="1" applyAlignment="1" applyProtection="1">
      <alignment horizontal="center" vertical="center" wrapText="1"/>
      <protection locked="0"/>
    </xf>
    <xf numFmtId="165" fontId="14" fillId="11" borderId="31" xfId="0" applyNumberFormat="1" applyFont="1" applyFill="1" applyBorder="1" applyAlignment="1">
      <alignment horizontal="right" vertical="center" wrapText="1"/>
    </xf>
    <xf numFmtId="165" fontId="14" fillId="11" borderId="34" xfId="0" applyNumberFormat="1" applyFont="1" applyFill="1" applyBorder="1" applyAlignment="1">
      <alignment horizontal="right" vertical="center" wrapText="1"/>
    </xf>
    <xf numFmtId="0" fontId="14" fillId="7" borderId="31" xfId="0" applyFont="1" applyFill="1" applyBorder="1" applyAlignment="1">
      <alignment horizontal="center" vertical="center"/>
    </xf>
    <xf numFmtId="0" fontId="14" fillId="7" borderId="34" xfId="0" applyFont="1" applyFill="1" applyBorder="1" applyAlignment="1">
      <alignment horizontal="center" vertical="center"/>
    </xf>
    <xf numFmtId="168" fontId="17" fillId="11" borderId="10" xfId="0" applyNumberFormat="1" applyFont="1" applyFill="1" applyBorder="1" applyAlignment="1">
      <alignment horizontal="center" vertical="center"/>
    </xf>
    <xf numFmtId="168" fontId="17" fillId="11" borderId="8" xfId="0" applyNumberFormat="1" applyFont="1" applyFill="1" applyBorder="1" applyAlignment="1">
      <alignment horizontal="center" vertical="center"/>
    </xf>
    <xf numFmtId="168" fontId="17" fillId="11" borderId="6" xfId="0" applyNumberFormat="1" applyFont="1" applyFill="1" applyBorder="1" applyAlignment="1">
      <alignment horizontal="center" vertical="center"/>
    </xf>
    <xf numFmtId="9" fontId="27" fillId="12" borderId="30" xfId="0" applyNumberFormat="1" applyFont="1" applyFill="1" applyBorder="1" applyAlignment="1">
      <alignment horizontal="center" vertical="center" wrapText="1"/>
    </xf>
    <xf numFmtId="9" fontId="27" fillId="12" borderId="104" xfId="0" applyNumberFormat="1" applyFont="1" applyFill="1" applyBorder="1" applyAlignment="1">
      <alignment horizontal="center" vertical="center" wrapText="1"/>
    </xf>
    <xf numFmtId="0" fontId="14" fillId="11" borderId="30" xfId="0" applyFont="1" applyFill="1" applyBorder="1" applyAlignment="1">
      <alignment horizontal="center" vertical="center" wrapText="1"/>
    </xf>
    <xf numFmtId="0" fontId="14" fillId="11" borderId="66" xfId="0" applyFont="1" applyFill="1" applyBorder="1" applyAlignment="1">
      <alignment horizontal="center" vertical="center" wrapText="1"/>
    </xf>
    <xf numFmtId="9" fontId="27" fillId="7" borderId="30" xfId="0" applyNumberFormat="1" applyFont="1" applyFill="1" applyBorder="1" applyAlignment="1">
      <alignment horizontal="center" vertical="center"/>
    </xf>
    <xf numFmtId="9" fontId="27" fillId="7" borderId="31" xfId="0" applyNumberFormat="1" applyFont="1" applyFill="1" applyBorder="1" applyAlignment="1">
      <alignment horizontal="center" vertical="center"/>
    </xf>
    <xf numFmtId="9" fontId="27" fillId="7" borderId="34" xfId="0" applyNumberFormat="1" applyFont="1" applyFill="1" applyBorder="1" applyAlignment="1">
      <alignment horizontal="center" vertical="center"/>
    </xf>
    <xf numFmtId="0" fontId="14" fillId="14" borderId="103" xfId="0" applyFont="1" applyFill="1" applyBorder="1" applyAlignment="1">
      <alignment horizontal="center" vertical="center" wrapText="1"/>
    </xf>
    <xf numFmtId="0" fontId="14" fillId="14" borderId="104" xfId="0" applyFont="1" applyFill="1" applyBorder="1" applyAlignment="1">
      <alignment horizontal="center" vertical="center" wrapText="1"/>
    </xf>
    <xf numFmtId="0" fontId="14" fillId="14" borderId="30" xfId="0" applyFont="1" applyFill="1" applyBorder="1" applyAlignment="1">
      <alignment horizontal="center" vertical="center"/>
    </xf>
    <xf numFmtId="0" fontId="14" fillId="14" borderId="31" xfId="0" applyFont="1" applyFill="1" applyBorder="1" applyAlignment="1">
      <alignment horizontal="center" vertical="center"/>
    </xf>
    <xf numFmtId="0" fontId="14" fillId="14" borderId="34" xfId="0" applyFont="1" applyFill="1" applyBorder="1" applyAlignment="1">
      <alignment horizontal="center" vertical="center"/>
    </xf>
    <xf numFmtId="0" fontId="14" fillId="14" borderId="121" xfId="0" applyFont="1" applyFill="1" applyBorder="1" applyAlignment="1">
      <alignment horizontal="center" vertical="center" wrapText="1"/>
    </xf>
    <xf numFmtId="0" fontId="14" fillId="14" borderId="110" xfId="0" applyFont="1" applyFill="1" applyBorder="1" applyAlignment="1">
      <alignment horizontal="center" vertical="center" wrapText="1"/>
    </xf>
    <xf numFmtId="0" fontId="14" fillId="14" borderId="120" xfId="0" applyFont="1" applyFill="1" applyBorder="1" applyAlignment="1">
      <alignment horizontal="center" vertical="center" wrapText="1"/>
    </xf>
    <xf numFmtId="9" fontId="18" fillId="13" borderId="23" xfId="4" applyFont="1" applyFill="1" applyBorder="1" applyAlignment="1">
      <alignment horizontal="center" vertical="center"/>
    </xf>
    <xf numFmtId="9" fontId="18" fillId="13" borderId="24" xfId="4" applyFont="1" applyFill="1" applyBorder="1" applyAlignment="1">
      <alignment horizontal="center" vertical="center"/>
    </xf>
    <xf numFmtId="9" fontId="18" fillId="13" borderId="25" xfId="4" applyFont="1" applyFill="1" applyBorder="1" applyAlignment="1">
      <alignment horizontal="center" vertical="center"/>
    </xf>
    <xf numFmtId="0" fontId="18" fillId="11" borderId="58" xfId="7" applyFont="1" applyFill="1" applyBorder="1" applyAlignment="1">
      <alignment horizontal="center" vertical="center"/>
    </xf>
    <xf numFmtId="0" fontId="18" fillId="11" borderId="64" xfId="7" applyFont="1" applyFill="1" applyBorder="1" applyAlignment="1">
      <alignment horizontal="center" vertical="center"/>
    </xf>
    <xf numFmtId="0" fontId="18" fillId="11" borderId="62" xfId="7" applyFont="1" applyFill="1" applyBorder="1" applyAlignment="1">
      <alignment horizontal="center" vertical="center"/>
    </xf>
    <xf numFmtId="168" fontId="17" fillId="12" borderId="10" xfId="4" applyNumberFormat="1" applyFont="1" applyFill="1" applyBorder="1" applyAlignment="1">
      <alignment horizontal="center" vertical="center"/>
    </xf>
    <xf numFmtId="168" fontId="17" fillId="12" borderId="8" xfId="4" applyNumberFormat="1" applyFont="1" applyFill="1" applyBorder="1" applyAlignment="1">
      <alignment horizontal="center" vertical="center"/>
    </xf>
    <xf numFmtId="168" fontId="17" fillId="12" borderId="6" xfId="4" applyNumberFormat="1" applyFont="1" applyFill="1" applyBorder="1" applyAlignment="1">
      <alignment horizontal="center" vertical="center"/>
    </xf>
    <xf numFmtId="168" fontId="17" fillId="11" borderId="10" xfId="4" applyNumberFormat="1" applyFont="1" applyFill="1" applyBorder="1" applyAlignment="1">
      <alignment horizontal="center" vertical="center"/>
    </xf>
    <xf numFmtId="168" fontId="17" fillId="11" borderId="8" xfId="4" applyNumberFormat="1" applyFont="1" applyFill="1" applyBorder="1" applyAlignment="1">
      <alignment horizontal="center" vertical="center"/>
    </xf>
    <xf numFmtId="168" fontId="17" fillId="11" borderId="6" xfId="4" applyNumberFormat="1" applyFont="1" applyFill="1" applyBorder="1" applyAlignment="1">
      <alignment horizontal="center" vertical="center"/>
    </xf>
    <xf numFmtId="0" fontId="14" fillId="11" borderId="121" xfId="0" applyFont="1" applyFill="1" applyBorder="1" applyAlignment="1">
      <alignment horizontal="center" vertical="center" wrapText="1"/>
    </xf>
    <xf numFmtId="0" fontId="14" fillId="11" borderId="110" xfId="0" applyFont="1" applyFill="1" applyBorder="1" applyAlignment="1">
      <alignment horizontal="center" vertical="center" wrapText="1"/>
    </xf>
    <xf numFmtId="0" fontId="14" fillId="11" borderId="120" xfId="0" applyFont="1" applyFill="1" applyBorder="1" applyAlignment="1">
      <alignment horizontal="center" vertical="center" wrapText="1"/>
    </xf>
    <xf numFmtId="0" fontId="14" fillId="7" borderId="30" xfId="0" applyFont="1" applyFill="1" applyBorder="1" applyAlignment="1">
      <alignment horizontal="center" vertical="center"/>
    </xf>
    <xf numFmtId="9" fontId="27" fillId="12" borderId="103" xfId="0" applyNumberFormat="1" applyFont="1" applyFill="1" applyBorder="1" applyAlignment="1">
      <alignment horizontal="center" vertical="center" wrapText="1"/>
    </xf>
    <xf numFmtId="165" fontId="17" fillId="12" borderId="10" xfId="0" applyNumberFormat="1" applyFont="1" applyFill="1" applyBorder="1" applyAlignment="1">
      <alignment horizontal="center" vertical="center"/>
    </xf>
    <xf numFmtId="165" fontId="17" fillId="12" borderId="8" xfId="0" applyNumberFormat="1" applyFont="1" applyFill="1" applyBorder="1" applyAlignment="1">
      <alignment horizontal="center" vertical="center"/>
    </xf>
    <xf numFmtId="165" fontId="17" fillId="12" borderId="6" xfId="0" applyNumberFormat="1" applyFont="1" applyFill="1" applyBorder="1" applyAlignment="1">
      <alignment horizontal="center" vertical="center"/>
    </xf>
    <xf numFmtId="49" fontId="17" fillId="11" borderId="52" xfId="0" applyNumberFormat="1" applyFont="1" applyFill="1" applyBorder="1" applyAlignment="1" applyProtection="1">
      <alignment horizontal="center" vertical="center" wrapText="1"/>
      <protection locked="0"/>
    </xf>
    <xf numFmtId="49" fontId="17" fillId="11" borderId="54" xfId="0" applyNumberFormat="1" applyFont="1" applyFill="1" applyBorder="1" applyAlignment="1" applyProtection="1">
      <alignment horizontal="center" vertical="center" wrapText="1"/>
      <protection locked="0"/>
    </xf>
    <xf numFmtId="49" fontId="17" fillId="11" borderId="55" xfId="0" applyNumberFormat="1" applyFont="1" applyFill="1" applyBorder="1" applyAlignment="1" applyProtection="1">
      <alignment horizontal="center" vertical="center" wrapText="1"/>
      <protection locked="0"/>
    </xf>
    <xf numFmtId="42" fontId="17" fillId="12" borderId="7" xfId="3" applyFont="1" applyFill="1" applyBorder="1" applyAlignment="1" applyProtection="1">
      <alignment horizontal="center" vertical="center" wrapText="1"/>
      <protection locked="0"/>
    </xf>
    <xf numFmtId="42" fontId="17" fillId="12" borderId="10" xfId="0" applyNumberFormat="1" applyFont="1" applyFill="1" applyBorder="1" applyAlignment="1">
      <alignment horizontal="center" vertical="center"/>
    </xf>
    <xf numFmtId="0" fontId="17" fillId="12" borderId="8" xfId="0" applyFont="1" applyFill="1" applyBorder="1" applyAlignment="1">
      <alignment horizontal="center" vertical="center"/>
    </xf>
    <xf numFmtId="0" fontId="17" fillId="12" borderId="6" xfId="0" applyFont="1" applyFill="1" applyBorder="1" applyAlignment="1">
      <alignment horizontal="center" vertical="center"/>
    </xf>
    <xf numFmtId="165" fontId="17" fillId="11" borderId="10" xfId="0" applyNumberFormat="1" applyFont="1" applyFill="1" applyBorder="1" applyAlignment="1">
      <alignment horizontal="center" vertical="center"/>
    </xf>
    <xf numFmtId="165" fontId="17" fillId="11" borderId="8" xfId="0" applyNumberFormat="1" applyFont="1" applyFill="1" applyBorder="1" applyAlignment="1">
      <alignment horizontal="center" vertical="center"/>
    </xf>
    <xf numFmtId="165" fontId="17" fillId="11" borderId="6" xfId="0" applyNumberFormat="1" applyFont="1" applyFill="1" applyBorder="1" applyAlignment="1">
      <alignment horizontal="center" vertical="center"/>
    </xf>
    <xf numFmtId="9" fontId="18" fillId="12" borderId="106" xfId="4" applyFont="1" applyFill="1" applyBorder="1" applyAlignment="1" applyProtection="1">
      <alignment horizontal="center" vertical="center" wrapText="1"/>
      <protection locked="0"/>
    </xf>
    <xf numFmtId="9" fontId="18" fillId="12" borderId="78" xfId="4" applyFont="1" applyFill="1" applyBorder="1" applyAlignment="1" applyProtection="1">
      <alignment horizontal="center" vertical="center" wrapText="1"/>
      <protection locked="0"/>
    </xf>
    <xf numFmtId="9" fontId="18" fillId="12" borderId="75" xfId="4" applyFont="1" applyFill="1" applyBorder="1" applyAlignment="1" applyProtection="1">
      <alignment horizontal="center" vertical="center" wrapText="1"/>
      <protection locked="0"/>
    </xf>
    <xf numFmtId="0" fontId="14" fillId="11" borderId="40" xfId="0" applyFont="1" applyFill="1" applyBorder="1" applyAlignment="1">
      <alignment horizontal="center" vertical="center" wrapText="1"/>
    </xf>
    <xf numFmtId="0" fontId="14" fillId="11" borderId="65" xfId="0" applyFont="1" applyFill="1" applyBorder="1" applyAlignment="1">
      <alignment horizontal="center" vertical="center" wrapText="1"/>
    </xf>
    <xf numFmtId="9" fontId="18" fillId="13" borderId="65" xfId="4" applyFont="1" applyFill="1" applyBorder="1" applyAlignment="1">
      <alignment horizontal="center" vertical="center"/>
    </xf>
    <xf numFmtId="49" fontId="17" fillId="11" borderId="7" xfId="0" applyNumberFormat="1" applyFont="1" applyFill="1" applyBorder="1" applyAlignment="1" applyProtection="1">
      <alignment horizontal="center" vertical="center" wrapText="1"/>
      <protection locked="0"/>
    </xf>
    <xf numFmtId="9" fontId="27" fillId="12" borderId="105" xfId="0" applyNumberFormat="1" applyFont="1" applyFill="1" applyBorder="1" applyAlignment="1">
      <alignment horizontal="center" vertical="center" wrapText="1"/>
    </xf>
    <xf numFmtId="0" fontId="14" fillId="14" borderId="40" xfId="0" applyFont="1" applyFill="1" applyBorder="1" applyAlignment="1">
      <alignment horizontal="center" vertical="center" wrapText="1"/>
    </xf>
    <xf numFmtId="0" fontId="14" fillId="14" borderId="14" xfId="0" applyFont="1" applyFill="1" applyBorder="1" applyAlignment="1">
      <alignment horizontal="center" vertical="center" wrapText="1"/>
    </xf>
    <xf numFmtId="42" fontId="17" fillId="12" borderId="6" xfId="3" applyFont="1" applyFill="1" applyBorder="1" applyAlignment="1" applyProtection="1">
      <alignment horizontal="center" vertical="center" wrapText="1"/>
      <protection locked="0"/>
    </xf>
    <xf numFmtId="0" fontId="14" fillId="11" borderId="103" xfId="0" applyFont="1" applyFill="1" applyBorder="1" applyAlignment="1">
      <alignment horizontal="center" wrapText="1"/>
    </xf>
    <xf numFmtId="0" fontId="14" fillId="11" borderId="31" xfId="0" applyFont="1" applyFill="1" applyBorder="1" applyAlignment="1">
      <alignment horizontal="center" wrapText="1"/>
    </xf>
    <xf numFmtId="0" fontId="14" fillId="11" borderId="34" xfId="0" applyFont="1" applyFill="1" applyBorder="1" applyAlignment="1">
      <alignment horizontal="center" wrapText="1"/>
    </xf>
    <xf numFmtId="0" fontId="14" fillId="7" borderId="31" xfId="0" applyFont="1" applyFill="1" applyBorder="1" applyAlignment="1">
      <alignment vertical="center"/>
    </xf>
    <xf numFmtId="0" fontId="14" fillId="11" borderId="31" xfId="0" applyFont="1" applyFill="1" applyBorder="1" applyAlignment="1">
      <alignment vertical="center" wrapText="1"/>
    </xf>
    <xf numFmtId="0" fontId="14" fillId="11" borderId="34" xfId="0" applyFont="1" applyFill="1" applyBorder="1" applyAlignment="1">
      <alignment vertical="center" wrapText="1"/>
    </xf>
    <xf numFmtId="0" fontId="14" fillId="11" borderId="46" xfId="0" applyFont="1" applyFill="1" applyBorder="1" applyAlignment="1">
      <alignment vertical="center" wrapText="1"/>
    </xf>
    <xf numFmtId="0" fontId="14" fillId="11" borderId="47" xfId="0" applyFont="1" applyFill="1" applyBorder="1" applyAlignment="1">
      <alignment vertical="center" wrapText="1"/>
    </xf>
    <xf numFmtId="0" fontId="14" fillId="11" borderId="11" xfId="0" applyFont="1" applyFill="1" applyBorder="1" applyAlignment="1">
      <alignment vertical="center" wrapText="1"/>
    </xf>
    <xf numFmtId="0" fontId="14" fillId="11" borderId="5" xfId="0" applyFont="1" applyFill="1" applyBorder="1" applyAlignment="1">
      <alignment vertical="center" wrapText="1"/>
    </xf>
    <xf numFmtId="168" fontId="17" fillId="11" borderId="8" xfId="0" applyNumberFormat="1" applyFont="1" applyFill="1" applyBorder="1" applyAlignment="1">
      <alignment horizontal="center"/>
    </xf>
    <xf numFmtId="9" fontId="18" fillId="12" borderId="10" xfId="0" applyNumberFormat="1" applyFont="1" applyFill="1" applyBorder="1" applyAlignment="1" applyProtection="1">
      <alignment horizontal="center" vertical="center" wrapText="1"/>
      <protection locked="0"/>
    </xf>
    <xf numFmtId="9" fontId="18" fillId="12" borderId="8" xfId="0" applyNumberFormat="1" applyFont="1" applyFill="1" applyBorder="1" applyAlignment="1" applyProtection="1">
      <alignment horizontal="center" vertical="center" wrapText="1"/>
      <protection locked="0"/>
    </xf>
    <xf numFmtId="9" fontId="18" fillId="12" borderId="6" xfId="0" applyNumberFormat="1" applyFont="1" applyFill="1" applyBorder="1" applyAlignment="1" applyProtection="1">
      <alignment horizontal="center" vertical="center" wrapText="1"/>
      <protection locked="0"/>
    </xf>
    <xf numFmtId="42" fontId="17" fillId="11" borderId="7" xfId="0" applyNumberFormat="1" applyFont="1" applyFill="1" applyBorder="1" applyAlignment="1" applyProtection="1">
      <alignment horizontal="center" vertical="center" wrapText="1"/>
      <protection locked="0"/>
    </xf>
    <xf numFmtId="42" fontId="17" fillId="11" borderId="10" xfId="0" applyNumberFormat="1" applyFont="1" applyFill="1" applyBorder="1" applyAlignment="1" applyProtection="1">
      <alignment horizontal="center" vertical="center" wrapText="1"/>
      <protection locked="0"/>
    </xf>
    <xf numFmtId="168" fontId="17" fillId="11" borderId="10" xfId="0" applyNumberFormat="1" applyFont="1" applyFill="1" applyBorder="1" applyAlignment="1">
      <alignment horizontal="center"/>
    </xf>
    <xf numFmtId="168" fontId="14" fillId="12" borderId="0" xfId="0" applyNumberFormat="1" applyFont="1" applyFill="1" applyAlignment="1">
      <alignment horizontal="center" vertical="center"/>
    </xf>
    <xf numFmtId="168" fontId="17" fillId="11" borderId="10" xfId="0" applyNumberFormat="1" applyFont="1" applyFill="1" applyBorder="1" applyAlignment="1">
      <alignment horizontal="right" vertical="center"/>
    </xf>
    <xf numFmtId="168" fontId="17" fillId="11" borderId="8" xfId="0" applyNumberFormat="1" applyFont="1" applyFill="1" applyBorder="1" applyAlignment="1">
      <alignment horizontal="right" vertical="center"/>
    </xf>
    <xf numFmtId="9" fontId="18" fillId="12" borderId="23" xfId="0" applyNumberFormat="1" applyFont="1" applyFill="1" applyBorder="1" applyAlignment="1" applyProtection="1">
      <alignment horizontal="center" vertical="center" wrapText="1"/>
      <protection locked="0"/>
    </xf>
    <xf numFmtId="9" fontId="18" fillId="12" borderId="61" xfId="0" applyNumberFormat="1" applyFont="1" applyFill="1" applyBorder="1" applyAlignment="1" applyProtection="1">
      <alignment horizontal="center" vertical="center" wrapText="1"/>
      <protection locked="0"/>
    </xf>
    <xf numFmtId="49" fontId="17" fillId="11" borderId="60" xfId="0" applyNumberFormat="1" applyFont="1" applyFill="1" applyBorder="1" applyAlignment="1" applyProtection="1">
      <alignment horizontal="center" vertical="center" wrapText="1"/>
      <protection locked="0"/>
    </xf>
    <xf numFmtId="49" fontId="17" fillId="11" borderId="62" xfId="0" applyNumberFormat="1" applyFont="1" applyFill="1" applyBorder="1" applyAlignment="1" applyProtection="1">
      <alignment horizontal="center" vertical="center" wrapText="1"/>
      <protection locked="0"/>
    </xf>
    <xf numFmtId="0" fontId="14" fillId="7" borderId="34" xfId="0" applyFont="1" applyFill="1" applyBorder="1" applyAlignment="1">
      <alignment vertical="center"/>
    </xf>
    <xf numFmtId="168" fontId="17" fillId="11" borderId="6" xfId="0" applyNumberFormat="1" applyFont="1" applyFill="1" applyBorder="1" applyAlignment="1">
      <alignment horizontal="center"/>
    </xf>
    <xf numFmtId="168" fontId="17" fillId="11" borderId="6" xfId="0" applyNumberFormat="1" applyFont="1" applyFill="1" applyBorder="1" applyAlignment="1">
      <alignment horizontal="right" vertical="center"/>
    </xf>
    <xf numFmtId="9" fontId="18" fillId="12" borderId="57" xfId="0" applyNumberFormat="1" applyFont="1" applyFill="1" applyBorder="1" applyAlignment="1" applyProtection="1">
      <alignment horizontal="center" vertical="center" wrapText="1"/>
      <protection locked="0"/>
    </xf>
    <xf numFmtId="9" fontId="18" fillId="12" borderId="25" xfId="0" applyNumberFormat="1" applyFont="1" applyFill="1" applyBorder="1" applyAlignment="1" applyProtection="1">
      <alignment horizontal="center" vertical="center" wrapText="1"/>
      <protection locked="0"/>
    </xf>
    <xf numFmtId="49" fontId="17" fillId="11" borderId="58" xfId="0" applyNumberFormat="1" applyFont="1" applyFill="1" applyBorder="1" applyAlignment="1" applyProtection="1">
      <alignment horizontal="center" vertical="center" wrapText="1"/>
      <protection locked="0"/>
    </xf>
    <xf numFmtId="49" fontId="17" fillId="11" borderId="59" xfId="0" applyNumberFormat="1" applyFont="1" applyFill="1" applyBorder="1" applyAlignment="1" applyProtection="1">
      <alignment horizontal="center" vertical="center" wrapText="1"/>
      <protection locked="0"/>
    </xf>
    <xf numFmtId="9" fontId="18" fillId="13" borderId="13" xfId="4" applyFont="1" applyFill="1" applyBorder="1" applyAlignment="1">
      <alignment horizontal="center" vertical="center"/>
    </xf>
    <xf numFmtId="0" fontId="18" fillId="11" borderId="13" xfId="7" applyFont="1" applyFill="1" applyBorder="1" applyAlignment="1">
      <alignment horizontal="center" vertical="center"/>
    </xf>
    <xf numFmtId="0" fontId="14" fillId="11" borderId="109" xfId="0" applyFont="1" applyFill="1" applyBorder="1" applyAlignment="1" applyProtection="1">
      <alignment horizontal="center" vertical="center" wrapText="1"/>
      <protection locked="0"/>
    </xf>
    <xf numFmtId="0" fontId="14" fillId="11" borderId="110" xfId="0" applyFont="1" applyFill="1" applyBorder="1" applyAlignment="1" applyProtection="1">
      <alignment horizontal="center" vertical="center" wrapText="1"/>
      <protection locked="0"/>
    </xf>
    <xf numFmtId="0" fontId="14" fillId="11" borderId="113" xfId="0" applyFont="1" applyFill="1" applyBorder="1" applyAlignment="1" applyProtection="1">
      <alignment horizontal="center" vertical="center" wrapText="1"/>
      <protection locked="0"/>
    </xf>
    <xf numFmtId="0" fontId="20" fillId="11" borderId="10" xfId="0" applyFont="1" applyFill="1" applyBorder="1" applyAlignment="1">
      <alignment horizontal="center" vertical="center" wrapText="1"/>
    </xf>
    <xf numFmtId="0" fontId="20" fillId="11" borderId="8" xfId="0" applyFont="1" applyFill="1" applyBorder="1" applyAlignment="1">
      <alignment horizontal="center" vertical="center" wrapText="1"/>
    </xf>
    <xf numFmtId="0" fontId="20" fillId="11" borderId="6" xfId="0" applyFont="1" applyFill="1" applyBorder="1" applyAlignment="1">
      <alignment horizontal="center" vertical="center" wrapText="1"/>
    </xf>
    <xf numFmtId="9" fontId="14" fillId="11" borderId="10" xfId="0" applyNumberFormat="1" applyFont="1" applyFill="1" applyBorder="1" applyAlignment="1" applyProtection="1">
      <alignment horizontal="center" vertical="center" wrapText="1"/>
      <protection locked="0"/>
    </xf>
    <xf numFmtId="9" fontId="14" fillId="11" borderId="6" xfId="0" applyNumberFormat="1" applyFont="1" applyFill="1" applyBorder="1" applyAlignment="1" applyProtection="1">
      <alignment horizontal="center" vertical="center" wrapText="1"/>
      <protection locked="0"/>
    </xf>
    <xf numFmtId="0" fontId="14" fillId="11" borderId="16" xfId="0" applyFont="1" applyFill="1" applyBorder="1" applyAlignment="1">
      <alignment vertical="center" wrapText="1"/>
    </xf>
    <xf numFmtId="0" fontId="14" fillId="11" borderId="18" xfId="0" applyFont="1" applyFill="1" applyBorder="1" applyAlignment="1">
      <alignment vertical="center" wrapText="1"/>
    </xf>
    <xf numFmtId="168" fontId="14" fillId="12" borderId="10" xfId="0" applyNumberFormat="1" applyFont="1" applyFill="1" applyBorder="1" applyAlignment="1">
      <alignment horizontal="center" vertical="center"/>
    </xf>
    <xf numFmtId="168" fontId="14" fillId="12" borderId="8" xfId="0" applyNumberFormat="1" applyFont="1" applyFill="1" applyBorder="1" applyAlignment="1">
      <alignment horizontal="center" vertical="center"/>
    </xf>
    <xf numFmtId="9" fontId="27" fillId="12" borderId="56" xfId="0" applyNumberFormat="1" applyFont="1" applyFill="1" applyBorder="1" applyAlignment="1">
      <alignment horizontal="center" vertical="center" wrapText="1"/>
    </xf>
    <xf numFmtId="0" fontId="14" fillId="11" borderId="56" xfId="0" applyFont="1" applyFill="1" applyBorder="1" applyAlignment="1">
      <alignment horizontal="center" vertical="center" wrapText="1"/>
    </xf>
    <xf numFmtId="0" fontId="14" fillId="11" borderId="12" xfId="0" applyFont="1" applyFill="1" applyBorder="1" applyAlignment="1">
      <alignment vertical="center" wrapText="1"/>
    </xf>
    <xf numFmtId="0" fontId="14" fillId="11" borderId="53" xfId="0" applyFont="1" applyFill="1" applyBorder="1" applyAlignment="1">
      <alignment vertical="center" wrapText="1"/>
    </xf>
    <xf numFmtId="165" fontId="17" fillId="11" borderId="52" xfId="0" applyNumberFormat="1" applyFont="1" applyFill="1" applyBorder="1" applyAlignment="1" applyProtection="1">
      <alignment vertical="center" wrapText="1"/>
      <protection locked="0"/>
    </xf>
    <xf numFmtId="165" fontId="17" fillId="11" borderId="54" xfId="0" applyNumberFormat="1" applyFont="1" applyFill="1" applyBorder="1" applyAlignment="1" applyProtection="1">
      <alignment vertical="center" wrapText="1"/>
      <protection locked="0"/>
    </xf>
    <xf numFmtId="165" fontId="17" fillId="11" borderId="55" xfId="0" applyNumberFormat="1" applyFont="1" applyFill="1" applyBorder="1" applyAlignment="1" applyProtection="1">
      <alignment vertical="center" wrapText="1"/>
      <protection locked="0"/>
    </xf>
    <xf numFmtId="9" fontId="18" fillId="12" borderId="14" xfId="0" applyNumberFormat="1" applyFont="1" applyFill="1" applyBorder="1" applyAlignment="1" applyProtection="1">
      <alignment horizontal="center" vertical="center" wrapText="1"/>
      <protection locked="0"/>
    </xf>
    <xf numFmtId="0" fontId="17" fillId="11" borderId="74" xfId="0" quotePrefix="1" applyFont="1" applyFill="1" applyBorder="1" applyAlignment="1" applyProtection="1">
      <alignment horizontal="center" vertical="center" wrapText="1"/>
      <protection locked="0"/>
    </xf>
    <xf numFmtId="0" fontId="17" fillId="11" borderId="78" xfId="0" quotePrefix="1" applyFont="1" applyFill="1" applyBorder="1" applyAlignment="1" applyProtection="1">
      <alignment horizontal="center" vertical="center" wrapText="1"/>
      <protection locked="0"/>
    </xf>
    <xf numFmtId="0" fontId="17" fillId="11" borderId="99" xfId="0" quotePrefix="1" applyFont="1" applyFill="1" applyBorder="1" applyAlignment="1" applyProtection="1">
      <alignment horizontal="center" vertical="center" wrapText="1"/>
      <protection locked="0"/>
    </xf>
    <xf numFmtId="42" fontId="17" fillId="11" borderId="10" xfId="0" applyNumberFormat="1" applyFont="1" applyFill="1" applyBorder="1" applyAlignment="1" applyProtection="1">
      <alignment vertical="center" wrapText="1"/>
      <protection locked="0"/>
    </xf>
    <xf numFmtId="42" fontId="17" fillId="11" borderId="8" xfId="0" applyNumberFormat="1" applyFont="1" applyFill="1" applyBorder="1" applyAlignment="1" applyProtection="1">
      <alignment vertical="center" wrapText="1"/>
      <protection locked="0"/>
    </xf>
    <xf numFmtId="42" fontId="17" fillId="11" borderId="6" xfId="0" applyNumberFormat="1" applyFont="1" applyFill="1" applyBorder="1" applyAlignment="1" applyProtection="1">
      <alignment vertical="center" wrapText="1"/>
      <protection locked="0"/>
    </xf>
    <xf numFmtId="0" fontId="17" fillId="11" borderId="10" xfId="0" quotePrefix="1" applyFont="1" applyFill="1" applyBorder="1" applyAlignment="1" applyProtection="1">
      <alignment horizontal="center" vertical="center" wrapText="1"/>
      <protection locked="0"/>
    </xf>
    <xf numFmtId="0" fontId="17" fillId="11" borderId="8" xfId="0" quotePrefix="1" applyFont="1" applyFill="1" applyBorder="1" applyAlignment="1" applyProtection="1">
      <alignment horizontal="center" vertical="center" wrapText="1"/>
      <protection locked="0"/>
    </xf>
    <xf numFmtId="0" fontId="17" fillId="11" borderId="6" xfId="0" quotePrefix="1" applyFont="1" applyFill="1" applyBorder="1" applyAlignment="1" applyProtection="1">
      <alignment horizontal="center" vertical="center" wrapText="1"/>
      <protection locked="0"/>
    </xf>
    <xf numFmtId="0" fontId="14" fillId="7" borderId="30" xfId="0" applyFont="1" applyFill="1" applyBorder="1" applyAlignment="1">
      <alignment vertical="center"/>
    </xf>
    <xf numFmtId="168" fontId="17" fillId="11" borderId="10" xfId="0" applyNumberFormat="1" applyFont="1" applyFill="1" applyBorder="1" applyAlignment="1">
      <alignment vertical="center"/>
    </xf>
    <xf numFmtId="168" fontId="17" fillId="11" borderId="8" xfId="0" applyNumberFormat="1" applyFont="1" applyFill="1" applyBorder="1" applyAlignment="1">
      <alignment vertical="center"/>
    </xf>
    <xf numFmtId="168" fontId="17" fillId="11" borderId="6" xfId="0" applyNumberFormat="1" applyFont="1" applyFill="1" applyBorder="1" applyAlignment="1">
      <alignment vertical="center"/>
    </xf>
    <xf numFmtId="9" fontId="18" fillId="12" borderId="50" xfId="8" applyNumberFormat="1" applyFont="1" applyFill="1" applyBorder="1" applyAlignment="1" applyProtection="1">
      <alignment horizontal="center" vertical="center" wrapText="1"/>
      <protection locked="0"/>
    </xf>
    <xf numFmtId="9" fontId="18" fillId="12" borderId="6" xfId="8" applyNumberFormat="1" applyFont="1" applyFill="1" applyBorder="1" applyAlignment="1" applyProtection="1">
      <alignment horizontal="center" vertical="center" wrapText="1"/>
      <protection locked="0"/>
    </xf>
    <xf numFmtId="9" fontId="18" fillId="12" borderId="48" xfId="0" applyNumberFormat="1" applyFont="1" applyFill="1" applyBorder="1" applyAlignment="1" applyProtection="1">
      <alignment horizontal="center" vertical="center" wrapText="1"/>
      <protection locked="0"/>
    </xf>
    <xf numFmtId="0" fontId="17" fillId="11" borderId="48" xfId="0" applyFont="1" applyFill="1" applyBorder="1" applyAlignment="1" applyProtection="1">
      <alignment horizontal="center" vertical="center" wrapText="1"/>
      <protection locked="0"/>
    </xf>
    <xf numFmtId="42" fontId="17" fillId="11" borderId="6" xfId="0" applyNumberFormat="1" applyFont="1" applyFill="1" applyBorder="1" applyAlignment="1" applyProtection="1">
      <alignment horizontal="center" vertical="center" wrapText="1"/>
      <protection locked="0"/>
    </xf>
    <xf numFmtId="9" fontId="18" fillId="12" borderId="40" xfId="0" applyNumberFormat="1" applyFont="1" applyFill="1" applyBorder="1" applyAlignment="1" applyProtection="1">
      <alignment horizontal="center" vertical="center" wrapText="1"/>
      <protection locked="0"/>
    </xf>
    <xf numFmtId="0" fontId="17" fillId="11" borderId="10" xfId="0" applyFont="1" applyFill="1" applyBorder="1" applyAlignment="1">
      <alignment horizontal="center" vertical="center"/>
    </xf>
    <xf numFmtId="0" fontId="17" fillId="11" borderId="6" xfId="0" applyFont="1" applyFill="1" applyBorder="1" applyAlignment="1">
      <alignment horizontal="center" vertical="center"/>
    </xf>
    <xf numFmtId="42" fontId="17" fillId="11" borderId="12" xfId="0" applyNumberFormat="1" applyFont="1" applyFill="1" applyBorder="1" applyAlignment="1" applyProtection="1">
      <alignment horizontal="center" vertical="center" wrapText="1"/>
      <protection locked="0"/>
    </xf>
    <xf numFmtId="42" fontId="17" fillId="11" borderId="5" xfId="0" applyNumberFormat="1" applyFont="1" applyFill="1" applyBorder="1" applyAlignment="1" applyProtection="1">
      <alignment horizontal="center" vertical="center" wrapText="1"/>
      <protection locked="0"/>
    </xf>
    <xf numFmtId="3" fontId="14" fillId="14" borderId="31" xfId="0" applyNumberFormat="1" applyFont="1" applyFill="1" applyBorder="1" applyAlignment="1">
      <alignment horizontal="center" vertical="center" wrapText="1"/>
    </xf>
    <xf numFmtId="0" fontId="14" fillId="14" borderId="56" xfId="0" applyFont="1" applyFill="1" applyBorder="1" applyAlignment="1">
      <alignment horizontal="center" vertical="center" wrapText="1"/>
    </xf>
    <xf numFmtId="0" fontId="17" fillId="11" borderId="8" xfId="0" applyFont="1" applyFill="1" applyBorder="1" applyAlignment="1">
      <alignment horizontal="center" vertical="center"/>
    </xf>
    <xf numFmtId="42" fontId="17" fillId="11" borderId="11" xfId="0" applyNumberFormat="1" applyFont="1" applyFill="1" applyBorder="1" applyAlignment="1" applyProtection="1">
      <alignment horizontal="center" vertical="center" wrapText="1"/>
      <protection locked="0"/>
    </xf>
    <xf numFmtId="9" fontId="18" fillId="13" borderId="114" xfId="4" applyFont="1" applyFill="1" applyBorder="1" applyAlignment="1">
      <alignment horizontal="center" vertical="center"/>
    </xf>
    <xf numFmtId="9" fontId="18" fillId="13" borderId="118" xfId="4" applyFont="1" applyFill="1" applyBorder="1" applyAlignment="1">
      <alignment horizontal="center" vertical="center"/>
    </xf>
    <xf numFmtId="9" fontId="18" fillId="13" borderId="115" xfId="4" applyFont="1" applyFill="1" applyBorder="1" applyAlignment="1">
      <alignment horizontal="center" vertical="center"/>
    </xf>
    <xf numFmtId="0" fontId="18" fillId="11" borderId="74" xfId="7" applyFont="1" applyFill="1" applyBorder="1" applyAlignment="1">
      <alignment horizontal="center" vertical="center"/>
    </xf>
    <xf numFmtId="0" fontId="18" fillId="11" borderId="78" xfId="7" applyFont="1" applyFill="1" applyBorder="1" applyAlignment="1">
      <alignment horizontal="center" vertical="center"/>
    </xf>
    <xf numFmtId="0" fontId="18" fillId="11" borderId="75" xfId="7" applyFont="1" applyFill="1" applyBorder="1" applyAlignment="1">
      <alignment horizontal="center" vertical="center"/>
    </xf>
    <xf numFmtId="42" fontId="17" fillId="11" borderId="12" xfId="0" applyNumberFormat="1" applyFont="1" applyFill="1" applyBorder="1" applyAlignment="1">
      <alignment horizontal="center" vertical="center" wrapText="1"/>
    </xf>
    <xf numFmtId="42" fontId="17" fillId="11" borderId="11" xfId="0" applyNumberFormat="1" applyFont="1" applyFill="1" applyBorder="1" applyAlignment="1">
      <alignment horizontal="center" vertical="center" wrapText="1"/>
    </xf>
    <xf numFmtId="42" fontId="17" fillId="11" borderId="5" xfId="0" applyNumberFormat="1" applyFont="1" applyFill="1" applyBorder="1" applyAlignment="1">
      <alignment horizontal="center" vertical="center" wrapText="1"/>
    </xf>
    <xf numFmtId="168" fontId="20" fillId="12" borderId="10" xfId="0" applyNumberFormat="1" applyFont="1" applyFill="1" applyBorder="1" applyAlignment="1">
      <alignment horizontal="center" vertical="center"/>
    </xf>
    <xf numFmtId="42" fontId="17" fillId="11" borderId="39" xfId="0" applyNumberFormat="1" applyFont="1" applyFill="1" applyBorder="1" applyAlignment="1">
      <alignment horizontal="center" vertical="center" wrapText="1"/>
    </xf>
    <xf numFmtId="42" fontId="17" fillId="11" borderId="15" xfId="0" applyNumberFormat="1" applyFont="1" applyFill="1" applyBorder="1" applyAlignment="1">
      <alignment horizontal="center" vertical="center" wrapText="1"/>
    </xf>
    <xf numFmtId="168" fontId="20" fillId="11" borderId="10" xfId="0" applyNumberFormat="1" applyFont="1" applyFill="1" applyBorder="1" applyAlignment="1">
      <alignment horizontal="center" vertical="center"/>
    </xf>
    <xf numFmtId="168" fontId="20" fillId="12" borderId="32" xfId="0" applyNumberFormat="1" applyFont="1" applyFill="1" applyBorder="1" applyAlignment="1">
      <alignment horizontal="center" vertical="center"/>
    </xf>
    <xf numFmtId="168" fontId="17" fillId="12" borderId="35" xfId="0" applyNumberFormat="1" applyFont="1" applyFill="1" applyBorder="1" applyAlignment="1">
      <alignment horizontal="center" vertical="center"/>
    </xf>
    <xf numFmtId="168" fontId="20" fillId="11" borderId="32" xfId="0" applyNumberFormat="1" applyFont="1" applyFill="1" applyBorder="1" applyAlignment="1">
      <alignment horizontal="center" vertical="center"/>
    </xf>
    <xf numFmtId="168" fontId="17" fillId="11" borderId="35" xfId="0" applyNumberFormat="1" applyFont="1" applyFill="1" applyBorder="1" applyAlignment="1">
      <alignment horizontal="center" vertical="center"/>
    </xf>
    <xf numFmtId="9" fontId="27" fillId="12" borderId="95" xfId="0" applyNumberFormat="1" applyFont="1" applyFill="1" applyBorder="1" applyAlignment="1">
      <alignment horizontal="center" vertical="center" wrapText="1"/>
    </xf>
    <xf numFmtId="0" fontId="14" fillId="11" borderId="96" xfId="0" applyFont="1" applyFill="1" applyBorder="1" applyAlignment="1">
      <alignment horizontal="center" vertical="center" wrapText="1"/>
    </xf>
    <xf numFmtId="168" fontId="17" fillId="12" borderId="2" xfId="0" applyNumberFormat="1" applyFont="1" applyFill="1" applyBorder="1" applyAlignment="1">
      <alignment horizontal="center" vertical="center"/>
    </xf>
    <xf numFmtId="42" fontId="17" fillId="11" borderId="2" xfId="3" applyFont="1" applyFill="1" applyBorder="1" applyAlignment="1" applyProtection="1">
      <alignment horizontal="center" vertical="center" wrapText="1"/>
      <protection locked="0"/>
    </xf>
    <xf numFmtId="44" fontId="17" fillId="11" borderId="2" xfId="2" applyFont="1" applyFill="1" applyBorder="1" applyAlignment="1">
      <alignment horizontal="center" vertical="center"/>
    </xf>
    <xf numFmtId="44" fontId="17" fillId="12" borderId="2" xfId="2" applyFont="1" applyFill="1" applyBorder="1" applyAlignment="1">
      <alignment horizontal="center" vertical="center"/>
    </xf>
    <xf numFmtId="168" fontId="20" fillId="11" borderId="2" xfId="0" applyNumberFormat="1" applyFont="1" applyFill="1" applyBorder="1" applyAlignment="1">
      <alignment horizontal="center" vertical="center"/>
    </xf>
    <xf numFmtId="168" fontId="17" fillId="11" borderId="2" xfId="0" applyNumberFormat="1" applyFont="1" applyFill="1" applyBorder="1" applyAlignment="1">
      <alignment horizontal="center" vertical="center"/>
    </xf>
    <xf numFmtId="9" fontId="18" fillId="12" borderId="23" xfId="3" applyNumberFormat="1" applyFont="1" applyFill="1" applyBorder="1" applyAlignment="1" applyProtection="1">
      <alignment horizontal="center" vertical="center" wrapText="1"/>
      <protection locked="0"/>
    </xf>
    <xf numFmtId="9" fontId="18" fillId="12" borderId="25" xfId="3" applyNumberFormat="1" applyFont="1" applyFill="1" applyBorder="1" applyAlignment="1" applyProtection="1">
      <alignment horizontal="center" vertical="center" wrapText="1"/>
      <protection locked="0"/>
    </xf>
    <xf numFmtId="42" fontId="17" fillId="11" borderId="23" xfId="3" applyFont="1" applyFill="1" applyBorder="1" applyAlignment="1" applyProtection="1">
      <alignment horizontal="center" vertical="center" wrapText="1"/>
      <protection locked="0"/>
    </xf>
    <xf numFmtId="42" fontId="17" fillId="11" borderId="25" xfId="3" applyFont="1" applyFill="1" applyBorder="1" applyAlignment="1" applyProtection="1">
      <alignment horizontal="center" vertical="center" wrapText="1"/>
      <protection locked="0"/>
    </xf>
    <xf numFmtId="9" fontId="18" fillId="13" borderId="60" xfId="4" applyFont="1" applyFill="1" applyBorder="1" applyAlignment="1">
      <alignment horizontal="center" vertical="center"/>
    </xf>
    <xf numFmtId="9" fontId="18" fillId="13" borderId="112" xfId="4" applyFont="1" applyFill="1" applyBorder="1" applyAlignment="1">
      <alignment horizontal="center" vertical="center"/>
    </xf>
    <xf numFmtId="0" fontId="14" fillId="11" borderId="5" xfId="0" applyFont="1" applyFill="1" applyBorder="1" applyAlignment="1">
      <alignment horizontal="center" vertical="center" wrapText="1"/>
    </xf>
    <xf numFmtId="9" fontId="18" fillId="12" borderId="23" xfId="4" applyFont="1" applyFill="1" applyBorder="1" applyAlignment="1">
      <alignment horizontal="center" vertical="center"/>
    </xf>
    <xf numFmtId="9" fontId="18" fillId="12" borderId="24" xfId="4" applyFont="1" applyFill="1" applyBorder="1" applyAlignment="1">
      <alignment horizontal="center" vertical="center"/>
    </xf>
    <xf numFmtId="9" fontId="18" fillId="12" borderId="25" xfId="4" applyFont="1" applyFill="1" applyBorder="1" applyAlignment="1">
      <alignment horizontal="center" vertical="center"/>
    </xf>
    <xf numFmtId="49" fontId="17" fillId="11" borderId="57" xfId="3" applyNumberFormat="1" applyFont="1" applyFill="1" applyBorder="1" applyAlignment="1" applyProtection="1">
      <alignment horizontal="center" vertical="center" wrapText="1"/>
      <protection locked="0"/>
    </xf>
    <xf numFmtId="49" fontId="17" fillId="11" borderId="24" xfId="3" applyNumberFormat="1" applyFont="1" applyFill="1" applyBorder="1" applyAlignment="1" applyProtection="1">
      <alignment horizontal="center" vertical="center" wrapText="1"/>
      <protection locked="0"/>
    </xf>
    <xf numFmtId="0" fontId="17" fillId="11" borderId="19" xfId="0" applyFont="1" applyFill="1" applyBorder="1" applyAlignment="1">
      <alignment horizontal="center" vertical="center" wrapText="1"/>
    </xf>
    <xf numFmtId="0" fontId="18" fillId="11" borderId="10" xfId="9" applyFont="1" applyFill="1" applyBorder="1" applyAlignment="1">
      <alignment horizontal="center" vertical="center"/>
    </xf>
    <xf numFmtId="0" fontId="18" fillId="11" borderId="6" xfId="9" applyFont="1" applyFill="1" applyBorder="1" applyAlignment="1">
      <alignment horizontal="center" vertical="center"/>
    </xf>
    <xf numFmtId="42" fontId="17" fillId="11" borderId="16" xfId="3" applyFont="1" applyFill="1" applyBorder="1" applyAlignment="1" applyProtection="1">
      <alignment horizontal="center" vertical="center" wrapText="1"/>
      <protection locked="0"/>
    </xf>
    <xf numFmtId="42" fontId="17" fillId="11" borderId="18" xfId="3" applyFont="1" applyFill="1" applyBorder="1" applyAlignment="1" applyProtection="1">
      <alignment horizontal="center" vertical="center" wrapText="1"/>
      <protection locked="0"/>
    </xf>
    <xf numFmtId="0" fontId="4" fillId="2" borderId="82" xfId="0" applyFont="1" applyFill="1" applyBorder="1" applyAlignment="1" applyProtection="1">
      <alignment horizontal="center" vertical="center" wrapText="1"/>
      <protection locked="0"/>
    </xf>
    <xf numFmtId="0" fontId="4" fillId="2" borderId="91" xfId="0" applyFont="1" applyFill="1" applyBorder="1" applyAlignment="1" applyProtection="1">
      <alignment horizontal="center" vertical="center" wrapText="1"/>
      <protection locked="0"/>
    </xf>
    <xf numFmtId="0" fontId="4" fillId="2" borderId="81" xfId="0" applyFont="1" applyFill="1" applyBorder="1" applyAlignment="1" applyProtection="1">
      <alignment horizontal="center" vertical="center" wrapText="1"/>
      <protection locked="0"/>
    </xf>
    <xf numFmtId="0" fontId="4" fillId="15" borderId="1" xfId="0" applyFont="1" applyFill="1" applyBorder="1" applyAlignment="1" applyProtection="1">
      <alignment horizontal="center" vertical="center" wrapText="1"/>
      <protection locked="0"/>
    </xf>
    <xf numFmtId="0" fontId="4" fillId="15" borderId="2" xfId="0" applyFont="1" applyFill="1" applyBorder="1" applyAlignment="1" applyProtection="1">
      <alignment horizontal="center" vertical="center" wrapText="1"/>
      <protection locked="0"/>
    </xf>
    <xf numFmtId="0" fontId="5" fillId="3" borderId="2" xfId="0" applyFont="1" applyFill="1" applyBorder="1" applyAlignment="1">
      <alignment horizontal="center" vertical="center"/>
    </xf>
    <xf numFmtId="164" fontId="8" fillId="18" borderId="3" xfId="5" applyFont="1" applyFill="1" applyBorder="1" applyAlignment="1">
      <alignment horizontal="center" vertical="center" wrapText="1"/>
    </xf>
    <xf numFmtId="164" fontId="7" fillId="4" borderId="3" xfId="5" applyFont="1" applyFill="1" applyBorder="1" applyAlignment="1">
      <alignment horizontal="center" vertical="center" wrapText="1"/>
    </xf>
    <xf numFmtId="0" fontId="18" fillId="11" borderId="24" xfId="7" applyFont="1" applyFill="1" applyBorder="1" applyAlignment="1">
      <alignment horizontal="center" vertical="center"/>
    </xf>
    <xf numFmtId="0" fontId="17" fillId="11" borderId="23" xfId="0" applyFont="1" applyFill="1" applyBorder="1" applyAlignment="1">
      <alignment horizontal="center" vertical="center"/>
    </xf>
    <xf numFmtId="0" fontId="17" fillId="11" borderId="24" xfId="0" applyFont="1" applyFill="1" applyBorder="1" applyAlignment="1">
      <alignment horizontal="center" vertical="center"/>
    </xf>
    <xf numFmtId="0" fontId="17" fillId="11" borderId="25" xfId="0" applyFont="1" applyFill="1" applyBorder="1" applyAlignment="1">
      <alignment horizontal="center" vertical="center"/>
    </xf>
    <xf numFmtId="0" fontId="17" fillId="11" borderId="10" xfId="3" applyNumberFormat="1" applyFont="1" applyFill="1" applyBorder="1" applyAlignment="1" applyProtection="1">
      <alignment horizontal="center" vertical="center" wrapText="1"/>
      <protection locked="0"/>
    </xf>
    <xf numFmtId="0" fontId="17" fillId="11" borderId="6" xfId="3" applyNumberFormat="1" applyFont="1" applyFill="1" applyBorder="1" applyAlignment="1" applyProtection="1">
      <alignment horizontal="center" vertical="center" wrapText="1"/>
      <protection locked="0"/>
    </xf>
    <xf numFmtId="9" fontId="17" fillId="11" borderId="10" xfId="0" applyNumberFormat="1"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15" xfId="0" applyFont="1" applyFill="1" applyBorder="1" applyAlignment="1">
      <alignment horizontal="center" vertical="center" wrapText="1"/>
    </xf>
    <xf numFmtId="0" fontId="14" fillId="14" borderId="12" xfId="0" applyFont="1" applyFill="1" applyBorder="1" applyAlignment="1">
      <alignment horizontal="center" vertical="center"/>
    </xf>
    <xf numFmtId="0" fontId="14" fillId="14" borderId="15" xfId="0" applyFont="1" applyFill="1" applyBorder="1" applyAlignment="1">
      <alignment horizontal="center" vertical="center"/>
    </xf>
    <xf numFmtId="42" fontId="17" fillId="11" borderId="13" xfId="0" applyNumberFormat="1" applyFont="1" applyFill="1" applyBorder="1" applyAlignment="1">
      <alignment horizontal="center" vertical="center" wrapText="1"/>
    </xf>
    <xf numFmtId="42" fontId="17" fillId="11" borderId="13" xfId="0" applyNumberFormat="1" applyFont="1" applyFill="1" applyBorder="1" applyAlignment="1" applyProtection="1">
      <alignment horizontal="center" vertical="center" wrapText="1"/>
      <protection locked="0"/>
    </xf>
    <xf numFmtId="0" fontId="18" fillId="11" borderId="43" xfId="7" applyFont="1" applyFill="1" applyBorder="1" applyAlignment="1">
      <alignment horizontal="center" vertical="center"/>
    </xf>
    <xf numFmtId="0" fontId="18" fillId="11" borderId="116" xfId="7" applyFont="1" applyFill="1" applyBorder="1" applyAlignment="1">
      <alignment horizontal="center" vertical="center"/>
    </xf>
    <xf numFmtId="0" fontId="14" fillId="14" borderId="117" xfId="0" applyFont="1" applyFill="1" applyBorder="1" applyAlignment="1">
      <alignment horizontal="center" vertical="center"/>
    </xf>
    <xf numFmtId="9" fontId="18" fillId="13" borderId="119" xfId="4" applyFont="1" applyFill="1" applyBorder="1" applyAlignment="1">
      <alignment horizontal="center" vertical="center"/>
    </xf>
    <xf numFmtId="9" fontId="18" fillId="13" borderId="43" xfId="4" applyFont="1" applyFill="1" applyBorder="1" applyAlignment="1">
      <alignment horizontal="center" vertical="center"/>
    </xf>
    <xf numFmtId="0" fontId="17" fillId="11" borderId="10" xfId="0" applyFont="1" applyFill="1" applyBorder="1" applyAlignment="1">
      <alignment horizontal="center" wrapText="1"/>
    </xf>
    <xf numFmtId="0" fontId="17" fillId="11" borderId="6" xfId="0" applyFont="1" applyFill="1" applyBorder="1" applyAlignment="1">
      <alignment horizontal="center" wrapText="1"/>
    </xf>
    <xf numFmtId="9" fontId="18" fillId="13" borderId="32" xfId="4" applyFont="1" applyFill="1" applyBorder="1" applyAlignment="1">
      <alignment horizontal="center" vertical="center"/>
    </xf>
    <xf numFmtId="9" fontId="18" fillId="13" borderId="140" xfId="4" applyFont="1" applyFill="1" applyBorder="1" applyAlignment="1">
      <alignment horizontal="center" vertical="center"/>
    </xf>
    <xf numFmtId="0" fontId="17" fillId="11" borderId="109" xfId="0" applyFont="1" applyFill="1" applyBorder="1" applyAlignment="1" applyProtection="1">
      <alignment horizontal="center" vertical="center" wrapText="1"/>
      <protection locked="0"/>
    </xf>
    <xf numFmtId="0" fontId="17" fillId="11" borderId="110" xfId="0" applyFont="1" applyFill="1" applyBorder="1" applyAlignment="1" applyProtection="1">
      <alignment horizontal="center" vertical="center" wrapText="1"/>
      <protection locked="0"/>
    </xf>
    <xf numFmtId="0" fontId="17" fillId="11" borderId="113" xfId="0" applyFont="1" applyFill="1" applyBorder="1" applyAlignment="1" applyProtection="1">
      <alignment horizontal="center" vertical="center" wrapText="1"/>
      <protection locked="0"/>
    </xf>
    <xf numFmtId="9" fontId="18" fillId="13" borderId="136" xfId="4" applyFont="1" applyFill="1" applyBorder="1" applyAlignment="1">
      <alignment horizontal="center" vertical="center"/>
    </xf>
    <xf numFmtId="9" fontId="18" fillId="13" borderId="137" xfId="4" applyFont="1" applyFill="1" applyBorder="1" applyAlignment="1">
      <alignment horizontal="center" vertical="center"/>
    </xf>
    <xf numFmtId="9" fontId="18" fillId="13" borderId="138" xfId="4" applyFont="1" applyFill="1" applyBorder="1" applyAlignment="1">
      <alignment horizontal="center" vertical="center"/>
    </xf>
    <xf numFmtId="0" fontId="23" fillId="11" borderId="109" xfId="0" applyFont="1" applyFill="1" applyBorder="1" applyAlignment="1">
      <alignment horizontal="center" vertical="center" wrapText="1"/>
    </xf>
    <xf numFmtId="0" fontId="23" fillId="11" borderId="110" xfId="0" applyFont="1" applyFill="1" applyBorder="1" applyAlignment="1">
      <alignment horizontal="center" vertical="center" wrapText="1"/>
    </xf>
    <xf numFmtId="0" fontId="23" fillId="11" borderId="120" xfId="0" applyFont="1" applyFill="1" applyBorder="1" applyAlignment="1">
      <alignment horizontal="center" vertical="center" wrapText="1"/>
    </xf>
    <xf numFmtId="0" fontId="14" fillId="14" borderId="106" xfId="0" applyFont="1" applyFill="1" applyBorder="1" applyAlignment="1">
      <alignment horizontal="center" vertical="center" wrapText="1"/>
    </xf>
    <xf numFmtId="0" fontId="14" fillId="14" borderId="99" xfId="0" applyFont="1" applyFill="1" applyBorder="1" applyAlignment="1">
      <alignment horizontal="center" vertical="center" wrapText="1"/>
    </xf>
    <xf numFmtId="0" fontId="14" fillId="14" borderId="78" xfId="0" applyFont="1" applyFill="1" applyBorder="1" applyAlignment="1">
      <alignment horizontal="center" vertical="center" wrapText="1"/>
    </xf>
    <xf numFmtId="0" fontId="14" fillId="14" borderId="75" xfId="0" applyFont="1" applyFill="1" applyBorder="1" applyAlignment="1">
      <alignment horizontal="center" vertical="center" wrapText="1"/>
    </xf>
    <xf numFmtId="49" fontId="14" fillId="11" borderId="109" xfId="0" applyNumberFormat="1" applyFont="1" applyFill="1" applyBorder="1" applyAlignment="1" applyProtection="1">
      <alignment horizontal="center" vertical="center" wrapText="1"/>
      <protection locked="0"/>
    </xf>
    <xf numFmtId="49" fontId="14" fillId="11" borderId="110" xfId="0" applyNumberFormat="1" applyFont="1" applyFill="1" applyBorder="1" applyAlignment="1" applyProtection="1">
      <alignment horizontal="center" vertical="center" wrapText="1"/>
      <protection locked="0"/>
    </xf>
    <xf numFmtId="49" fontId="14" fillId="11" borderId="113" xfId="0" applyNumberFormat="1" applyFont="1" applyFill="1" applyBorder="1" applyAlignment="1" applyProtection="1">
      <alignment horizontal="center" vertical="center" wrapText="1"/>
      <protection locked="0"/>
    </xf>
    <xf numFmtId="0" fontId="14" fillId="11" borderId="10" xfId="8" applyFont="1" applyFill="1" applyBorder="1" applyAlignment="1" applyProtection="1">
      <alignment horizontal="center" vertical="center" wrapText="1"/>
      <protection locked="0"/>
    </xf>
    <xf numFmtId="0" fontId="14" fillId="11" borderId="6" xfId="8" applyFont="1" applyFill="1" applyBorder="1" applyAlignment="1" applyProtection="1">
      <alignment horizontal="center" vertical="center" wrapText="1"/>
      <protection locked="0"/>
    </xf>
    <xf numFmtId="0" fontId="14" fillId="11" borderId="109" xfId="0" applyFont="1" applyFill="1" applyBorder="1" applyAlignment="1">
      <alignment horizontal="center" vertical="center" wrapText="1"/>
    </xf>
    <xf numFmtId="0" fontId="14" fillId="11" borderId="113" xfId="0" applyFont="1" applyFill="1" applyBorder="1" applyAlignment="1">
      <alignment horizontal="center" vertical="center" wrapText="1"/>
    </xf>
    <xf numFmtId="0" fontId="14" fillId="11" borderId="10" xfId="0" applyFont="1" applyFill="1" applyBorder="1" applyAlignment="1" applyProtection="1">
      <alignment horizontal="center" vertical="center" wrapText="1"/>
      <protection locked="0"/>
    </xf>
    <xf numFmtId="0" fontId="14" fillId="11" borderId="6" xfId="0" applyFont="1" applyFill="1" applyBorder="1" applyAlignment="1" applyProtection="1">
      <alignment horizontal="center" vertical="center" wrapText="1"/>
      <protection locked="0"/>
    </xf>
    <xf numFmtId="0" fontId="18" fillId="11" borderId="45" xfId="7" applyFont="1" applyFill="1" applyBorder="1" applyAlignment="1">
      <alignment horizontal="center" vertical="center"/>
    </xf>
    <xf numFmtId="0" fontId="18" fillId="11" borderId="139" xfId="7" applyFont="1" applyFill="1" applyBorder="1" applyAlignment="1">
      <alignment horizontal="center" vertical="center"/>
    </xf>
    <xf numFmtId="0" fontId="17" fillId="11" borderId="13" xfId="0" applyFont="1" applyFill="1" applyBorder="1" applyAlignment="1" applyProtection="1">
      <alignment horizontal="center" vertical="center" wrapText="1"/>
      <protection locked="0"/>
    </xf>
    <xf numFmtId="0" fontId="18" fillId="11" borderId="141" xfId="7" applyFont="1" applyFill="1" applyBorder="1" applyAlignment="1">
      <alignment horizontal="center" vertical="center"/>
    </xf>
    <xf numFmtId="0" fontId="14" fillId="14" borderId="109"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8" fillId="11" borderId="32" xfId="7" applyFont="1" applyFill="1" applyBorder="1" applyAlignment="1">
      <alignment horizontal="center" vertical="center"/>
    </xf>
    <xf numFmtId="0" fontId="18" fillId="11" borderId="51" xfId="7" applyFont="1" applyFill="1" applyBorder="1" applyAlignment="1">
      <alignment horizontal="center" vertical="center"/>
    </xf>
    <xf numFmtId="0" fontId="18" fillId="11" borderId="35" xfId="7" applyFont="1" applyFill="1" applyBorder="1" applyAlignment="1">
      <alignment horizontal="center" vertical="center"/>
    </xf>
    <xf numFmtId="0" fontId="14" fillId="14" borderId="122" xfId="0" applyFont="1" applyFill="1" applyBorder="1" applyAlignment="1">
      <alignment horizontal="center" vertical="center" wrapText="1"/>
    </xf>
    <xf numFmtId="0" fontId="14" fillId="14" borderId="0" xfId="0" applyFont="1" applyFill="1" applyAlignment="1">
      <alignment horizontal="center" vertical="center" wrapText="1"/>
    </xf>
    <xf numFmtId="0" fontId="14" fillId="14" borderId="41" xfId="0" applyFont="1" applyFill="1" applyBorder="1" applyAlignment="1">
      <alignment horizontal="center" vertical="center" wrapText="1"/>
    </xf>
    <xf numFmtId="0" fontId="14" fillId="11" borderId="112" xfId="0" applyFont="1" applyFill="1" applyBorder="1" applyAlignment="1">
      <alignment horizontal="center" vertical="center" wrapText="1"/>
    </xf>
    <xf numFmtId="0" fontId="18" fillId="11" borderId="123" xfId="7" applyFont="1" applyFill="1" applyBorder="1" applyAlignment="1">
      <alignment horizontal="center" vertical="center"/>
    </xf>
    <xf numFmtId="0" fontId="18" fillId="11" borderId="124" xfId="7" applyFont="1" applyFill="1" applyBorder="1" applyAlignment="1">
      <alignment horizontal="center" vertical="center"/>
    </xf>
    <xf numFmtId="0" fontId="17" fillId="11" borderId="125" xfId="0" applyFont="1" applyFill="1" applyBorder="1" applyAlignment="1">
      <alignment horizontal="center" vertical="center" wrapText="1"/>
    </xf>
    <xf numFmtId="9" fontId="18" fillId="13" borderId="126" xfId="4" applyFont="1" applyFill="1" applyBorder="1" applyAlignment="1">
      <alignment horizontal="center" vertical="center"/>
    </xf>
    <xf numFmtId="0" fontId="18" fillId="11" borderId="108" xfId="7" applyFont="1" applyFill="1" applyBorder="1" applyAlignment="1">
      <alignment horizontal="center" vertical="center"/>
    </xf>
    <xf numFmtId="0" fontId="17" fillId="11" borderId="108" xfId="0" applyFont="1" applyFill="1" applyBorder="1" applyAlignment="1">
      <alignment horizontal="center"/>
    </xf>
    <xf numFmtId="0" fontId="17" fillId="11" borderId="43" xfId="0" applyFont="1" applyFill="1" applyBorder="1" applyAlignment="1">
      <alignment horizontal="center" vertical="center" wrapText="1"/>
    </xf>
    <xf numFmtId="0" fontId="17" fillId="11" borderId="43" xfId="0" applyFont="1" applyFill="1" applyBorder="1" applyAlignment="1">
      <alignment horizontal="center" vertical="center"/>
    </xf>
    <xf numFmtId="0" fontId="17" fillId="11" borderId="109" xfId="0" applyFont="1" applyFill="1" applyBorder="1" applyAlignment="1">
      <alignment horizontal="center" vertical="center" wrapText="1"/>
    </xf>
    <xf numFmtId="0" fontId="17" fillId="11" borderId="110" xfId="0" applyFont="1" applyFill="1" applyBorder="1" applyAlignment="1">
      <alignment horizontal="center" vertical="center" wrapText="1"/>
    </xf>
    <xf numFmtId="0" fontId="17" fillId="11" borderId="113" xfId="0" applyFont="1" applyFill="1" applyBorder="1" applyAlignment="1">
      <alignment horizontal="center" vertical="center" wrapText="1"/>
    </xf>
    <xf numFmtId="9" fontId="18" fillId="13" borderId="127" xfId="4" applyFont="1" applyFill="1" applyBorder="1" applyAlignment="1">
      <alignment horizontal="center" vertical="center"/>
    </xf>
    <xf numFmtId="0" fontId="17" fillId="11" borderId="74" xfId="0" applyFont="1" applyFill="1" applyBorder="1" applyAlignment="1">
      <alignment horizontal="center" vertical="center"/>
    </xf>
    <xf numFmtId="0" fontId="17" fillId="11" borderId="75" xfId="0" applyFont="1" applyFill="1" applyBorder="1" applyAlignment="1">
      <alignment horizontal="center" vertical="center"/>
    </xf>
    <xf numFmtId="0" fontId="14" fillId="14" borderId="88" xfId="0" applyFont="1" applyFill="1" applyBorder="1" applyAlignment="1">
      <alignment horizontal="center" vertical="center" wrapText="1"/>
    </xf>
    <xf numFmtId="0" fontId="14" fillId="14" borderId="72" xfId="0" applyFont="1" applyFill="1" applyBorder="1" applyAlignment="1">
      <alignment horizontal="center" vertical="center" wrapText="1"/>
    </xf>
    <xf numFmtId="9" fontId="18" fillId="13" borderId="129" xfId="4" applyFont="1" applyFill="1" applyBorder="1" applyAlignment="1">
      <alignment horizontal="center" vertical="center"/>
    </xf>
    <xf numFmtId="9" fontId="18" fillId="13" borderId="130" xfId="4" applyFont="1" applyFill="1" applyBorder="1" applyAlignment="1">
      <alignment horizontal="center" vertical="center"/>
    </xf>
    <xf numFmtId="9" fontId="18" fillId="13" borderId="17" xfId="4" applyFont="1" applyFill="1" applyBorder="1" applyAlignment="1">
      <alignment horizontal="center" vertical="center"/>
    </xf>
    <xf numFmtId="9" fontId="18" fillId="13" borderId="128" xfId="4" applyFont="1" applyFill="1" applyBorder="1" applyAlignment="1">
      <alignment horizontal="center" vertical="center"/>
    </xf>
    <xf numFmtId="9" fontId="18" fillId="13" borderId="54" xfId="4" applyFont="1" applyFill="1" applyBorder="1" applyAlignment="1">
      <alignment horizontal="center" vertical="center"/>
    </xf>
    <xf numFmtId="9" fontId="18" fillId="13" borderId="63" xfId="4" applyFont="1" applyFill="1" applyBorder="1" applyAlignment="1">
      <alignment horizontal="center" vertical="center"/>
    </xf>
    <xf numFmtId="0" fontId="17" fillId="11" borderId="78" xfId="0" applyFont="1" applyFill="1" applyBorder="1" applyAlignment="1">
      <alignment horizontal="center" vertical="center"/>
    </xf>
    <xf numFmtId="0" fontId="14" fillId="11" borderId="71" xfId="0" applyFont="1" applyFill="1" applyBorder="1" applyAlignment="1">
      <alignment horizontal="center" vertical="center" wrapText="1"/>
    </xf>
    <xf numFmtId="0" fontId="14" fillId="11" borderId="72" xfId="0" applyFont="1" applyFill="1" applyBorder="1" applyAlignment="1">
      <alignment horizontal="center" vertical="center" wrapText="1"/>
    </xf>
    <xf numFmtId="0" fontId="14" fillId="11" borderId="79" xfId="0" applyFont="1" applyFill="1" applyBorder="1" applyAlignment="1">
      <alignment horizontal="center" vertical="center" wrapText="1"/>
    </xf>
    <xf numFmtId="9" fontId="18" fillId="13" borderId="55" xfId="4" applyFont="1" applyFill="1" applyBorder="1" applyAlignment="1">
      <alignment horizontal="center" vertical="center"/>
    </xf>
    <xf numFmtId="0" fontId="29" fillId="0" borderId="22" xfId="12" applyFont="1" applyBorder="1" applyAlignment="1">
      <alignment vertical="center"/>
    </xf>
    <xf numFmtId="0" fontId="29" fillId="0" borderId="0" xfId="12" applyFont="1" applyAlignment="1">
      <alignment vertical="center"/>
    </xf>
    <xf numFmtId="0" fontId="36" fillId="0" borderId="22" xfId="12" applyFont="1" applyBorder="1" applyAlignment="1">
      <alignment horizontal="center" vertical="center" wrapText="1"/>
    </xf>
    <xf numFmtId="0" fontId="28" fillId="0" borderId="0" xfId="0" applyFont="1" applyAlignment="1">
      <alignment vertical="center" wrapText="1"/>
    </xf>
    <xf numFmtId="0" fontId="37" fillId="0" borderId="0" xfId="12" applyFont="1"/>
    <xf numFmtId="0" fontId="38" fillId="2" borderId="25" xfId="12" applyFont="1" applyFill="1" applyBorder="1" applyAlignment="1">
      <alignment horizontal="center" vertical="center" wrapText="1"/>
    </xf>
    <xf numFmtId="0" fontId="38" fillId="15" borderId="25" xfId="12" applyFont="1" applyFill="1" applyBorder="1" applyAlignment="1">
      <alignment horizontal="center" vertical="center" wrapText="1"/>
    </xf>
    <xf numFmtId="0" fontId="38" fillId="16" borderId="25" xfId="12" applyFont="1" applyFill="1" applyBorder="1" applyAlignment="1">
      <alignment horizontal="center" vertical="center" wrapText="1"/>
    </xf>
    <xf numFmtId="0" fontId="38" fillId="17" borderId="0" xfId="12" applyFont="1" applyFill="1" applyAlignment="1">
      <alignment horizontal="center" vertical="center" wrapText="1"/>
    </xf>
    <xf numFmtId="164" fontId="4" fillId="18" borderId="131" xfId="5" applyFont="1" applyFill="1" applyBorder="1" applyAlignment="1">
      <alignment horizontal="center" vertical="center" wrapText="1"/>
    </xf>
    <xf numFmtId="0" fontId="39" fillId="0" borderId="0" xfId="12" applyFont="1"/>
    <xf numFmtId="0" fontId="40" fillId="22" borderId="2" xfId="12" applyFont="1" applyFill="1" applyBorder="1" applyAlignment="1">
      <alignment horizontal="center" vertical="center" wrapText="1"/>
    </xf>
    <xf numFmtId="0" fontId="40" fillId="22" borderId="2" xfId="12" applyFont="1" applyFill="1" applyBorder="1" applyAlignment="1">
      <alignment horizontal="center" vertical="center" textRotation="90" wrapText="1"/>
    </xf>
    <xf numFmtId="0" fontId="41" fillId="22" borderId="2" xfId="12" applyFont="1" applyFill="1" applyBorder="1" applyAlignment="1">
      <alignment horizontal="center" vertical="center" wrapText="1"/>
    </xf>
    <xf numFmtId="0" fontId="40" fillId="22" borderId="2" xfId="12" applyFont="1" applyFill="1" applyBorder="1" applyAlignment="1">
      <alignment horizontal="center" vertical="center" textRotation="90" wrapText="1"/>
    </xf>
    <xf numFmtId="0" fontId="41" fillId="22" borderId="2" xfId="12" applyFont="1" applyFill="1" applyBorder="1" applyAlignment="1">
      <alignment horizontal="center" vertical="center" wrapText="1"/>
    </xf>
    <xf numFmtId="9" fontId="41" fillId="22" borderId="2" xfId="12" applyNumberFormat="1" applyFont="1" applyFill="1" applyBorder="1" applyAlignment="1">
      <alignment horizontal="center" vertical="center" wrapText="1"/>
    </xf>
    <xf numFmtId="14" fontId="41" fillId="22" borderId="2" xfId="12" applyNumberFormat="1" applyFont="1" applyFill="1" applyBorder="1" applyAlignment="1">
      <alignment horizontal="center" vertical="center" wrapText="1"/>
    </xf>
    <xf numFmtId="9" fontId="40" fillId="23" borderId="2" xfId="12" applyNumberFormat="1" applyFont="1" applyFill="1" applyBorder="1" applyAlignment="1">
      <alignment horizontal="center" vertical="center" wrapText="1"/>
    </xf>
    <xf numFmtId="6" fontId="41" fillId="22" borderId="2" xfId="12" applyNumberFormat="1" applyFont="1" applyFill="1" applyBorder="1" applyAlignment="1">
      <alignment horizontal="center" vertical="center" wrapText="1"/>
    </xf>
    <xf numFmtId="0" fontId="41" fillId="22" borderId="0" xfId="12" applyFont="1" applyFill="1" applyAlignment="1">
      <alignment horizontal="center" vertical="center" wrapText="1"/>
    </xf>
    <xf numFmtId="9" fontId="30" fillId="12" borderId="131" xfId="13" applyNumberFormat="1" applyFont="1" applyFill="1" applyBorder="1" applyAlignment="1" applyProtection="1">
      <alignment horizontal="center" vertical="center" wrapText="1"/>
      <protection locked="0"/>
    </xf>
    <xf numFmtId="0" fontId="42" fillId="22" borderId="131" xfId="12" applyFont="1" applyFill="1" applyBorder="1" applyAlignment="1">
      <alignment horizontal="center" vertical="center" wrapText="1"/>
    </xf>
    <xf numFmtId="9" fontId="40" fillId="7" borderId="131" xfId="12" applyNumberFormat="1" applyFont="1" applyFill="1" applyBorder="1" applyAlignment="1">
      <alignment horizontal="center" vertical="center"/>
    </xf>
    <xf numFmtId="0" fontId="41" fillId="22" borderId="131" xfId="12" applyFont="1" applyFill="1" applyBorder="1" applyAlignment="1">
      <alignment horizontal="center" vertical="center" wrapText="1"/>
    </xf>
    <xf numFmtId="0" fontId="30" fillId="11" borderId="131" xfId="12" applyFont="1" applyFill="1" applyBorder="1" applyAlignment="1">
      <alignment horizontal="center" vertical="center"/>
    </xf>
    <xf numFmtId="0" fontId="41" fillId="22" borderId="131" xfId="12" applyFont="1" applyFill="1" applyBorder="1" applyAlignment="1">
      <alignment horizontal="center" vertical="center" wrapText="1"/>
    </xf>
    <xf numFmtId="9" fontId="30" fillId="12" borderId="131" xfId="14" applyFont="1" applyFill="1" applyBorder="1" applyAlignment="1">
      <alignment horizontal="center" vertical="center"/>
    </xf>
    <xf numFmtId="0" fontId="30" fillId="11" borderId="131" xfId="15" applyFont="1" applyFill="1" applyBorder="1" applyAlignment="1">
      <alignment horizontal="center" vertical="center"/>
    </xf>
    <xf numFmtId="0" fontId="39" fillId="0" borderId="131" xfId="12" applyFont="1" applyBorder="1" applyAlignment="1">
      <alignment horizontal="center" vertical="center" wrapText="1"/>
    </xf>
    <xf numFmtId="42" fontId="39" fillId="22" borderId="131" xfId="12" applyNumberFormat="1" applyFont="1" applyFill="1" applyBorder="1" applyAlignment="1" applyProtection="1">
      <alignment horizontal="center" vertical="center" wrapText="1"/>
      <protection locked="0"/>
    </xf>
    <xf numFmtId="42" fontId="39" fillId="13" borderId="131" xfId="12" applyNumberFormat="1" applyFont="1" applyFill="1" applyBorder="1" applyAlignment="1" applyProtection="1">
      <alignment horizontal="right" vertical="center" wrapText="1"/>
      <protection locked="0"/>
    </xf>
    <xf numFmtId="42" fontId="41" fillId="24" borderId="131" xfId="13" applyFont="1" applyFill="1" applyBorder="1" applyAlignment="1">
      <alignment horizontal="center" vertical="center" wrapText="1"/>
    </xf>
    <xf numFmtId="169" fontId="39" fillId="13" borderId="131" xfId="12" applyNumberFormat="1" applyFont="1" applyFill="1" applyBorder="1" applyAlignment="1">
      <alignment horizontal="right" vertical="center"/>
    </xf>
    <xf numFmtId="0" fontId="41" fillId="24" borderId="131" xfId="12" applyFont="1" applyFill="1" applyBorder="1" applyAlignment="1">
      <alignment horizontal="center" vertical="center" wrapText="1"/>
    </xf>
    <xf numFmtId="9" fontId="40" fillId="12" borderId="131" xfId="12" applyNumberFormat="1" applyFont="1" applyFill="1" applyBorder="1" applyAlignment="1">
      <alignment horizontal="center" vertical="center" wrapText="1"/>
    </xf>
    <xf numFmtId="0" fontId="39" fillId="5" borderId="131" xfId="12" applyFont="1" applyFill="1" applyBorder="1" applyAlignment="1">
      <alignment horizontal="center" vertical="center"/>
    </xf>
    <xf numFmtId="0" fontId="42" fillId="0" borderId="131" xfId="12" applyFont="1" applyBorder="1" applyAlignment="1">
      <alignment horizontal="center" vertical="center" wrapText="1"/>
    </xf>
    <xf numFmtId="0" fontId="41" fillId="0" borderId="131" xfId="12" applyFont="1" applyBorder="1" applyAlignment="1">
      <alignment horizontal="center" vertical="center" wrapText="1"/>
    </xf>
    <xf numFmtId="0" fontId="39" fillId="5" borderId="131" xfId="12" applyFont="1" applyFill="1" applyBorder="1" applyAlignment="1">
      <alignment horizontal="center" vertical="center"/>
    </xf>
    <xf numFmtId="168" fontId="39" fillId="24" borderId="131" xfId="12" applyNumberFormat="1" applyFont="1" applyFill="1" applyBorder="1" applyAlignment="1">
      <alignment horizontal="center" vertical="center"/>
    </xf>
    <xf numFmtId="168" fontId="39" fillId="13" borderId="131" xfId="12" applyNumberFormat="1" applyFont="1" applyFill="1" applyBorder="1" applyAlignment="1">
      <alignment horizontal="right" vertical="center"/>
    </xf>
    <xf numFmtId="0" fontId="41" fillId="24" borderId="131" xfId="12" applyFont="1" applyFill="1" applyBorder="1" applyAlignment="1">
      <alignment horizontal="center" vertical="center" wrapText="1"/>
    </xf>
    <xf numFmtId="0" fontId="43" fillId="22" borderId="2" xfId="12" applyFont="1" applyFill="1" applyBorder="1" applyAlignment="1">
      <alignment horizontal="center" vertical="center" wrapText="1"/>
    </xf>
    <xf numFmtId="0" fontId="43" fillId="22" borderId="2" xfId="12" applyFont="1" applyFill="1" applyBorder="1" applyAlignment="1">
      <alignment horizontal="center" vertical="center" textRotation="90" wrapText="1"/>
    </xf>
    <xf numFmtId="0" fontId="42" fillId="22" borderId="2" xfId="12" applyFont="1" applyFill="1" applyBorder="1" applyAlignment="1">
      <alignment horizontal="center" vertical="center" wrapText="1"/>
    </xf>
    <xf numFmtId="0" fontId="43" fillId="22" borderId="2" xfId="12" applyFont="1" applyFill="1" applyBorder="1" applyAlignment="1">
      <alignment horizontal="center" vertical="center" textRotation="90" wrapText="1"/>
    </xf>
    <xf numFmtId="0" fontId="42" fillId="22" borderId="2" xfId="12" applyFont="1" applyFill="1" applyBorder="1" applyAlignment="1">
      <alignment horizontal="center" vertical="center" wrapText="1"/>
    </xf>
    <xf numFmtId="9" fontId="42" fillId="22" borderId="2" xfId="12" applyNumberFormat="1" applyFont="1" applyFill="1" applyBorder="1" applyAlignment="1">
      <alignment horizontal="center" vertical="center" wrapText="1"/>
    </xf>
    <xf numFmtId="14" fontId="42" fillId="22" borderId="2" xfId="12" applyNumberFormat="1" applyFont="1" applyFill="1" applyBorder="1" applyAlignment="1">
      <alignment horizontal="center" vertical="center"/>
    </xf>
    <xf numFmtId="9" fontId="43" fillId="23" borderId="2" xfId="12" applyNumberFormat="1" applyFont="1" applyFill="1" applyBorder="1" applyAlignment="1">
      <alignment horizontal="center" vertical="center" wrapText="1"/>
    </xf>
    <xf numFmtId="6" fontId="42" fillId="22" borderId="2" xfId="12" applyNumberFormat="1" applyFont="1" applyFill="1" applyBorder="1" applyAlignment="1">
      <alignment horizontal="center" vertical="center" wrapText="1"/>
    </xf>
    <xf numFmtId="0" fontId="39" fillId="0" borderId="2" xfId="12" applyFont="1" applyBorder="1" applyAlignment="1">
      <alignment horizontal="center" vertical="center" wrapText="1"/>
    </xf>
    <xf numFmtId="0" fontId="39" fillId="0" borderId="132" xfId="12" applyFont="1" applyBorder="1" applyAlignment="1">
      <alignment horizontal="center" vertical="center" wrapText="1"/>
    </xf>
    <xf numFmtId="9" fontId="43" fillId="12" borderId="131" xfId="13" applyNumberFormat="1" applyFont="1" applyFill="1" applyBorder="1" applyAlignment="1" applyProtection="1">
      <alignment horizontal="center" vertical="center" wrapText="1"/>
      <protection locked="0"/>
    </xf>
    <xf numFmtId="42" fontId="42" fillId="0" borderId="131" xfId="13" applyFont="1" applyFill="1" applyBorder="1" applyAlignment="1" applyProtection="1">
      <alignment horizontal="center" vertical="center" wrapText="1"/>
      <protection locked="0"/>
    </xf>
    <xf numFmtId="9" fontId="43" fillId="12" borderId="131" xfId="12" applyNumberFormat="1" applyFont="1" applyFill="1" applyBorder="1" applyAlignment="1">
      <alignment horizontal="center" vertical="center"/>
    </xf>
    <xf numFmtId="0" fontId="42" fillId="5" borderId="131" xfId="12" applyFont="1" applyFill="1" applyBorder="1" applyAlignment="1">
      <alignment horizontal="center" vertical="center"/>
    </xf>
    <xf numFmtId="0" fontId="43" fillId="11" borderId="131" xfId="12" applyFont="1" applyFill="1" applyBorder="1" applyAlignment="1">
      <alignment horizontal="center" vertical="center"/>
    </xf>
    <xf numFmtId="0" fontId="42" fillId="5" borderId="131" xfId="12" applyFont="1" applyFill="1" applyBorder="1" applyAlignment="1">
      <alignment horizontal="center" vertical="center" wrapText="1"/>
    </xf>
    <xf numFmtId="0" fontId="43" fillId="11" borderId="131" xfId="16" applyFont="1" applyFill="1" applyBorder="1" applyAlignment="1">
      <alignment horizontal="center" vertical="center"/>
    </xf>
    <xf numFmtId="168" fontId="42" fillId="5" borderId="131" xfId="12" applyNumberFormat="1" applyFont="1" applyFill="1" applyBorder="1" applyAlignment="1">
      <alignment horizontal="center" vertical="center"/>
    </xf>
    <xf numFmtId="168" fontId="42" fillId="13" borderId="131" xfId="12" applyNumberFormat="1" applyFont="1" applyFill="1" applyBorder="1" applyAlignment="1">
      <alignment horizontal="right" vertical="center"/>
    </xf>
    <xf numFmtId="169" fontId="42" fillId="5" borderId="131" xfId="12" applyNumberFormat="1" applyFont="1" applyFill="1" applyBorder="1" applyAlignment="1">
      <alignment horizontal="center" vertical="center"/>
    </xf>
    <xf numFmtId="169" fontId="42" fillId="13" borderId="131" xfId="12" applyNumberFormat="1" applyFont="1" applyFill="1" applyBorder="1" applyAlignment="1">
      <alignment horizontal="right" vertical="center"/>
    </xf>
    <xf numFmtId="9" fontId="43" fillId="12" borderId="131" xfId="12" applyNumberFormat="1" applyFont="1" applyFill="1" applyBorder="1" applyAlignment="1">
      <alignment horizontal="center" vertical="center" wrapText="1"/>
    </xf>
    <xf numFmtId="0" fontId="42" fillId="24" borderId="131" xfId="12" applyFont="1" applyFill="1" applyBorder="1" applyAlignment="1">
      <alignment horizontal="center" vertical="center" wrapText="1"/>
    </xf>
    <xf numFmtId="0" fontId="42" fillId="5" borderId="131" xfId="12" applyFont="1" applyFill="1" applyBorder="1" applyAlignment="1">
      <alignment horizontal="center" vertical="center" wrapText="1"/>
    </xf>
    <xf numFmtId="14" fontId="42" fillId="22" borderId="2" xfId="12" applyNumberFormat="1" applyFont="1" applyFill="1" applyBorder="1" applyAlignment="1">
      <alignment horizontal="center" vertical="center" wrapText="1"/>
    </xf>
    <xf numFmtId="0" fontId="41" fillId="22" borderId="132" xfId="12" applyFont="1" applyFill="1" applyBorder="1" applyAlignment="1">
      <alignment horizontal="center" vertical="center" wrapText="1"/>
    </xf>
    <xf numFmtId="9" fontId="43" fillId="12" borderId="131" xfId="12" applyNumberFormat="1" applyFont="1" applyFill="1" applyBorder="1" applyAlignment="1">
      <alignment horizontal="center" vertical="center"/>
    </xf>
    <xf numFmtId="0" fontId="42" fillId="5" borderId="131" xfId="12" applyFont="1" applyFill="1" applyBorder="1" applyAlignment="1">
      <alignment horizontal="center" vertical="center"/>
    </xf>
    <xf numFmtId="0" fontId="43" fillId="12" borderId="131" xfId="12" applyFont="1" applyFill="1" applyBorder="1" applyAlignment="1">
      <alignment horizontal="center" vertical="center"/>
    </xf>
    <xf numFmtId="0" fontId="42" fillId="0" borderId="131" xfId="12" applyFont="1" applyBorder="1" applyAlignment="1">
      <alignment horizontal="center" vertical="center" wrapText="1"/>
    </xf>
    <xf numFmtId="0" fontId="39" fillId="5" borderId="131" xfId="12" applyFont="1" applyFill="1" applyBorder="1" applyAlignment="1">
      <alignment horizontal="center" vertical="center" wrapText="1"/>
    </xf>
    <xf numFmtId="42" fontId="42" fillId="22" borderId="131" xfId="13" applyFont="1" applyFill="1" applyBorder="1" applyAlignment="1">
      <alignment horizontal="center" vertical="center" wrapText="1"/>
    </xf>
    <xf numFmtId="42" fontId="42" fillId="25" borderId="131" xfId="13" applyFont="1" applyFill="1" applyBorder="1" applyAlignment="1">
      <alignment horizontal="right" vertical="center"/>
    </xf>
    <xf numFmtId="168" fontId="42" fillId="13" borderId="131" xfId="17" applyNumberFormat="1" applyFont="1" applyFill="1" applyBorder="1" applyAlignment="1">
      <alignment horizontal="right" vertical="center"/>
    </xf>
    <xf numFmtId="169" fontId="42" fillId="5" borderId="131" xfId="17" applyNumberFormat="1" applyFont="1" applyFill="1" applyBorder="1" applyAlignment="1">
      <alignment horizontal="center" vertical="center"/>
    </xf>
    <xf numFmtId="169" fontId="42" fillId="13" borderId="131" xfId="17" applyNumberFormat="1" applyFont="1" applyFill="1" applyBorder="1" applyAlignment="1">
      <alignment horizontal="right" vertical="center"/>
    </xf>
    <xf numFmtId="169" fontId="39" fillId="13" borderId="131" xfId="17" applyNumberFormat="1" applyFont="1" applyFill="1" applyBorder="1" applyAlignment="1">
      <alignment horizontal="right" vertical="center"/>
    </xf>
    <xf numFmtId="0" fontId="41" fillId="0" borderId="131" xfId="12" applyFont="1" applyBorder="1" applyAlignment="1">
      <alignment horizontal="center" vertical="center"/>
    </xf>
    <xf numFmtId="0" fontId="40" fillId="22" borderId="2" xfId="12" applyFont="1" applyFill="1" applyBorder="1" applyAlignment="1">
      <alignment horizontal="center" vertical="center" wrapText="1"/>
    </xf>
    <xf numFmtId="6" fontId="41" fillId="22" borderId="2" xfId="12" applyNumberFormat="1" applyFont="1" applyFill="1" applyBorder="1" applyAlignment="1">
      <alignment horizontal="center" vertical="center" wrapText="1"/>
    </xf>
    <xf numFmtId="9" fontId="30" fillId="12" borderId="131" xfId="13" applyNumberFormat="1" applyFont="1" applyFill="1" applyBorder="1" applyAlignment="1" applyProtection="1">
      <alignment horizontal="center" vertical="center" wrapText="1"/>
      <protection locked="0"/>
    </xf>
    <xf numFmtId="0" fontId="42" fillId="22" borderId="131" xfId="12" applyFont="1" applyFill="1" applyBorder="1" applyAlignment="1">
      <alignment horizontal="center" vertical="center" wrapText="1"/>
    </xf>
    <xf numFmtId="9" fontId="30" fillId="12" borderId="131" xfId="12" applyNumberFormat="1" applyFont="1" applyFill="1" applyBorder="1" applyAlignment="1">
      <alignment horizontal="center" vertical="center"/>
    </xf>
    <xf numFmtId="9" fontId="30" fillId="12" borderId="131" xfId="14" applyFont="1" applyFill="1" applyBorder="1" applyAlignment="1">
      <alignment horizontal="center" vertical="center"/>
    </xf>
    <xf numFmtId="0" fontId="30" fillId="11" borderId="131" xfId="15" applyFont="1" applyFill="1" applyBorder="1" applyAlignment="1">
      <alignment horizontal="center" vertical="center"/>
    </xf>
    <xf numFmtId="166" fontId="42" fillId="0" borderId="131" xfId="12" applyNumberFormat="1" applyFont="1" applyBorder="1" applyAlignment="1">
      <alignment vertical="center"/>
    </xf>
    <xf numFmtId="166" fontId="42" fillId="13" borderId="131" xfId="12" applyNumberFormat="1" applyFont="1" applyFill="1" applyBorder="1" applyAlignment="1">
      <alignment horizontal="right" vertical="center"/>
    </xf>
    <xf numFmtId="168" fontId="42" fillId="13" borderId="131" xfId="17" applyNumberFormat="1" applyFont="1" applyFill="1" applyBorder="1" applyAlignment="1">
      <alignment horizontal="right" vertical="center"/>
    </xf>
    <xf numFmtId="169" fontId="42" fillId="13" borderId="131" xfId="17" applyNumberFormat="1" applyFont="1" applyFill="1" applyBorder="1" applyAlignment="1">
      <alignment horizontal="right" vertical="center"/>
    </xf>
    <xf numFmtId="169" fontId="39" fillId="13" borderId="131" xfId="17" applyNumberFormat="1" applyFont="1" applyFill="1" applyBorder="1" applyAlignment="1">
      <alignment horizontal="right" vertical="center"/>
    </xf>
    <xf numFmtId="0" fontId="41" fillId="0" borderId="131" xfId="12" applyFont="1" applyBorder="1" applyAlignment="1">
      <alignment vertical="center"/>
    </xf>
    <xf numFmtId="0" fontId="39" fillId="5" borderId="131" xfId="12" applyFont="1" applyFill="1" applyBorder="1" applyAlignment="1">
      <alignment horizontal="center" vertical="center" wrapText="1"/>
    </xf>
    <xf numFmtId="0" fontId="42" fillId="5" borderId="131" xfId="15" applyFont="1" applyFill="1" applyBorder="1" applyAlignment="1">
      <alignment horizontal="center" vertical="center"/>
    </xf>
    <xf numFmtId="168" fontId="42" fillId="5" borderId="131" xfId="17" applyNumberFormat="1" applyFont="1" applyFill="1" applyBorder="1" applyAlignment="1">
      <alignment horizontal="center" vertical="center"/>
    </xf>
    <xf numFmtId="0" fontId="40" fillId="0" borderId="2" xfId="12" applyFont="1" applyBorder="1" applyAlignment="1">
      <alignment horizontal="center" vertical="center" wrapText="1"/>
    </xf>
    <xf numFmtId="0" fontId="40" fillId="0" borderId="2" xfId="12" applyFont="1" applyBorder="1" applyAlignment="1">
      <alignment horizontal="center" vertical="center" textRotation="90" wrapText="1"/>
    </xf>
    <xf numFmtId="0" fontId="41" fillId="0" borderId="2" xfId="12" applyFont="1" applyBorder="1" applyAlignment="1">
      <alignment horizontal="center" vertical="center" wrapText="1"/>
    </xf>
    <xf numFmtId="0" fontId="40" fillId="0" borderId="2" xfId="12" applyFont="1" applyBorder="1" applyAlignment="1">
      <alignment horizontal="center" vertical="center" textRotation="90" wrapText="1"/>
    </xf>
    <xf numFmtId="0" fontId="41" fillId="0" borderId="2" xfId="12" applyFont="1" applyBorder="1" applyAlignment="1">
      <alignment horizontal="center" vertical="center" wrapText="1"/>
    </xf>
    <xf numFmtId="9" fontId="41" fillId="0" borderId="2" xfId="12" applyNumberFormat="1" applyFont="1" applyBorder="1" applyAlignment="1">
      <alignment horizontal="center" vertical="center" wrapText="1"/>
    </xf>
    <xf numFmtId="14" fontId="41" fillId="0" borderId="2" xfId="12" applyNumberFormat="1" applyFont="1" applyBorder="1" applyAlignment="1">
      <alignment horizontal="center" vertical="center" wrapText="1"/>
    </xf>
    <xf numFmtId="6" fontId="41" fillId="0" borderId="2" xfId="12" applyNumberFormat="1" applyFont="1" applyBorder="1" applyAlignment="1">
      <alignment horizontal="center" vertical="center"/>
    </xf>
    <xf numFmtId="0" fontId="41" fillId="0" borderId="2" xfId="12" applyFont="1" applyBorder="1" applyAlignment="1">
      <alignment horizontal="center" vertical="center"/>
    </xf>
    <xf numFmtId="0" fontId="41" fillId="0" borderId="0" xfId="12" applyFont="1" applyAlignment="1">
      <alignment horizontal="center" vertical="center"/>
    </xf>
    <xf numFmtId="49" fontId="30" fillId="12" borderId="131" xfId="12" applyNumberFormat="1" applyFont="1" applyFill="1" applyBorder="1" applyAlignment="1" applyProtection="1">
      <alignment horizontal="center" vertical="center" wrapText="1"/>
      <protection locked="0"/>
    </xf>
    <xf numFmtId="49" fontId="42" fillId="0" borderId="131" xfId="12" applyNumberFormat="1" applyFont="1" applyBorder="1" applyAlignment="1" applyProtection="1">
      <alignment horizontal="center" vertical="center" wrapText="1"/>
      <protection locked="0"/>
    </xf>
    <xf numFmtId="0" fontId="41" fillId="5" borderId="131" xfId="12" applyFont="1" applyFill="1" applyBorder="1" applyAlignment="1">
      <alignment horizontal="center" vertical="center" wrapText="1"/>
    </xf>
    <xf numFmtId="0" fontId="30" fillId="5" borderId="131" xfId="12" applyFont="1" applyFill="1" applyBorder="1" applyAlignment="1">
      <alignment horizontal="center" vertical="center"/>
    </xf>
    <xf numFmtId="0" fontId="30" fillId="5" borderId="131" xfId="18" applyFont="1" applyFill="1" applyBorder="1" applyAlignment="1">
      <alignment horizontal="center" vertical="center"/>
    </xf>
    <xf numFmtId="44" fontId="39" fillId="5" borderId="131" xfId="17" applyFont="1" applyFill="1" applyBorder="1" applyAlignment="1">
      <alignment horizontal="center" vertical="center"/>
    </xf>
    <xf numFmtId="44" fontId="39" fillId="13" borderId="131" xfId="17" applyFont="1" applyFill="1" applyBorder="1" applyAlignment="1">
      <alignment horizontal="right" vertical="center"/>
    </xf>
    <xf numFmtId="42" fontId="39" fillId="24" borderId="131" xfId="13" applyFont="1" applyFill="1" applyBorder="1" applyAlignment="1" applyProtection="1">
      <alignment horizontal="center" vertical="center" wrapText="1"/>
      <protection locked="0"/>
    </xf>
    <xf numFmtId="170" fontId="39" fillId="13" borderId="131" xfId="17" applyNumberFormat="1" applyFont="1" applyFill="1" applyBorder="1" applyAlignment="1">
      <alignment horizontal="right" vertical="center"/>
    </xf>
    <xf numFmtId="49" fontId="39" fillId="0" borderId="131" xfId="12" applyNumberFormat="1" applyFont="1" applyBorder="1" applyAlignment="1" applyProtection="1">
      <alignment horizontal="center" vertical="center" wrapText="1"/>
      <protection locked="0"/>
    </xf>
    <xf numFmtId="0" fontId="41" fillId="0" borderId="133" xfId="12" applyFont="1" applyBorder="1" applyAlignment="1">
      <alignment horizontal="center" vertical="center"/>
    </xf>
    <xf numFmtId="0" fontId="41" fillId="0" borderId="134" xfId="12" applyFont="1" applyBorder="1" applyAlignment="1">
      <alignment horizontal="center" vertical="center"/>
    </xf>
    <xf numFmtId="9" fontId="30" fillId="12" borderId="131" xfId="12" applyNumberFormat="1" applyFont="1" applyFill="1" applyBorder="1" applyAlignment="1">
      <alignment horizontal="center" vertical="center"/>
    </xf>
    <xf numFmtId="0" fontId="40" fillId="0" borderId="2" xfId="12" applyFont="1" applyBorder="1" applyAlignment="1">
      <alignment horizontal="center" vertical="center" wrapText="1"/>
    </xf>
    <xf numFmtId="6" fontId="41" fillId="0" borderId="2" xfId="12" applyNumberFormat="1" applyFont="1" applyBorder="1" applyAlignment="1">
      <alignment horizontal="center" vertical="center"/>
    </xf>
    <xf numFmtId="0" fontId="41" fillId="0" borderId="2" xfId="12" applyFont="1" applyBorder="1" applyAlignment="1">
      <alignment horizontal="center" vertical="center"/>
    </xf>
    <xf numFmtId="0" fontId="30" fillId="12" borderId="131" xfId="12" applyFont="1" applyFill="1" applyBorder="1" applyAlignment="1">
      <alignment horizontal="center" vertical="center" wrapText="1"/>
    </xf>
    <xf numFmtId="0" fontId="30" fillId="5" borderId="131" xfId="18" applyFont="1" applyFill="1" applyBorder="1" applyAlignment="1">
      <alignment horizontal="center" vertical="center"/>
    </xf>
    <xf numFmtId="44" fontId="39" fillId="5" borderId="131" xfId="17" applyFont="1" applyFill="1" applyBorder="1" applyAlignment="1">
      <alignment horizontal="center" vertical="center"/>
    </xf>
    <xf numFmtId="44" fontId="39" fillId="13" borderId="131" xfId="17" applyFont="1" applyFill="1" applyBorder="1" applyAlignment="1">
      <alignment horizontal="right" vertical="center"/>
    </xf>
    <xf numFmtId="42" fontId="39" fillId="24" borderId="131" xfId="13" applyFont="1" applyFill="1" applyBorder="1" applyAlignment="1" applyProtection="1">
      <alignment horizontal="center" vertical="center" wrapText="1"/>
      <protection locked="0"/>
    </xf>
    <xf numFmtId="170" fontId="39" fillId="13" borderId="131" xfId="17" applyNumberFormat="1" applyFont="1" applyFill="1" applyBorder="1" applyAlignment="1">
      <alignment horizontal="right" vertical="center"/>
    </xf>
    <xf numFmtId="49" fontId="39" fillId="0" borderId="131" xfId="12" applyNumberFormat="1" applyFont="1" applyBorder="1" applyAlignment="1" applyProtection="1">
      <alignment horizontal="center" vertical="center" wrapText="1"/>
      <protection locked="0"/>
    </xf>
    <xf numFmtId="49" fontId="30" fillId="12" borderId="131" xfId="12" applyNumberFormat="1" applyFont="1" applyFill="1" applyBorder="1" applyAlignment="1" applyProtection="1">
      <alignment horizontal="center" vertical="center" wrapText="1"/>
      <protection locked="0"/>
    </xf>
    <xf numFmtId="49" fontId="42" fillId="0" borderId="131" xfId="12" applyNumberFormat="1" applyFont="1" applyBorder="1" applyAlignment="1" applyProtection="1">
      <alignment horizontal="center" vertical="center" wrapText="1"/>
      <protection locked="0"/>
    </xf>
    <xf numFmtId="0" fontId="30" fillId="5" borderId="131" xfId="18" applyFont="1" applyFill="1" applyBorder="1" applyAlignment="1">
      <alignment vertical="center"/>
    </xf>
    <xf numFmtId="44" fontId="39" fillId="5" borderId="131" xfId="17" applyFont="1" applyFill="1" applyBorder="1" applyAlignment="1">
      <alignment vertical="center"/>
    </xf>
    <xf numFmtId="0" fontId="41" fillId="0" borderId="131" xfId="12" applyFont="1" applyBorder="1" applyAlignment="1">
      <alignment wrapText="1"/>
    </xf>
    <xf numFmtId="0" fontId="41" fillId="22" borderId="131" xfId="12" applyFont="1" applyFill="1" applyBorder="1" applyAlignment="1">
      <alignment horizontal="center" wrapText="1"/>
    </xf>
    <xf numFmtId="0" fontId="39" fillId="5" borderId="131" xfId="12" applyFont="1" applyFill="1" applyBorder="1" applyAlignment="1">
      <alignment vertical="center"/>
    </xf>
    <xf numFmtId="168" fontId="39" fillId="5" borderId="131" xfId="17" applyNumberFormat="1" applyFont="1" applyFill="1" applyBorder="1" applyAlignment="1">
      <alignment horizontal="center" vertical="center"/>
    </xf>
    <xf numFmtId="168" fontId="39" fillId="13" borderId="131" xfId="17" applyNumberFormat="1" applyFont="1" applyFill="1" applyBorder="1" applyAlignment="1">
      <alignment horizontal="right" vertical="center"/>
    </xf>
    <xf numFmtId="0" fontId="41" fillId="24" borderId="131" xfId="12" applyFont="1" applyFill="1" applyBorder="1" applyAlignment="1">
      <alignment horizontal="left" vertical="center" wrapText="1"/>
    </xf>
    <xf numFmtId="0" fontId="41" fillId="22" borderId="131" xfId="12" applyFont="1" applyFill="1" applyBorder="1" applyAlignment="1">
      <alignment horizontal="left" vertical="center" wrapText="1"/>
    </xf>
    <xf numFmtId="0" fontId="41" fillId="22" borderId="131" xfId="12" applyFont="1" applyFill="1" applyBorder="1" applyAlignment="1">
      <alignment vertical="center" wrapText="1"/>
    </xf>
    <xf numFmtId="0" fontId="41" fillId="0" borderId="131" xfId="12" applyFont="1" applyBorder="1" applyAlignment="1">
      <alignment vertical="center" wrapText="1"/>
    </xf>
    <xf numFmtId="9" fontId="40" fillId="7" borderId="131" xfId="12" applyNumberFormat="1" applyFont="1" applyFill="1" applyBorder="1" applyAlignment="1">
      <alignment horizontal="center" vertical="center"/>
    </xf>
    <xf numFmtId="9" fontId="40" fillId="12" borderId="131" xfId="12" applyNumberFormat="1" applyFont="1" applyFill="1" applyBorder="1" applyAlignment="1">
      <alignment horizontal="center" vertical="center" wrapText="1"/>
    </xf>
    <xf numFmtId="0" fontId="41" fillId="22" borderId="131" xfId="12" applyFont="1" applyFill="1" applyBorder="1" applyAlignment="1">
      <alignment horizontal="left" vertical="center" wrapText="1"/>
    </xf>
    <xf numFmtId="0" fontId="41" fillId="22" borderId="131" xfId="12" applyFont="1" applyFill="1" applyBorder="1" applyAlignment="1">
      <alignment horizontal="center" vertical="center"/>
    </xf>
    <xf numFmtId="0" fontId="41" fillId="0" borderId="131" xfId="12" applyFont="1" applyBorder="1" applyAlignment="1">
      <alignment horizontal="center" vertical="center" wrapText="1"/>
    </xf>
    <xf numFmtId="0" fontId="41" fillId="22" borderId="133" xfId="12" applyFont="1" applyFill="1" applyBorder="1" applyAlignment="1">
      <alignment horizontal="center" vertical="center" wrapText="1"/>
    </xf>
    <xf numFmtId="9" fontId="40" fillId="7" borderId="131" xfId="12" applyNumberFormat="1" applyFont="1" applyFill="1" applyBorder="1" applyAlignment="1">
      <alignment horizontal="center" vertical="center" wrapText="1"/>
    </xf>
    <xf numFmtId="0" fontId="41" fillId="22" borderId="134" xfId="12" applyFont="1" applyFill="1" applyBorder="1" applyAlignment="1">
      <alignment horizontal="center" vertical="center" wrapText="1"/>
    </xf>
    <xf numFmtId="9" fontId="43" fillId="7" borderId="131" xfId="12" applyNumberFormat="1" applyFont="1" applyFill="1" applyBorder="1" applyAlignment="1">
      <alignment horizontal="center" vertical="center" wrapText="1"/>
    </xf>
    <xf numFmtId="0" fontId="42" fillId="24" borderId="131" xfId="12" applyFont="1" applyFill="1" applyBorder="1" applyAlignment="1">
      <alignment horizontal="left" vertical="center" wrapText="1"/>
    </xf>
    <xf numFmtId="0" fontId="41" fillId="24" borderId="131" xfId="12" applyFont="1" applyFill="1" applyBorder="1" applyAlignment="1">
      <alignment horizontal="left" vertical="center" wrapText="1"/>
    </xf>
    <xf numFmtId="9" fontId="40" fillId="12" borderId="131" xfId="12" applyNumberFormat="1" applyFont="1" applyFill="1" applyBorder="1" applyAlignment="1">
      <alignment horizontal="center" vertical="center"/>
    </xf>
    <xf numFmtId="0" fontId="41" fillId="0" borderId="131" xfId="12" applyFont="1" applyBorder="1" applyAlignment="1">
      <alignment horizontal="left" vertical="center" wrapText="1"/>
    </xf>
    <xf numFmtId="9" fontId="40" fillId="12" borderId="131" xfId="12" applyNumberFormat="1" applyFont="1" applyFill="1" applyBorder="1" applyAlignment="1">
      <alignment horizontal="center" vertical="center"/>
    </xf>
    <xf numFmtId="0" fontId="41" fillId="0" borderId="131" xfId="12" applyFont="1" applyBorder="1" applyAlignment="1">
      <alignment horizontal="center" vertical="center"/>
    </xf>
    <xf numFmtId="9" fontId="43" fillId="12" borderId="131" xfId="12" applyNumberFormat="1" applyFont="1" applyFill="1" applyBorder="1" applyAlignment="1">
      <alignment horizontal="center" vertical="center" wrapText="1"/>
    </xf>
    <xf numFmtId="0" fontId="41" fillId="0" borderId="131" xfId="12" applyFont="1" applyBorder="1" applyAlignment="1">
      <alignment vertical="center" wrapText="1"/>
    </xf>
    <xf numFmtId="0" fontId="39" fillId="5" borderId="131" xfId="12" applyFont="1" applyFill="1" applyBorder="1" applyAlignment="1">
      <alignment horizontal="left" vertical="center"/>
    </xf>
    <xf numFmtId="0" fontId="43" fillId="12" borderId="131" xfId="12" applyFont="1" applyFill="1" applyBorder="1" applyAlignment="1">
      <alignment horizontal="center" vertical="center" wrapText="1"/>
    </xf>
    <xf numFmtId="6" fontId="41" fillId="0" borderId="2" xfId="12" applyNumberFormat="1" applyFont="1" applyBorder="1" applyAlignment="1">
      <alignment horizontal="center" vertical="center" wrapText="1"/>
    </xf>
    <xf numFmtId="6" fontId="41" fillId="0" borderId="0" xfId="12" applyNumberFormat="1" applyFont="1" applyAlignment="1">
      <alignment horizontal="center" vertical="center" wrapText="1"/>
    </xf>
    <xf numFmtId="0" fontId="41" fillId="5" borderId="131" xfId="12" applyFont="1" applyFill="1" applyBorder="1" applyAlignment="1">
      <alignment horizontal="center" vertical="center"/>
    </xf>
    <xf numFmtId="168" fontId="39" fillId="5" borderId="131" xfId="12" applyNumberFormat="1" applyFont="1" applyFill="1" applyBorder="1" applyAlignment="1">
      <alignment horizontal="center" vertical="center"/>
    </xf>
    <xf numFmtId="42" fontId="39" fillId="0" borderId="131" xfId="13" applyFont="1" applyFill="1" applyBorder="1" applyAlignment="1">
      <alignment horizontal="center" vertical="center" wrapText="1"/>
    </xf>
    <xf numFmtId="0" fontId="44" fillId="5" borderId="131" xfId="11" applyFont="1" applyFill="1" applyBorder="1" applyAlignment="1">
      <alignment horizontal="center" vertical="center" wrapText="1"/>
    </xf>
    <xf numFmtId="49" fontId="42" fillId="0" borderId="131" xfId="13" applyNumberFormat="1" applyFont="1" applyFill="1" applyBorder="1" applyAlignment="1" applyProtection="1">
      <alignment horizontal="center" vertical="center" wrapText="1"/>
      <protection locked="0"/>
    </xf>
    <xf numFmtId="0" fontId="41" fillId="5" borderId="131" xfId="12" applyFont="1" applyFill="1" applyBorder="1" applyAlignment="1">
      <alignment horizontal="center" vertical="center" wrapText="1"/>
    </xf>
    <xf numFmtId="0" fontId="41" fillId="22" borderId="2" xfId="12" applyFont="1" applyFill="1" applyBorder="1" applyAlignment="1">
      <alignment vertical="center" wrapText="1"/>
    </xf>
    <xf numFmtId="6" fontId="41" fillId="0" borderId="2" xfId="12" applyNumberFormat="1" applyFont="1" applyBorder="1" applyAlignment="1">
      <alignment horizontal="center" vertical="center" wrapText="1"/>
    </xf>
    <xf numFmtId="49" fontId="42" fillId="0" borderId="131" xfId="13" applyNumberFormat="1" applyFont="1" applyFill="1" applyBorder="1" applyAlignment="1" applyProtection="1">
      <alignment horizontal="center" vertical="center" wrapText="1"/>
      <protection locked="0"/>
    </xf>
    <xf numFmtId="168" fontId="39" fillId="5" borderId="131" xfId="12" applyNumberFormat="1" applyFont="1" applyFill="1" applyBorder="1" applyAlignment="1">
      <alignment horizontal="center" vertical="center"/>
    </xf>
    <xf numFmtId="168" fontId="39" fillId="13" borderId="131" xfId="12" applyNumberFormat="1" applyFont="1" applyFill="1" applyBorder="1" applyAlignment="1">
      <alignment horizontal="right" vertical="center"/>
    </xf>
    <xf numFmtId="42" fontId="39" fillId="24" borderId="131" xfId="13" applyFont="1" applyFill="1" applyBorder="1" applyAlignment="1">
      <alignment vertical="center"/>
    </xf>
    <xf numFmtId="169" fontId="39" fillId="13" borderId="131" xfId="12" applyNumberFormat="1" applyFont="1" applyFill="1" applyBorder="1" applyAlignment="1">
      <alignment horizontal="right" vertical="center"/>
    </xf>
    <xf numFmtId="42" fontId="39" fillId="0" borderId="131" xfId="13" applyFont="1" applyFill="1" applyBorder="1" applyAlignment="1">
      <alignment vertical="center" wrapText="1"/>
    </xf>
    <xf numFmtId="42" fontId="39" fillId="0" borderId="131" xfId="13" applyFont="1" applyFill="1" applyBorder="1" applyAlignment="1">
      <alignment horizontal="center" vertical="center" wrapText="1"/>
    </xf>
    <xf numFmtId="0" fontId="41" fillId="24" borderId="131" xfId="12" applyFont="1" applyFill="1" applyBorder="1" applyAlignment="1">
      <alignment horizontal="center" vertical="center"/>
    </xf>
    <xf numFmtId="0" fontId="42" fillId="24" borderId="131" xfId="12" applyFont="1" applyFill="1" applyBorder="1" applyAlignment="1">
      <alignment horizontal="center" vertical="center" wrapText="1"/>
    </xf>
    <xf numFmtId="42" fontId="39" fillId="24" borderId="131" xfId="13" applyFont="1" applyFill="1" applyBorder="1" applyAlignment="1">
      <alignment horizontal="center" vertical="center"/>
    </xf>
    <xf numFmtId="0" fontId="40" fillId="22" borderId="2" xfId="12" applyFont="1" applyFill="1" applyBorder="1" applyAlignment="1">
      <alignment horizontal="center" vertical="center" textRotation="90"/>
    </xf>
    <xf numFmtId="9" fontId="41" fillId="22" borderId="2" xfId="12" applyNumberFormat="1" applyFont="1" applyFill="1" applyBorder="1" applyAlignment="1">
      <alignment horizontal="center" vertical="center"/>
    </xf>
    <xf numFmtId="14" fontId="41" fillId="22" borderId="2" xfId="12" applyNumberFormat="1" applyFont="1" applyFill="1" applyBorder="1" applyAlignment="1">
      <alignment horizontal="center" vertical="center"/>
    </xf>
    <xf numFmtId="9" fontId="40" fillId="23" borderId="2" xfId="12" applyNumberFormat="1" applyFont="1" applyFill="1" applyBorder="1" applyAlignment="1">
      <alignment horizontal="center" vertical="center"/>
    </xf>
    <xf numFmtId="6" fontId="41" fillId="22" borderId="2" xfId="12" applyNumberFormat="1" applyFont="1" applyFill="1" applyBorder="1" applyAlignment="1">
      <alignment horizontal="center" vertical="center"/>
    </xf>
    <xf numFmtId="6" fontId="41" fillId="22" borderId="0" xfId="12" applyNumberFormat="1" applyFont="1" applyFill="1" applyAlignment="1">
      <alignment horizontal="center" vertical="center"/>
    </xf>
    <xf numFmtId="9" fontId="30" fillId="12" borderId="131" xfId="13" applyNumberFormat="1" applyFont="1" applyFill="1" applyBorder="1" applyAlignment="1">
      <alignment horizontal="center" vertical="center"/>
    </xf>
    <xf numFmtId="49" fontId="39" fillId="5" borderId="131" xfId="13" applyNumberFormat="1" applyFont="1" applyFill="1" applyBorder="1" applyAlignment="1">
      <alignment horizontal="center" vertical="center" wrapText="1"/>
    </xf>
    <xf numFmtId="168" fontId="39" fillId="5" borderId="131" xfId="12" applyNumberFormat="1" applyFont="1" applyFill="1" applyBorder="1" applyAlignment="1">
      <alignment vertical="center"/>
    </xf>
    <xf numFmtId="42" fontId="39" fillId="24" borderId="131" xfId="13" applyFont="1" applyFill="1" applyBorder="1" applyAlignment="1">
      <alignment horizontal="center" vertical="center"/>
    </xf>
    <xf numFmtId="0" fontId="40" fillId="26" borderId="2" xfId="12" applyFont="1" applyFill="1" applyBorder="1" applyAlignment="1">
      <alignment horizontal="center" vertical="center" textRotation="90" wrapText="1"/>
    </xf>
    <xf numFmtId="0" fontId="41" fillId="26" borderId="2" xfId="12" applyFont="1" applyFill="1" applyBorder="1" applyAlignment="1">
      <alignment horizontal="center" vertical="center" wrapText="1"/>
    </xf>
    <xf numFmtId="0" fontId="40" fillId="26" borderId="2" xfId="12" applyFont="1" applyFill="1" applyBorder="1" applyAlignment="1">
      <alignment horizontal="center" vertical="center" textRotation="90" wrapText="1"/>
    </xf>
    <xf numFmtId="0" fontId="41" fillId="26" borderId="2" xfId="12" applyFont="1" applyFill="1" applyBorder="1" applyAlignment="1">
      <alignment horizontal="center" vertical="center" wrapText="1"/>
    </xf>
    <xf numFmtId="9" fontId="41" fillId="26" borderId="2" xfId="12" applyNumberFormat="1" applyFont="1" applyFill="1" applyBorder="1" applyAlignment="1">
      <alignment horizontal="center" vertical="center" wrapText="1"/>
    </xf>
    <xf numFmtId="14" fontId="41" fillId="26" borderId="2" xfId="12" applyNumberFormat="1" applyFont="1" applyFill="1" applyBorder="1" applyAlignment="1">
      <alignment horizontal="center" vertical="center" wrapText="1"/>
    </xf>
    <xf numFmtId="9" fontId="43" fillId="27" borderId="2" xfId="12" applyNumberFormat="1" applyFont="1" applyFill="1" applyBorder="1" applyAlignment="1">
      <alignment horizontal="center" vertical="center" wrapText="1"/>
    </xf>
    <xf numFmtId="6" fontId="41" fillId="26" borderId="2" xfId="12" applyNumberFormat="1" applyFont="1" applyFill="1" applyBorder="1" applyAlignment="1">
      <alignment horizontal="center" vertical="center" wrapText="1"/>
    </xf>
    <xf numFmtId="6" fontId="41" fillId="26" borderId="0" xfId="12" applyNumberFormat="1" applyFont="1" applyFill="1" applyAlignment="1">
      <alignment horizontal="center" vertical="center" wrapText="1"/>
    </xf>
    <xf numFmtId="0" fontId="39" fillId="5" borderId="131" xfId="12" applyFont="1" applyFill="1" applyBorder="1" applyAlignment="1">
      <alignment horizontal="center" wrapText="1"/>
    </xf>
    <xf numFmtId="0" fontId="30" fillId="11" borderId="131" xfId="19" applyFont="1" applyFill="1" applyBorder="1" applyAlignment="1">
      <alignment horizontal="center" vertical="center"/>
    </xf>
    <xf numFmtId="44" fontId="39" fillId="5" borderId="131" xfId="17" applyFont="1" applyFill="1" applyBorder="1" applyAlignment="1">
      <alignment horizontal="center" vertical="center" wrapText="1"/>
    </xf>
    <xf numFmtId="44" fontId="39" fillId="13" borderId="131" xfId="17" applyFont="1" applyFill="1" applyBorder="1" applyAlignment="1">
      <alignment horizontal="right" vertical="center" wrapText="1"/>
    </xf>
    <xf numFmtId="42" fontId="39" fillId="24" borderId="131" xfId="13" applyFont="1" applyFill="1" applyBorder="1" applyAlignment="1">
      <alignment horizontal="center" vertical="center" wrapText="1"/>
    </xf>
    <xf numFmtId="0" fontId="30" fillId="12" borderId="131" xfId="12" applyFont="1" applyFill="1" applyBorder="1" applyAlignment="1">
      <alignment horizontal="center" vertical="center"/>
    </xf>
    <xf numFmtId="6" fontId="41" fillId="0" borderId="133" xfId="12" applyNumberFormat="1" applyFont="1" applyBorder="1" applyAlignment="1">
      <alignment horizontal="center" vertical="center" wrapText="1"/>
    </xf>
    <xf numFmtId="0" fontId="45" fillId="11" borderId="131" xfId="12" applyFont="1" applyFill="1" applyBorder="1" applyAlignment="1">
      <alignment horizontal="center" vertical="center"/>
    </xf>
    <xf numFmtId="0" fontId="45" fillId="11" borderId="131" xfId="19" applyFont="1" applyFill="1" applyBorder="1" applyAlignment="1">
      <alignment horizontal="center" vertical="center"/>
    </xf>
    <xf numFmtId="42" fontId="41" fillId="0" borderId="131" xfId="13" applyFont="1" applyBorder="1" applyAlignment="1" applyProtection="1">
      <alignment horizontal="center" vertical="center" wrapText="1"/>
      <protection locked="0"/>
    </xf>
    <xf numFmtId="42" fontId="41" fillId="13" borderId="131" xfId="13" applyFont="1" applyFill="1" applyBorder="1" applyAlignment="1" applyProtection="1">
      <alignment horizontal="right" vertical="center" wrapText="1"/>
      <protection locked="0"/>
    </xf>
    <xf numFmtId="42" fontId="42" fillId="24" borderId="131" xfId="13" applyFont="1" applyFill="1" applyBorder="1" applyAlignment="1" applyProtection="1">
      <alignment horizontal="center" vertical="center" wrapText="1"/>
      <protection locked="0"/>
    </xf>
    <xf numFmtId="0" fontId="39" fillId="0" borderId="131" xfId="12" applyFont="1" applyBorder="1" applyAlignment="1">
      <alignment horizontal="center" vertical="center"/>
    </xf>
    <xf numFmtId="6" fontId="41" fillId="0" borderId="132" xfId="12" applyNumberFormat="1" applyFont="1" applyBorder="1" applyAlignment="1">
      <alignment horizontal="center" vertical="center" wrapText="1"/>
    </xf>
    <xf numFmtId="42" fontId="42" fillId="5" borderId="131" xfId="13" applyFont="1" applyFill="1" applyBorder="1" applyAlignment="1" applyProtection="1">
      <alignment horizontal="center" vertical="center" wrapText="1"/>
      <protection locked="0"/>
    </xf>
    <xf numFmtId="42" fontId="42" fillId="13" borderId="131" xfId="13" applyFont="1" applyFill="1" applyBorder="1" applyAlignment="1" applyProtection="1">
      <alignment horizontal="right" vertical="center" wrapText="1"/>
      <protection locked="0"/>
    </xf>
    <xf numFmtId="42" fontId="42" fillId="24" borderId="131" xfId="13" applyFont="1" applyFill="1" applyBorder="1" applyAlignment="1">
      <alignment horizontal="center" vertical="center"/>
    </xf>
    <xf numFmtId="6" fontId="41" fillId="22" borderId="134" xfId="12" applyNumberFormat="1" applyFont="1" applyFill="1" applyBorder="1" applyAlignment="1">
      <alignment horizontal="center" vertical="center" wrapText="1"/>
    </xf>
    <xf numFmtId="9" fontId="40" fillId="12" borderId="131" xfId="13" applyNumberFormat="1" applyFont="1" applyFill="1" applyBorder="1" applyAlignment="1" applyProtection="1">
      <alignment horizontal="center" vertical="center" wrapText="1"/>
      <protection locked="0"/>
    </xf>
    <xf numFmtId="0" fontId="42" fillId="0" borderId="131" xfId="13" applyNumberFormat="1" applyFont="1" applyFill="1" applyBorder="1" applyAlignment="1" applyProtection="1">
      <alignment horizontal="center" vertical="center" wrapText="1"/>
      <protection locked="0"/>
    </xf>
    <xf numFmtId="49" fontId="39" fillId="22" borderId="131" xfId="12" applyNumberFormat="1" applyFont="1" applyFill="1" applyBorder="1" applyAlignment="1" applyProtection="1">
      <alignment horizontal="center" vertical="center" wrapText="1"/>
      <protection locked="0"/>
    </xf>
    <xf numFmtId="0" fontId="39" fillId="24" borderId="131" xfId="12" applyFont="1" applyFill="1" applyBorder="1" applyAlignment="1">
      <alignment horizontal="center" vertical="center" wrapText="1"/>
    </xf>
    <xf numFmtId="0" fontId="45" fillId="11" borderId="131" xfId="19" applyFont="1" applyFill="1" applyBorder="1" applyAlignment="1">
      <alignment horizontal="center" vertical="center"/>
    </xf>
    <xf numFmtId="42" fontId="42" fillId="5" borderId="131" xfId="13" applyFont="1" applyFill="1" applyBorder="1" applyAlignment="1" applyProtection="1">
      <alignment horizontal="center" vertical="center" wrapText="1"/>
      <protection locked="0"/>
    </xf>
    <xf numFmtId="42" fontId="42" fillId="13" borderId="131" xfId="13" applyFont="1" applyFill="1" applyBorder="1" applyAlignment="1" applyProtection="1">
      <alignment horizontal="right" vertical="center" wrapText="1"/>
      <protection locked="0"/>
    </xf>
    <xf numFmtId="42" fontId="42" fillId="24" borderId="131" xfId="13" applyFont="1" applyFill="1" applyBorder="1" applyAlignment="1" applyProtection="1">
      <alignment horizontal="center" vertical="center" wrapText="1"/>
      <protection locked="0"/>
    </xf>
    <xf numFmtId="0" fontId="39" fillId="0" borderId="131" xfId="12" applyFont="1" applyBorder="1" applyAlignment="1">
      <alignment horizontal="center" vertical="center"/>
    </xf>
    <xf numFmtId="6" fontId="41" fillId="22" borderId="133" xfId="12" applyNumberFormat="1" applyFont="1" applyFill="1" applyBorder="1" applyAlignment="1">
      <alignment horizontal="center" vertical="center" wrapText="1"/>
    </xf>
    <xf numFmtId="0" fontId="39" fillId="24" borderId="131" xfId="12" applyFont="1" applyFill="1" applyBorder="1" applyAlignment="1">
      <alignment horizontal="center" vertical="center" wrapText="1"/>
    </xf>
    <xf numFmtId="6" fontId="41" fillId="22" borderId="0" xfId="12" applyNumberFormat="1" applyFont="1" applyFill="1" applyAlignment="1">
      <alignment horizontal="center" vertical="center" wrapText="1"/>
    </xf>
    <xf numFmtId="0" fontId="42" fillId="5" borderId="131" xfId="13" applyNumberFormat="1" applyFont="1" applyFill="1" applyBorder="1" applyAlignment="1" applyProtection="1">
      <alignment horizontal="center" vertical="center" wrapText="1"/>
      <protection locked="0"/>
    </xf>
    <xf numFmtId="168" fontId="39" fillId="5" borderId="131" xfId="12" applyNumberFormat="1" applyFont="1" applyFill="1" applyBorder="1" applyAlignment="1">
      <alignment horizontal="center" vertical="center" wrapText="1"/>
    </xf>
    <xf numFmtId="44" fontId="41" fillId="17" borderId="131" xfId="12" applyNumberFormat="1" applyFont="1" applyFill="1" applyBorder="1" applyAlignment="1">
      <alignment horizontal="center" vertical="center"/>
    </xf>
    <xf numFmtId="0" fontId="41" fillId="25" borderId="131" xfId="12" applyFont="1" applyFill="1" applyBorder="1" applyAlignment="1">
      <alignment horizontal="right" vertical="center"/>
    </xf>
    <xf numFmtId="0" fontId="42" fillId="26" borderId="131" xfId="12" applyFont="1" applyFill="1" applyBorder="1" applyAlignment="1">
      <alignment horizontal="center" vertical="center" wrapText="1"/>
    </xf>
    <xf numFmtId="0" fontId="41" fillId="26" borderId="131" xfId="12" applyFont="1" applyFill="1" applyBorder="1" applyAlignment="1">
      <alignment horizontal="center" vertical="center" wrapText="1"/>
    </xf>
    <xf numFmtId="9" fontId="40" fillId="27" borderId="2" xfId="12" applyNumberFormat="1" applyFont="1" applyFill="1" applyBorder="1" applyAlignment="1">
      <alignment horizontal="center" vertical="center" wrapText="1"/>
    </xf>
    <xf numFmtId="0" fontId="41" fillId="22" borderId="131" xfId="12" applyFont="1" applyFill="1" applyBorder="1" applyAlignment="1">
      <alignment horizontal="center" vertical="center"/>
    </xf>
    <xf numFmtId="168" fontId="41" fillId="17" borderId="131" xfId="17" applyNumberFormat="1" applyFont="1" applyFill="1" applyBorder="1" applyAlignment="1">
      <alignment horizontal="center" vertical="center" wrapText="1"/>
    </xf>
    <xf numFmtId="44" fontId="41" fillId="25" borderId="131" xfId="12" applyNumberFormat="1" applyFont="1" applyFill="1" applyBorder="1" applyAlignment="1">
      <alignment horizontal="right" vertical="center"/>
    </xf>
    <xf numFmtId="6" fontId="41" fillId="22" borderId="41" xfId="12" applyNumberFormat="1" applyFont="1" applyFill="1" applyBorder="1" applyAlignment="1">
      <alignment horizontal="center" vertical="center" wrapText="1"/>
    </xf>
    <xf numFmtId="14" fontId="41" fillId="28" borderId="2" xfId="12" applyNumberFormat="1" applyFont="1" applyFill="1" applyBorder="1" applyAlignment="1">
      <alignment horizontal="center" vertical="center" wrapText="1"/>
    </xf>
    <xf numFmtId="6" fontId="41" fillId="22" borderId="135" xfId="12" applyNumberFormat="1" applyFont="1" applyFill="1" applyBorder="1" applyAlignment="1">
      <alignment horizontal="center" vertical="center" wrapText="1"/>
    </xf>
    <xf numFmtId="44" fontId="41" fillId="17" borderId="131" xfId="12" applyNumberFormat="1" applyFont="1" applyFill="1" applyBorder="1" applyAlignment="1">
      <alignment horizontal="center" vertical="center" wrapText="1"/>
    </xf>
    <xf numFmtId="0" fontId="41" fillId="22" borderId="135" xfId="12" applyFont="1" applyFill="1" applyBorder="1" applyAlignment="1">
      <alignment horizontal="center" vertical="center" wrapText="1"/>
    </xf>
    <xf numFmtId="6" fontId="42" fillId="22" borderId="0" xfId="12" applyNumberFormat="1" applyFont="1" applyFill="1" applyAlignment="1">
      <alignment horizontal="center" vertical="center" wrapText="1"/>
    </xf>
    <xf numFmtId="6" fontId="42" fillId="22" borderId="133" xfId="12" applyNumberFormat="1" applyFont="1" applyFill="1" applyBorder="1" applyAlignment="1">
      <alignment horizontal="center" vertical="center" wrapText="1"/>
    </xf>
    <xf numFmtId="6" fontId="42" fillId="22" borderId="134" xfId="12" applyNumberFormat="1" applyFont="1" applyFill="1" applyBorder="1" applyAlignment="1">
      <alignment horizontal="center" vertical="center" wrapText="1"/>
    </xf>
    <xf numFmtId="44" fontId="39" fillId="5" borderId="131" xfId="12" applyNumberFormat="1" applyFont="1" applyFill="1" applyBorder="1" applyAlignment="1">
      <alignment horizontal="center" vertical="center" wrapText="1"/>
    </xf>
    <xf numFmtId="0" fontId="41" fillId="22" borderId="131" xfId="12" quotePrefix="1" applyFont="1" applyFill="1" applyBorder="1" applyAlignment="1">
      <alignment horizontal="center" vertical="center" wrapText="1"/>
    </xf>
    <xf numFmtId="0" fontId="39" fillId="5" borderId="131" xfId="14" applyNumberFormat="1" applyFont="1" applyFill="1" applyBorder="1" applyAlignment="1">
      <alignment horizontal="center" vertical="center" wrapText="1"/>
    </xf>
    <xf numFmtId="0" fontId="46" fillId="5" borderId="131" xfId="12" quotePrefix="1" applyFont="1" applyFill="1" applyBorder="1" applyAlignment="1">
      <alignment horizontal="center" vertical="center" wrapText="1"/>
    </xf>
    <xf numFmtId="0" fontId="41" fillId="22" borderId="131" xfId="12" quotePrefix="1" applyFont="1" applyFill="1" applyBorder="1" applyAlignment="1">
      <alignment horizontal="center" vertical="center"/>
    </xf>
    <xf numFmtId="0" fontId="42" fillId="25" borderId="131" xfId="12" applyFont="1" applyFill="1" applyBorder="1" applyAlignment="1">
      <alignment horizontal="right" vertical="center" wrapText="1"/>
    </xf>
    <xf numFmtId="0" fontId="42" fillId="22" borderId="131" xfId="12" applyFont="1" applyFill="1" applyBorder="1" applyAlignment="1">
      <alignment horizontal="left" vertical="center" wrapText="1"/>
    </xf>
    <xf numFmtId="9" fontId="30" fillId="12" borderId="131" xfId="12" applyNumberFormat="1" applyFont="1" applyFill="1" applyBorder="1" applyAlignment="1">
      <alignment horizontal="center" vertical="center" indent="1"/>
    </xf>
    <xf numFmtId="0" fontId="42" fillId="5" borderId="131" xfId="12" applyFont="1" applyFill="1" applyBorder="1" applyAlignment="1">
      <alignment horizontal="center" vertical="top" wrapText="1"/>
    </xf>
    <xf numFmtId="0" fontId="39" fillId="5" borderId="131" xfId="12" applyFont="1" applyFill="1" applyBorder="1" applyAlignment="1">
      <alignment vertical="center" wrapText="1"/>
    </xf>
    <xf numFmtId="6" fontId="41" fillId="22" borderId="2" xfId="12" applyNumberFormat="1" applyFont="1" applyFill="1" applyBorder="1" applyAlignment="1">
      <alignment horizontal="center" vertical="center"/>
    </xf>
    <xf numFmtId="9" fontId="40" fillId="7" borderId="131" xfId="12" applyNumberFormat="1" applyFont="1" applyFill="1" applyBorder="1" applyAlignment="1">
      <alignment horizontal="center" vertical="center" wrapText="1"/>
    </xf>
    <xf numFmtId="42" fontId="39" fillId="24" borderId="131" xfId="12" applyNumberFormat="1" applyFont="1" applyFill="1" applyBorder="1" applyAlignment="1" applyProtection="1">
      <alignment horizontal="center" vertical="center"/>
      <protection locked="0"/>
    </xf>
    <xf numFmtId="42" fontId="39" fillId="24" borderId="131" xfId="12" applyNumberFormat="1" applyFont="1" applyFill="1" applyBorder="1" applyAlignment="1" applyProtection="1">
      <alignment horizontal="center" vertical="center" wrapText="1"/>
      <protection locked="0"/>
    </xf>
    <xf numFmtId="172" fontId="41" fillId="24" borderId="131" xfId="12" applyNumberFormat="1" applyFont="1" applyFill="1" applyBorder="1" applyAlignment="1" applyProtection="1">
      <alignment horizontal="center" vertical="center" wrapText="1"/>
      <protection locked="0"/>
    </xf>
    <xf numFmtId="170" fontId="41" fillId="13" borderId="131" xfId="17" applyNumberFormat="1" applyFont="1" applyFill="1" applyBorder="1" applyAlignment="1">
      <alignment horizontal="right" vertical="center"/>
    </xf>
    <xf numFmtId="49" fontId="42" fillId="17" borderId="131" xfId="12" applyNumberFormat="1" applyFont="1" applyFill="1" applyBorder="1" applyAlignment="1" applyProtection="1">
      <alignment horizontal="center" vertical="center" wrapText="1"/>
      <protection locked="0"/>
    </xf>
    <xf numFmtId="42" fontId="30" fillId="12" borderId="131" xfId="13" applyFont="1" applyFill="1" applyBorder="1" applyAlignment="1" applyProtection="1">
      <alignment horizontal="center" vertical="center" wrapText="1"/>
      <protection locked="0"/>
    </xf>
    <xf numFmtId="44" fontId="41" fillId="13" borderId="131" xfId="17" applyFont="1" applyFill="1" applyBorder="1" applyAlignment="1">
      <alignment horizontal="right" vertical="center"/>
    </xf>
    <xf numFmtId="49" fontId="42" fillId="17" borderId="131" xfId="12" applyNumberFormat="1" applyFont="1" applyFill="1" applyBorder="1" applyAlignment="1" applyProtection="1">
      <alignment horizontal="right" vertical="center" wrapText="1"/>
      <protection locked="0"/>
    </xf>
    <xf numFmtId="0" fontId="42" fillId="0" borderId="131" xfId="12" applyFont="1" applyBorder="1" applyAlignment="1">
      <alignment horizontal="center" vertical="center"/>
    </xf>
    <xf numFmtId="49" fontId="30" fillId="7" borderId="131" xfId="12" applyNumberFormat="1" applyFont="1" applyFill="1" applyBorder="1" applyAlignment="1" applyProtection="1">
      <alignment horizontal="center" vertical="center" wrapText="1"/>
      <protection locked="0"/>
    </xf>
    <xf numFmtId="0" fontId="42" fillId="17" borderId="131" xfId="12" applyFont="1" applyFill="1" applyBorder="1" applyAlignment="1" applyProtection="1">
      <alignment horizontal="center" vertical="center" wrapText="1"/>
      <protection locked="0"/>
    </xf>
    <xf numFmtId="0" fontId="42" fillId="22" borderId="0" xfId="12" applyFont="1" applyFill="1" applyAlignment="1">
      <alignment horizontal="center" vertical="center" wrapText="1"/>
    </xf>
    <xf numFmtId="0" fontId="42" fillId="17" borderId="131" xfId="12" applyFont="1" applyFill="1" applyBorder="1" applyAlignment="1" applyProtection="1">
      <alignment horizontal="right" vertical="center" wrapText="1"/>
      <protection locked="0"/>
    </xf>
    <xf numFmtId="9" fontId="30" fillId="12" borderId="131" xfId="13" applyNumberFormat="1" applyFont="1" applyFill="1" applyBorder="1" applyAlignment="1">
      <alignment horizontal="center" vertical="center"/>
    </xf>
    <xf numFmtId="42" fontId="42" fillId="5" borderId="131" xfId="13" applyFont="1" applyFill="1" applyBorder="1" applyAlignment="1">
      <alignment horizontal="center" vertical="center" wrapText="1"/>
    </xf>
    <xf numFmtId="0" fontId="39" fillId="24" borderId="131" xfId="12" applyFont="1" applyFill="1" applyBorder="1" applyAlignment="1">
      <alignment horizontal="center" vertical="center"/>
    </xf>
    <xf numFmtId="0" fontId="46" fillId="17" borderId="131" xfId="12" quotePrefix="1" applyFont="1" applyFill="1" applyBorder="1" applyAlignment="1" applyProtection="1">
      <alignment horizontal="center" vertical="center" wrapText="1"/>
      <protection locked="0"/>
    </xf>
    <xf numFmtId="0" fontId="41" fillId="25" borderId="131" xfId="12" applyFont="1" applyFill="1" applyBorder="1" applyAlignment="1">
      <alignment horizontal="right" vertical="center" wrapText="1"/>
    </xf>
    <xf numFmtId="49" fontId="39" fillId="22" borderId="131" xfId="12" applyNumberFormat="1" applyFont="1" applyFill="1" applyBorder="1" applyAlignment="1" applyProtection="1">
      <alignment horizontal="center" vertical="center" wrapText="1"/>
      <protection locked="0"/>
    </xf>
    <xf numFmtId="9" fontId="30" fillId="7" borderId="131" xfId="12" applyNumberFormat="1" applyFont="1" applyFill="1" applyBorder="1" applyAlignment="1" applyProtection="1">
      <alignment horizontal="center" vertical="center" wrapText="1"/>
      <protection locked="0"/>
    </xf>
    <xf numFmtId="49" fontId="42" fillId="22" borderId="131" xfId="12" applyNumberFormat="1" applyFont="1" applyFill="1" applyBorder="1" applyAlignment="1" applyProtection="1">
      <alignment horizontal="center" vertical="center" wrapText="1"/>
      <protection locked="0"/>
    </xf>
    <xf numFmtId="9" fontId="39" fillId="5" borderId="131" xfId="12" applyNumberFormat="1" applyFont="1" applyFill="1" applyBorder="1" applyAlignment="1">
      <alignment horizontal="center" vertical="center" wrapText="1"/>
    </xf>
    <xf numFmtId="0" fontId="41" fillId="22" borderId="131" xfId="12" applyFont="1" applyFill="1" applyBorder="1" applyAlignment="1">
      <alignment vertical="center" wrapText="1"/>
    </xf>
    <xf numFmtId="9" fontId="30" fillId="12" borderId="131" xfId="12" applyNumberFormat="1" applyFont="1" applyFill="1" applyBorder="1" applyAlignment="1">
      <alignment horizontal="center" vertical="center" wrapText="1"/>
    </xf>
    <xf numFmtId="49" fontId="39" fillId="22" borderId="131" xfId="12" applyNumberFormat="1" applyFont="1" applyFill="1" applyBorder="1" applyAlignment="1" applyProtection="1">
      <alignment horizontal="right" vertical="center" wrapText="1"/>
      <protection locked="0"/>
    </xf>
    <xf numFmtId="0" fontId="39" fillId="0" borderId="131" xfId="12" applyFont="1" applyBorder="1" applyAlignment="1">
      <alignment horizontal="center" vertical="center" wrapText="1"/>
    </xf>
    <xf numFmtId="9" fontId="43" fillId="12" borderId="131" xfId="14" applyFont="1" applyFill="1" applyBorder="1" applyAlignment="1">
      <alignment horizontal="center" vertical="center"/>
    </xf>
    <xf numFmtId="42" fontId="42" fillId="13" borderId="131" xfId="13" applyFont="1" applyFill="1" applyBorder="1" applyAlignment="1">
      <alignment horizontal="right" vertical="center"/>
    </xf>
    <xf numFmtId="173" fontId="42" fillId="24" borderId="131" xfId="12" applyNumberFormat="1" applyFont="1" applyFill="1" applyBorder="1" applyAlignment="1">
      <alignment horizontal="center" vertical="center" wrapText="1"/>
    </xf>
    <xf numFmtId="174" fontId="42" fillId="13" borderId="131" xfId="12" applyNumberFormat="1" applyFont="1" applyFill="1" applyBorder="1" applyAlignment="1">
      <alignment horizontal="right" vertical="center"/>
    </xf>
    <xf numFmtId="0" fontId="42" fillId="22" borderId="133" xfId="12" applyFont="1" applyFill="1" applyBorder="1" applyAlignment="1">
      <alignment horizontal="center" vertical="center" wrapText="1"/>
    </xf>
    <xf numFmtId="9" fontId="43" fillId="12" borderId="131" xfId="12" applyNumberFormat="1" applyFont="1" applyFill="1" applyBorder="1" applyAlignment="1">
      <alignment horizontal="center" vertical="center" indent="1"/>
    </xf>
    <xf numFmtId="0" fontId="42" fillId="22" borderId="134" xfId="12" applyFont="1" applyFill="1" applyBorder="1" applyAlignment="1">
      <alignment horizontal="center" vertical="center" wrapText="1"/>
    </xf>
    <xf numFmtId="9" fontId="43" fillId="7" borderId="131" xfId="12" applyNumberFormat="1" applyFont="1" applyFill="1" applyBorder="1" applyAlignment="1">
      <alignment horizontal="center" vertical="center"/>
    </xf>
    <xf numFmtId="0" fontId="41" fillId="22" borderId="131" xfId="20" applyFont="1" applyFill="1" applyBorder="1" applyAlignment="1">
      <alignment horizontal="center" vertical="center" wrapText="1"/>
    </xf>
    <xf numFmtId="165" fontId="42" fillId="13" borderId="131" xfId="12" applyNumberFormat="1" applyFont="1" applyFill="1" applyBorder="1" applyAlignment="1">
      <alignment horizontal="right" vertical="center"/>
    </xf>
    <xf numFmtId="166" fontId="42" fillId="24" borderId="131" xfId="12" applyNumberFormat="1" applyFont="1" applyFill="1" applyBorder="1" applyAlignment="1">
      <alignment horizontal="center" vertical="center" wrapText="1"/>
    </xf>
    <xf numFmtId="0" fontId="42" fillId="22" borderId="131" xfId="12" applyFont="1" applyFill="1" applyBorder="1" applyAlignment="1">
      <alignment horizontal="center" vertical="center"/>
    </xf>
    <xf numFmtId="165" fontId="42" fillId="5" borderId="131" xfId="13" applyNumberFormat="1" applyFont="1" applyFill="1" applyBorder="1" applyAlignment="1" applyProtection="1">
      <alignment horizontal="center" vertical="center" wrapText="1"/>
      <protection locked="0"/>
    </xf>
    <xf numFmtId="42" fontId="43" fillId="12" borderId="131" xfId="13" applyFont="1" applyFill="1" applyBorder="1" applyAlignment="1" applyProtection="1">
      <alignment horizontal="center" vertical="center" wrapText="1"/>
      <protection locked="0"/>
    </xf>
    <xf numFmtId="42" fontId="42" fillId="13" borderId="131" xfId="13" applyFont="1" applyFill="1" applyBorder="1" applyAlignment="1">
      <alignment horizontal="right" vertical="center" wrapText="1"/>
    </xf>
    <xf numFmtId="9" fontId="43" fillId="7" borderId="131" xfId="12" applyNumberFormat="1" applyFont="1" applyFill="1" applyBorder="1" applyAlignment="1">
      <alignment horizontal="center" vertical="center"/>
    </xf>
    <xf numFmtId="165" fontId="42" fillId="24" borderId="131" xfId="12" applyNumberFormat="1" applyFont="1" applyFill="1" applyBorder="1" applyAlignment="1">
      <alignment horizontal="center" vertical="center" wrapText="1"/>
    </xf>
    <xf numFmtId="0" fontId="43" fillId="7" borderId="131" xfId="12" applyFont="1" applyFill="1" applyBorder="1" applyAlignment="1">
      <alignment horizontal="center" vertical="center"/>
    </xf>
    <xf numFmtId="9" fontId="43" fillId="7" borderId="131" xfId="12" applyNumberFormat="1" applyFont="1" applyFill="1" applyBorder="1" applyAlignment="1">
      <alignment horizontal="center" vertical="center" wrapText="1"/>
    </xf>
    <xf numFmtId="0" fontId="43" fillId="7" borderId="131" xfId="12" applyFont="1" applyFill="1" applyBorder="1" applyAlignment="1">
      <alignment horizontal="center" vertical="center" wrapText="1"/>
    </xf>
    <xf numFmtId="42" fontId="42" fillId="24" borderId="131" xfId="13" applyFont="1" applyFill="1" applyBorder="1" applyAlignment="1">
      <alignment horizontal="center" vertical="center"/>
    </xf>
    <xf numFmtId="0" fontId="42" fillId="0" borderId="131" xfId="12" applyFont="1" applyBorder="1" applyAlignment="1">
      <alignment horizontal="center" vertical="center"/>
    </xf>
    <xf numFmtId="42" fontId="42" fillId="24" borderId="131" xfId="13" applyFont="1" applyFill="1" applyBorder="1" applyAlignment="1">
      <alignment vertical="center"/>
    </xf>
    <xf numFmtId="0" fontId="42" fillId="22" borderId="131" xfId="12" applyFont="1" applyFill="1" applyBorder="1" applyAlignment="1">
      <alignment horizontal="right" vertical="center" wrapText="1"/>
    </xf>
    <xf numFmtId="0" fontId="41" fillId="26" borderId="131" xfId="11" applyFont="1" applyFill="1" applyBorder="1" applyAlignment="1">
      <alignment horizontal="center" vertical="center" wrapText="1"/>
    </xf>
    <xf numFmtId="0" fontId="41" fillId="26" borderId="131" xfId="20" applyFont="1" applyFill="1" applyBorder="1" applyAlignment="1">
      <alignment horizontal="center" vertical="center" wrapText="1"/>
    </xf>
    <xf numFmtId="9" fontId="42" fillId="0" borderId="131" xfId="13" applyNumberFormat="1" applyFont="1" applyFill="1" applyBorder="1" applyAlignment="1" applyProtection="1">
      <alignment horizontal="center" vertical="center" wrapText="1"/>
      <protection locked="0"/>
    </xf>
    <xf numFmtId="0" fontId="41" fillId="13" borderId="131" xfId="12" applyFont="1" applyFill="1" applyBorder="1" applyAlignment="1">
      <alignment horizontal="right" vertical="center" wrapText="1"/>
    </xf>
    <xf numFmtId="0" fontId="42" fillId="24" borderId="131" xfId="12" applyFont="1" applyFill="1" applyBorder="1" applyAlignment="1">
      <alignment horizontal="center" wrapText="1"/>
    </xf>
    <xf numFmtId="0" fontId="41" fillId="22" borderId="131" xfId="12" applyFont="1" applyFill="1" applyBorder="1" applyAlignment="1">
      <alignment vertical="center"/>
    </xf>
    <xf numFmtId="0" fontId="41" fillId="22" borderId="131" xfId="12" applyFont="1" applyFill="1" applyBorder="1" applyAlignment="1">
      <alignment vertical="center"/>
    </xf>
    <xf numFmtId="0" fontId="41" fillId="25" borderId="131" xfId="12" applyFont="1" applyFill="1" applyBorder="1" applyAlignment="1">
      <alignment horizontal="right" vertical="center"/>
    </xf>
    <xf numFmtId="42" fontId="41" fillId="24" borderId="131" xfId="13" applyFont="1" applyFill="1" applyBorder="1" applyAlignment="1">
      <alignment horizontal="center" vertical="center" wrapText="1"/>
    </xf>
    <xf numFmtId="0" fontId="40" fillId="22" borderId="2" xfId="12" applyFont="1" applyFill="1" applyBorder="1" applyAlignment="1">
      <alignment horizontal="center" vertical="center" textRotation="90"/>
    </xf>
    <xf numFmtId="0" fontId="42" fillId="0" borderId="131" xfId="12" applyFont="1" applyBorder="1" applyAlignment="1">
      <alignment wrapText="1"/>
    </xf>
    <xf numFmtId="9" fontId="43" fillId="12" borderId="131" xfId="14" applyFont="1" applyFill="1" applyBorder="1" applyAlignment="1">
      <alignment horizontal="center" vertical="center"/>
    </xf>
    <xf numFmtId="0" fontId="42" fillId="22" borderId="131" xfId="12" applyFont="1" applyFill="1" applyBorder="1" applyAlignment="1">
      <alignment wrapText="1"/>
    </xf>
    <xf numFmtId="0" fontId="43" fillId="11" borderId="131" xfId="15" applyFont="1" applyFill="1" applyBorder="1" applyAlignment="1">
      <alignment horizontal="center" vertical="center"/>
    </xf>
    <xf numFmtId="42" fontId="42" fillId="17" borderId="131" xfId="12" applyNumberFormat="1" applyFont="1" applyFill="1" applyBorder="1" applyAlignment="1" applyProtection="1">
      <alignment horizontal="center" vertical="center" wrapText="1"/>
      <protection locked="0"/>
    </xf>
    <xf numFmtId="42" fontId="42" fillId="25" borderId="131" xfId="12" applyNumberFormat="1" applyFont="1" applyFill="1" applyBorder="1" applyAlignment="1" applyProtection="1">
      <alignment horizontal="right" vertical="center" wrapText="1"/>
      <protection locked="0"/>
    </xf>
    <xf numFmtId="165" fontId="42" fillId="24" borderId="131" xfId="12" applyNumberFormat="1" applyFont="1" applyFill="1" applyBorder="1" applyAlignment="1">
      <alignment horizontal="center" vertical="center"/>
    </xf>
    <xf numFmtId="42" fontId="42" fillId="0" borderId="131" xfId="13" applyFont="1" applyBorder="1" applyAlignment="1" applyProtection="1">
      <alignment horizontal="center" vertical="center" wrapText="1"/>
      <protection locked="0"/>
    </xf>
    <xf numFmtId="0" fontId="42" fillId="5" borderId="131" xfId="12" applyFont="1" applyFill="1" applyBorder="1" applyAlignment="1">
      <alignment horizontal="center" vertical="top" wrapText="1"/>
    </xf>
    <xf numFmtId="42" fontId="42" fillId="24" borderId="131" xfId="12" applyNumberFormat="1" applyFont="1" applyFill="1" applyBorder="1" applyAlignment="1" applyProtection="1">
      <alignment horizontal="center" vertical="center" wrapText="1"/>
      <protection locked="0"/>
    </xf>
    <xf numFmtId="0" fontId="42" fillId="5" borderId="131" xfId="12" applyFont="1" applyFill="1" applyBorder="1" applyAlignment="1">
      <alignment horizontal="left" vertical="center" wrapText="1"/>
    </xf>
    <xf numFmtId="0" fontId="42" fillId="22" borderId="131" xfId="12" applyFont="1" applyFill="1" applyBorder="1" applyAlignment="1">
      <alignment horizontal="center" wrapText="1"/>
    </xf>
    <xf numFmtId="0" fontId="42" fillId="22" borderId="131" xfId="12" applyFont="1" applyFill="1" applyBorder="1" applyAlignment="1">
      <alignment vertical="center" wrapText="1"/>
    </xf>
    <xf numFmtId="168" fontId="42" fillId="13" borderId="131" xfId="12" applyNumberFormat="1" applyFont="1" applyFill="1" applyBorder="1" applyAlignment="1">
      <alignment horizontal="right" vertical="center" wrapText="1"/>
    </xf>
    <xf numFmtId="0" fontId="42" fillId="24" borderId="131" xfId="12" applyFont="1" applyFill="1" applyBorder="1" applyAlignment="1">
      <alignment horizontal="center" vertical="center"/>
    </xf>
    <xf numFmtId="0" fontId="42" fillId="22" borderId="131" xfId="12" applyFont="1" applyFill="1" applyBorder="1" applyAlignment="1">
      <alignment wrapText="1"/>
    </xf>
    <xf numFmtId="169" fontId="42" fillId="13" borderId="131" xfId="12" applyNumberFormat="1" applyFont="1" applyFill="1" applyBorder="1" applyAlignment="1">
      <alignment horizontal="right" vertical="center" wrapText="1"/>
    </xf>
    <xf numFmtId="165" fontId="42" fillId="5" borderId="131" xfId="12" applyNumberFormat="1" applyFont="1" applyFill="1" applyBorder="1" applyAlignment="1">
      <alignment horizontal="center" vertical="center" wrapText="1"/>
    </xf>
    <xf numFmtId="0" fontId="42" fillId="22" borderId="131" xfId="12" applyFont="1" applyFill="1" applyBorder="1" applyAlignment="1">
      <alignment vertical="center"/>
    </xf>
    <xf numFmtId="0" fontId="42" fillId="5" borderId="131" xfId="12" applyFont="1" applyFill="1" applyBorder="1" applyAlignment="1">
      <alignment vertical="center"/>
    </xf>
    <xf numFmtId="0" fontId="42" fillId="5" borderId="131" xfId="12" applyFont="1" applyFill="1" applyBorder="1" applyAlignment="1">
      <alignment horizontal="left" vertical="center"/>
    </xf>
    <xf numFmtId="9" fontId="43" fillId="12" borderId="131" xfId="13" applyNumberFormat="1" applyFont="1" applyFill="1" applyBorder="1" applyAlignment="1">
      <alignment horizontal="center" vertical="center"/>
    </xf>
    <xf numFmtId="0" fontId="42" fillId="5" borderId="131" xfId="13" applyNumberFormat="1" applyFont="1" applyFill="1" applyBorder="1" applyAlignment="1">
      <alignment horizontal="center" vertical="center" wrapText="1"/>
    </xf>
    <xf numFmtId="0" fontId="42" fillId="22" borderId="131" xfId="12" applyFont="1" applyFill="1" applyBorder="1" applyAlignment="1">
      <alignment vertical="center" wrapText="1"/>
    </xf>
    <xf numFmtId="175" fontId="42" fillId="24" borderId="131" xfId="12" applyNumberFormat="1" applyFont="1" applyFill="1" applyBorder="1" applyAlignment="1">
      <alignment horizontal="center" vertical="center" wrapText="1"/>
    </xf>
    <xf numFmtId="175" fontId="42" fillId="24" borderId="131" xfId="12" applyNumberFormat="1" applyFont="1" applyFill="1" applyBorder="1" applyAlignment="1">
      <alignment horizontal="center" vertical="center"/>
    </xf>
    <xf numFmtId="44" fontId="41" fillId="22" borderId="2" xfId="12" applyNumberFormat="1" applyFont="1" applyFill="1" applyBorder="1" applyAlignment="1">
      <alignment horizontal="center" vertical="center" wrapText="1"/>
    </xf>
    <xf numFmtId="0" fontId="42" fillId="5" borderId="131" xfId="12" applyFont="1" applyFill="1" applyBorder="1" applyAlignment="1">
      <alignment horizontal="right" vertical="center" wrapText="1"/>
    </xf>
    <xf numFmtId="0" fontId="41" fillId="5" borderId="131" xfId="12" applyFont="1" applyFill="1" applyBorder="1" applyAlignment="1">
      <alignment horizontal="center" vertical="center"/>
    </xf>
    <xf numFmtId="0" fontId="41" fillId="24" borderId="131" xfId="12" applyFont="1" applyFill="1" applyBorder="1" applyAlignment="1">
      <alignment horizontal="center" vertical="center"/>
    </xf>
    <xf numFmtId="0" fontId="39" fillId="22" borderId="131" xfId="12" applyFont="1" applyFill="1" applyBorder="1" applyAlignment="1" applyProtection="1">
      <alignment horizontal="center" vertical="center" wrapText="1"/>
      <protection locked="0"/>
    </xf>
    <xf numFmtId="0" fontId="30" fillId="11" borderId="131" xfId="15" applyFont="1" applyFill="1" applyBorder="1" applyAlignment="1">
      <alignment horizontal="center" vertical="center" wrapText="1"/>
    </xf>
    <xf numFmtId="42" fontId="41" fillId="13" borderId="131" xfId="13" applyFont="1" applyFill="1" applyBorder="1" applyAlignment="1">
      <alignment horizontal="right" vertical="center" wrapText="1"/>
    </xf>
    <xf numFmtId="0" fontId="41" fillId="22" borderId="131" xfId="12" applyFont="1" applyFill="1" applyBorder="1" applyAlignment="1">
      <alignment horizontal="right" vertical="center" wrapText="1"/>
    </xf>
    <xf numFmtId="42" fontId="39" fillId="0" borderId="131" xfId="13" applyFont="1" applyFill="1" applyBorder="1" applyAlignment="1" applyProtection="1">
      <alignment horizontal="center" vertical="center" wrapText="1"/>
      <protection locked="0"/>
    </xf>
    <xf numFmtId="0" fontId="41" fillId="22" borderId="131" xfId="12" applyFont="1" applyFill="1" applyBorder="1" applyAlignment="1">
      <alignment horizontal="right" vertical="center" wrapText="1" indent="1"/>
    </xf>
    <xf numFmtId="0" fontId="40" fillId="7" borderId="131" xfId="12" applyFont="1" applyFill="1" applyBorder="1" applyAlignment="1">
      <alignment horizontal="center" vertical="center"/>
    </xf>
    <xf numFmtId="0" fontId="30" fillId="22" borderId="2" xfId="12" applyFont="1" applyFill="1" applyBorder="1" applyAlignment="1" applyProtection="1">
      <alignment horizontal="center" vertical="center" wrapText="1"/>
      <protection locked="0"/>
    </xf>
    <xf numFmtId="0" fontId="30" fillId="22" borderId="2" xfId="12" applyFont="1" applyFill="1" applyBorder="1" applyAlignment="1" applyProtection="1">
      <alignment horizontal="center" vertical="center" textRotation="90" wrapText="1"/>
      <protection locked="0"/>
    </xf>
    <xf numFmtId="0" fontId="39" fillId="22" borderId="2" xfId="12" applyFont="1" applyFill="1" applyBorder="1" applyAlignment="1" applyProtection="1">
      <alignment horizontal="center" vertical="center" wrapText="1"/>
      <protection locked="0"/>
    </xf>
    <xf numFmtId="49" fontId="30" fillId="22" borderId="2" xfId="12" applyNumberFormat="1" applyFont="1" applyFill="1" applyBorder="1" applyAlignment="1" applyProtection="1">
      <alignment horizontal="center" vertical="center" textRotation="90" wrapText="1"/>
      <protection locked="0"/>
    </xf>
    <xf numFmtId="0" fontId="39" fillId="22" borderId="2" xfId="12" applyFont="1" applyFill="1" applyBorder="1" applyAlignment="1" applyProtection="1">
      <alignment horizontal="center" vertical="center" wrapText="1"/>
      <protection locked="0"/>
    </xf>
    <xf numFmtId="9" fontId="39" fillId="22" borderId="2" xfId="12" applyNumberFormat="1" applyFont="1" applyFill="1" applyBorder="1" applyAlignment="1" applyProtection="1">
      <alignment horizontal="center" vertical="center" wrapText="1"/>
      <protection locked="0"/>
    </xf>
    <xf numFmtId="167" fontId="39" fillId="22" borderId="2" xfId="12" applyNumberFormat="1" applyFont="1" applyFill="1" applyBorder="1" applyAlignment="1" applyProtection="1">
      <alignment horizontal="center" vertical="center" wrapText="1"/>
      <protection locked="0"/>
    </xf>
    <xf numFmtId="9" fontId="39" fillId="5" borderId="2" xfId="15" applyNumberFormat="1" applyFont="1" applyFill="1" applyBorder="1" applyAlignment="1" applyProtection="1">
      <alignment horizontal="center" vertical="center" wrapText="1"/>
      <protection locked="0"/>
    </xf>
    <xf numFmtId="9" fontId="30" fillId="7" borderId="2" xfId="12" applyNumberFormat="1" applyFont="1" applyFill="1" applyBorder="1" applyAlignment="1" applyProtection="1">
      <alignment horizontal="center" vertical="center" wrapText="1"/>
      <protection locked="0"/>
    </xf>
    <xf numFmtId="42" fontId="39" fillId="22" borderId="2" xfId="12" applyNumberFormat="1" applyFont="1" applyFill="1" applyBorder="1" applyAlignment="1" applyProtection="1">
      <alignment horizontal="center" vertical="center" wrapText="1"/>
      <protection locked="0"/>
    </xf>
    <xf numFmtId="42" fontId="39" fillId="22" borderId="0" xfId="12" applyNumberFormat="1" applyFont="1" applyFill="1" applyAlignment="1" applyProtection="1">
      <alignment horizontal="center" vertical="center" wrapText="1"/>
      <protection locked="0"/>
    </xf>
    <xf numFmtId="42" fontId="39" fillId="0" borderId="2" xfId="12" applyNumberFormat="1" applyFont="1" applyBorder="1" applyAlignment="1" applyProtection="1">
      <alignment horizontal="center" vertical="center" wrapText="1"/>
      <protection locked="0"/>
    </xf>
    <xf numFmtId="0" fontId="41" fillId="5" borderId="131" xfId="14" applyNumberFormat="1" applyFont="1" applyFill="1" applyBorder="1" applyAlignment="1">
      <alignment horizontal="center" vertical="center" wrapText="1"/>
    </xf>
    <xf numFmtId="0" fontId="30" fillId="22" borderId="2" xfId="12" applyFont="1" applyFill="1" applyBorder="1" applyAlignment="1" applyProtection="1">
      <alignment horizontal="center" vertical="center" wrapText="1"/>
      <protection locked="0"/>
    </xf>
    <xf numFmtId="0" fontId="30" fillId="22" borderId="2" xfId="12" applyFont="1" applyFill="1" applyBorder="1" applyAlignment="1" applyProtection="1">
      <alignment horizontal="center" vertical="center" textRotation="90" wrapText="1"/>
      <protection locked="0"/>
    </xf>
    <xf numFmtId="42" fontId="39" fillId="22" borderId="2" xfId="12" applyNumberFormat="1" applyFont="1" applyFill="1" applyBorder="1" applyAlignment="1" applyProtection="1">
      <alignment horizontal="center" vertical="center" wrapText="1"/>
      <protection locked="0"/>
    </xf>
    <xf numFmtId="9" fontId="41" fillId="5" borderId="131" xfId="14" applyFont="1" applyFill="1" applyBorder="1" applyAlignment="1">
      <alignment horizontal="center" vertical="center" wrapText="1"/>
    </xf>
    <xf numFmtId="42" fontId="39" fillId="13" borderId="131" xfId="12" applyNumberFormat="1" applyFont="1" applyFill="1" applyBorder="1" applyAlignment="1" applyProtection="1">
      <alignment horizontal="right" vertical="center" wrapText="1"/>
      <protection locked="0"/>
    </xf>
    <xf numFmtId="42" fontId="39" fillId="24" borderId="131" xfId="12" applyNumberFormat="1" applyFont="1" applyFill="1" applyBorder="1" applyAlignment="1" applyProtection="1">
      <alignment horizontal="center" vertical="center" wrapText="1"/>
      <protection locked="0"/>
    </xf>
    <xf numFmtId="0" fontId="30" fillId="0" borderId="2" xfId="12" applyFont="1" applyBorder="1" applyAlignment="1" applyProtection="1">
      <alignment horizontal="center" vertical="center" wrapText="1"/>
      <protection locked="0"/>
    </xf>
    <xf numFmtId="0" fontId="30" fillId="0" borderId="2" xfId="12" applyFont="1" applyBorder="1" applyAlignment="1" applyProtection="1">
      <alignment horizontal="center" vertical="center" textRotation="90" wrapText="1"/>
      <protection locked="0"/>
    </xf>
    <xf numFmtId="0" fontId="39" fillId="0" borderId="2" xfId="12" applyFont="1" applyBorder="1" applyAlignment="1" applyProtection="1">
      <alignment horizontal="center" vertical="center" wrapText="1"/>
      <protection locked="0"/>
    </xf>
    <xf numFmtId="49" fontId="30" fillId="0" borderId="2" xfId="12" applyNumberFormat="1" applyFont="1" applyBorder="1" applyAlignment="1" applyProtection="1">
      <alignment horizontal="center" vertical="center" textRotation="90" wrapText="1"/>
      <protection locked="0"/>
    </xf>
    <xf numFmtId="0" fontId="39" fillId="0" borderId="2" xfId="12" applyFont="1" applyBorder="1" applyAlignment="1" applyProtection="1">
      <alignment horizontal="center" vertical="center" wrapText="1"/>
      <protection locked="0"/>
    </xf>
    <xf numFmtId="9" fontId="39" fillId="0" borderId="2" xfId="12" applyNumberFormat="1" applyFont="1" applyBorder="1" applyAlignment="1" applyProtection="1">
      <alignment horizontal="center" vertical="center" wrapText="1"/>
      <protection locked="0"/>
    </xf>
    <xf numFmtId="167" fontId="39" fillId="0" borderId="2" xfId="12" applyNumberFormat="1" applyFont="1" applyBorder="1" applyAlignment="1" applyProtection="1">
      <alignment horizontal="center" vertical="center" wrapText="1"/>
      <protection locked="0"/>
    </xf>
    <xf numFmtId="9" fontId="30" fillId="12" borderId="2" xfId="12" applyNumberFormat="1" applyFont="1" applyFill="1" applyBorder="1" applyAlignment="1" applyProtection="1">
      <alignment horizontal="center" vertical="center" wrapText="1"/>
      <protection locked="0"/>
    </xf>
    <xf numFmtId="42" fontId="39" fillId="0" borderId="0" xfId="12" applyNumberFormat="1" applyFont="1" applyAlignment="1" applyProtection="1">
      <alignment horizontal="center" vertical="center" wrapText="1"/>
      <protection locked="0"/>
    </xf>
    <xf numFmtId="0" fontId="42" fillId="0" borderId="131" xfId="12" applyFont="1" applyBorder="1" applyAlignment="1" applyProtection="1">
      <alignment horizontal="center" vertical="center" wrapText="1"/>
      <protection locked="0"/>
    </xf>
    <xf numFmtId="49" fontId="42" fillId="5" borderId="131" xfId="13" applyNumberFormat="1" applyFont="1" applyFill="1" applyBorder="1" applyAlignment="1">
      <alignment horizontal="center" vertical="center" wrapText="1"/>
    </xf>
    <xf numFmtId="0" fontId="39" fillId="0" borderId="131" xfId="12" applyFont="1" applyBorder="1" applyAlignment="1" applyProtection="1">
      <alignment horizontal="center" vertical="center" wrapText="1"/>
      <protection locked="0"/>
    </xf>
    <xf numFmtId="14" fontId="39" fillId="22" borderId="2" xfId="12" applyNumberFormat="1" applyFont="1" applyFill="1" applyBorder="1" applyAlignment="1" applyProtection="1">
      <alignment horizontal="center" vertical="center" wrapText="1"/>
      <protection locked="0"/>
    </xf>
    <xf numFmtId="1" fontId="42" fillId="0" borderId="131" xfId="13" applyNumberFormat="1" applyFont="1" applyFill="1" applyBorder="1" applyAlignment="1" applyProtection="1">
      <alignment horizontal="center" vertical="center" wrapText="1"/>
      <protection locked="0"/>
    </xf>
    <xf numFmtId="0" fontId="40" fillId="12" borderId="131" xfId="12" applyFont="1" applyFill="1" applyBorder="1" applyAlignment="1">
      <alignment horizontal="center" vertical="center" wrapText="1"/>
    </xf>
    <xf numFmtId="0" fontId="39" fillId="0" borderId="131" xfId="12" applyFont="1" applyBorder="1" applyAlignment="1">
      <alignment horizontal="right" vertical="center" wrapText="1"/>
    </xf>
    <xf numFmtId="42" fontId="39" fillId="24" borderId="131" xfId="13" applyFont="1" applyFill="1" applyBorder="1" applyAlignment="1">
      <alignment horizontal="center" vertical="center" wrapText="1"/>
    </xf>
    <xf numFmtId="0" fontId="40" fillId="7" borderId="131" xfId="12" applyFont="1" applyFill="1" applyBorder="1" applyAlignment="1">
      <alignment horizontal="center" vertical="center" wrapText="1"/>
    </xf>
    <xf numFmtId="0" fontId="39" fillId="0" borderId="131" xfId="12" applyFont="1" applyBorder="1" applyAlignment="1">
      <alignment horizontal="right" vertical="center" wrapText="1"/>
    </xf>
    <xf numFmtId="42" fontId="42" fillId="0" borderId="131" xfId="13" applyFont="1" applyFill="1" applyBorder="1" applyAlignment="1" applyProtection="1">
      <alignment horizontal="center" vertical="center" wrapText="1"/>
      <protection locked="0"/>
    </xf>
    <xf numFmtId="44" fontId="42" fillId="5" borderId="131" xfId="17" applyFont="1" applyFill="1" applyBorder="1" applyAlignment="1">
      <alignment horizontal="center" vertical="center"/>
    </xf>
    <xf numFmtId="44" fontId="42" fillId="13" borderId="131" xfId="17" applyFont="1" applyFill="1" applyBorder="1" applyAlignment="1">
      <alignment horizontal="right" vertical="center"/>
    </xf>
    <xf numFmtId="166" fontId="42" fillId="24" borderId="131" xfId="12" applyNumberFormat="1" applyFont="1" applyFill="1" applyBorder="1" applyAlignment="1">
      <alignment horizontal="center" vertical="center"/>
    </xf>
    <xf numFmtId="170" fontId="42" fillId="13" borderId="131" xfId="17" applyNumberFormat="1" applyFont="1" applyFill="1" applyBorder="1" applyAlignment="1">
      <alignment horizontal="right" vertical="center"/>
    </xf>
    <xf numFmtId="0" fontId="43" fillId="22" borderId="2" xfId="12" applyFont="1" applyFill="1" applyBorder="1" applyAlignment="1">
      <alignment horizontal="center" vertical="center" textRotation="90"/>
    </xf>
    <xf numFmtId="1" fontId="43" fillId="12" borderId="131" xfId="13" applyNumberFormat="1" applyFont="1" applyFill="1" applyBorder="1" applyAlignment="1" applyProtection="1">
      <alignment horizontal="center" vertical="center" wrapText="1"/>
      <protection locked="0"/>
    </xf>
    <xf numFmtId="44" fontId="42" fillId="0" borderId="131" xfId="17" applyFont="1" applyFill="1" applyBorder="1" applyAlignment="1" applyProtection="1">
      <alignment horizontal="center" vertical="center" wrapText="1"/>
      <protection locked="0"/>
    </xf>
    <xf numFmtId="44" fontId="42" fillId="13" borderId="131" xfId="17" applyFont="1" applyFill="1" applyBorder="1" applyAlignment="1" applyProtection="1">
      <alignment horizontal="right" vertical="center" wrapText="1"/>
      <protection locked="0"/>
    </xf>
    <xf numFmtId="176" fontId="42" fillId="13" borderId="131" xfId="17" applyNumberFormat="1" applyFont="1" applyFill="1" applyBorder="1" applyAlignment="1" applyProtection="1">
      <alignment horizontal="right" vertical="center" wrapText="1"/>
      <protection locked="0"/>
    </xf>
    <xf numFmtId="49" fontId="42" fillId="5" borderId="131" xfId="12" applyNumberFormat="1" applyFont="1" applyFill="1" applyBorder="1" applyAlignment="1">
      <alignment horizontal="center" vertical="center" wrapText="1"/>
    </xf>
    <xf numFmtId="0" fontId="43" fillId="12" borderId="131" xfId="13" applyNumberFormat="1" applyFont="1" applyFill="1" applyBorder="1" applyAlignment="1" applyProtection="1">
      <alignment horizontal="center" vertical="center" wrapText="1"/>
      <protection locked="0"/>
    </xf>
    <xf numFmtId="176" fontId="42" fillId="13" borderId="131" xfId="17" applyNumberFormat="1" applyFont="1" applyFill="1" applyBorder="1" applyAlignment="1">
      <alignment horizontal="right" vertical="center"/>
    </xf>
    <xf numFmtId="0" fontId="42" fillId="22" borderId="132" xfId="12" applyFont="1" applyFill="1" applyBorder="1" applyAlignment="1">
      <alignment horizontal="center" vertical="center" wrapText="1"/>
    </xf>
    <xf numFmtId="170" fontId="42" fillId="24" borderId="131" xfId="12" applyNumberFormat="1" applyFont="1" applyFill="1" applyBorder="1" applyAlignment="1">
      <alignment horizontal="center" vertical="center" wrapText="1"/>
    </xf>
    <xf numFmtId="0" fontId="42" fillId="0" borderId="2" xfId="12" applyFont="1" applyBorder="1" applyAlignment="1">
      <alignment horizontal="center" vertical="center" wrapText="1"/>
    </xf>
    <xf numFmtId="9" fontId="42" fillId="0" borderId="2" xfId="12" applyNumberFormat="1" applyFont="1" applyBorder="1" applyAlignment="1">
      <alignment horizontal="center" vertical="center" wrapText="1"/>
    </xf>
    <xf numFmtId="14" fontId="42" fillId="0" borderId="2" xfId="12" applyNumberFormat="1" applyFont="1" applyBorder="1" applyAlignment="1">
      <alignment horizontal="center" vertical="center" wrapText="1"/>
    </xf>
    <xf numFmtId="0" fontId="44" fillId="22" borderId="131" xfId="20" applyFont="1" applyFill="1" applyBorder="1" applyAlignment="1">
      <alignment horizontal="center" vertical="center" wrapText="1"/>
    </xf>
    <xf numFmtId="0" fontId="47" fillId="29" borderId="131" xfId="12" applyFont="1" applyFill="1" applyBorder="1" applyAlignment="1">
      <alignment horizontal="center" vertical="center"/>
    </xf>
    <xf numFmtId="0" fontId="48" fillId="30" borderId="131" xfId="12" applyFont="1" applyFill="1" applyBorder="1" applyAlignment="1">
      <alignment horizontal="center" vertical="center"/>
    </xf>
    <xf numFmtId="6" fontId="41" fillId="22" borderId="131" xfId="12" applyNumberFormat="1" applyFont="1" applyFill="1" applyBorder="1" applyAlignment="1">
      <alignment horizontal="center" vertical="center" wrapText="1"/>
    </xf>
    <xf numFmtId="6" fontId="41" fillId="25" borderId="131" xfId="12" applyNumberFormat="1" applyFont="1" applyFill="1" applyBorder="1" applyAlignment="1">
      <alignment horizontal="right" vertical="center"/>
    </xf>
    <xf numFmtId="8" fontId="41" fillId="25" borderId="131" xfId="12" applyNumberFormat="1" applyFont="1" applyFill="1" applyBorder="1" applyAlignment="1">
      <alignment horizontal="right" vertical="center"/>
    </xf>
    <xf numFmtId="0" fontId="39" fillId="0" borderId="0" xfId="12" applyFont="1" applyAlignment="1">
      <alignment textRotation="90"/>
    </xf>
    <xf numFmtId="0" fontId="39" fillId="0" borderId="0" xfId="12" applyFont="1" applyAlignment="1">
      <alignment horizontal="center" vertical="center"/>
    </xf>
    <xf numFmtId="0" fontId="39" fillId="0" borderId="0" xfId="12" applyFont="1" applyAlignment="1">
      <alignment wrapText="1"/>
    </xf>
    <xf numFmtId="0" fontId="42" fillId="0" borderId="0" xfId="12" applyFont="1" applyAlignment="1">
      <alignment horizontal="center"/>
    </xf>
    <xf numFmtId="0" fontId="13" fillId="0" borderId="0" xfId="12" applyFont="1"/>
    <xf numFmtId="0" fontId="49" fillId="19" borderId="2" xfId="12" applyFont="1" applyFill="1" applyBorder="1" applyAlignment="1">
      <alignment horizontal="center" vertical="center" wrapText="1"/>
    </xf>
    <xf numFmtId="0" fontId="49" fillId="19" borderId="2" xfId="12" applyFont="1" applyFill="1" applyBorder="1" applyAlignment="1">
      <alignment horizontal="center" vertical="center" textRotation="90" wrapText="1"/>
    </xf>
    <xf numFmtId="0" fontId="50" fillId="20" borderId="2" xfId="12" applyFont="1" applyFill="1" applyBorder="1" applyAlignment="1">
      <alignment horizontal="center" vertical="center" wrapText="1"/>
    </xf>
    <xf numFmtId="0" fontId="51" fillId="9" borderId="2" xfId="12" applyFont="1" applyFill="1" applyBorder="1" applyAlignment="1">
      <alignment horizontal="center" vertical="center" wrapText="1"/>
    </xf>
    <xf numFmtId="0" fontId="52" fillId="9" borderId="2" xfId="12" applyFont="1" applyFill="1" applyBorder="1" applyAlignment="1">
      <alignment horizontal="center" vertical="center" wrapText="1"/>
    </xf>
    <xf numFmtId="0" fontId="51" fillId="17" borderId="0" xfId="12" applyFont="1" applyFill="1" applyAlignment="1">
      <alignment horizontal="center" vertical="center" wrapText="1"/>
    </xf>
    <xf numFmtId="0" fontId="53" fillId="21" borderId="131" xfId="12" applyFont="1" applyFill="1" applyBorder="1" applyAlignment="1" applyProtection="1">
      <alignment horizontal="center" vertical="center" wrapText="1"/>
      <protection locked="0" hidden="1"/>
    </xf>
    <xf numFmtId="164" fontId="53" fillId="21" borderId="131" xfId="5" applyFont="1" applyFill="1" applyBorder="1" applyAlignment="1" applyProtection="1">
      <alignment horizontal="center" vertical="center" wrapText="1"/>
      <protection locked="0"/>
    </xf>
    <xf numFmtId="0" fontId="36" fillId="0" borderId="22" xfId="12" applyFont="1" applyBorder="1" applyAlignment="1">
      <alignment vertical="center" wrapText="1"/>
    </xf>
    <xf numFmtId="0" fontId="36" fillId="0" borderId="142" xfId="0" applyFont="1" applyBorder="1" applyAlignment="1">
      <alignment horizontal="center" vertical="center" wrapText="1"/>
    </xf>
  </cellXfs>
  <cellStyles count="21">
    <cellStyle name="Hipervínculo 2" xfId="20" xr:uid="{00000000-0005-0000-0000-000000000000}"/>
    <cellStyle name="Hyperlink" xfId="11" xr:uid="{00000000-0005-0000-0000-000001000000}"/>
    <cellStyle name="Millares [0]" xfId="1" builtinId="6"/>
    <cellStyle name="Moneda" xfId="2" builtinId="4"/>
    <cellStyle name="Moneda [0]" xfId="3" builtinId="7"/>
    <cellStyle name="Moneda [0] 2" xfId="13" xr:uid="{00000000-0005-0000-0000-000005000000}"/>
    <cellStyle name="Moneda 2" xfId="17" xr:uid="{00000000-0005-0000-0000-000006000000}"/>
    <cellStyle name="Normal" xfId="0" builtinId="0"/>
    <cellStyle name="Normal 2" xfId="5" xr:uid="{00000000-0005-0000-0000-000008000000}"/>
    <cellStyle name="Normal 3" xfId="6" xr:uid="{00000000-0005-0000-0000-000009000000}"/>
    <cellStyle name="Normal 3 2" xfId="7" xr:uid="{00000000-0005-0000-0000-00000A000000}"/>
    <cellStyle name="Normal 3 2 2" xfId="8" xr:uid="{00000000-0005-0000-0000-00000B000000}"/>
    <cellStyle name="Normal 3 2 2 2" xfId="18" xr:uid="{00000000-0005-0000-0000-00000C000000}"/>
    <cellStyle name="Normal 3 2 3" xfId="15" xr:uid="{00000000-0005-0000-0000-00000D000000}"/>
    <cellStyle name="Normal 3 2 3 3 2" xfId="10" xr:uid="{00000000-0005-0000-0000-00000E000000}"/>
    <cellStyle name="Normal 3 2 3 3 4" xfId="19" xr:uid="{00000000-0005-0000-0000-00000F000000}"/>
    <cellStyle name="Normal 3 2 3 3 4 2 2" xfId="9" xr:uid="{00000000-0005-0000-0000-000010000000}"/>
    <cellStyle name="Normal 3 2 4 2" xfId="16" xr:uid="{00000000-0005-0000-0000-000011000000}"/>
    <cellStyle name="Normal 4" xfId="12" xr:uid="{00000000-0005-0000-0000-000012000000}"/>
    <cellStyle name="Porcentaje" xfId="4" builtinId="5"/>
    <cellStyle name="Porcentaje 2" xfId="14" xr:uid="{00000000-0005-0000-0000-000014000000}"/>
  </cellStyles>
  <dxfs count="1039">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1936750</xdr:colOff>
      <xdr:row>0</xdr:row>
      <xdr:rowOff>428625</xdr:rowOff>
    </xdr:from>
    <xdr:ext cx="2141590" cy="1000747"/>
    <xdr:pic>
      <xdr:nvPicPr>
        <xdr:cNvPr id="3" name="3 Imagen" descr="Nuevo-logo-DANE.jpg">
          <a:extLst>
            <a:ext uri="{FF2B5EF4-FFF2-40B4-BE49-F238E27FC236}">
              <a16:creationId xmlns:a16="http://schemas.microsoft.com/office/drawing/2014/main" id="{C8EDA269-C4FF-4E0F-83E9-E2D03D4241E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45" t="30958" r="7295" b="31695"/>
        <a:stretch/>
      </xdr:blipFill>
      <xdr:spPr>
        <a:xfrm>
          <a:off x="2778125" y="428625"/>
          <a:ext cx="2141590" cy="100074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1365250</xdr:colOff>
      <xdr:row>0</xdr:row>
      <xdr:rowOff>259317</xdr:rowOff>
    </xdr:from>
    <xdr:ext cx="2141590" cy="1000747"/>
    <xdr:pic>
      <xdr:nvPicPr>
        <xdr:cNvPr id="3" name="3 Imagen" descr="Nuevo-logo-DANE.jpg">
          <a:extLst>
            <a:ext uri="{FF2B5EF4-FFF2-40B4-BE49-F238E27FC236}">
              <a16:creationId xmlns:a16="http://schemas.microsoft.com/office/drawing/2014/main" id="{EAE27CD9-8501-4F6C-9AC1-0089995475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45" t="30958" r="7295" b="31695"/>
        <a:stretch/>
      </xdr:blipFill>
      <xdr:spPr>
        <a:xfrm>
          <a:off x="2127250" y="259317"/>
          <a:ext cx="2141590" cy="100074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pcarov\Downloads\Matriz%20de%20an&#225;lisis_III_Trimestre_2022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2018\PLAN%20DE%20ACCION\MATRIZ%20PLAN%20DE%20ACCION%202018%20DIRPEN%20FINAL%202501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varelaa\AppData\Local\Microsoft\Windows\Temporary%20Internet%20Files\Content.Outlook\907WTPW2\FORMATO%20DE%20REPROGRAM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NE/ENTREGA%20DE%20CARGO%20OPLAN/14_PLANEACI&#211;N/2022/Metas%20por%20&#193;rea/Formatos%20Instrumentos%20de%20Planeaci&#242;n_2022/12_INSTRUMENTO%20PLANEACI&#211;N_2022_GIT%20RELACIONAMIEN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sheetName val="Hoja3"/>
      <sheetName val="PLAN OPERATIVO III TRIM"/>
      <sheetName val="METAS E HITOS"/>
      <sheetName val="AVANCE ESPERADO"/>
      <sheetName val="PROGRAMACION PO"/>
      <sheetName val="METAS POR AREA"/>
      <sheetName val="HITOS POR AREA"/>
      <sheetName val="Matriz de análisis"/>
      <sheetName val="METAS FINALIZADAS"/>
      <sheetName val="AVANCE METAS E HITOS"/>
      <sheetName val="METAS NO CUMPLIERON"/>
      <sheetName val="Hoja16"/>
      <sheetName val="METAS FIN ANTES DE T"/>
      <sheetName val="ALINEACION ESTRAT"/>
      <sheetName val="BASE"/>
      <sheetName val="BASE2"/>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negovco-my.sharepoint.com/personal/jaalmanzas_dane_gov_co/_layouts/15/onedrive.aspx?ct=1665786885964&amp;or=OWA%2DNT&amp;cid=f5b34e47%2Dc822%2D1089%2D7dea%2Dd1fd8abfcfce&amp;ga=1&amp;id=%2Fpersonal%2Fjaalmanzas%5Fdane%5Fgov%5Fco%2FDocuments%2FEXPEDIENTE%20DOCUMENTAL%20CONTEO%2F1%2E%20DAN%2F1%2E3%20CONCEPTOS%2FIndicadores%20y%20variables" TargetMode="External"/><Relationship Id="rId7" Type="http://schemas.openxmlformats.org/officeDocument/2006/relationships/drawing" Target="../drawings/drawing1.xml"/><Relationship Id="rId2" Type="http://schemas.openxmlformats.org/officeDocument/2006/relationships/hyperlink" Target="file:///\\systema20\Registros_PDE\2022\07_EJECUCI&#211;N_PRESUPUESTAL\07_CONVENIOS" TargetMode="External"/><Relationship Id="rId1" Type="http://schemas.openxmlformats.org/officeDocument/2006/relationships/hyperlink" Target="file:///\\systema20\Registros_PDE\2022\07_EJECUCI&#211;N_PRESUPUESTAL\07_CONVENIOS" TargetMode="External"/><Relationship Id="rId6" Type="http://schemas.openxmlformats.org/officeDocument/2006/relationships/printerSettings" Target="../printerSettings/printerSettings1.bin"/><Relationship Id="rId5" Type="http://schemas.openxmlformats.org/officeDocument/2006/relationships/hyperlink" Target="http://revfocalizadas.dane.gov.co/" TargetMode="External"/><Relationship Id="rId4" Type="http://schemas.openxmlformats.org/officeDocument/2006/relationships/hyperlink" Target="file:///\\systema20\Registros_PDE\2022\07_EJECUCI&#211;N_PRESUPUESTAL\07_CONVENIO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anegovco-my.sharepoint.com/personal/avtorresv_dane_gov_co/_layouts/15/onedrive.aspx?FolderCTID=0x0120004B96E74FFFBB1949BD95F217E7DAF57F&amp;id=%2Fpersonal%2Favtorresv%5Fdane%5Fgov%5Fco%2FDocuments%2FREPORTES%5FPAI%5FPO%5F2022%2FREPORTE%5FPAI%5FPO%5F2022%5FIIITRIM%5FDSCN%2FEVIDENCIAS%5FIII%5FTRIM%2FPO%2FDSCN%5F22%2FDSCN%5F22%2E3" TargetMode="External"/><Relationship Id="rId7" Type="http://schemas.openxmlformats.org/officeDocument/2006/relationships/comments" Target="../comments1.xml"/><Relationship Id="rId2" Type="http://schemas.openxmlformats.org/officeDocument/2006/relationships/hyperlink" Target="https://danegovco-my.sharepoint.com/personal/avtorresv_dane_gov_co/_layouts/15/onedrive.aspx?FolderCTID=0x0120004B96E74FFFBB1949BD95F217E7DAF57F&amp;id=%2Fpersonal%2Favtorresv%5Fdane%5Fgov%5Fco%2FDocuments%2FREPORTES%5FPAI%5FPO%5F2022%2FREPORTE%5FPAI%5FPO%5F2022%5FIIITRIM%5FDSCN%2FEVIDENCIAS%5FIII%5FTRIM%2FPO%2FDSCN%5F21%2F21%5F3" TargetMode="External"/><Relationship Id="rId1" Type="http://schemas.openxmlformats.org/officeDocument/2006/relationships/hyperlink" Target="https://danegovco-my.sharepoint.com/personal/avtorresv_dane_gov_co/_layouts/15/onedrive.aspx?FolderCTID=0x0120004B96E74FFFBB1949BD95F217E7DAF57F&amp;id=%2Fpersonal%2Favtorresv%5Fdane%5Fgov%5Fco%2FDocuments%2FREPORTES%5FPAI%5FPO%5F2022%2FREPORTE%5FPAI%5FPO%5F2022%5FIIITRIM%5FDSCN%2FEVIDENCIAS%5FIII%5FTRIM%2FPO%2FDSCN%5F21%2F21%5F2"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460"/>
  <sheetViews>
    <sheetView showGridLines="0" tabSelected="1" zoomScale="50" zoomScaleNormal="50" workbookViewId="0">
      <selection activeCell="B1" sqref="B1:J1"/>
    </sheetView>
  </sheetViews>
  <sheetFormatPr baseColWidth="10" defaultRowHeight="26.25" x14ac:dyDescent="0.45"/>
  <cols>
    <col min="1" max="1" width="11" style="321"/>
    <col min="2" max="2" width="25.75" style="321" customWidth="1"/>
    <col min="3" max="3" width="10.25" style="322" customWidth="1"/>
    <col min="4" max="4" width="31.75" style="321" customWidth="1"/>
    <col min="5" max="5" width="45.125" style="321" customWidth="1"/>
    <col min="6" max="6" width="11" style="322" customWidth="1"/>
    <col min="7" max="7" width="38.125" style="323" customWidth="1"/>
    <col min="8" max="8" width="34.25" style="321" customWidth="1"/>
    <col min="9" max="14" width="29.75" style="321" customWidth="1"/>
    <col min="15" max="16" width="29.75" style="324" customWidth="1"/>
    <col min="17" max="17" width="8.875" style="324" customWidth="1"/>
    <col min="18" max="18" width="42.625" style="321" customWidth="1"/>
    <col min="19" max="19" width="42.5" style="325" customWidth="1"/>
    <col min="20" max="20" width="28.125" style="321" customWidth="1"/>
    <col min="21" max="21" width="125.125" style="323" customWidth="1"/>
    <col min="22" max="22" width="106.625" style="323" customWidth="1"/>
    <col min="23" max="24" width="32" style="321" customWidth="1"/>
    <col min="25" max="25" width="94.875" style="323" customWidth="1"/>
    <col min="26" max="29" width="24.875" style="321" customWidth="1"/>
    <col min="30" max="30" width="62.75" style="323" customWidth="1"/>
    <col min="31" max="36" width="45" style="321" customWidth="1"/>
    <col min="37" max="39" width="61.625" style="321" customWidth="1"/>
    <col min="40" max="40" width="77.625" style="321" customWidth="1"/>
    <col min="41" max="16384" width="11" style="321"/>
  </cols>
  <sheetData>
    <row r="1" spans="2:40" ht="157.5" customHeight="1" x14ac:dyDescent="0.45">
      <c r="B1" s="893" t="s">
        <v>2219</v>
      </c>
      <c r="C1" s="893"/>
      <c r="D1" s="893"/>
      <c r="E1" s="893"/>
      <c r="F1" s="893"/>
      <c r="G1" s="893"/>
      <c r="H1" s="893"/>
      <c r="I1" s="893"/>
      <c r="J1" s="893"/>
      <c r="K1" s="1325"/>
      <c r="L1" s="1325"/>
      <c r="M1" s="1325"/>
      <c r="N1" s="1325"/>
      <c r="O1" s="891"/>
      <c r="P1" s="891"/>
      <c r="Q1" s="891"/>
      <c r="R1" s="892"/>
      <c r="S1" s="892"/>
      <c r="T1" s="892"/>
      <c r="U1" s="892"/>
      <c r="V1" s="892"/>
      <c r="W1" s="892"/>
      <c r="X1" s="892"/>
      <c r="Y1" s="892"/>
      <c r="Z1" s="892"/>
      <c r="AA1" s="892"/>
      <c r="AB1" s="892"/>
      <c r="AC1" s="892"/>
      <c r="AD1" s="892"/>
      <c r="AE1" s="892"/>
      <c r="AF1" s="892"/>
      <c r="AG1" s="892"/>
      <c r="AH1" s="892"/>
      <c r="AI1" s="892"/>
      <c r="AJ1" s="892"/>
      <c r="AK1" s="892"/>
      <c r="AL1" s="892"/>
      <c r="AM1" s="892"/>
      <c r="AN1" s="892"/>
    </row>
    <row r="2" spans="2:40" s="895" customFormat="1" ht="53.25" customHeight="1" x14ac:dyDescent="0.35">
      <c r="B2" s="896" t="s">
        <v>0</v>
      </c>
      <c r="C2" s="896"/>
      <c r="D2" s="896"/>
      <c r="E2" s="896"/>
      <c r="F2" s="896"/>
      <c r="G2" s="896"/>
      <c r="H2" s="896"/>
      <c r="I2" s="896"/>
      <c r="J2" s="896"/>
      <c r="K2" s="897" t="s">
        <v>1</v>
      </c>
      <c r="L2" s="897"/>
      <c r="M2" s="897"/>
      <c r="N2" s="897"/>
      <c r="O2" s="898" t="s">
        <v>2</v>
      </c>
      <c r="P2" s="898"/>
      <c r="Q2" s="899"/>
      <c r="R2" s="900" t="s">
        <v>2220</v>
      </c>
      <c r="S2" s="900"/>
      <c r="T2" s="900"/>
      <c r="U2" s="900"/>
      <c r="V2" s="900"/>
      <c r="W2" s="900"/>
      <c r="X2" s="900"/>
      <c r="Y2" s="900"/>
      <c r="Z2" s="900"/>
      <c r="AA2" s="900"/>
      <c r="AB2" s="900"/>
      <c r="AC2" s="900"/>
      <c r="AD2" s="900"/>
      <c r="AE2" s="900" t="s">
        <v>4</v>
      </c>
      <c r="AF2" s="900"/>
      <c r="AG2" s="900"/>
      <c r="AH2" s="900"/>
      <c r="AI2" s="900"/>
      <c r="AJ2" s="900"/>
      <c r="AK2" s="900"/>
      <c r="AL2" s="900"/>
      <c r="AM2" s="900"/>
      <c r="AN2" s="900"/>
    </row>
    <row r="3" spans="2:40" s="1316" customFormat="1" ht="89.25" customHeight="1" x14ac:dyDescent="0.3">
      <c r="B3" s="1317" t="s">
        <v>7</v>
      </c>
      <c r="C3" s="1318" t="s">
        <v>8</v>
      </c>
      <c r="D3" s="1317" t="s">
        <v>9</v>
      </c>
      <c r="E3" s="1317" t="s">
        <v>10</v>
      </c>
      <c r="F3" s="1318" t="s">
        <v>11</v>
      </c>
      <c r="G3" s="1317" t="s">
        <v>12</v>
      </c>
      <c r="H3" s="1317" t="s">
        <v>13</v>
      </c>
      <c r="I3" s="1317" t="s">
        <v>14</v>
      </c>
      <c r="J3" s="1317" t="s">
        <v>15</v>
      </c>
      <c r="K3" s="1319" t="s">
        <v>2221</v>
      </c>
      <c r="L3" s="1319" t="s">
        <v>17</v>
      </c>
      <c r="M3" s="1319" t="s">
        <v>18</v>
      </c>
      <c r="N3" s="1319" t="s">
        <v>2222</v>
      </c>
      <c r="O3" s="1320" t="s">
        <v>20</v>
      </c>
      <c r="P3" s="1321" t="s">
        <v>21</v>
      </c>
      <c r="Q3" s="1322"/>
      <c r="R3" s="1323" t="s">
        <v>22</v>
      </c>
      <c r="S3" s="1323" t="s">
        <v>23</v>
      </c>
      <c r="T3" s="1323" t="s">
        <v>24</v>
      </c>
      <c r="U3" s="1323" t="s">
        <v>25</v>
      </c>
      <c r="V3" s="1323" t="s">
        <v>26</v>
      </c>
      <c r="W3" s="1323" t="s">
        <v>27</v>
      </c>
      <c r="X3" s="1323" t="s">
        <v>28</v>
      </c>
      <c r="Y3" s="1323" t="s">
        <v>29</v>
      </c>
      <c r="Z3" s="1323" t="s">
        <v>30</v>
      </c>
      <c r="AA3" s="1323" t="s">
        <v>31</v>
      </c>
      <c r="AB3" s="1323" t="s">
        <v>32</v>
      </c>
      <c r="AC3" s="1323" t="s">
        <v>33</v>
      </c>
      <c r="AD3" s="1323" t="s">
        <v>34</v>
      </c>
      <c r="AE3" s="1324" t="s">
        <v>35</v>
      </c>
      <c r="AF3" s="1324" t="s">
        <v>36</v>
      </c>
      <c r="AG3" s="1324" t="s">
        <v>37</v>
      </c>
      <c r="AH3" s="1324" t="s">
        <v>38</v>
      </c>
      <c r="AI3" s="1324" t="s">
        <v>39</v>
      </c>
      <c r="AJ3" s="1324" t="s">
        <v>40</v>
      </c>
      <c r="AK3" s="1324" t="s">
        <v>41</v>
      </c>
      <c r="AL3" s="1324" t="s">
        <v>42</v>
      </c>
      <c r="AM3" s="1324" t="s">
        <v>43</v>
      </c>
      <c r="AN3" s="1324" t="s">
        <v>44</v>
      </c>
    </row>
    <row r="4" spans="2:40" s="901" customFormat="1" ht="183.75" x14ac:dyDescent="0.45">
      <c r="B4" s="902" t="s">
        <v>2223</v>
      </c>
      <c r="C4" s="903" t="s">
        <v>2224</v>
      </c>
      <c r="D4" s="904" t="s">
        <v>2225</v>
      </c>
      <c r="E4" s="904" t="s">
        <v>2226</v>
      </c>
      <c r="F4" s="905" t="s">
        <v>2227</v>
      </c>
      <c r="G4" s="906" t="s">
        <v>2228</v>
      </c>
      <c r="H4" s="907">
        <v>0.7</v>
      </c>
      <c r="I4" s="908">
        <v>44563</v>
      </c>
      <c r="J4" s="908">
        <v>44644</v>
      </c>
      <c r="K4" s="907">
        <v>1</v>
      </c>
      <c r="L4" s="907">
        <v>1</v>
      </c>
      <c r="M4" s="909">
        <v>1</v>
      </c>
      <c r="N4" s="907">
        <v>1</v>
      </c>
      <c r="O4" s="910">
        <v>222640000</v>
      </c>
      <c r="P4" s="904" t="s">
        <v>2229</v>
      </c>
      <c r="Q4" s="911"/>
      <c r="R4" s="912">
        <v>0.9</v>
      </c>
      <c r="S4" s="913" t="s">
        <v>2230</v>
      </c>
      <c r="T4" s="914">
        <v>1</v>
      </c>
      <c r="U4" s="915" t="s">
        <v>2231</v>
      </c>
      <c r="V4" s="915" t="s">
        <v>2232</v>
      </c>
      <c r="W4" s="916" t="str">
        <f t="shared" ref="W4:W67" si="0">IF(M4&lt;1%,"Sin iniciar",IF(M4=100%,"Terminado","En gestión"))</f>
        <v>Terminado</v>
      </c>
      <c r="X4" s="916" t="str">
        <f t="shared" ref="X4:X22" si="1">IF(T4&lt;1%,"Sin iniciar",IF(T4=100%,"Terminado","En gestión"))</f>
        <v>Terminado</v>
      </c>
      <c r="Y4" s="917" t="s">
        <v>2230</v>
      </c>
      <c r="Z4" s="918">
        <f>SUMPRODUCT(T4:T5,H4:H5)</f>
        <v>0.94</v>
      </c>
      <c r="AA4" s="918">
        <f>SUMPRODUCT(H4:H5,M4:M5)</f>
        <v>0.94</v>
      </c>
      <c r="AB4" s="919" t="str">
        <f>IF(AA4&lt;1%,"Sin iniciar",IF(AA4=100%,"Terminado","En gestión"))</f>
        <v>En gestión</v>
      </c>
      <c r="AC4" s="919" t="str">
        <f>IF(Z4&lt;1%,"Sin iniciar",IF(Z4=100%,"Terminado","En gestión"))</f>
        <v>En gestión</v>
      </c>
      <c r="AD4" s="920" t="s">
        <v>58</v>
      </c>
      <c r="AE4" s="921">
        <f>(7245775 * 3)</f>
        <v>21737325</v>
      </c>
      <c r="AF4" s="922">
        <f>(7245775 * 3)</f>
        <v>21737325</v>
      </c>
      <c r="AG4" s="922">
        <f>(7245775 * 3)</f>
        <v>21737325</v>
      </c>
      <c r="AH4" s="923">
        <v>57316448</v>
      </c>
      <c r="AI4" s="924">
        <v>57316447.534999996</v>
      </c>
      <c r="AJ4" s="924">
        <v>39695173.43</v>
      </c>
      <c r="AK4" s="925" t="s">
        <v>2233</v>
      </c>
      <c r="AL4" s="917" t="s">
        <v>569</v>
      </c>
      <c r="AM4" s="917" t="s">
        <v>570</v>
      </c>
      <c r="AN4" s="917" t="s">
        <v>2234</v>
      </c>
    </row>
    <row r="5" spans="2:40" s="901" customFormat="1" ht="236.25" x14ac:dyDescent="0.45">
      <c r="B5" s="902"/>
      <c r="C5" s="903"/>
      <c r="D5" s="904"/>
      <c r="E5" s="904"/>
      <c r="F5" s="905" t="s">
        <v>2235</v>
      </c>
      <c r="G5" s="906" t="s">
        <v>2236</v>
      </c>
      <c r="H5" s="907">
        <v>0.3</v>
      </c>
      <c r="I5" s="908">
        <v>44645</v>
      </c>
      <c r="J5" s="908">
        <v>44910</v>
      </c>
      <c r="K5" s="907">
        <v>0</v>
      </c>
      <c r="L5" s="907">
        <v>0.4</v>
      </c>
      <c r="M5" s="909">
        <v>0.8</v>
      </c>
      <c r="N5" s="907">
        <v>1</v>
      </c>
      <c r="O5" s="910"/>
      <c r="P5" s="904"/>
      <c r="Q5" s="911"/>
      <c r="R5" s="912"/>
      <c r="S5" s="913"/>
      <c r="T5" s="914">
        <v>0.8</v>
      </c>
      <c r="U5" s="915" t="s">
        <v>2237</v>
      </c>
      <c r="V5" s="915" t="s">
        <v>2238</v>
      </c>
      <c r="W5" s="916" t="str">
        <f t="shared" si="0"/>
        <v>En gestión</v>
      </c>
      <c r="X5" s="916" t="str">
        <f t="shared" si="1"/>
        <v>En gestión</v>
      </c>
      <c r="Y5" s="917"/>
      <c r="Z5" s="918"/>
      <c r="AA5" s="918"/>
      <c r="AB5" s="919"/>
      <c r="AC5" s="919"/>
      <c r="AD5" s="920"/>
      <c r="AE5" s="921"/>
      <c r="AF5" s="922"/>
      <c r="AG5" s="922"/>
      <c r="AH5" s="923"/>
      <c r="AI5" s="924"/>
      <c r="AJ5" s="924"/>
      <c r="AK5" s="925"/>
      <c r="AL5" s="917"/>
      <c r="AM5" s="917"/>
      <c r="AN5" s="917"/>
    </row>
    <row r="6" spans="2:40" s="901" customFormat="1" ht="159.94999999999999" customHeight="1" x14ac:dyDescent="0.45">
      <c r="B6" s="902" t="s">
        <v>2223</v>
      </c>
      <c r="C6" s="903" t="s">
        <v>2239</v>
      </c>
      <c r="D6" s="904" t="s">
        <v>2240</v>
      </c>
      <c r="E6" s="904" t="s">
        <v>2241</v>
      </c>
      <c r="F6" s="905" t="s">
        <v>2242</v>
      </c>
      <c r="G6" s="906" t="s">
        <v>2243</v>
      </c>
      <c r="H6" s="907">
        <v>0.8</v>
      </c>
      <c r="I6" s="908">
        <v>44563</v>
      </c>
      <c r="J6" s="908">
        <v>44679</v>
      </c>
      <c r="K6" s="907">
        <v>0.5</v>
      </c>
      <c r="L6" s="907">
        <v>1</v>
      </c>
      <c r="M6" s="909">
        <v>1</v>
      </c>
      <c r="N6" s="907">
        <v>1</v>
      </c>
      <c r="O6" s="910">
        <v>30960000</v>
      </c>
      <c r="P6" s="904" t="s">
        <v>2229</v>
      </c>
      <c r="Q6" s="911"/>
      <c r="R6" s="926">
        <v>0.9</v>
      </c>
      <c r="S6" s="913" t="s">
        <v>2244</v>
      </c>
      <c r="T6" s="914">
        <v>1</v>
      </c>
      <c r="U6" s="915" t="s">
        <v>2245</v>
      </c>
      <c r="V6" s="915" t="s">
        <v>2246</v>
      </c>
      <c r="W6" s="916" t="str">
        <f t="shared" si="0"/>
        <v>Terminado</v>
      </c>
      <c r="X6" s="916" t="str">
        <f t="shared" si="1"/>
        <v>Terminado</v>
      </c>
      <c r="Y6" s="917" t="s">
        <v>2244</v>
      </c>
      <c r="Z6" s="918">
        <f>SUMPRODUCT(T6:T7,H6:H7)</f>
        <v>0.94000000000000006</v>
      </c>
      <c r="AA6" s="918">
        <f>SUMPRODUCT(H6:H7,M6:M7)</f>
        <v>0.94000000000000006</v>
      </c>
      <c r="AB6" s="919" t="str">
        <f>IF(AA6&lt;1%,"Sin iniciar",IF(AA6=100%,"Terminado","En gestión"))</f>
        <v>En gestión</v>
      </c>
      <c r="AC6" s="919" t="str">
        <f t="shared" ref="AC6:AC8" si="2">IF(Z6&lt;1%,"Sin iniciar",IF(Z6=100%,"Terminado","En gestión"))</f>
        <v>En gestión</v>
      </c>
      <c r="AD6" s="927" t="s">
        <v>58</v>
      </c>
      <c r="AE6" s="921">
        <f>(4807338 * 3)</f>
        <v>14422014</v>
      </c>
      <c r="AF6" s="922">
        <f>(4807338 * 3)</f>
        <v>14422014</v>
      </c>
      <c r="AG6" s="922">
        <f>(4807338 * 3)</f>
        <v>14422014</v>
      </c>
      <c r="AH6" s="923">
        <v>180094058.535</v>
      </c>
      <c r="AI6" s="924">
        <v>184485548.035</v>
      </c>
      <c r="AJ6" s="924">
        <v>98572206.930000007</v>
      </c>
      <c r="AK6" s="925" t="s">
        <v>2233</v>
      </c>
      <c r="AL6" s="917" t="s">
        <v>2247</v>
      </c>
      <c r="AM6" s="917" t="s">
        <v>2248</v>
      </c>
      <c r="AN6" s="917" t="s">
        <v>2234</v>
      </c>
    </row>
    <row r="7" spans="2:40" s="901" customFormat="1" ht="159.94999999999999" customHeight="1" x14ac:dyDescent="0.45">
      <c r="B7" s="902"/>
      <c r="C7" s="903"/>
      <c r="D7" s="904"/>
      <c r="E7" s="904"/>
      <c r="F7" s="905" t="s">
        <v>2249</v>
      </c>
      <c r="G7" s="906" t="s">
        <v>2250</v>
      </c>
      <c r="H7" s="907">
        <v>0.2</v>
      </c>
      <c r="I7" s="908">
        <v>44645</v>
      </c>
      <c r="J7" s="908">
        <v>44910</v>
      </c>
      <c r="K7" s="907">
        <v>0</v>
      </c>
      <c r="L7" s="907">
        <v>0.2</v>
      </c>
      <c r="M7" s="909">
        <v>0.7</v>
      </c>
      <c r="N7" s="907">
        <v>1</v>
      </c>
      <c r="O7" s="910"/>
      <c r="P7" s="904"/>
      <c r="Q7" s="911"/>
      <c r="R7" s="926"/>
      <c r="S7" s="913"/>
      <c r="T7" s="914">
        <v>0.7</v>
      </c>
      <c r="U7" s="915" t="s">
        <v>2251</v>
      </c>
      <c r="V7" s="915" t="s">
        <v>2252</v>
      </c>
      <c r="W7" s="916" t="str">
        <f t="shared" si="0"/>
        <v>En gestión</v>
      </c>
      <c r="X7" s="916" t="str">
        <f t="shared" si="1"/>
        <v>En gestión</v>
      </c>
      <c r="Y7" s="917"/>
      <c r="Z7" s="918"/>
      <c r="AA7" s="918"/>
      <c r="AB7" s="919"/>
      <c r="AC7" s="919"/>
      <c r="AD7" s="927"/>
      <c r="AE7" s="921"/>
      <c r="AF7" s="922"/>
      <c r="AG7" s="922"/>
      <c r="AH7" s="923"/>
      <c r="AI7" s="924"/>
      <c r="AJ7" s="924"/>
      <c r="AK7" s="925"/>
      <c r="AL7" s="917"/>
      <c r="AM7" s="917"/>
      <c r="AN7" s="917"/>
    </row>
    <row r="8" spans="2:40" s="901" customFormat="1" ht="159.94999999999999" customHeight="1" x14ac:dyDescent="0.45">
      <c r="B8" s="902" t="s">
        <v>2223</v>
      </c>
      <c r="C8" s="903" t="s">
        <v>2253</v>
      </c>
      <c r="D8" s="904" t="s">
        <v>2254</v>
      </c>
      <c r="E8" s="904" t="s">
        <v>2255</v>
      </c>
      <c r="F8" s="905" t="s">
        <v>2256</v>
      </c>
      <c r="G8" s="906" t="s">
        <v>2257</v>
      </c>
      <c r="H8" s="907">
        <v>0.5</v>
      </c>
      <c r="I8" s="908">
        <v>44685</v>
      </c>
      <c r="J8" s="908">
        <v>44910</v>
      </c>
      <c r="K8" s="907">
        <v>0</v>
      </c>
      <c r="L8" s="907">
        <v>0.2</v>
      </c>
      <c r="M8" s="909">
        <v>0.7</v>
      </c>
      <c r="N8" s="907">
        <v>1</v>
      </c>
      <c r="O8" s="910">
        <v>30960000</v>
      </c>
      <c r="P8" s="904" t="s">
        <v>2229</v>
      </c>
      <c r="Q8" s="911"/>
      <c r="R8" s="926">
        <v>0.2</v>
      </c>
      <c r="S8" s="928" t="s">
        <v>2258</v>
      </c>
      <c r="T8" s="914">
        <v>0.7</v>
      </c>
      <c r="U8" s="915" t="s">
        <v>2259</v>
      </c>
      <c r="V8" s="915" t="s">
        <v>2260</v>
      </c>
      <c r="W8" s="916" t="str">
        <f t="shared" si="0"/>
        <v>En gestión</v>
      </c>
      <c r="X8" s="916" t="str">
        <f t="shared" si="1"/>
        <v>En gestión</v>
      </c>
      <c r="Y8" s="929" t="s">
        <v>2258</v>
      </c>
      <c r="Z8" s="918">
        <f>SUMPRODUCT(T8:T9,H8:H9)</f>
        <v>0.64999999999999991</v>
      </c>
      <c r="AA8" s="918">
        <f>SUMPRODUCT(H8:H9,M8:M9)</f>
        <v>0.64999999999999991</v>
      </c>
      <c r="AB8" s="919" t="str">
        <f>IF(AA8&lt;1%,"Sin iniciar",IF(AA8=100%,"Terminado","En gestión"))</f>
        <v>En gestión</v>
      </c>
      <c r="AC8" s="919" t="str">
        <f t="shared" si="2"/>
        <v>En gestión</v>
      </c>
      <c r="AD8" s="930" t="s">
        <v>58</v>
      </c>
      <c r="AE8" s="931">
        <v>0</v>
      </c>
      <c r="AF8" s="932">
        <v>0</v>
      </c>
      <c r="AG8" s="932">
        <v>0</v>
      </c>
      <c r="AH8" s="923">
        <v>33570000</v>
      </c>
      <c r="AI8" s="924">
        <v>33570000</v>
      </c>
      <c r="AJ8" s="924">
        <v>23696811.5</v>
      </c>
      <c r="AK8" s="917" t="s">
        <v>2233</v>
      </c>
      <c r="AL8" s="917" t="s">
        <v>569</v>
      </c>
      <c r="AM8" s="917" t="s">
        <v>570</v>
      </c>
      <c r="AN8" s="917" t="s">
        <v>2234</v>
      </c>
    </row>
    <row r="9" spans="2:40" s="901" customFormat="1" ht="159.94999999999999" customHeight="1" x14ac:dyDescent="0.45">
      <c r="B9" s="902"/>
      <c r="C9" s="903"/>
      <c r="D9" s="904"/>
      <c r="E9" s="904"/>
      <c r="F9" s="905" t="s">
        <v>2261</v>
      </c>
      <c r="G9" s="906" t="s">
        <v>2262</v>
      </c>
      <c r="H9" s="907">
        <v>0.5</v>
      </c>
      <c r="I9" s="908">
        <v>44716</v>
      </c>
      <c r="J9" s="908">
        <v>44910</v>
      </c>
      <c r="K9" s="907">
        <v>0</v>
      </c>
      <c r="L9" s="907">
        <v>0.2</v>
      </c>
      <c r="M9" s="909">
        <v>0.6</v>
      </c>
      <c r="N9" s="907">
        <v>1</v>
      </c>
      <c r="O9" s="910"/>
      <c r="P9" s="904"/>
      <c r="Q9" s="911"/>
      <c r="R9" s="926"/>
      <c r="S9" s="928"/>
      <c r="T9" s="914">
        <v>0.6</v>
      </c>
      <c r="U9" s="933" t="s">
        <v>2259</v>
      </c>
      <c r="V9" s="933" t="s">
        <v>2263</v>
      </c>
      <c r="W9" s="916" t="str">
        <f t="shared" si="0"/>
        <v>En gestión</v>
      </c>
      <c r="X9" s="916" t="str">
        <f t="shared" si="1"/>
        <v>En gestión</v>
      </c>
      <c r="Y9" s="929"/>
      <c r="Z9" s="918"/>
      <c r="AA9" s="918"/>
      <c r="AB9" s="919"/>
      <c r="AC9" s="919"/>
      <c r="AD9" s="915" t="s">
        <v>2264</v>
      </c>
      <c r="AE9" s="931"/>
      <c r="AF9" s="932"/>
      <c r="AG9" s="932"/>
      <c r="AH9" s="923"/>
      <c r="AI9" s="924"/>
      <c r="AJ9" s="924"/>
      <c r="AK9" s="917"/>
      <c r="AL9" s="917"/>
      <c r="AM9" s="917"/>
      <c r="AN9" s="917"/>
    </row>
    <row r="10" spans="2:40" s="901" customFormat="1" ht="159.94999999999999" customHeight="1" x14ac:dyDescent="0.45">
      <c r="B10" s="934" t="s">
        <v>62</v>
      </c>
      <c r="C10" s="935" t="s">
        <v>2265</v>
      </c>
      <c r="D10" s="936" t="s">
        <v>2266</v>
      </c>
      <c r="E10" s="936" t="s">
        <v>2267</v>
      </c>
      <c r="F10" s="937" t="s">
        <v>2268</v>
      </c>
      <c r="G10" s="938" t="s">
        <v>2269</v>
      </c>
      <c r="H10" s="939">
        <v>0.25</v>
      </c>
      <c r="I10" s="940">
        <v>44576</v>
      </c>
      <c r="J10" s="940">
        <v>44651</v>
      </c>
      <c r="K10" s="939">
        <v>1</v>
      </c>
      <c r="L10" s="939">
        <v>1</v>
      </c>
      <c r="M10" s="941">
        <v>1</v>
      </c>
      <c r="N10" s="939">
        <v>1</v>
      </c>
      <c r="O10" s="942">
        <v>32432500</v>
      </c>
      <c r="P10" s="943" t="s">
        <v>2229</v>
      </c>
      <c r="Q10" s="944"/>
      <c r="R10" s="945">
        <v>0.8</v>
      </c>
      <c r="S10" s="946" t="s">
        <v>2270</v>
      </c>
      <c r="T10" s="947">
        <v>1</v>
      </c>
      <c r="U10" s="948" t="s">
        <v>2271</v>
      </c>
      <c r="V10" s="948" t="s">
        <v>58</v>
      </c>
      <c r="W10" s="949" t="str">
        <f t="shared" si="0"/>
        <v>Terminado</v>
      </c>
      <c r="X10" s="949" t="str">
        <f t="shared" si="1"/>
        <v>Terminado</v>
      </c>
      <c r="Y10" s="950" t="s">
        <v>2272</v>
      </c>
      <c r="Z10" s="918">
        <f>SUMPRODUCT(T10:T12,H10:H12)</f>
        <v>0.95</v>
      </c>
      <c r="AA10" s="918">
        <f>SUMPRODUCT(H10:H12,M10:M12)</f>
        <v>0.75</v>
      </c>
      <c r="AB10" s="951" t="str">
        <f>IF(AA10&lt;1%,"Sin iniciar",IF(AA10=100%,"Terminado","En gestión"))</f>
        <v>En gestión</v>
      </c>
      <c r="AC10" s="951" t="str">
        <f>IF(Z10&lt;1%,"Sin iniciar",IF(Z10=100%,"Terminado","En gestión"))</f>
        <v>En gestión</v>
      </c>
      <c r="AD10" s="948" t="s">
        <v>58</v>
      </c>
      <c r="AE10" s="952">
        <v>8108125</v>
      </c>
      <c r="AF10" s="953">
        <v>8108125</v>
      </c>
      <c r="AG10" s="953">
        <v>0</v>
      </c>
      <c r="AH10" s="954">
        <v>10815000</v>
      </c>
      <c r="AI10" s="955">
        <v>10815000</v>
      </c>
      <c r="AJ10" s="955">
        <v>10814999.970000001</v>
      </c>
      <c r="AK10" s="950" t="s">
        <v>2273</v>
      </c>
      <c r="AL10" s="950" t="s">
        <v>793</v>
      </c>
      <c r="AM10" s="950" t="s">
        <v>794</v>
      </c>
      <c r="AN10" s="950" t="s">
        <v>2274</v>
      </c>
    </row>
    <row r="11" spans="2:40" s="901" customFormat="1" ht="159.94999999999999" customHeight="1" x14ac:dyDescent="0.45">
      <c r="B11" s="934"/>
      <c r="C11" s="935"/>
      <c r="D11" s="936"/>
      <c r="E11" s="936"/>
      <c r="F11" s="937" t="s">
        <v>2275</v>
      </c>
      <c r="G11" s="938" t="s">
        <v>2276</v>
      </c>
      <c r="H11" s="939">
        <v>0.25</v>
      </c>
      <c r="I11" s="940">
        <v>44652</v>
      </c>
      <c r="J11" s="940">
        <v>44742</v>
      </c>
      <c r="K11" s="939">
        <v>0</v>
      </c>
      <c r="L11" s="939">
        <v>1</v>
      </c>
      <c r="M11" s="941">
        <v>1</v>
      </c>
      <c r="N11" s="939">
        <v>1</v>
      </c>
      <c r="O11" s="942"/>
      <c r="P11" s="943"/>
      <c r="Q11" s="944"/>
      <c r="R11" s="945"/>
      <c r="S11" s="946"/>
      <c r="T11" s="956">
        <v>0.8</v>
      </c>
      <c r="U11" s="957" t="s">
        <v>2270</v>
      </c>
      <c r="V11" s="958" t="s">
        <v>2277</v>
      </c>
      <c r="W11" s="949" t="str">
        <f t="shared" si="0"/>
        <v>Terminado</v>
      </c>
      <c r="X11" s="949" t="str">
        <f t="shared" si="1"/>
        <v>En gestión</v>
      </c>
      <c r="Y11" s="950"/>
      <c r="Z11" s="918"/>
      <c r="AA11" s="918"/>
      <c r="AB11" s="951"/>
      <c r="AC11" s="951"/>
      <c r="AD11" s="958" t="s">
        <v>2272</v>
      </c>
      <c r="AE11" s="952"/>
      <c r="AF11" s="953"/>
      <c r="AG11" s="953"/>
      <c r="AH11" s="954"/>
      <c r="AI11" s="955"/>
      <c r="AJ11" s="955"/>
      <c r="AK11" s="950"/>
      <c r="AL11" s="950"/>
      <c r="AM11" s="950"/>
      <c r="AN11" s="950"/>
    </row>
    <row r="12" spans="2:40" s="901" customFormat="1" ht="159.94999999999999" customHeight="1" x14ac:dyDescent="0.45">
      <c r="B12" s="934"/>
      <c r="C12" s="935"/>
      <c r="D12" s="936"/>
      <c r="E12" s="936"/>
      <c r="F12" s="937" t="s">
        <v>2278</v>
      </c>
      <c r="G12" s="938" t="s">
        <v>2279</v>
      </c>
      <c r="H12" s="939">
        <v>0.5</v>
      </c>
      <c r="I12" s="940">
        <v>44652</v>
      </c>
      <c r="J12" s="959">
        <v>44926</v>
      </c>
      <c r="K12" s="939">
        <v>0</v>
      </c>
      <c r="L12" s="939">
        <v>0</v>
      </c>
      <c r="M12" s="941">
        <v>0.5</v>
      </c>
      <c r="N12" s="939">
        <v>1</v>
      </c>
      <c r="O12" s="942"/>
      <c r="P12" s="943"/>
      <c r="Q12" s="944"/>
      <c r="R12" s="945"/>
      <c r="S12" s="946"/>
      <c r="T12" s="956">
        <v>1</v>
      </c>
      <c r="U12" s="958" t="s">
        <v>2280</v>
      </c>
      <c r="V12" s="958" t="s">
        <v>2281</v>
      </c>
      <c r="W12" s="949" t="str">
        <f t="shared" si="0"/>
        <v>En gestión</v>
      </c>
      <c r="X12" s="949" t="str">
        <f t="shared" si="1"/>
        <v>Terminado</v>
      </c>
      <c r="Y12" s="950"/>
      <c r="Z12" s="918"/>
      <c r="AA12" s="918"/>
      <c r="AB12" s="951"/>
      <c r="AC12" s="951"/>
      <c r="AD12" s="948" t="s">
        <v>58</v>
      </c>
      <c r="AE12" s="952"/>
      <c r="AF12" s="953"/>
      <c r="AG12" s="953"/>
      <c r="AH12" s="954"/>
      <c r="AI12" s="955"/>
      <c r="AJ12" s="955"/>
      <c r="AK12" s="950"/>
      <c r="AL12" s="950"/>
      <c r="AM12" s="950"/>
      <c r="AN12" s="950"/>
    </row>
    <row r="13" spans="2:40" s="901" customFormat="1" ht="159.94999999999999" customHeight="1" x14ac:dyDescent="0.45">
      <c r="B13" s="934" t="s">
        <v>62</v>
      </c>
      <c r="C13" s="935" t="s">
        <v>2282</v>
      </c>
      <c r="D13" s="936" t="s">
        <v>2283</v>
      </c>
      <c r="E13" s="936" t="s">
        <v>65</v>
      </c>
      <c r="F13" s="937" t="s">
        <v>2284</v>
      </c>
      <c r="G13" s="938" t="s">
        <v>2285</v>
      </c>
      <c r="H13" s="939">
        <v>0.5</v>
      </c>
      <c r="I13" s="940">
        <v>44652</v>
      </c>
      <c r="J13" s="959">
        <v>44772</v>
      </c>
      <c r="K13" s="939">
        <v>0</v>
      </c>
      <c r="L13" s="939">
        <v>0.5</v>
      </c>
      <c r="M13" s="941">
        <v>1</v>
      </c>
      <c r="N13" s="939">
        <v>1</v>
      </c>
      <c r="O13" s="942">
        <v>32432500</v>
      </c>
      <c r="P13" s="904" t="s">
        <v>2229</v>
      </c>
      <c r="Q13" s="960"/>
      <c r="R13" s="961">
        <v>1</v>
      </c>
      <c r="S13" s="950" t="s">
        <v>2286</v>
      </c>
      <c r="T13" s="956">
        <v>1</v>
      </c>
      <c r="U13" s="958" t="s">
        <v>2287</v>
      </c>
      <c r="V13" s="957" t="s">
        <v>2288</v>
      </c>
      <c r="W13" s="949" t="str">
        <f t="shared" si="0"/>
        <v>Terminado</v>
      </c>
      <c r="X13" s="949" t="str">
        <f t="shared" si="1"/>
        <v>Terminado</v>
      </c>
      <c r="Y13" s="962" t="s">
        <v>2289</v>
      </c>
      <c r="Z13" s="918">
        <f>SUMPRODUCT(T13:T14,H13:H14)</f>
        <v>1</v>
      </c>
      <c r="AA13" s="918">
        <f>SUMPRODUCT(H13:H14,M13:M14)</f>
        <v>0.75</v>
      </c>
      <c r="AB13" s="951" t="str">
        <f>IF(AA13&lt;1%,"Sin iniciar",IF(AA13=100%,"Terminado","En gestión"))</f>
        <v>En gestión</v>
      </c>
      <c r="AC13" s="951" t="str">
        <f>IF(Z13&lt;1%,"Sin iniciar",IF(Z13=100%,"Terminado","En gestión"))</f>
        <v>Terminado</v>
      </c>
      <c r="AD13" s="948" t="s">
        <v>58</v>
      </c>
      <c r="AE13" s="952">
        <v>0</v>
      </c>
      <c r="AF13" s="953">
        <v>0</v>
      </c>
      <c r="AG13" s="953">
        <v>0</v>
      </c>
      <c r="AH13" s="954">
        <v>10815000</v>
      </c>
      <c r="AI13" s="955">
        <v>10815000</v>
      </c>
      <c r="AJ13" s="955">
        <v>10814999.970000001</v>
      </c>
      <c r="AK13" s="950" t="s">
        <v>2273</v>
      </c>
      <c r="AL13" s="950" t="s">
        <v>793</v>
      </c>
      <c r="AM13" s="950" t="s">
        <v>794</v>
      </c>
      <c r="AN13" s="950" t="s">
        <v>2274</v>
      </c>
    </row>
    <row r="14" spans="2:40" s="901" customFormat="1" ht="159.94999999999999" customHeight="1" x14ac:dyDescent="0.45">
      <c r="B14" s="934"/>
      <c r="C14" s="935"/>
      <c r="D14" s="936"/>
      <c r="E14" s="936"/>
      <c r="F14" s="937" t="s">
        <v>2290</v>
      </c>
      <c r="G14" s="938" t="s">
        <v>2291</v>
      </c>
      <c r="H14" s="939">
        <v>0.5</v>
      </c>
      <c r="I14" s="959">
        <v>44652</v>
      </c>
      <c r="J14" s="959">
        <v>44926</v>
      </c>
      <c r="K14" s="939">
        <v>0</v>
      </c>
      <c r="L14" s="939">
        <v>0.25</v>
      </c>
      <c r="M14" s="941">
        <v>0.5</v>
      </c>
      <c r="N14" s="939">
        <v>1</v>
      </c>
      <c r="O14" s="942"/>
      <c r="P14" s="904"/>
      <c r="Q14" s="960"/>
      <c r="R14" s="963"/>
      <c r="S14" s="950"/>
      <c r="T14" s="956">
        <v>1</v>
      </c>
      <c r="U14" s="958" t="s">
        <v>2292</v>
      </c>
      <c r="V14" s="958" t="s">
        <v>2293</v>
      </c>
      <c r="W14" s="949" t="str">
        <f t="shared" si="0"/>
        <v>En gestión</v>
      </c>
      <c r="X14" s="949" t="str">
        <f t="shared" si="1"/>
        <v>Terminado</v>
      </c>
      <c r="Y14" s="962"/>
      <c r="Z14" s="918"/>
      <c r="AA14" s="918"/>
      <c r="AB14" s="951"/>
      <c r="AC14" s="951"/>
      <c r="AD14" s="948" t="s">
        <v>58</v>
      </c>
      <c r="AE14" s="952"/>
      <c r="AF14" s="953"/>
      <c r="AG14" s="953"/>
      <c r="AH14" s="954"/>
      <c r="AI14" s="955"/>
      <c r="AJ14" s="955"/>
      <c r="AK14" s="950"/>
      <c r="AL14" s="950"/>
      <c r="AM14" s="950"/>
      <c r="AN14" s="950"/>
    </row>
    <row r="15" spans="2:40" s="901" customFormat="1" ht="159.94999999999999" customHeight="1" x14ac:dyDescent="0.45">
      <c r="B15" s="934" t="s">
        <v>62</v>
      </c>
      <c r="C15" s="935" t="s">
        <v>2294</v>
      </c>
      <c r="D15" s="936" t="s">
        <v>2295</v>
      </c>
      <c r="E15" s="936" t="s">
        <v>2296</v>
      </c>
      <c r="F15" s="937" t="s">
        <v>2297</v>
      </c>
      <c r="G15" s="938" t="s">
        <v>2298</v>
      </c>
      <c r="H15" s="939">
        <v>0.5</v>
      </c>
      <c r="I15" s="959">
        <v>44576</v>
      </c>
      <c r="J15" s="959">
        <v>44926</v>
      </c>
      <c r="K15" s="939">
        <v>0.25</v>
      </c>
      <c r="L15" s="939">
        <v>0.5</v>
      </c>
      <c r="M15" s="941">
        <v>0.75</v>
      </c>
      <c r="N15" s="939">
        <v>1</v>
      </c>
      <c r="O15" s="942">
        <v>32432500</v>
      </c>
      <c r="P15" s="904" t="s">
        <v>2229</v>
      </c>
      <c r="Q15" s="960"/>
      <c r="R15" s="961">
        <v>1</v>
      </c>
      <c r="S15" s="950" t="s">
        <v>2299</v>
      </c>
      <c r="T15" s="956">
        <v>1</v>
      </c>
      <c r="U15" s="958" t="s">
        <v>2300</v>
      </c>
      <c r="V15" s="958" t="s">
        <v>2301</v>
      </c>
      <c r="W15" s="949" t="str">
        <f t="shared" si="0"/>
        <v>En gestión</v>
      </c>
      <c r="X15" s="949" t="str">
        <f t="shared" si="1"/>
        <v>Terminado</v>
      </c>
      <c r="Y15" s="962" t="s">
        <v>2289</v>
      </c>
      <c r="Z15" s="918">
        <f>SUMPRODUCT(T15:T16,H15:H16)</f>
        <v>1</v>
      </c>
      <c r="AA15" s="918">
        <f>SUMPRODUCT(H15:H16,M15:M16)</f>
        <v>0.75</v>
      </c>
      <c r="AB15" s="951" t="str">
        <f>IF(AA15&lt;1%,"Sin iniciar",IF(AA15=100%,"Terminado","En gestión"))</f>
        <v>En gestión</v>
      </c>
      <c r="AC15" s="951" t="str">
        <f>IF(Z15&lt;1%,"Sin iniciar",IF(Z15=100%,"Terminado","En gestión"))</f>
        <v>Terminado</v>
      </c>
      <c r="AD15" s="948" t="s">
        <v>58</v>
      </c>
      <c r="AE15" s="952" t="s">
        <v>2302</v>
      </c>
      <c r="AF15" s="953" t="s">
        <v>2303</v>
      </c>
      <c r="AG15" s="953">
        <v>0</v>
      </c>
      <c r="AH15" s="954">
        <v>32432500</v>
      </c>
      <c r="AI15" s="955">
        <v>52000000</v>
      </c>
      <c r="AJ15" s="955">
        <v>36400000</v>
      </c>
      <c r="AK15" s="950" t="s">
        <v>2304</v>
      </c>
      <c r="AL15" s="950" t="s">
        <v>2305</v>
      </c>
      <c r="AM15" s="962" t="s">
        <v>2306</v>
      </c>
      <c r="AN15" s="962" t="s">
        <v>2307</v>
      </c>
    </row>
    <row r="16" spans="2:40" s="901" customFormat="1" ht="159.94999999999999" customHeight="1" x14ac:dyDescent="0.45">
      <c r="B16" s="934"/>
      <c r="C16" s="935"/>
      <c r="D16" s="936"/>
      <c r="E16" s="936"/>
      <c r="F16" s="937" t="s">
        <v>2308</v>
      </c>
      <c r="G16" s="938" t="s">
        <v>2309</v>
      </c>
      <c r="H16" s="939">
        <v>0.5</v>
      </c>
      <c r="I16" s="959">
        <v>44576</v>
      </c>
      <c r="J16" s="959">
        <v>44926</v>
      </c>
      <c r="K16" s="939">
        <v>0.25</v>
      </c>
      <c r="L16" s="939">
        <v>0.5</v>
      </c>
      <c r="M16" s="941">
        <v>0.75</v>
      </c>
      <c r="N16" s="939">
        <v>1</v>
      </c>
      <c r="O16" s="942"/>
      <c r="P16" s="904"/>
      <c r="Q16" s="960"/>
      <c r="R16" s="963"/>
      <c r="S16" s="950"/>
      <c r="T16" s="956">
        <v>1</v>
      </c>
      <c r="U16" s="958" t="s">
        <v>2310</v>
      </c>
      <c r="V16" s="958" t="s">
        <v>2311</v>
      </c>
      <c r="W16" s="949" t="str">
        <f t="shared" si="0"/>
        <v>En gestión</v>
      </c>
      <c r="X16" s="949" t="str">
        <f t="shared" si="1"/>
        <v>Terminado</v>
      </c>
      <c r="Y16" s="962"/>
      <c r="Z16" s="918"/>
      <c r="AA16" s="918"/>
      <c r="AB16" s="951"/>
      <c r="AC16" s="951"/>
      <c r="AD16" s="948" t="s">
        <v>58</v>
      </c>
      <c r="AE16" s="952"/>
      <c r="AF16" s="953"/>
      <c r="AG16" s="953"/>
      <c r="AH16" s="954"/>
      <c r="AI16" s="955"/>
      <c r="AJ16" s="955"/>
      <c r="AK16" s="950"/>
      <c r="AL16" s="950"/>
      <c r="AM16" s="962"/>
      <c r="AN16" s="962"/>
    </row>
    <row r="17" spans="2:40" s="901" customFormat="1" ht="159.94999999999999" customHeight="1" x14ac:dyDescent="0.45">
      <c r="B17" s="902" t="s">
        <v>50</v>
      </c>
      <c r="C17" s="903" t="s">
        <v>2312</v>
      </c>
      <c r="D17" s="904" t="s">
        <v>2313</v>
      </c>
      <c r="E17" s="904" t="s">
        <v>2314</v>
      </c>
      <c r="F17" s="905" t="s">
        <v>2315</v>
      </c>
      <c r="G17" s="906" t="s">
        <v>2316</v>
      </c>
      <c r="H17" s="907">
        <v>0.75</v>
      </c>
      <c r="I17" s="908">
        <v>44562</v>
      </c>
      <c r="J17" s="908">
        <v>44926</v>
      </c>
      <c r="K17" s="907">
        <v>0.25</v>
      </c>
      <c r="L17" s="907">
        <v>0.5</v>
      </c>
      <c r="M17" s="909">
        <v>0.75</v>
      </c>
      <c r="N17" s="907">
        <v>1</v>
      </c>
      <c r="O17" s="910">
        <v>28358200</v>
      </c>
      <c r="P17" s="904" t="s">
        <v>2229</v>
      </c>
      <c r="Q17" s="911"/>
      <c r="R17" s="912">
        <v>0.75</v>
      </c>
      <c r="S17" s="964" t="s">
        <v>2317</v>
      </c>
      <c r="T17" s="947">
        <v>0.75</v>
      </c>
      <c r="U17" s="964" t="s">
        <v>2318</v>
      </c>
      <c r="V17" s="965" t="s">
        <v>2319</v>
      </c>
      <c r="W17" s="916" t="str">
        <f t="shared" si="0"/>
        <v>En gestión</v>
      </c>
      <c r="X17" s="916" t="str">
        <f t="shared" si="1"/>
        <v>En gestión</v>
      </c>
      <c r="Y17" s="929" t="s">
        <v>2320</v>
      </c>
      <c r="Z17" s="918">
        <f>SUMPRODUCT(T17:T18,H17:H18)</f>
        <v>0.8125</v>
      </c>
      <c r="AA17" s="918">
        <f>SUMPRODUCT(H17:H18,M17:M18)</f>
        <v>0.75</v>
      </c>
      <c r="AB17" s="919" t="str">
        <f>IF(AA17&lt;1%,"Sin iniciar",IF(AA17=100%,"Terminado","En gestión"))</f>
        <v>En gestión</v>
      </c>
      <c r="AC17" s="919" t="str">
        <f>IF(Z17&lt;1%,"Sin iniciar",IF(Z17=100%,"Terminado","En gestión"))</f>
        <v>En gestión</v>
      </c>
      <c r="AD17" s="962" t="s">
        <v>58</v>
      </c>
      <c r="AE17" s="966">
        <v>15054000</v>
      </c>
      <c r="AF17" s="967">
        <v>28358200</v>
      </c>
      <c r="AG17" s="968"/>
      <c r="AH17" s="969">
        <v>28358200</v>
      </c>
      <c r="AI17" s="970">
        <v>39673400</v>
      </c>
      <c r="AJ17" s="971">
        <v>34486400</v>
      </c>
      <c r="AK17" s="929" t="s">
        <v>91</v>
      </c>
      <c r="AL17" s="929" t="s">
        <v>2321</v>
      </c>
      <c r="AM17" s="929" t="s">
        <v>2322</v>
      </c>
      <c r="AN17" s="972" t="s">
        <v>2323</v>
      </c>
    </row>
    <row r="18" spans="2:40" s="901" customFormat="1" ht="159.94999999999999" customHeight="1" x14ac:dyDescent="0.45">
      <c r="B18" s="902"/>
      <c r="C18" s="903"/>
      <c r="D18" s="904"/>
      <c r="E18" s="904"/>
      <c r="F18" s="905" t="s">
        <v>2324</v>
      </c>
      <c r="G18" s="906" t="s">
        <v>2325</v>
      </c>
      <c r="H18" s="907">
        <v>0.25</v>
      </c>
      <c r="I18" s="908">
        <v>44562</v>
      </c>
      <c r="J18" s="908">
        <v>44926</v>
      </c>
      <c r="K18" s="907">
        <v>0</v>
      </c>
      <c r="L18" s="907">
        <v>0.25</v>
      </c>
      <c r="M18" s="909">
        <v>0.75</v>
      </c>
      <c r="N18" s="907">
        <v>1</v>
      </c>
      <c r="O18" s="910"/>
      <c r="P18" s="904"/>
      <c r="Q18" s="911"/>
      <c r="R18" s="912"/>
      <c r="S18" s="957" t="s">
        <v>2326</v>
      </c>
      <c r="T18" s="947">
        <v>1</v>
      </c>
      <c r="U18" s="964" t="s">
        <v>2327</v>
      </c>
      <c r="V18" s="965" t="s">
        <v>2328</v>
      </c>
      <c r="W18" s="916" t="str">
        <f t="shared" si="0"/>
        <v>En gestión</v>
      </c>
      <c r="X18" s="916" t="str">
        <f t="shared" si="1"/>
        <v>Terminado</v>
      </c>
      <c r="Y18" s="929"/>
      <c r="Z18" s="918"/>
      <c r="AA18" s="918"/>
      <c r="AB18" s="919"/>
      <c r="AC18" s="919"/>
      <c r="AD18" s="962"/>
      <c r="AE18" s="966"/>
      <c r="AF18" s="967"/>
      <c r="AG18" s="968"/>
      <c r="AH18" s="969"/>
      <c r="AI18" s="970"/>
      <c r="AJ18" s="971"/>
      <c r="AK18" s="929"/>
      <c r="AL18" s="929"/>
      <c r="AM18" s="929"/>
      <c r="AN18" s="972"/>
    </row>
    <row r="19" spans="2:40" s="901" customFormat="1" ht="227.25" customHeight="1" x14ac:dyDescent="0.45">
      <c r="B19" s="973" t="s">
        <v>50</v>
      </c>
      <c r="C19" s="905" t="s">
        <v>2329</v>
      </c>
      <c r="D19" s="906" t="s">
        <v>2330</v>
      </c>
      <c r="E19" s="906" t="s">
        <v>2331</v>
      </c>
      <c r="F19" s="905" t="s">
        <v>2332</v>
      </c>
      <c r="G19" s="906" t="s">
        <v>2333</v>
      </c>
      <c r="H19" s="907">
        <v>1</v>
      </c>
      <c r="I19" s="908">
        <v>44562</v>
      </c>
      <c r="J19" s="908">
        <v>44772</v>
      </c>
      <c r="K19" s="907">
        <v>0.33</v>
      </c>
      <c r="L19" s="907">
        <v>0.66</v>
      </c>
      <c r="M19" s="909">
        <v>1</v>
      </c>
      <c r="N19" s="907">
        <v>1</v>
      </c>
      <c r="O19" s="974">
        <v>31968400</v>
      </c>
      <c r="P19" s="906" t="s">
        <v>2229</v>
      </c>
      <c r="Q19" s="911"/>
      <c r="R19" s="975">
        <v>1</v>
      </c>
      <c r="S19" s="976" t="s">
        <v>2334</v>
      </c>
      <c r="T19" s="977">
        <v>1</v>
      </c>
      <c r="U19" s="965" t="s">
        <v>2335</v>
      </c>
      <c r="V19" s="965" t="s">
        <v>2336</v>
      </c>
      <c r="W19" s="916" t="str">
        <f t="shared" si="0"/>
        <v>Terminado</v>
      </c>
      <c r="X19" s="916" t="str">
        <f t="shared" si="1"/>
        <v>Terminado</v>
      </c>
      <c r="Y19" s="915" t="s">
        <v>2337</v>
      </c>
      <c r="Z19" s="977">
        <f>SUMPRODUCT(H19,T19)</f>
        <v>1</v>
      </c>
      <c r="AA19" s="978">
        <f>SUMPRODUCT(H19,M19)</f>
        <v>1</v>
      </c>
      <c r="AB19" s="979" t="str">
        <f>IF(AA19&lt;1%,"Sin iniciar",IF(AA19=100%,"Terminado","En gestión"))</f>
        <v>Terminado</v>
      </c>
      <c r="AC19" s="979" t="s">
        <v>2338</v>
      </c>
      <c r="AD19" s="948" t="s">
        <v>58</v>
      </c>
      <c r="AE19" s="980">
        <v>15054000</v>
      </c>
      <c r="AF19" s="981">
        <v>31968400</v>
      </c>
      <c r="AG19" s="982"/>
      <c r="AH19" s="980">
        <v>31968400</v>
      </c>
      <c r="AI19" s="983">
        <v>43283600</v>
      </c>
      <c r="AJ19" s="984">
        <v>34332881</v>
      </c>
      <c r="AK19" s="965" t="s">
        <v>91</v>
      </c>
      <c r="AL19" s="965" t="s">
        <v>2339</v>
      </c>
      <c r="AM19" s="985" t="s">
        <v>2322</v>
      </c>
      <c r="AN19" s="930" t="s">
        <v>2340</v>
      </c>
    </row>
    <row r="20" spans="2:40" s="901" customFormat="1" ht="227.25" customHeight="1" x14ac:dyDescent="0.45">
      <c r="B20" s="902" t="s">
        <v>50</v>
      </c>
      <c r="C20" s="903" t="s">
        <v>2341</v>
      </c>
      <c r="D20" s="904" t="s">
        <v>2342</v>
      </c>
      <c r="E20" s="904" t="s">
        <v>2343</v>
      </c>
      <c r="F20" s="905" t="s">
        <v>2344</v>
      </c>
      <c r="G20" s="906" t="s">
        <v>2345</v>
      </c>
      <c r="H20" s="907">
        <v>0.34</v>
      </c>
      <c r="I20" s="908">
        <v>44926</v>
      </c>
      <c r="J20" s="908">
        <v>44926</v>
      </c>
      <c r="K20" s="907">
        <v>0</v>
      </c>
      <c r="L20" s="907">
        <v>0</v>
      </c>
      <c r="M20" s="909">
        <v>0</v>
      </c>
      <c r="N20" s="907">
        <v>1</v>
      </c>
      <c r="O20" s="910">
        <v>50988600</v>
      </c>
      <c r="P20" s="904" t="s">
        <v>2229</v>
      </c>
      <c r="Q20" s="911"/>
      <c r="R20" s="912">
        <v>1</v>
      </c>
      <c r="S20" s="946" t="s">
        <v>2346</v>
      </c>
      <c r="T20" s="977">
        <v>1</v>
      </c>
      <c r="U20" s="965" t="s">
        <v>2347</v>
      </c>
      <c r="V20" s="930" t="s">
        <v>2348</v>
      </c>
      <c r="W20" s="916" t="str">
        <f t="shared" si="0"/>
        <v>Sin iniciar</v>
      </c>
      <c r="X20" s="916" t="str">
        <f t="shared" si="1"/>
        <v>Terminado</v>
      </c>
      <c r="Y20" s="986" t="s">
        <v>2337</v>
      </c>
      <c r="Z20" s="918">
        <f>SUMPRODUCT(T20:T22,H20:H22)</f>
        <v>1</v>
      </c>
      <c r="AA20" s="918">
        <f>SUMPRODUCT(H20:H22,M20:M22)</f>
        <v>0</v>
      </c>
      <c r="AB20" s="919" t="s">
        <v>2338</v>
      </c>
      <c r="AC20" s="919" t="str">
        <f>IF(Z20&lt;1%,"Sin iniciar",IF(Z20=100%,"Terminado","En gestión"))</f>
        <v>Terminado</v>
      </c>
      <c r="AD20" s="987" t="s">
        <v>58</v>
      </c>
      <c r="AE20" s="988">
        <v>15054000</v>
      </c>
      <c r="AF20" s="970">
        <v>50988600</v>
      </c>
      <c r="AG20" s="968"/>
      <c r="AH20" s="969">
        <v>50988600</v>
      </c>
      <c r="AI20" s="970">
        <v>50988600</v>
      </c>
      <c r="AJ20" s="971">
        <v>45801600</v>
      </c>
      <c r="AK20" s="986" t="s">
        <v>91</v>
      </c>
      <c r="AL20" s="986" t="s">
        <v>2339</v>
      </c>
      <c r="AM20" s="927" t="s">
        <v>2322</v>
      </c>
      <c r="AN20" s="986" t="s">
        <v>2340</v>
      </c>
    </row>
    <row r="21" spans="2:40" s="901" customFormat="1" ht="227.25" customHeight="1" x14ac:dyDescent="0.45">
      <c r="B21" s="902"/>
      <c r="C21" s="903"/>
      <c r="D21" s="904"/>
      <c r="E21" s="904"/>
      <c r="F21" s="905" t="s">
        <v>2349</v>
      </c>
      <c r="G21" s="906" t="s">
        <v>2350</v>
      </c>
      <c r="H21" s="907">
        <v>0.33</v>
      </c>
      <c r="I21" s="908">
        <v>44926</v>
      </c>
      <c r="J21" s="908">
        <v>44926</v>
      </c>
      <c r="K21" s="907">
        <v>0</v>
      </c>
      <c r="L21" s="907">
        <v>0</v>
      </c>
      <c r="M21" s="909">
        <v>0</v>
      </c>
      <c r="N21" s="907">
        <v>1</v>
      </c>
      <c r="O21" s="910"/>
      <c r="P21" s="904"/>
      <c r="Q21" s="911"/>
      <c r="R21" s="912"/>
      <c r="S21" s="946"/>
      <c r="T21" s="977">
        <v>1</v>
      </c>
      <c r="U21" s="965" t="s">
        <v>2351</v>
      </c>
      <c r="V21" s="930" t="s">
        <v>2352</v>
      </c>
      <c r="W21" s="916" t="str">
        <f t="shared" si="0"/>
        <v>Sin iniciar</v>
      </c>
      <c r="X21" s="916" t="str">
        <f t="shared" si="1"/>
        <v>Terminado</v>
      </c>
      <c r="Y21" s="986"/>
      <c r="Z21" s="918"/>
      <c r="AA21" s="918"/>
      <c r="AB21" s="919"/>
      <c r="AC21" s="919"/>
      <c r="AD21" s="987"/>
      <c r="AE21" s="988"/>
      <c r="AF21" s="970"/>
      <c r="AG21" s="968"/>
      <c r="AH21" s="969"/>
      <c r="AI21" s="970"/>
      <c r="AJ21" s="971"/>
      <c r="AK21" s="986"/>
      <c r="AL21" s="986"/>
      <c r="AM21" s="927"/>
      <c r="AN21" s="986"/>
    </row>
    <row r="22" spans="2:40" s="901" customFormat="1" ht="227.25" customHeight="1" x14ac:dyDescent="0.45">
      <c r="B22" s="902"/>
      <c r="C22" s="903"/>
      <c r="D22" s="904"/>
      <c r="E22" s="904"/>
      <c r="F22" s="905" t="s">
        <v>2353</v>
      </c>
      <c r="G22" s="906" t="s">
        <v>2354</v>
      </c>
      <c r="H22" s="907">
        <v>0.33</v>
      </c>
      <c r="I22" s="908">
        <v>44926</v>
      </c>
      <c r="J22" s="908">
        <v>44926</v>
      </c>
      <c r="K22" s="907">
        <v>0</v>
      </c>
      <c r="L22" s="907">
        <v>0</v>
      </c>
      <c r="M22" s="909">
        <v>0</v>
      </c>
      <c r="N22" s="907">
        <v>1</v>
      </c>
      <c r="O22" s="910"/>
      <c r="P22" s="904"/>
      <c r="Q22" s="911"/>
      <c r="R22" s="912"/>
      <c r="S22" s="946"/>
      <c r="T22" s="977">
        <v>1</v>
      </c>
      <c r="U22" s="965" t="s">
        <v>2355</v>
      </c>
      <c r="V22" s="930" t="s">
        <v>2356</v>
      </c>
      <c r="W22" s="916" t="str">
        <f t="shared" si="0"/>
        <v>Sin iniciar</v>
      </c>
      <c r="X22" s="916" t="str">
        <f t="shared" si="1"/>
        <v>Terminado</v>
      </c>
      <c r="Y22" s="986"/>
      <c r="Z22" s="918"/>
      <c r="AA22" s="918"/>
      <c r="AB22" s="919"/>
      <c r="AC22" s="919"/>
      <c r="AD22" s="987"/>
      <c r="AE22" s="988"/>
      <c r="AF22" s="970"/>
      <c r="AG22" s="968"/>
      <c r="AH22" s="969"/>
      <c r="AI22" s="970"/>
      <c r="AJ22" s="971"/>
      <c r="AK22" s="986"/>
      <c r="AL22" s="986"/>
      <c r="AM22" s="927"/>
      <c r="AN22" s="986"/>
    </row>
    <row r="23" spans="2:40" s="901" customFormat="1" ht="159.75" customHeight="1" x14ac:dyDescent="0.45">
      <c r="B23" s="989" t="s">
        <v>2357</v>
      </c>
      <c r="C23" s="990" t="s">
        <v>2358</v>
      </c>
      <c r="D23" s="991" t="s">
        <v>2359</v>
      </c>
      <c r="E23" s="991" t="s">
        <v>2360</v>
      </c>
      <c r="F23" s="992" t="s">
        <v>2361</v>
      </c>
      <c r="G23" s="993" t="s">
        <v>2362</v>
      </c>
      <c r="H23" s="994">
        <v>0.1</v>
      </c>
      <c r="I23" s="995">
        <v>44563</v>
      </c>
      <c r="J23" s="995">
        <v>44592</v>
      </c>
      <c r="K23" s="907">
        <v>1</v>
      </c>
      <c r="L23" s="907">
        <v>1</v>
      </c>
      <c r="M23" s="909">
        <v>1</v>
      </c>
      <c r="N23" s="994">
        <v>1</v>
      </c>
      <c r="O23" s="996">
        <v>63002000</v>
      </c>
      <c r="P23" s="997" t="s">
        <v>2229</v>
      </c>
      <c r="Q23" s="998"/>
      <c r="R23" s="999" t="s">
        <v>2363</v>
      </c>
      <c r="S23" s="1000" t="s">
        <v>2364</v>
      </c>
      <c r="T23" s="977">
        <v>1</v>
      </c>
      <c r="U23" s="965" t="s">
        <v>2365</v>
      </c>
      <c r="V23" s="1001" t="s">
        <v>2366</v>
      </c>
      <c r="W23" s="1002" t="str">
        <f t="shared" si="0"/>
        <v>Terminado</v>
      </c>
      <c r="X23" s="1002" t="str">
        <f>IF(T23&lt;1%,"Sin iniciar",IF(T23=100%,"Terminado","En gestión"))</f>
        <v>Terminado</v>
      </c>
      <c r="Y23" s="986" t="s">
        <v>2367</v>
      </c>
      <c r="Z23" s="918">
        <f>SUMPRODUCT(T23:T25,H23:H25)</f>
        <v>0.74499999999999988</v>
      </c>
      <c r="AA23" s="918">
        <f>SUMPRODUCT(H23:H25,M23:M25)</f>
        <v>0.74499999999999988</v>
      </c>
      <c r="AB23" s="1003" t="str">
        <f>IF(AA23&lt;1%,"Sin iniciar",IF(AA23=100%,"Terminado","En gestión"))</f>
        <v>En gestión</v>
      </c>
      <c r="AC23" s="1003" t="str">
        <f>IF(Z23&lt;1%,"Sin iniciar",IF(Z23=100%,"Terminado","En gestión"))</f>
        <v>En gestión</v>
      </c>
      <c r="AD23" s="927" t="s">
        <v>58</v>
      </c>
      <c r="AE23" s="1004">
        <v>0</v>
      </c>
      <c r="AF23" s="1005">
        <v>0</v>
      </c>
      <c r="AG23" s="1005">
        <v>0</v>
      </c>
      <c r="AH23" s="1006">
        <v>8180000</v>
      </c>
      <c r="AI23" s="1007">
        <v>8180000</v>
      </c>
      <c r="AJ23" s="1007">
        <v>6320000</v>
      </c>
      <c r="AK23" s="1008" t="s">
        <v>72</v>
      </c>
      <c r="AL23" s="1008" t="s">
        <v>1652</v>
      </c>
      <c r="AM23" s="1008" t="s">
        <v>74</v>
      </c>
      <c r="AN23" s="1008" t="s">
        <v>75</v>
      </c>
    </row>
    <row r="24" spans="2:40" s="901" customFormat="1" ht="159.75" customHeight="1" x14ac:dyDescent="0.45">
      <c r="B24" s="989"/>
      <c r="C24" s="990"/>
      <c r="D24" s="991"/>
      <c r="E24" s="991"/>
      <c r="F24" s="992" t="s">
        <v>2368</v>
      </c>
      <c r="G24" s="993" t="s">
        <v>2369</v>
      </c>
      <c r="H24" s="994">
        <v>0.7</v>
      </c>
      <c r="I24" s="995">
        <v>44593</v>
      </c>
      <c r="J24" s="995">
        <v>44926</v>
      </c>
      <c r="K24" s="907">
        <v>0.25</v>
      </c>
      <c r="L24" s="907">
        <v>0.5</v>
      </c>
      <c r="M24" s="909">
        <v>0.75</v>
      </c>
      <c r="N24" s="994">
        <v>1</v>
      </c>
      <c r="O24" s="996"/>
      <c r="P24" s="997"/>
      <c r="Q24" s="998"/>
      <c r="R24" s="999"/>
      <c r="S24" s="1000"/>
      <c r="T24" s="977">
        <v>0.75</v>
      </c>
      <c r="U24" s="965" t="s">
        <v>2370</v>
      </c>
      <c r="V24" s="1001" t="s">
        <v>2371</v>
      </c>
      <c r="W24" s="1002" t="str">
        <f t="shared" si="0"/>
        <v>En gestión</v>
      </c>
      <c r="X24" s="1002" t="str">
        <f>IF(T24&lt;1%,"Sin iniciar",IF(T24=100%,"Terminado","En gestión"))</f>
        <v>En gestión</v>
      </c>
      <c r="Y24" s="986"/>
      <c r="Z24" s="918"/>
      <c r="AA24" s="918"/>
      <c r="AB24" s="1003"/>
      <c r="AC24" s="1003"/>
      <c r="AD24" s="927"/>
      <c r="AE24" s="1004"/>
      <c r="AF24" s="1005"/>
      <c r="AG24" s="1005"/>
      <c r="AH24" s="1006"/>
      <c r="AI24" s="1007"/>
      <c r="AJ24" s="1007"/>
      <c r="AK24" s="1008"/>
      <c r="AL24" s="1008"/>
      <c r="AM24" s="1008"/>
      <c r="AN24" s="1008"/>
    </row>
    <row r="25" spans="2:40" s="901" customFormat="1" ht="159.75" customHeight="1" x14ac:dyDescent="0.45">
      <c r="B25" s="989"/>
      <c r="C25" s="990"/>
      <c r="D25" s="991"/>
      <c r="E25" s="991"/>
      <c r="F25" s="992" t="s">
        <v>2372</v>
      </c>
      <c r="G25" s="993" t="s">
        <v>2373</v>
      </c>
      <c r="H25" s="994">
        <v>0.2</v>
      </c>
      <c r="I25" s="995">
        <v>44896</v>
      </c>
      <c r="J25" s="995">
        <v>44926</v>
      </c>
      <c r="K25" s="907">
        <v>0</v>
      </c>
      <c r="L25" s="907">
        <v>0.2</v>
      </c>
      <c r="M25" s="909">
        <v>0.6</v>
      </c>
      <c r="N25" s="994">
        <v>1</v>
      </c>
      <c r="O25" s="996"/>
      <c r="P25" s="997"/>
      <c r="Q25" s="1009"/>
      <c r="R25" s="999"/>
      <c r="S25" s="1000"/>
      <c r="T25" s="977">
        <v>0.6</v>
      </c>
      <c r="U25" s="965" t="s">
        <v>2374</v>
      </c>
      <c r="V25" s="965" t="s">
        <v>2375</v>
      </c>
      <c r="W25" s="1002" t="str">
        <f t="shared" si="0"/>
        <v>En gestión</v>
      </c>
      <c r="X25" s="1002" t="str">
        <f t="shared" ref="X25:X78" si="3">IF(T25&lt;1%,"Sin iniciar",IF(T25=100%,"Terminado","En gestión"))</f>
        <v>En gestión</v>
      </c>
      <c r="Y25" s="986"/>
      <c r="Z25" s="918"/>
      <c r="AA25" s="918"/>
      <c r="AB25" s="1003"/>
      <c r="AC25" s="1003"/>
      <c r="AD25" s="927"/>
      <c r="AE25" s="1004"/>
      <c r="AF25" s="1005"/>
      <c r="AG25" s="1005"/>
      <c r="AH25" s="1006"/>
      <c r="AI25" s="1007"/>
      <c r="AJ25" s="1007"/>
      <c r="AK25" s="1008"/>
      <c r="AL25" s="1008"/>
      <c r="AM25" s="1008"/>
      <c r="AN25" s="1008"/>
    </row>
    <row r="26" spans="2:40" s="901" customFormat="1" ht="159.75" customHeight="1" x14ac:dyDescent="0.45">
      <c r="B26" s="989" t="s">
        <v>2357</v>
      </c>
      <c r="C26" s="990" t="s">
        <v>2376</v>
      </c>
      <c r="D26" s="991" t="s">
        <v>2377</v>
      </c>
      <c r="E26" s="991" t="s">
        <v>2360</v>
      </c>
      <c r="F26" s="992" t="s">
        <v>2378</v>
      </c>
      <c r="G26" s="993" t="s">
        <v>2379</v>
      </c>
      <c r="H26" s="994">
        <v>0.1</v>
      </c>
      <c r="I26" s="995">
        <v>44563</v>
      </c>
      <c r="J26" s="995">
        <v>44592</v>
      </c>
      <c r="K26" s="907">
        <v>1</v>
      </c>
      <c r="L26" s="907">
        <v>1</v>
      </c>
      <c r="M26" s="909">
        <v>1</v>
      </c>
      <c r="N26" s="994">
        <v>1</v>
      </c>
      <c r="O26" s="996">
        <v>63002000</v>
      </c>
      <c r="P26" s="997" t="s">
        <v>2229</v>
      </c>
      <c r="Q26" s="1010"/>
      <c r="R26" s="999" t="s">
        <v>2380</v>
      </c>
      <c r="S26" s="1000" t="s">
        <v>2381</v>
      </c>
      <c r="T26" s="977">
        <v>1</v>
      </c>
      <c r="U26" s="965" t="s">
        <v>2382</v>
      </c>
      <c r="V26" s="965" t="s">
        <v>2383</v>
      </c>
      <c r="W26" s="1002" t="str">
        <f t="shared" si="0"/>
        <v>Terminado</v>
      </c>
      <c r="X26" s="1002" t="str">
        <f t="shared" si="3"/>
        <v>Terminado</v>
      </c>
      <c r="Y26" s="986" t="s">
        <v>2384</v>
      </c>
      <c r="Z26" s="1011">
        <f>SUMPRODUCT(H26:H29,T26:T29)</f>
        <v>0.72</v>
      </c>
      <c r="AA26" s="1011">
        <f>SUMPRODUCT(H26:H29,M26:M29)</f>
        <v>0.72</v>
      </c>
      <c r="AB26" s="1003" t="str">
        <f>IF(AA26&lt;1%,"Sin iniciar",IF(AA26=100%,"Terminado","En gestión"))</f>
        <v>En gestión</v>
      </c>
      <c r="AC26" s="1003" t="str">
        <f>IF(Z26&lt;1%,"Sin iniciar",IF(Z26=100%,"Terminado","En gestión"))</f>
        <v>En gestión</v>
      </c>
      <c r="AD26" s="927" t="s">
        <v>58</v>
      </c>
      <c r="AE26" s="1004">
        <v>0</v>
      </c>
      <c r="AF26" s="1005">
        <v>0</v>
      </c>
      <c r="AG26" s="1005">
        <v>0</v>
      </c>
      <c r="AH26" s="1006">
        <v>8180000</v>
      </c>
      <c r="AI26" s="1007">
        <v>8180000</v>
      </c>
      <c r="AJ26" s="1007">
        <v>6320000</v>
      </c>
      <c r="AK26" s="1008" t="s">
        <v>72</v>
      </c>
      <c r="AL26" s="1008" t="s">
        <v>1652</v>
      </c>
      <c r="AM26" s="1008" t="s">
        <v>74</v>
      </c>
      <c r="AN26" s="1008" t="s">
        <v>75</v>
      </c>
    </row>
    <row r="27" spans="2:40" s="901" customFormat="1" ht="159.75" customHeight="1" x14ac:dyDescent="0.45">
      <c r="B27" s="989"/>
      <c r="C27" s="990"/>
      <c r="D27" s="991"/>
      <c r="E27" s="991"/>
      <c r="F27" s="992" t="s">
        <v>2385</v>
      </c>
      <c r="G27" s="993" t="s">
        <v>2386</v>
      </c>
      <c r="H27" s="994">
        <v>0.6</v>
      </c>
      <c r="I27" s="995">
        <v>44593</v>
      </c>
      <c r="J27" s="995">
        <v>44926</v>
      </c>
      <c r="K27" s="907">
        <v>0.25</v>
      </c>
      <c r="L27" s="907">
        <v>0.5</v>
      </c>
      <c r="M27" s="909">
        <v>0.75</v>
      </c>
      <c r="N27" s="994">
        <v>1</v>
      </c>
      <c r="O27" s="996"/>
      <c r="P27" s="997"/>
      <c r="Q27" s="998"/>
      <c r="R27" s="999"/>
      <c r="S27" s="1000"/>
      <c r="T27" s="977">
        <v>0.75</v>
      </c>
      <c r="U27" s="965" t="s">
        <v>2387</v>
      </c>
      <c r="V27" s="965" t="s">
        <v>2383</v>
      </c>
      <c r="W27" s="1002" t="str">
        <f t="shared" si="0"/>
        <v>En gestión</v>
      </c>
      <c r="X27" s="1002" t="str">
        <f t="shared" si="3"/>
        <v>En gestión</v>
      </c>
      <c r="Y27" s="986"/>
      <c r="Z27" s="1011"/>
      <c r="AA27" s="1011"/>
      <c r="AB27" s="1003"/>
      <c r="AC27" s="1003"/>
      <c r="AD27" s="927"/>
      <c r="AE27" s="1004"/>
      <c r="AF27" s="1005"/>
      <c r="AG27" s="1005"/>
      <c r="AH27" s="1006"/>
      <c r="AI27" s="1007"/>
      <c r="AJ27" s="1007"/>
      <c r="AK27" s="1008"/>
      <c r="AL27" s="1008"/>
      <c r="AM27" s="1008"/>
      <c r="AN27" s="1008"/>
    </row>
    <row r="28" spans="2:40" s="901" customFormat="1" ht="159.75" customHeight="1" x14ac:dyDescent="0.45">
      <c r="B28" s="989"/>
      <c r="C28" s="990"/>
      <c r="D28" s="991"/>
      <c r="E28" s="991"/>
      <c r="F28" s="992" t="s">
        <v>2388</v>
      </c>
      <c r="G28" s="993" t="s">
        <v>2373</v>
      </c>
      <c r="H28" s="994">
        <v>0.2</v>
      </c>
      <c r="I28" s="995">
        <v>44896</v>
      </c>
      <c r="J28" s="995">
        <v>44926</v>
      </c>
      <c r="K28" s="907">
        <v>0</v>
      </c>
      <c r="L28" s="907">
        <v>0.2</v>
      </c>
      <c r="M28" s="909">
        <v>0.6</v>
      </c>
      <c r="N28" s="994">
        <v>1</v>
      </c>
      <c r="O28" s="996"/>
      <c r="P28" s="997"/>
      <c r="Q28" s="998"/>
      <c r="R28" s="999"/>
      <c r="S28" s="1000"/>
      <c r="T28" s="977">
        <v>0.6</v>
      </c>
      <c r="U28" s="965" t="s">
        <v>2389</v>
      </c>
      <c r="V28" s="965" t="s">
        <v>2375</v>
      </c>
      <c r="W28" s="1002" t="str">
        <f t="shared" si="0"/>
        <v>En gestión</v>
      </c>
      <c r="X28" s="1002" t="str">
        <f t="shared" si="3"/>
        <v>En gestión</v>
      </c>
      <c r="Y28" s="986"/>
      <c r="Z28" s="1011"/>
      <c r="AA28" s="1011"/>
      <c r="AB28" s="1003"/>
      <c r="AC28" s="1003"/>
      <c r="AD28" s="927"/>
      <c r="AE28" s="1004"/>
      <c r="AF28" s="1005"/>
      <c r="AG28" s="1005"/>
      <c r="AH28" s="1006"/>
      <c r="AI28" s="1007"/>
      <c r="AJ28" s="1007"/>
      <c r="AK28" s="1008"/>
      <c r="AL28" s="1008"/>
      <c r="AM28" s="1008"/>
      <c r="AN28" s="1008"/>
    </row>
    <row r="29" spans="2:40" s="901" customFormat="1" ht="159.75" customHeight="1" x14ac:dyDescent="0.45">
      <c r="B29" s="989"/>
      <c r="C29" s="990"/>
      <c r="D29" s="991"/>
      <c r="E29" s="991"/>
      <c r="F29" s="992" t="s">
        <v>2390</v>
      </c>
      <c r="G29" s="993" t="s">
        <v>2391</v>
      </c>
      <c r="H29" s="994">
        <v>0.1</v>
      </c>
      <c r="I29" s="995">
        <v>44713</v>
      </c>
      <c r="J29" s="995">
        <v>44926</v>
      </c>
      <c r="K29" s="907">
        <v>0</v>
      </c>
      <c r="L29" s="907">
        <v>0</v>
      </c>
      <c r="M29" s="909">
        <v>0.5</v>
      </c>
      <c r="N29" s="994">
        <v>1</v>
      </c>
      <c r="O29" s="996"/>
      <c r="P29" s="997"/>
      <c r="Q29" s="1009"/>
      <c r="R29" s="999"/>
      <c r="S29" s="1000"/>
      <c r="T29" s="977">
        <v>0.5</v>
      </c>
      <c r="U29" s="965" t="s">
        <v>2392</v>
      </c>
      <c r="V29" s="965" t="s">
        <v>2393</v>
      </c>
      <c r="W29" s="1002" t="str">
        <f t="shared" si="0"/>
        <v>En gestión</v>
      </c>
      <c r="X29" s="1002" t="str">
        <f t="shared" si="3"/>
        <v>En gestión</v>
      </c>
      <c r="Y29" s="986"/>
      <c r="Z29" s="1011"/>
      <c r="AA29" s="1011"/>
      <c r="AB29" s="1003"/>
      <c r="AC29" s="1003"/>
      <c r="AD29" s="927"/>
      <c r="AE29" s="1004"/>
      <c r="AF29" s="1005"/>
      <c r="AG29" s="1005"/>
      <c r="AH29" s="1006"/>
      <c r="AI29" s="1007"/>
      <c r="AJ29" s="1007"/>
      <c r="AK29" s="1008"/>
      <c r="AL29" s="1008"/>
      <c r="AM29" s="1008"/>
      <c r="AN29" s="1008"/>
    </row>
    <row r="30" spans="2:40" s="901" customFormat="1" ht="159.94999999999999" customHeight="1" x14ac:dyDescent="0.45">
      <c r="B30" s="989" t="s">
        <v>2357</v>
      </c>
      <c r="C30" s="990" t="s">
        <v>2394</v>
      </c>
      <c r="D30" s="991" t="s">
        <v>2395</v>
      </c>
      <c r="E30" s="991" t="s">
        <v>2396</v>
      </c>
      <c r="F30" s="992" t="s">
        <v>2397</v>
      </c>
      <c r="G30" s="993" t="s">
        <v>2398</v>
      </c>
      <c r="H30" s="994">
        <v>0.6</v>
      </c>
      <c r="I30" s="995">
        <v>44563</v>
      </c>
      <c r="J30" s="995">
        <v>44926</v>
      </c>
      <c r="K30" s="907">
        <v>0.25</v>
      </c>
      <c r="L30" s="907">
        <v>0.5</v>
      </c>
      <c r="M30" s="909">
        <v>0.75</v>
      </c>
      <c r="N30" s="994">
        <v>1</v>
      </c>
      <c r="O30" s="996">
        <v>63002000</v>
      </c>
      <c r="P30" s="997" t="s">
        <v>2229</v>
      </c>
      <c r="Q30" s="1010"/>
      <c r="R30" s="999" t="s">
        <v>2399</v>
      </c>
      <c r="S30" s="1000" t="s">
        <v>2400</v>
      </c>
      <c r="T30" s="977">
        <v>0.75</v>
      </c>
      <c r="U30" s="965" t="s">
        <v>2401</v>
      </c>
      <c r="V30" s="1001" t="s">
        <v>2402</v>
      </c>
      <c r="W30" s="1002" t="str">
        <f t="shared" si="0"/>
        <v>En gestión</v>
      </c>
      <c r="X30" s="1002" t="str">
        <f t="shared" si="3"/>
        <v>En gestión</v>
      </c>
      <c r="Y30" s="1008" t="s">
        <v>2403</v>
      </c>
      <c r="Z30" s="1011">
        <f>SUMPRODUCT(H30:H31,T30:T31)</f>
        <v>0.75</v>
      </c>
      <c r="AA30" s="918">
        <f>SUMPRODUCT(H30:H31,M30:M31)</f>
        <v>0.75</v>
      </c>
      <c r="AB30" s="1003" t="str">
        <f>IF(AA30&lt;1%,"Sin iniciar",IF(AA30=100%,"Terminado","En gestión"))</f>
        <v>En gestión</v>
      </c>
      <c r="AC30" s="1003" t="str">
        <f>IF(Z30&lt;1%,"Sin iniciar",IF(Z30=100%,"Terminado","En gestión"))</f>
        <v>En gestión</v>
      </c>
      <c r="AD30" s="927" t="s">
        <v>58</v>
      </c>
      <c r="AE30" s="1004">
        <v>0</v>
      </c>
      <c r="AF30" s="1005">
        <v>0</v>
      </c>
      <c r="AG30" s="1005">
        <v>0</v>
      </c>
      <c r="AH30" s="1006">
        <v>24540000</v>
      </c>
      <c r="AI30" s="1007">
        <v>24540000</v>
      </c>
      <c r="AJ30" s="1007">
        <v>18960000</v>
      </c>
      <c r="AK30" s="1008" t="s">
        <v>72</v>
      </c>
      <c r="AL30" s="1008" t="s">
        <v>1652</v>
      </c>
      <c r="AM30" s="1008" t="s">
        <v>74</v>
      </c>
      <c r="AN30" s="1008" t="s">
        <v>75</v>
      </c>
    </row>
    <row r="31" spans="2:40" s="901" customFormat="1" ht="159.94999999999999" customHeight="1" x14ac:dyDescent="0.45">
      <c r="B31" s="989"/>
      <c r="C31" s="990"/>
      <c r="D31" s="991"/>
      <c r="E31" s="991"/>
      <c r="F31" s="992" t="s">
        <v>2404</v>
      </c>
      <c r="G31" s="993" t="s">
        <v>2405</v>
      </c>
      <c r="H31" s="994">
        <v>0.4</v>
      </c>
      <c r="I31" s="995">
        <v>44593</v>
      </c>
      <c r="J31" s="995">
        <v>44926</v>
      </c>
      <c r="K31" s="907">
        <v>0.25</v>
      </c>
      <c r="L31" s="907">
        <v>0.5</v>
      </c>
      <c r="M31" s="909">
        <v>0.75</v>
      </c>
      <c r="N31" s="994">
        <v>1</v>
      </c>
      <c r="O31" s="996"/>
      <c r="P31" s="997"/>
      <c r="Q31" s="998"/>
      <c r="R31" s="999"/>
      <c r="S31" s="1000"/>
      <c r="T31" s="977">
        <v>0.75</v>
      </c>
      <c r="U31" s="965" t="s">
        <v>2406</v>
      </c>
      <c r="V31" s="1001" t="s">
        <v>2402</v>
      </c>
      <c r="W31" s="1002" t="str">
        <f t="shared" si="0"/>
        <v>En gestión</v>
      </c>
      <c r="X31" s="1002" t="str">
        <f t="shared" si="3"/>
        <v>En gestión</v>
      </c>
      <c r="Y31" s="1008"/>
      <c r="Z31" s="1011"/>
      <c r="AA31" s="918"/>
      <c r="AB31" s="1003"/>
      <c r="AC31" s="1003"/>
      <c r="AD31" s="927"/>
      <c r="AE31" s="1004"/>
      <c r="AF31" s="1005"/>
      <c r="AG31" s="1005"/>
      <c r="AH31" s="1006"/>
      <c r="AI31" s="1007"/>
      <c r="AJ31" s="1007"/>
      <c r="AK31" s="1008"/>
      <c r="AL31" s="1008"/>
      <c r="AM31" s="1008"/>
      <c r="AN31" s="1008"/>
    </row>
    <row r="32" spans="2:40" s="901" customFormat="1" ht="159.94999999999999" customHeight="1" x14ac:dyDescent="0.45">
      <c r="B32" s="1012" t="s">
        <v>2357</v>
      </c>
      <c r="C32" s="992" t="s">
        <v>2407</v>
      </c>
      <c r="D32" s="993" t="s">
        <v>2408</v>
      </c>
      <c r="E32" s="993" t="s">
        <v>2409</v>
      </c>
      <c r="F32" s="992" t="s">
        <v>2410</v>
      </c>
      <c r="G32" s="993" t="s">
        <v>2411</v>
      </c>
      <c r="H32" s="994">
        <v>1</v>
      </c>
      <c r="I32" s="995">
        <v>44593</v>
      </c>
      <c r="J32" s="995">
        <v>44926</v>
      </c>
      <c r="K32" s="907">
        <v>0.25</v>
      </c>
      <c r="L32" s="907">
        <v>0.5</v>
      </c>
      <c r="M32" s="909">
        <v>0.75</v>
      </c>
      <c r="N32" s="994">
        <v>1</v>
      </c>
      <c r="O32" s="1013">
        <v>63002000</v>
      </c>
      <c r="P32" s="1014" t="s">
        <v>2229</v>
      </c>
      <c r="Q32" s="998"/>
      <c r="R32" s="1015" t="s">
        <v>2412</v>
      </c>
      <c r="S32" s="958" t="s">
        <v>2413</v>
      </c>
      <c r="T32" s="977">
        <v>0.75</v>
      </c>
      <c r="U32" s="965" t="s">
        <v>2414</v>
      </c>
      <c r="V32" s="965" t="s">
        <v>2415</v>
      </c>
      <c r="W32" s="1002" t="str">
        <f t="shared" si="0"/>
        <v>En gestión</v>
      </c>
      <c r="X32" s="1002" t="str">
        <f t="shared" si="3"/>
        <v>En gestión</v>
      </c>
      <c r="Y32" s="965" t="s">
        <v>2416</v>
      </c>
      <c r="Z32" s="977">
        <f>SUMPRODUCT(H32,T32)</f>
        <v>0.75</v>
      </c>
      <c r="AA32" s="978">
        <f>SUMPRODUCT(H32,M32)</f>
        <v>0.75</v>
      </c>
      <c r="AB32" s="1016" t="str">
        <f>IF(AA32&lt;1%,"Sin iniciar",IF(AA32=100%,"Terminado","En gestión"))</f>
        <v>En gestión</v>
      </c>
      <c r="AC32" s="1016" t="str">
        <f>IF(Z32&lt;1%,"Sin iniciar",IF(Z32=100%,"Terminado","En gestión"))</f>
        <v>En gestión</v>
      </c>
      <c r="AD32" s="930" t="s">
        <v>58</v>
      </c>
      <c r="AE32" s="1017">
        <v>0</v>
      </c>
      <c r="AF32" s="1018">
        <v>0</v>
      </c>
      <c r="AG32" s="1018">
        <v>0</v>
      </c>
      <c r="AH32" s="1019">
        <v>19440000</v>
      </c>
      <c r="AI32" s="1020">
        <v>19440000</v>
      </c>
      <c r="AJ32" s="1020">
        <v>14880000</v>
      </c>
      <c r="AK32" s="1021" t="s">
        <v>72</v>
      </c>
      <c r="AL32" s="1021" t="s">
        <v>1652</v>
      </c>
      <c r="AM32" s="1021" t="s">
        <v>74</v>
      </c>
      <c r="AN32" s="1021" t="s">
        <v>75</v>
      </c>
    </row>
    <row r="33" spans="2:40" s="901" customFormat="1" ht="217.5" customHeight="1" x14ac:dyDescent="0.45">
      <c r="B33" s="1012" t="s">
        <v>2357</v>
      </c>
      <c r="C33" s="992" t="s">
        <v>2417</v>
      </c>
      <c r="D33" s="993" t="s">
        <v>2418</v>
      </c>
      <c r="E33" s="993" t="s">
        <v>2419</v>
      </c>
      <c r="F33" s="992" t="s">
        <v>2420</v>
      </c>
      <c r="G33" s="993" t="s">
        <v>2421</v>
      </c>
      <c r="H33" s="994">
        <v>1</v>
      </c>
      <c r="I33" s="995">
        <v>44563</v>
      </c>
      <c r="J33" s="995">
        <v>44926</v>
      </c>
      <c r="K33" s="907">
        <v>0.25</v>
      </c>
      <c r="L33" s="907">
        <v>0.5</v>
      </c>
      <c r="M33" s="909">
        <v>0.75</v>
      </c>
      <c r="N33" s="994">
        <v>1</v>
      </c>
      <c r="O33" s="1013">
        <v>63002000</v>
      </c>
      <c r="P33" s="1014" t="s">
        <v>2229</v>
      </c>
      <c r="Q33" s="998"/>
      <c r="R33" s="1022" t="s">
        <v>2422</v>
      </c>
      <c r="S33" s="1023" t="s">
        <v>2423</v>
      </c>
      <c r="T33" s="977">
        <v>0.75</v>
      </c>
      <c r="U33" s="965" t="s">
        <v>2424</v>
      </c>
      <c r="V33" s="965" t="s">
        <v>2425</v>
      </c>
      <c r="W33" s="1002" t="str">
        <f t="shared" si="0"/>
        <v>En gestión</v>
      </c>
      <c r="X33" s="1002" t="str">
        <f t="shared" si="3"/>
        <v>En gestión</v>
      </c>
      <c r="Y33" s="965" t="s">
        <v>2426</v>
      </c>
      <c r="Z33" s="977">
        <f>SUMPRODUCT(H33,T33)</f>
        <v>0.75</v>
      </c>
      <c r="AA33" s="978">
        <f>SUMPRODUCT(H33,M33)</f>
        <v>0.75</v>
      </c>
      <c r="AB33" s="1016" t="str">
        <f>IF(AA33&lt;1%,"Sin iniciar",IF(AA33=100%,"Terminado","En gestión"))</f>
        <v>En gestión</v>
      </c>
      <c r="AC33" s="1024" t="str">
        <f>IF(Z33&lt;1%,"Sin iniciar",IF(Z33=100%,"Terminado","En gestión"))</f>
        <v>En gestión</v>
      </c>
      <c r="AD33" s="930" t="s">
        <v>58</v>
      </c>
      <c r="AE33" s="1025">
        <v>0</v>
      </c>
      <c r="AF33" s="1018">
        <v>0</v>
      </c>
      <c r="AG33" s="1018">
        <v>0</v>
      </c>
      <c r="AH33" s="1019">
        <v>65560000</v>
      </c>
      <c r="AI33" s="1020">
        <v>65560000</v>
      </c>
      <c r="AJ33" s="1020">
        <v>60820000</v>
      </c>
      <c r="AK33" s="1021" t="s">
        <v>72</v>
      </c>
      <c r="AL33" s="1021" t="s">
        <v>1652</v>
      </c>
      <c r="AM33" s="1021" t="s">
        <v>74</v>
      </c>
      <c r="AN33" s="1021" t="s">
        <v>75</v>
      </c>
    </row>
    <row r="34" spans="2:40" s="901" customFormat="1" ht="202.5" customHeight="1" x14ac:dyDescent="0.45">
      <c r="B34" s="902" t="s">
        <v>2427</v>
      </c>
      <c r="C34" s="903" t="s">
        <v>2428</v>
      </c>
      <c r="D34" s="904" t="s">
        <v>2429</v>
      </c>
      <c r="E34" s="906" t="s">
        <v>2430</v>
      </c>
      <c r="F34" s="905" t="s">
        <v>2431</v>
      </c>
      <c r="G34" s="906" t="s">
        <v>2432</v>
      </c>
      <c r="H34" s="907">
        <v>0.4</v>
      </c>
      <c r="I34" s="908">
        <v>44576</v>
      </c>
      <c r="J34" s="908">
        <v>44926</v>
      </c>
      <c r="K34" s="907">
        <v>0.3</v>
      </c>
      <c r="L34" s="907">
        <v>0.7</v>
      </c>
      <c r="M34" s="909">
        <v>0.9</v>
      </c>
      <c r="N34" s="907">
        <v>1</v>
      </c>
      <c r="O34" s="910">
        <v>892227565</v>
      </c>
      <c r="P34" s="904" t="s">
        <v>2229</v>
      </c>
      <c r="Q34" s="911"/>
      <c r="R34" s="914">
        <v>0.9</v>
      </c>
      <c r="S34" s="1026" t="s">
        <v>2433</v>
      </c>
      <c r="T34" s="914">
        <v>0.9</v>
      </c>
      <c r="U34" s="915" t="s">
        <v>2434</v>
      </c>
      <c r="V34" s="1027" t="s">
        <v>2435</v>
      </c>
      <c r="W34" s="916" t="str">
        <f t="shared" si="0"/>
        <v>En gestión</v>
      </c>
      <c r="X34" s="916" t="str">
        <f t="shared" si="3"/>
        <v>En gestión</v>
      </c>
      <c r="Y34" s="986" t="s">
        <v>2436</v>
      </c>
      <c r="Z34" s="918">
        <f>SUMPRODUCT(T34:T36,H34:H36)</f>
        <v>0.96</v>
      </c>
      <c r="AA34" s="918">
        <f>SUMPRODUCT(H34:H36,M34:M36)</f>
        <v>0.96</v>
      </c>
      <c r="AB34" s="919" t="str">
        <f>IF(AA34&lt;1%,"Sin iniciar",IF(AA34=100%,"Terminado","En gestión"))</f>
        <v>En gestión</v>
      </c>
      <c r="AC34" s="919" t="str">
        <f>IF(Z34&lt;1%,"Sin iniciar",IF(Z34=100%,"Terminado","En gestión"))</f>
        <v>En gestión</v>
      </c>
      <c r="AD34" s="1028" t="s">
        <v>2437</v>
      </c>
      <c r="AE34" s="1029">
        <v>0</v>
      </c>
      <c r="AF34" s="1030">
        <v>0</v>
      </c>
      <c r="AG34" s="1030">
        <v>0</v>
      </c>
      <c r="AH34" s="1031" t="s">
        <v>2438</v>
      </c>
      <c r="AI34" s="971">
        <v>1003670065</v>
      </c>
      <c r="AJ34" s="971">
        <v>737691299</v>
      </c>
      <c r="AK34" s="917" t="s">
        <v>2439</v>
      </c>
      <c r="AL34" s="1032" t="s">
        <v>2440</v>
      </c>
      <c r="AM34" s="1032" t="s">
        <v>2441</v>
      </c>
      <c r="AN34" s="1032" t="s">
        <v>2442</v>
      </c>
    </row>
    <row r="35" spans="2:40" s="901" customFormat="1" ht="202.5" customHeight="1" x14ac:dyDescent="0.45">
      <c r="B35" s="902"/>
      <c r="C35" s="903"/>
      <c r="D35" s="904"/>
      <c r="E35" s="906" t="s">
        <v>2443</v>
      </c>
      <c r="F35" s="905" t="s">
        <v>2444</v>
      </c>
      <c r="G35" s="906" t="s">
        <v>2445</v>
      </c>
      <c r="H35" s="907">
        <v>0.15</v>
      </c>
      <c r="I35" s="908">
        <v>44621</v>
      </c>
      <c r="J35" s="908">
        <v>44696</v>
      </c>
      <c r="K35" s="907">
        <v>0.2</v>
      </c>
      <c r="L35" s="907">
        <v>1</v>
      </c>
      <c r="M35" s="909">
        <v>1</v>
      </c>
      <c r="N35" s="907">
        <v>1</v>
      </c>
      <c r="O35" s="910"/>
      <c r="P35" s="904"/>
      <c r="Q35" s="911"/>
      <c r="R35" s="1011">
        <v>1</v>
      </c>
      <c r="S35" s="1033" t="s">
        <v>2446</v>
      </c>
      <c r="T35" s="977">
        <v>1</v>
      </c>
      <c r="U35" s="930" t="s">
        <v>2447</v>
      </c>
      <c r="V35" s="930" t="s">
        <v>738</v>
      </c>
      <c r="W35" s="916" t="str">
        <f t="shared" si="0"/>
        <v>Terminado</v>
      </c>
      <c r="X35" s="916" t="str">
        <f t="shared" si="3"/>
        <v>Terminado</v>
      </c>
      <c r="Y35" s="927"/>
      <c r="Z35" s="918"/>
      <c r="AA35" s="918"/>
      <c r="AB35" s="919"/>
      <c r="AC35" s="919"/>
      <c r="AD35" s="1028" t="s">
        <v>58</v>
      </c>
      <c r="AE35" s="1029"/>
      <c r="AF35" s="1030"/>
      <c r="AG35" s="1030"/>
      <c r="AH35" s="1031"/>
      <c r="AI35" s="971"/>
      <c r="AJ35" s="971"/>
      <c r="AK35" s="917"/>
      <c r="AL35" s="1032"/>
      <c r="AM35" s="1032"/>
      <c r="AN35" s="1032"/>
    </row>
    <row r="36" spans="2:40" s="901" customFormat="1" ht="202.5" customHeight="1" x14ac:dyDescent="0.45">
      <c r="B36" s="902"/>
      <c r="C36" s="903"/>
      <c r="D36" s="904"/>
      <c r="E36" s="906" t="s">
        <v>2448</v>
      </c>
      <c r="F36" s="905" t="s">
        <v>2449</v>
      </c>
      <c r="G36" s="906" t="s">
        <v>2450</v>
      </c>
      <c r="H36" s="907">
        <v>0.45</v>
      </c>
      <c r="I36" s="908">
        <v>44585</v>
      </c>
      <c r="J36" s="908">
        <v>44834</v>
      </c>
      <c r="K36" s="907">
        <v>0.2</v>
      </c>
      <c r="L36" s="907">
        <v>0.4</v>
      </c>
      <c r="M36" s="909">
        <v>1</v>
      </c>
      <c r="N36" s="907">
        <v>1</v>
      </c>
      <c r="O36" s="910"/>
      <c r="P36" s="904"/>
      <c r="Q36" s="911"/>
      <c r="R36" s="1011"/>
      <c r="S36" s="1034" t="s">
        <v>2451</v>
      </c>
      <c r="T36" s="914">
        <v>1</v>
      </c>
      <c r="U36" s="915" t="s">
        <v>2452</v>
      </c>
      <c r="V36" s="915" t="s">
        <v>2453</v>
      </c>
      <c r="W36" s="916" t="str">
        <f t="shared" si="0"/>
        <v>Terminado</v>
      </c>
      <c r="X36" s="916" t="str">
        <f t="shared" si="3"/>
        <v>Terminado</v>
      </c>
      <c r="Y36" s="927"/>
      <c r="Z36" s="918"/>
      <c r="AA36" s="918"/>
      <c r="AB36" s="919"/>
      <c r="AC36" s="919"/>
      <c r="AD36" s="1028" t="s">
        <v>2437</v>
      </c>
      <c r="AE36" s="1029"/>
      <c r="AF36" s="1030"/>
      <c r="AG36" s="1030"/>
      <c r="AH36" s="1031"/>
      <c r="AI36" s="971"/>
      <c r="AJ36" s="971"/>
      <c r="AK36" s="917"/>
      <c r="AL36" s="1032"/>
      <c r="AM36" s="1032"/>
      <c r="AN36" s="1032"/>
    </row>
    <row r="37" spans="2:40" s="901" customFormat="1" ht="202.5" customHeight="1" x14ac:dyDescent="0.45">
      <c r="B37" s="902" t="s">
        <v>2427</v>
      </c>
      <c r="C37" s="903" t="s">
        <v>2454</v>
      </c>
      <c r="D37" s="904" t="s">
        <v>2455</v>
      </c>
      <c r="E37" s="906" t="s">
        <v>2456</v>
      </c>
      <c r="F37" s="905" t="s">
        <v>2457</v>
      </c>
      <c r="G37" s="906" t="s">
        <v>2458</v>
      </c>
      <c r="H37" s="907">
        <v>0.25</v>
      </c>
      <c r="I37" s="908">
        <v>44576</v>
      </c>
      <c r="J37" s="908">
        <v>44926</v>
      </c>
      <c r="K37" s="907">
        <v>0.15</v>
      </c>
      <c r="L37" s="907">
        <v>0.3</v>
      </c>
      <c r="M37" s="909">
        <v>0.7</v>
      </c>
      <c r="N37" s="907">
        <v>1</v>
      </c>
      <c r="O37" s="910">
        <v>4089898515</v>
      </c>
      <c r="P37" s="904" t="s">
        <v>2229</v>
      </c>
      <c r="Q37" s="911"/>
      <c r="R37" s="1035">
        <v>0.7</v>
      </c>
      <c r="S37" s="1034" t="s">
        <v>2459</v>
      </c>
      <c r="T37" s="914">
        <v>0.7</v>
      </c>
      <c r="U37" s="915" t="s">
        <v>2460</v>
      </c>
      <c r="V37" s="915" t="s">
        <v>2461</v>
      </c>
      <c r="W37" s="916" t="str">
        <f t="shared" si="0"/>
        <v>En gestión</v>
      </c>
      <c r="X37" s="916" t="str">
        <f t="shared" si="3"/>
        <v>En gestión</v>
      </c>
      <c r="Y37" s="986" t="s">
        <v>2462</v>
      </c>
      <c r="Z37" s="918">
        <f>SUMPRODUCT(T37:T39,H37:H39)</f>
        <v>0.17499999999999999</v>
      </c>
      <c r="AA37" s="918">
        <f>SUMPRODUCT(H37:H39,M37:M39)</f>
        <v>0.17499999999999999</v>
      </c>
      <c r="AB37" s="919" t="str">
        <f>IF(AA37&lt;1%,"Sin iniciar",IF(AA37=100%,"Terminado","En gestión"))</f>
        <v>En gestión</v>
      </c>
      <c r="AC37" s="919" t="str">
        <f>IF(Z37&lt;1%,"Sin iniciar",IF(Z37=100%,"Terminado","En gestión"))</f>
        <v>En gestión</v>
      </c>
      <c r="AD37" s="1028" t="s">
        <v>2463</v>
      </c>
      <c r="AE37" s="1029">
        <v>0</v>
      </c>
      <c r="AF37" s="1030">
        <v>0</v>
      </c>
      <c r="AG37" s="1030">
        <v>0</v>
      </c>
      <c r="AH37" s="1031" t="s">
        <v>2464</v>
      </c>
      <c r="AI37" s="971">
        <v>4526971782</v>
      </c>
      <c r="AJ37" s="971">
        <v>2652256984</v>
      </c>
      <c r="AK37" s="1032" t="s">
        <v>2439</v>
      </c>
      <c r="AL37" s="1032" t="s">
        <v>2440</v>
      </c>
      <c r="AM37" s="1032" t="s">
        <v>2441</v>
      </c>
      <c r="AN37" s="1032" t="s">
        <v>2465</v>
      </c>
    </row>
    <row r="38" spans="2:40" s="901" customFormat="1" ht="202.5" customHeight="1" x14ac:dyDescent="0.45">
      <c r="B38" s="902"/>
      <c r="C38" s="903"/>
      <c r="D38" s="904"/>
      <c r="E38" s="906" t="s">
        <v>2466</v>
      </c>
      <c r="F38" s="905" t="s">
        <v>2467</v>
      </c>
      <c r="G38" s="906" t="s">
        <v>2468</v>
      </c>
      <c r="H38" s="907">
        <v>0.35</v>
      </c>
      <c r="I38" s="908">
        <v>44835</v>
      </c>
      <c r="J38" s="908">
        <v>44926</v>
      </c>
      <c r="K38" s="907">
        <v>0</v>
      </c>
      <c r="L38" s="907">
        <v>0</v>
      </c>
      <c r="M38" s="909">
        <v>0</v>
      </c>
      <c r="N38" s="907">
        <v>1</v>
      </c>
      <c r="O38" s="910"/>
      <c r="P38" s="904"/>
      <c r="Q38" s="911"/>
      <c r="R38" s="1035"/>
      <c r="S38" s="1028" t="s">
        <v>69</v>
      </c>
      <c r="T38" s="914">
        <v>0</v>
      </c>
      <c r="U38" s="930" t="s">
        <v>69</v>
      </c>
      <c r="V38" s="930" t="s">
        <v>738</v>
      </c>
      <c r="W38" s="916" t="str">
        <f t="shared" si="0"/>
        <v>Sin iniciar</v>
      </c>
      <c r="X38" s="916" t="str">
        <f t="shared" si="3"/>
        <v>Sin iniciar</v>
      </c>
      <c r="Y38" s="986"/>
      <c r="Z38" s="918"/>
      <c r="AA38" s="918"/>
      <c r="AB38" s="919"/>
      <c r="AC38" s="919"/>
      <c r="AD38" s="1028" t="s">
        <v>58</v>
      </c>
      <c r="AE38" s="1029"/>
      <c r="AF38" s="1030"/>
      <c r="AG38" s="1030"/>
      <c r="AH38" s="1031"/>
      <c r="AI38" s="971"/>
      <c r="AJ38" s="971"/>
      <c r="AK38" s="1032"/>
      <c r="AL38" s="1032"/>
      <c r="AM38" s="1032"/>
      <c r="AN38" s="1032"/>
    </row>
    <row r="39" spans="2:40" s="901" customFormat="1" ht="202.5" customHeight="1" x14ac:dyDescent="0.45">
      <c r="B39" s="902"/>
      <c r="C39" s="903"/>
      <c r="D39" s="904"/>
      <c r="E39" s="906" t="s">
        <v>2469</v>
      </c>
      <c r="F39" s="905" t="s">
        <v>2470</v>
      </c>
      <c r="G39" s="906" t="s">
        <v>2471</v>
      </c>
      <c r="H39" s="907">
        <v>0.4</v>
      </c>
      <c r="I39" s="908">
        <v>44835</v>
      </c>
      <c r="J39" s="908">
        <v>44926</v>
      </c>
      <c r="K39" s="907">
        <v>0</v>
      </c>
      <c r="L39" s="907">
        <v>0</v>
      </c>
      <c r="M39" s="909">
        <v>0</v>
      </c>
      <c r="N39" s="907">
        <v>1</v>
      </c>
      <c r="O39" s="910"/>
      <c r="P39" s="904"/>
      <c r="Q39" s="911"/>
      <c r="R39" s="1035"/>
      <c r="S39" s="1028" t="s">
        <v>69</v>
      </c>
      <c r="T39" s="914">
        <v>0</v>
      </c>
      <c r="U39" s="930" t="s">
        <v>69</v>
      </c>
      <c r="V39" s="930" t="s">
        <v>738</v>
      </c>
      <c r="W39" s="916" t="str">
        <f t="shared" si="0"/>
        <v>Sin iniciar</v>
      </c>
      <c r="X39" s="916" t="str">
        <f t="shared" si="3"/>
        <v>Sin iniciar</v>
      </c>
      <c r="Y39" s="986"/>
      <c r="Z39" s="918"/>
      <c r="AA39" s="918"/>
      <c r="AB39" s="919"/>
      <c r="AC39" s="919"/>
      <c r="AD39" s="1028"/>
      <c r="AE39" s="1029"/>
      <c r="AF39" s="1030"/>
      <c r="AG39" s="1030"/>
      <c r="AH39" s="1031"/>
      <c r="AI39" s="971"/>
      <c r="AJ39" s="971"/>
      <c r="AK39" s="1032"/>
      <c r="AL39" s="1032"/>
      <c r="AM39" s="1032"/>
      <c r="AN39" s="1032"/>
    </row>
    <row r="40" spans="2:40" s="901" customFormat="1" ht="202.5" customHeight="1" x14ac:dyDescent="0.45">
      <c r="B40" s="902" t="s">
        <v>2427</v>
      </c>
      <c r="C40" s="903" t="s">
        <v>2472</v>
      </c>
      <c r="D40" s="904" t="s">
        <v>2473</v>
      </c>
      <c r="E40" s="904" t="s">
        <v>2474</v>
      </c>
      <c r="F40" s="905" t="s">
        <v>2475</v>
      </c>
      <c r="G40" s="906" t="s">
        <v>2476</v>
      </c>
      <c r="H40" s="907">
        <v>7.0000000000000007E-2</v>
      </c>
      <c r="I40" s="908">
        <v>44581</v>
      </c>
      <c r="J40" s="908">
        <v>44834</v>
      </c>
      <c r="K40" s="907">
        <v>0.3</v>
      </c>
      <c r="L40" s="907">
        <v>0.8</v>
      </c>
      <c r="M40" s="909">
        <v>1</v>
      </c>
      <c r="N40" s="907">
        <v>1</v>
      </c>
      <c r="O40" s="910">
        <v>625134800</v>
      </c>
      <c r="P40" s="904" t="s">
        <v>2229</v>
      </c>
      <c r="Q40" s="911"/>
      <c r="R40" s="1036">
        <v>1</v>
      </c>
      <c r="S40" s="1037" t="s">
        <v>2477</v>
      </c>
      <c r="T40" s="914">
        <v>1</v>
      </c>
      <c r="U40" s="1038" t="s">
        <v>2478</v>
      </c>
      <c r="V40" s="1038" t="s">
        <v>2479</v>
      </c>
      <c r="W40" s="916" t="str">
        <f t="shared" si="0"/>
        <v>Terminado</v>
      </c>
      <c r="X40" s="916" t="str">
        <f t="shared" si="3"/>
        <v>Terminado</v>
      </c>
      <c r="Y40" s="986" t="s">
        <v>2480</v>
      </c>
      <c r="Z40" s="918">
        <f>SUMPRODUCT(H40:H58,T40:T58)</f>
        <v>0.60299999999999998</v>
      </c>
      <c r="AA40" s="918">
        <f>SUMPRODUCT(H40:H58,M40:M58)</f>
        <v>0.72989999999999999</v>
      </c>
      <c r="AB40" s="919" t="str">
        <f>IF(AA40&lt;1%,"Sin iniciar",IF(AA40=100%,"Terminado","En gestión"))</f>
        <v>En gestión</v>
      </c>
      <c r="AC40" s="919" t="str">
        <f>IF(Z40&lt;1%,"Sin iniciar",IF(Z40=100%,"Terminado","En gestión"))</f>
        <v>En gestión</v>
      </c>
      <c r="AD40" s="1032" t="s">
        <v>58</v>
      </c>
      <c r="AE40" s="1029">
        <v>0</v>
      </c>
      <c r="AF40" s="1030">
        <v>0</v>
      </c>
      <c r="AG40" s="1030">
        <v>0</v>
      </c>
      <c r="AH40" s="1031" t="s">
        <v>2481</v>
      </c>
      <c r="AI40" s="971">
        <v>539375942</v>
      </c>
      <c r="AJ40" s="971">
        <v>210425780</v>
      </c>
      <c r="AK40" s="1032" t="s">
        <v>2439</v>
      </c>
      <c r="AL40" s="1032" t="s">
        <v>2482</v>
      </c>
      <c r="AM40" s="1032" t="s">
        <v>2483</v>
      </c>
      <c r="AN40" s="1032" t="s">
        <v>2484</v>
      </c>
    </row>
    <row r="41" spans="2:40" s="901" customFormat="1" ht="202.5" customHeight="1" x14ac:dyDescent="0.45">
      <c r="B41" s="902"/>
      <c r="C41" s="903"/>
      <c r="D41" s="904"/>
      <c r="E41" s="904"/>
      <c r="F41" s="905" t="s">
        <v>2485</v>
      </c>
      <c r="G41" s="906" t="s">
        <v>2486</v>
      </c>
      <c r="H41" s="907">
        <v>0.05</v>
      </c>
      <c r="I41" s="908">
        <v>44858</v>
      </c>
      <c r="J41" s="908">
        <v>44926</v>
      </c>
      <c r="K41" s="907">
        <v>0</v>
      </c>
      <c r="L41" s="907">
        <v>0</v>
      </c>
      <c r="M41" s="909">
        <v>1</v>
      </c>
      <c r="N41" s="907">
        <v>1</v>
      </c>
      <c r="O41" s="910"/>
      <c r="P41" s="904"/>
      <c r="Q41" s="911"/>
      <c r="R41" s="926">
        <v>0</v>
      </c>
      <c r="S41" s="1039" t="s">
        <v>69</v>
      </c>
      <c r="T41" s="914">
        <v>0</v>
      </c>
      <c r="U41" s="1039" t="s">
        <v>69</v>
      </c>
      <c r="V41" s="1039" t="s">
        <v>738</v>
      </c>
      <c r="W41" s="916" t="str">
        <f t="shared" si="0"/>
        <v>Terminado</v>
      </c>
      <c r="X41" s="916" t="str">
        <f t="shared" si="3"/>
        <v>Sin iniciar</v>
      </c>
      <c r="Y41" s="986"/>
      <c r="Z41" s="918"/>
      <c r="AA41" s="918"/>
      <c r="AB41" s="919"/>
      <c r="AC41" s="919"/>
      <c r="AD41" s="1032"/>
      <c r="AE41" s="1029"/>
      <c r="AF41" s="1030"/>
      <c r="AG41" s="1030"/>
      <c r="AH41" s="1031"/>
      <c r="AI41" s="971"/>
      <c r="AJ41" s="971"/>
      <c r="AK41" s="1032"/>
      <c r="AL41" s="1032"/>
      <c r="AM41" s="1032"/>
      <c r="AN41" s="1032"/>
    </row>
    <row r="42" spans="2:40" s="901" customFormat="1" ht="202.5" customHeight="1" x14ac:dyDescent="0.45">
      <c r="B42" s="902"/>
      <c r="C42" s="903"/>
      <c r="D42" s="904"/>
      <c r="E42" s="904"/>
      <c r="F42" s="905" t="s">
        <v>2487</v>
      </c>
      <c r="G42" s="906" t="s">
        <v>2488</v>
      </c>
      <c r="H42" s="907">
        <v>0.05</v>
      </c>
      <c r="I42" s="908">
        <v>44858</v>
      </c>
      <c r="J42" s="908">
        <v>44926</v>
      </c>
      <c r="K42" s="907">
        <v>0</v>
      </c>
      <c r="L42" s="907">
        <v>0</v>
      </c>
      <c r="M42" s="909">
        <v>0</v>
      </c>
      <c r="N42" s="907">
        <v>1</v>
      </c>
      <c r="O42" s="910"/>
      <c r="P42" s="904"/>
      <c r="Q42" s="911"/>
      <c r="R42" s="926"/>
      <c r="S42" s="1039" t="s">
        <v>69</v>
      </c>
      <c r="T42" s="914">
        <v>0</v>
      </c>
      <c r="U42" s="1039" t="s">
        <v>69</v>
      </c>
      <c r="V42" s="1039" t="s">
        <v>738</v>
      </c>
      <c r="W42" s="916" t="str">
        <f t="shared" si="0"/>
        <v>Sin iniciar</v>
      </c>
      <c r="X42" s="916" t="str">
        <f t="shared" si="3"/>
        <v>Sin iniciar</v>
      </c>
      <c r="Y42" s="986"/>
      <c r="Z42" s="918"/>
      <c r="AA42" s="918"/>
      <c r="AB42" s="919"/>
      <c r="AC42" s="919"/>
      <c r="AD42" s="1032"/>
      <c r="AE42" s="1029"/>
      <c r="AF42" s="1030"/>
      <c r="AG42" s="1030"/>
      <c r="AH42" s="1031"/>
      <c r="AI42" s="971"/>
      <c r="AJ42" s="971"/>
      <c r="AK42" s="1032"/>
      <c r="AL42" s="1032"/>
      <c r="AM42" s="1032"/>
      <c r="AN42" s="1032"/>
    </row>
    <row r="43" spans="2:40" s="901" customFormat="1" ht="202.5" customHeight="1" x14ac:dyDescent="0.45">
      <c r="B43" s="902"/>
      <c r="C43" s="903"/>
      <c r="D43" s="904"/>
      <c r="E43" s="904"/>
      <c r="F43" s="905" t="s">
        <v>2489</v>
      </c>
      <c r="G43" s="906" t="s">
        <v>2490</v>
      </c>
      <c r="H43" s="907">
        <v>7.0000000000000007E-2</v>
      </c>
      <c r="I43" s="908">
        <v>44880</v>
      </c>
      <c r="J43" s="908">
        <v>44925</v>
      </c>
      <c r="K43" s="907">
        <v>0</v>
      </c>
      <c r="L43" s="907">
        <v>0</v>
      </c>
      <c r="M43" s="909">
        <v>0</v>
      </c>
      <c r="N43" s="907">
        <v>1</v>
      </c>
      <c r="O43" s="910"/>
      <c r="P43" s="904"/>
      <c r="Q43" s="911"/>
      <c r="R43" s="926"/>
      <c r="S43" s="1039" t="s">
        <v>69</v>
      </c>
      <c r="T43" s="914">
        <v>0</v>
      </c>
      <c r="U43" s="1039" t="s">
        <v>69</v>
      </c>
      <c r="V43" s="1039" t="s">
        <v>738</v>
      </c>
      <c r="W43" s="916" t="str">
        <f t="shared" si="0"/>
        <v>Sin iniciar</v>
      </c>
      <c r="X43" s="916" t="str">
        <f t="shared" si="3"/>
        <v>Sin iniciar</v>
      </c>
      <c r="Y43" s="986"/>
      <c r="Z43" s="918"/>
      <c r="AA43" s="918"/>
      <c r="AB43" s="919"/>
      <c r="AC43" s="919"/>
      <c r="AD43" s="1032"/>
      <c r="AE43" s="1029"/>
      <c r="AF43" s="1030"/>
      <c r="AG43" s="1030"/>
      <c r="AH43" s="1031"/>
      <c r="AI43" s="971"/>
      <c r="AJ43" s="971"/>
      <c r="AK43" s="1032"/>
      <c r="AL43" s="1032"/>
      <c r="AM43" s="1032"/>
      <c r="AN43" s="1032"/>
    </row>
    <row r="44" spans="2:40" s="901" customFormat="1" ht="202.5" customHeight="1" x14ac:dyDescent="0.45">
      <c r="B44" s="902"/>
      <c r="C44" s="903"/>
      <c r="D44" s="904"/>
      <c r="E44" s="904" t="s">
        <v>2491</v>
      </c>
      <c r="F44" s="905" t="s">
        <v>2492</v>
      </c>
      <c r="G44" s="906" t="s">
        <v>2493</v>
      </c>
      <c r="H44" s="907">
        <v>0.05</v>
      </c>
      <c r="I44" s="908">
        <v>44712</v>
      </c>
      <c r="J44" s="908">
        <v>44926</v>
      </c>
      <c r="K44" s="907">
        <v>0</v>
      </c>
      <c r="L44" s="907">
        <v>0.2</v>
      </c>
      <c r="M44" s="909">
        <v>0.7</v>
      </c>
      <c r="N44" s="907">
        <v>1</v>
      </c>
      <c r="O44" s="910"/>
      <c r="P44" s="904"/>
      <c r="Q44" s="911"/>
      <c r="R44" s="926">
        <v>0.7</v>
      </c>
      <c r="S44" s="1037" t="s">
        <v>2494</v>
      </c>
      <c r="T44" s="914">
        <v>0.7</v>
      </c>
      <c r="U44" s="915" t="s">
        <v>2495</v>
      </c>
      <c r="V44" s="915" t="s">
        <v>2496</v>
      </c>
      <c r="W44" s="916" t="str">
        <f t="shared" si="0"/>
        <v>En gestión</v>
      </c>
      <c r="X44" s="916" t="str">
        <f t="shared" si="3"/>
        <v>En gestión</v>
      </c>
      <c r="Y44" s="986"/>
      <c r="Z44" s="918"/>
      <c r="AA44" s="918"/>
      <c r="AB44" s="919"/>
      <c r="AC44" s="919"/>
      <c r="AD44" s="1032"/>
      <c r="AE44" s="1029"/>
      <c r="AF44" s="1030"/>
      <c r="AG44" s="1030"/>
      <c r="AH44" s="1031"/>
      <c r="AI44" s="971"/>
      <c r="AJ44" s="971"/>
      <c r="AK44" s="1032"/>
      <c r="AL44" s="1032"/>
      <c r="AM44" s="1032"/>
      <c r="AN44" s="1032"/>
    </row>
    <row r="45" spans="2:40" s="901" customFormat="1" ht="202.5" customHeight="1" x14ac:dyDescent="0.45">
      <c r="B45" s="902"/>
      <c r="C45" s="903"/>
      <c r="D45" s="904"/>
      <c r="E45" s="904"/>
      <c r="F45" s="905" t="s">
        <v>2497</v>
      </c>
      <c r="G45" s="906" t="s">
        <v>2498</v>
      </c>
      <c r="H45" s="907">
        <v>0.05</v>
      </c>
      <c r="I45" s="908">
        <v>44743</v>
      </c>
      <c r="J45" s="908">
        <v>44926</v>
      </c>
      <c r="K45" s="907">
        <v>0</v>
      </c>
      <c r="L45" s="907">
        <v>0</v>
      </c>
      <c r="M45" s="909">
        <v>0.7</v>
      </c>
      <c r="N45" s="907">
        <v>1</v>
      </c>
      <c r="O45" s="910"/>
      <c r="P45" s="904"/>
      <c r="Q45" s="1040"/>
      <c r="R45" s="926"/>
      <c r="S45" s="1037" t="s">
        <v>2499</v>
      </c>
      <c r="T45" s="914">
        <v>0.7</v>
      </c>
      <c r="U45" s="915" t="s">
        <v>2500</v>
      </c>
      <c r="V45" s="915" t="s">
        <v>2501</v>
      </c>
      <c r="W45" s="916" t="str">
        <f t="shared" si="0"/>
        <v>En gestión</v>
      </c>
      <c r="X45" s="916" t="str">
        <f t="shared" si="3"/>
        <v>En gestión</v>
      </c>
      <c r="Y45" s="986"/>
      <c r="Z45" s="918"/>
      <c r="AA45" s="918"/>
      <c r="AB45" s="919"/>
      <c r="AC45" s="919"/>
      <c r="AD45" s="1032"/>
      <c r="AE45" s="1029"/>
      <c r="AF45" s="1030"/>
      <c r="AG45" s="1030"/>
      <c r="AH45" s="1031"/>
      <c r="AI45" s="971"/>
      <c r="AJ45" s="971"/>
      <c r="AK45" s="1032"/>
      <c r="AL45" s="1032"/>
      <c r="AM45" s="1032"/>
      <c r="AN45" s="1032"/>
    </row>
    <row r="46" spans="2:40" s="901" customFormat="1" ht="315" customHeight="1" x14ac:dyDescent="0.45">
      <c r="B46" s="902"/>
      <c r="C46" s="903"/>
      <c r="D46" s="904"/>
      <c r="E46" s="904"/>
      <c r="F46" s="905" t="s">
        <v>2502</v>
      </c>
      <c r="G46" s="906" t="s">
        <v>2503</v>
      </c>
      <c r="H46" s="907">
        <v>7.0000000000000007E-2</v>
      </c>
      <c r="I46" s="908">
        <v>44652</v>
      </c>
      <c r="J46" s="908">
        <v>44895</v>
      </c>
      <c r="K46" s="907">
        <v>0</v>
      </c>
      <c r="L46" s="907">
        <v>0.5</v>
      </c>
      <c r="M46" s="909">
        <v>0.75</v>
      </c>
      <c r="N46" s="907">
        <v>1</v>
      </c>
      <c r="O46" s="910"/>
      <c r="P46" s="904"/>
      <c r="Q46" s="960"/>
      <c r="R46" s="1041">
        <v>0.75</v>
      </c>
      <c r="S46" s="1037" t="s">
        <v>2504</v>
      </c>
      <c r="T46" s="914">
        <v>0.75</v>
      </c>
      <c r="U46" s="915" t="s">
        <v>546</v>
      </c>
      <c r="V46" s="915" t="s">
        <v>2505</v>
      </c>
      <c r="W46" s="916" t="str">
        <f t="shared" si="0"/>
        <v>En gestión</v>
      </c>
      <c r="X46" s="916" t="str">
        <f t="shared" si="3"/>
        <v>En gestión</v>
      </c>
      <c r="Y46" s="986"/>
      <c r="Z46" s="918"/>
      <c r="AA46" s="918"/>
      <c r="AB46" s="919"/>
      <c r="AC46" s="919"/>
      <c r="AD46" s="1032"/>
      <c r="AE46" s="1029"/>
      <c r="AF46" s="1030"/>
      <c r="AG46" s="1030"/>
      <c r="AH46" s="1031"/>
      <c r="AI46" s="971"/>
      <c r="AJ46" s="971"/>
      <c r="AK46" s="1032"/>
      <c r="AL46" s="1032"/>
      <c r="AM46" s="1032"/>
      <c r="AN46" s="1032"/>
    </row>
    <row r="47" spans="2:40" s="901" customFormat="1" ht="202.5" customHeight="1" x14ac:dyDescent="0.45">
      <c r="B47" s="902"/>
      <c r="C47" s="903"/>
      <c r="D47" s="904"/>
      <c r="E47" s="904"/>
      <c r="F47" s="905" t="s">
        <v>2506</v>
      </c>
      <c r="G47" s="906" t="s">
        <v>2507</v>
      </c>
      <c r="H47" s="907">
        <v>0.1</v>
      </c>
      <c r="I47" s="908">
        <v>44652</v>
      </c>
      <c r="J47" s="908">
        <v>44834</v>
      </c>
      <c r="K47" s="907">
        <v>0</v>
      </c>
      <c r="L47" s="907">
        <v>0</v>
      </c>
      <c r="M47" s="909">
        <v>1</v>
      </c>
      <c r="N47" s="907">
        <v>1</v>
      </c>
      <c r="O47" s="910"/>
      <c r="P47" s="904"/>
      <c r="Q47" s="1040"/>
      <c r="R47" s="1041">
        <v>1</v>
      </c>
      <c r="S47" s="1037" t="s">
        <v>2508</v>
      </c>
      <c r="T47" s="914">
        <v>1</v>
      </c>
      <c r="U47" s="915" t="s">
        <v>2509</v>
      </c>
      <c r="V47" s="915" t="s">
        <v>2510</v>
      </c>
      <c r="W47" s="916" t="str">
        <f t="shared" si="0"/>
        <v>Terminado</v>
      </c>
      <c r="X47" s="916" t="str">
        <f t="shared" si="3"/>
        <v>Terminado</v>
      </c>
      <c r="Y47" s="986"/>
      <c r="Z47" s="918"/>
      <c r="AA47" s="918"/>
      <c r="AB47" s="919"/>
      <c r="AC47" s="919"/>
      <c r="AD47" s="1037" t="s">
        <v>2511</v>
      </c>
      <c r="AE47" s="1029"/>
      <c r="AF47" s="1030"/>
      <c r="AG47" s="1030"/>
      <c r="AH47" s="1031"/>
      <c r="AI47" s="971"/>
      <c r="AJ47" s="971"/>
      <c r="AK47" s="1032"/>
      <c r="AL47" s="1032"/>
      <c r="AM47" s="1032"/>
      <c r="AN47" s="1032"/>
    </row>
    <row r="48" spans="2:40" s="901" customFormat="1" ht="202.5" customHeight="1" x14ac:dyDescent="0.45">
      <c r="B48" s="902"/>
      <c r="C48" s="903"/>
      <c r="D48" s="904"/>
      <c r="E48" s="904"/>
      <c r="F48" s="905" t="s">
        <v>2512</v>
      </c>
      <c r="G48" s="906" t="s">
        <v>2513</v>
      </c>
      <c r="H48" s="907">
        <v>7.0000000000000007E-2</v>
      </c>
      <c r="I48" s="908">
        <v>44788</v>
      </c>
      <c r="J48" s="908">
        <v>44895</v>
      </c>
      <c r="K48" s="907">
        <v>0</v>
      </c>
      <c r="L48" s="907">
        <v>0</v>
      </c>
      <c r="M48" s="909">
        <v>1</v>
      </c>
      <c r="N48" s="907">
        <v>1</v>
      </c>
      <c r="O48" s="910"/>
      <c r="P48" s="904"/>
      <c r="Q48" s="1040"/>
      <c r="R48" s="1041">
        <v>0.75</v>
      </c>
      <c r="S48" s="1037" t="s">
        <v>2508</v>
      </c>
      <c r="T48" s="914">
        <v>0.75</v>
      </c>
      <c r="U48" s="915" t="s">
        <v>2514</v>
      </c>
      <c r="V48" s="915" t="s">
        <v>2515</v>
      </c>
      <c r="W48" s="916" t="str">
        <f t="shared" si="0"/>
        <v>Terminado</v>
      </c>
      <c r="X48" s="916" t="str">
        <f t="shared" si="3"/>
        <v>En gestión</v>
      </c>
      <c r="Y48" s="986"/>
      <c r="Z48" s="918"/>
      <c r="AA48" s="918"/>
      <c r="AB48" s="919"/>
      <c r="AC48" s="919"/>
      <c r="AD48" s="1037" t="s">
        <v>2516</v>
      </c>
      <c r="AE48" s="1029"/>
      <c r="AF48" s="1030"/>
      <c r="AG48" s="1030"/>
      <c r="AH48" s="1031"/>
      <c r="AI48" s="971"/>
      <c r="AJ48" s="971"/>
      <c r="AK48" s="1032"/>
      <c r="AL48" s="1032"/>
      <c r="AM48" s="1032"/>
      <c r="AN48" s="1032"/>
    </row>
    <row r="49" spans="2:40" s="901" customFormat="1" ht="202.5" customHeight="1" x14ac:dyDescent="0.45">
      <c r="B49" s="902"/>
      <c r="C49" s="903"/>
      <c r="D49" s="904"/>
      <c r="E49" s="904"/>
      <c r="F49" s="905" t="s">
        <v>2517</v>
      </c>
      <c r="G49" s="906" t="s">
        <v>2518</v>
      </c>
      <c r="H49" s="907">
        <v>0.03</v>
      </c>
      <c r="I49" s="908">
        <v>44841</v>
      </c>
      <c r="J49" s="908">
        <v>44926</v>
      </c>
      <c r="K49" s="907">
        <v>0</v>
      </c>
      <c r="L49" s="907">
        <v>0</v>
      </c>
      <c r="M49" s="909">
        <v>0.6</v>
      </c>
      <c r="N49" s="907">
        <v>1</v>
      </c>
      <c r="O49" s="910"/>
      <c r="P49" s="904"/>
      <c r="Q49" s="1042"/>
      <c r="R49" s="1043">
        <v>0</v>
      </c>
      <c r="S49" s="1044" t="s">
        <v>2519</v>
      </c>
      <c r="T49" s="1041">
        <v>0</v>
      </c>
      <c r="U49" s="957" t="s">
        <v>2519</v>
      </c>
      <c r="V49" s="915" t="s">
        <v>738</v>
      </c>
      <c r="W49" s="916" t="str">
        <f t="shared" si="0"/>
        <v>En gestión</v>
      </c>
      <c r="X49" s="916" t="str">
        <f t="shared" si="3"/>
        <v>Sin iniciar</v>
      </c>
      <c r="Y49" s="986"/>
      <c r="Z49" s="918"/>
      <c r="AA49" s="918"/>
      <c r="AB49" s="919"/>
      <c r="AC49" s="919"/>
      <c r="AD49" s="1045" t="s">
        <v>2520</v>
      </c>
      <c r="AE49" s="1029"/>
      <c r="AF49" s="1030"/>
      <c r="AG49" s="1030"/>
      <c r="AH49" s="1031"/>
      <c r="AI49" s="971"/>
      <c r="AJ49" s="971"/>
      <c r="AK49" s="1032"/>
      <c r="AL49" s="1032"/>
      <c r="AM49" s="1032"/>
      <c r="AN49" s="1032"/>
    </row>
    <row r="50" spans="2:40" s="901" customFormat="1" ht="202.5" customHeight="1" x14ac:dyDescent="0.45">
      <c r="B50" s="902"/>
      <c r="C50" s="903"/>
      <c r="D50" s="904"/>
      <c r="E50" s="904"/>
      <c r="F50" s="905" t="s">
        <v>2521</v>
      </c>
      <c r="G50" s="906" t="s">
        <v>2522</v>
      </c>
      <c r="H50" s="907">
        <v>0.03</v>
      </c>
      <c r="I50" s="908">
        <v>44841</v>
      </c>
      <c r="J50" s="908">
        <v>44926</v>
      </c>
      <c r="K50" s="907">
        <v>0</v>
      </c>
      <c r="L50" s="907">
        <v>0</v>
      </c>
      <c r="M50" s="909">
        <v>0</v>
      </c>
      <c r="N50" s="907">
        <v>1</v>
      </c>
      <c r="O50" s="910"/>
      <c r="P50" s="904"/>
      <c r="Q50" s="911"/>
      <c r="R50" s="1043"/>
      <c r="S50" s="1045" t="s">
        <v>69</v>
      </c>
      <c r="T50" s="1041">
        <v>0</v>
      </c>
      <c r="U50" s="933" t="s">
        <v>69</v>
      </c>
      <c r="V50" s="915" t="s">
        <v>738</v>
      </c>
      <c r="W50" s="916" t="str">
        <f t="shared" si="0"/>
        <v>Sin iniciar</v>
      </c>
      <c r="X50" s="916" t="str">
        <f t="shared" si="3"/>
        <v>Sin iniciar</v>
      </c>
      <c r="Y50" s="986"/>
      <c r="Z50" s="918"/>
      <c r="AA50" s="918"/>
      <c r="AB50" s="919"/>
      <c r="AC50" s="919"/>
      <c r="AD50" s="1037" t="s">
        <v>58</v>
      </c>
      <c r="AE50" s="1029"/>
      <c r="AF50" s="1030"/>
      <c r="AG50" s="1030"/>
      <c r="AH50" s="1031"/>
      <c r="AI50" s="971"/>
      <c r="AJ50" s="971"/>
      <c r="AK50" s="1032"/>
      <c r="AL50" s="1032"/>
      <c r="AM50" s="1032"/>
      <c r="AN50" s="1032"/>
    </row>
    <row r="51" spans="2:40" s="901" customFormat="1" ht="202.5" customHeight="1" x14ac:dyDescent="0.45">
      <c r="B51" s="902"/>
      <c r="C51" s="903"/>
      <c r="D51" s="904"/>
      <c r="E51" s="904"/>
      <c r="F51" s="905" t="s">
        <v>2523</v>
      </c>
      <c r="G51" s="906" t="s">
        <v>2524</v>
      </c>
      <c r="H51" s="907">
        <v>0.03</v>
      </c>
      <c r="I51" s="908">
        <v>44841</v>
      </c>
      <c r="J51" s="908">
        <v>44926</v>
      </c>
      <c r="K51" s="907">
        <v>0</v>
      </c>
      <c r="L51" s="907">
        <v>0</v>
      </c>
      <c r="M51" s="909">
        <v>0.3</v>
      </c>
      <c r="N51" s="907">
        <v>1</v>
      </c>
      <c r="O51" s="910"/>
      <c r="P51" s="904"/>
      <c r="Q51" s="911"/>
      <c r="R51" s="1043"/>
      <c r="S51" s="1044" t="s">
        <v>2519</v>
      </c>
      <c r="T51" s="1041">
        <v>0</v>
      </c>
      <c r="U51" s="957" t="s">
        <v>2519</v>
      </c>
      <c r="V51" s="915" t="s">
        <v>738</v>
      </c>
      <c r="W51" s="916" t="str">
        <f t="shared" si="0"/>
        <v>En gestión</v>
      </c>
      <c r="X51" s="916" t="str">
        <f t="shared" si="3"/>
        <v>Sin iniciar</v>
      </c>
      <c r="Y51" s="986"/>
      <c r="Z51" s="918"/>
      <c r="AA51" s="918"/>
      <c r="AB51" s="919"/>
      <c r="AC51" s="919"/>
      <c r="AD51" s="1037" t="s">
        <v>2525</v>
      </c>
      <c r="AE51" s="1029"/>
      <c r="AF51" s="1030"/>
      <c r="AG51" s="1030"/>
      <c r="AH51" s="1031"/>
      <c r="AI51" s="971"/>
      <c r="AJ51" s="971"/>
      <c r="AK51" s="1032"/>
      <c r="AL51" s="1032"/>
      <c r="AM51" s="1032"/>
      <c r="AN51" s="1032"/>
    </row>
    <row r="52" spans="2:40" s="901" customFormat="1" ht="202.5" customHeight="1" x14ac:dyDescent="0.45">
      <c r="B52" s="902"/>
      <c r="C52" s="903"/>
      <c r="D52" s="904"/>
      <c r="E52" s="904"/>
      <c r="F52" s="905" t="s">
        <v>2526</v>
      </c>
      <c r="G52" s="906" t="s">
        <v>2527</v>
      </c>
      <c r="H52" s="907">
        <v>7.0000000000000007E-2</v>
      </c>
      <c r="I52" s="908">
        <v>44652</v>
      </c>
      <c r="J52" s="908">
        <v>44697</v>
      </c>
      <c r="K52" s="907">
        <v>0</v>
      </c>
      <c r="L52" s="907">
        <v>1</v>
      </c>
      <c r="M52" s="909">
        <v>1</v>
      </c>
      <c r="N52" s="907">
        <v>1</v>
      </c>
      <c r="O52" s="910"/>
      <c r="P52" s="904"/>
      <c r="Q52" s="911"/>
      <c r="R52" s="1046">
        <v>1</v>
      </c>
      <c r="S52" s="1047" t="s">
        <v>2528</v>
      </c>
      <c r="T52" s="914">
        <v>1</v>
      </c>
      <c r="U52" s="915" t="s">
        <v>2529</v>
      </c>
      <c r="V52" s="1038" t="s">
        <v>2530</v>
      </c>
      <c r="W52" s="916" t="str">
        <f t="shared" si="0"/>
        <v>Terminado</v>
      </c>
      <c r="X52" s="916" t="str">
        <f t="shared" si="3"/>
        <v>Terminado</v>
      </c>
      <c r="Y52" s="986"/>
      <c r="Z52" s="918"/>
      <c r="AA52" s="918"/>
      <c r="AB52" s="919"/>
      <c r="AC52" s="919"/>
      <c r="AD52" s="1032" t="s">
        <v>58</v>
      </c>
      <c r="AE52" s="1029"/>
      <c r="AF52" s="1030"/>
      <c r="AG52" s="1030"/>
      <c r="AH52" s="1031"/>
      <c r="AI52" s="971"/>
      <c r="AJ52" s="971"/>
      <c r="AK52" s="1032"/>
      <c r="AL52" s="1032"/>
      <c r="AM52" s="1032"/>
      <c r="AN52" s="1032"/>
    </row>
    <row r="53" spans="2:40" s="901" customFormat="1" ht="202.5" customHeight="1" x14ac:dyDescent="0.45">
      <c r="B53" s="902"/>
      <c r="C53" s="903"/>
      <c r="D53" s="904"/>
      <c r="E53" s="904"/>
      <c r="F53" s="905" t="s">
        <v>2531</v>
      </c>
      <c r="G53" s="906" t="s">
        <v>2532</v>
      </c>
      <c r="H53" s="907">
        <v>0.02</v>
      </c>
      <c r="I53" s="908">
        <v>44652</v>
      </c>
      <c r="J53" s="908">
        <v>44926</v>
      </c>
      <c r="K53" s="907">
        <v>0</v>
      </c>
      <c r="L53" s="907">
        <v>0.7</v>
      </c>
      <c r="M53" s="909">
        <v>0.9</v>
      </c>
      <c r="N53" s="907">
        <v>1</v>
      </c>
      <c r="O53" s="910"/>
      <c r="P53" s="904"/>
      <c r="Q53" s="911"/>
      <c r="R53" s="1046">
        <v>0.9</v>
      </c>
      <c r="S53" s="1047" t="s">
        <v>2533</v>
      </c>
      <c r="T53" s="914">
        <v>0.9</v>
      </c>
      <c r="U53" s="915" t="s">
        <v>2534</v>
      </c>
      <c r="V53" s="915" t="s">
        <v>2535</v>
      </c>
      <c r="W53" s="916" t="str">
        <f t="shared" si="0"/>
        <v>En gestión</v>
      </c>
      <c r="X53" s="916" t="str">
        <f t="shared" si="3"/>
        <v>En gestión</v>
      </c>
      <c r="Y53" s="986"/>
      <c r="Z53" s="918"/>
      <c r="AA53" s="918"/>
      <c r="AB53" s="919"/>
      <c r="AC53" s="919"/>
      <c r="AD53" s="1032"/>
      <c r="AE53" s="1029"/>
      <c r="AF53" s="1030"/>
      <c r="AG53" s="1030"/>
      <c r="AH53" s="1031"/>
      <c r="AI53" s="971"/>
      <c r="AJ53" s="971"/>
      <c r="AK53" s="1032"/>
      <c r="AL53" s="1032"/>
      <c r="AM53" s="1032"/>
      <c r="AN53" s="1032"/>
    </row>
    <row r="54" spans="2:40" s="901" customFormat="1" ht="202.5" customHeight="1" x14ac:dyDescent="0.45">
      <c r="B54" s="902"/>
      <c r="C54" s="903"/>
      <c r="D54" s="904"/>
      <c r="E54" s="904"/>
      <c r="F54" s="905" t="s">
        <v>2536</v>
      </c>
      <c r="G54" s="906" t="s">
        <v>2498</v>
      </c>
      <c r="H54" s="907">
        <v>0.1</v>
      </c>
      <c r="I54" s="908">
        <v>44652</v>
      </c>
      <c r="J54" s="908">
        <v>44834</v>
      </c>
      <c r="K54" s="907">
        <v>0</v>
      </c>
      <c r="L54" s="907">
        <v>0</v>
      </c>
      <c r="M54" s="909">
        <v>1</v>
      </c>
      <c r="N54" s="907">
        <v>1</v>
      </c>
      <c r="O54" s="910"/>
      <c r="P54" s="904"/>
      <c r="Q54" s="911"/>
      <c r="R54" s="1046">
        <v>1</v>
      </c>
      <c r="S54" s="1047" t="s">
        <v>2537</v>
      </c>
      <c r="T54" s="914">
        <v>1</v>
      </c>
      <c r="U54" s="915" t="s">
        <v>2538</v>
      </c>
      <c r="V54" s="915" t="s">
        <v>2539</v>
      </c>
      <c r="W54" s="916" t="str">
        <f t="shared" si="0"/>
        <v>Terminado</v>
      </c>
      <c r="X54" s="916" t="str">
        <f t="shared" si="3"/>
        <v>Terminado</v>
      </c>
      <c r="Y54" s="986"/>
      <c r="Z54" s="918"/>
      <c r="AA54" s="918"/>
      <c r="AB54" s="919"/>
      <c r="AC54" s="919"/>
      <c r="AD54" s="1032"/>
      <c r="AE54" s="1029"/>
      <c r="AF54" s="1030"/>
      <c r="AG54" s="1030"/>
      <c r="AH54" s="1031"/>
      <c r="AI54" s="971"/>
      <c r="AJ54" s="971"/>
      <c r="AK54" s="1032"/>
      <c r="AL54" s="1032"/>
      <c r="AM54" s="1032"/>
      <c r="AN54" s="1032"/>
    </row>
    <row r="55" spans="2:40" s="901" customFormat="1" ht="202.5" customHeight="1" x14ac:dyDescent="0.45">
      <c r="B55" s="902"/>
      <c r="C55" s="903"/>
      <c r="D55" s="904"/>
      <c r="E55" s="904"/>
      <c r="F55" s="905" t="s">
        <v>2540</v>
      </c>
      <c r="G55" s="906" t="s">
        <v>2493</v>
      </c>
      <c r="H55" s="907">
        <v>0.1</v>
      </c>
      <c r="I55" s="908">
        <v>44652</v>
      </c>
      <c r="J55" s="908">
        <v>44803</v>
      </c>
      <c r="K55" s="907">
        <v>0</v>
      </c>
      <c r="L55" s="907">
        <v>0.6</v>
      </c>
      <c r="M55" s="909">
        <v>1</v>
      </c>
      <c r="N55" s="907">
        <v>1</v>
      </c>
      <c r="O55" s="910"/>
      <c r="P55" s="904"/>
      <c r="Q55" s="911"/>
      <c r="R55" s="1046">
        <v>0.7</v>
      </c>
      <c r="S55" s="1047" t="s">
        <v>2541</v>
      </c>
      <c r="T55" s="914">
        <v>0.7</v>
      </c>
      <c r="U55" s="915" t="s">
        <v>2542</v>
      </c>
      <c r="V55" s="1039" t="s">
        <v>2543</v>
      </c>
      <c r="W55" s="916" t="str">
        <f t="shared" si="0"/>
        <v>Terminado</v>
      </c>
      <c r="X55" s="916" t="str">
        <f t="shared" si="3"/>
        <v>En gestión</v>
      </c>
      <c r="Y55" s="986"/>
      <c r="Z55" s="918"/>
      <c r="AA55" s="918"/>
      <c r="AB55" s="919"/>
      <c r="AC55" s="919"/>
      <c r="AD55" s="1037" t="s">
        <v>2544</v>
      </c>
      <c r="AE55" s="1029"/>
      <c r="AF55" s="1030"/>
      <c r="AG55" s="1030"/>
      <c r="AH55" s="1031"/>
      <c r="AI55" s="971"/>
      <c r="AJ55" s="971"/>
      <c r="AK55" s="1032"/>
      <c r="AL55" s="1032"/>
      <c r="AM55" s="1032"/>
      <c r="AN55" s="1032"/>
    </row>
    <row r="56" spans="2:40" s="901" customFormat="1" ht="202.5" customHeight="1" x14ac:dyDescent="0.45">
      <c r="B56" s="902"/>
      <c r="C56" s="903"/>
      <c r="D56" s="904"/>
      <c r="E56" s="904"/>
      <c r="F56" s="905" t="s">
        <v>2545</v>
      </c>
      <c r="G56" s="906" t="s">
        <v>2546</v>
      </c>
      <c r="H56" s="907">
        <v>0.02</v>
      </c>
      <c r="I56" s="908">
        <v>44830</v>
      </c>
      <c r="J56" s="908">
        <v>44883</v>
      </c>
      <c r="K56" s="907">
        <v>0</v>
      </c>
      <c r="L56" s="907">
        <v>0</v>
      </c>
      <c r="M56" s="909">
        <v>0.12</v>
      </c>
      <c r="N56" s="907">
        <v>1</v>
      </c>
      <c r="O56" s="910"/>
      <c r="P56" s="904"/>
      <c r="Q56" s="911"/>
      <c r="R56" s="1048">
        <v>0</v>
      </c>
      <c r="S56" s="1044" t="s">
        <v>2519</v>
      </c>
      <c r="T56" s="914">
        <v>0</v>
      </c>
      <c r="U56" s="957" t="s">
        <v>2519</v>
      </c>
      <c r="V56" s="1049" t="s">
        <v>738</v>
      </c>
      <c r="W56" s="916" t="str">
        <f t="shared" si="0"/>
        <v>En gestión</v>
      </c>
      <c r="X56" s="916" t="str">
        <f t="shared" si="3"/>
        <v>Sin iniciar</v>
      </c>
      <c r="Y56" s="986"/>
      <c r="Z56" s="918"/>
      <c r="AA56" s="918"/>
      <c r="AB56" s="919"/>
      <c r="AC56" s="919"/>
      <c r="AD56" s="1047" t="s">
        <v>2547</v>
      </c>
      <c r="AE56" s="1029"/>
      <c r="AF56" s="1030"/>
      <c r="AG56" s="1030"/>
      <c r="AH56" s="1031"/>
      <c r="AI56" s="971"/>
      <c r="AJ56" s="971"/>
      <c r="AK56" s="1032"/>
      <c r="AL56" s="1032"/>
      <c r="AM56" s="1032"/>
      <c r="AN56" s="1032"/>
    </row>
    <row r="57" spans="2:40" s="901" customFormat="1" ht="202.5" customHeight="1" x14ac:dyDescent="0.45">
      <c r="B57" s="902"/>
      <c r="C57" s="903"/>
      <c r="D57" s="904"/>
      <c r="E57" s="904"/>
      <c r="F57" s="905" t="s">
        <v>2548</v>
      </c>
      <c r="G57" s="906" t="s">
        <v>2549</v>
      </c>
      <c r="H57" s="907">
        <v>0.02</v>
      </c>
      <c r="I57" s="908">
        <v>44876</v>
      </c>
      <c r="J57" s="908">
        <v>44926</v>
      </c>
      <c r="K57" s="907">
        <v>0</v>
      </c>
      <c r="L57" s="907">
        <v>0</v>
      </c>
      <c r="M57" s="909">
        <v>0</v>
      </c>
      <c r="N57" s="907">
        <v>1</v>
      </c>
      <c r="O57" s="910"/>
      <c r="P57" s="904"/>
      <c r="Q57" s="911"/>
      <c r="R57" s="1048"/>
      <c r="S57" s="1047" t="s">
        <v>69</v>
      </c>
      <c r="T57" s="914">
        <v>0</v>
      </c>
      <c r="U57" s="1038" t="s">
        <v>69</v>
      </c>
      <c r="V57" s="1038" t="s">
        <v>738</v>
      </c>
      <c r="W57" s="916" t="str">
        <f t="shared" si="0"/>
        <v>Sin iniciar</v>
      </c>
      <c r="X57" s="916" t="str">
        <f t="shared" si="3"/>
        <v>Sin iniciar</v>
      </c>
      <c r="Y57" s="986"/>
      <c r="Z57" s="918"/>
      <c r="AA57" s="918"/>
      <c r="AB57" s="919"/>
      <c r="AC57" s="919"/>
      <c r="AD57" s="1032" t="s">
        <v>58</v>
      </c>
      <c r="AE57" s="1029"/>
      <c r="AF57" s="1030"/>
      <c r="AG57" s="1030"/>
      <c r="AH57" s="1031"/>
      <c r="AI57" s="971"/>
      <c r="AJ57" s="971"/>
      <c r="AK57" s="1032"/>
      <c r="AL57" s="1032"/>
      <c r="AM57" s="1032"/>
      <c r="AN57" s="1032"/>
    </row>
    <row r="58" spans="2:40" s="901" customFormat="1" ht="202.5" customHeight="1" x14ac:dyDescent="0.45">
      <c r="B58" s="902"/>
      <c r="C58" s="903"/>
      <c r="D58" s="904"/>
      <c r="E58" s="904"/>
      <c r="F58" s="905" t="s">
        <v>2550</v>
      </c>
      <c r="G58" s="906" t="s">
        <v>2551</v>
      </c>
      <c r="H58" s="907">
        <v>0.02</v>
      </c>
      <c r="I58" s="908">
        <v>44876</v>
      </c>
      <c r="J58" s="908">
        <v>44926</v>
      </c>
      <c r="K58" s="907">
        <v>0</v>
      </c>
      <c r="L58" s="907">
        <v>0</v>
      </c>
      <c r="M58" s="909">
        <v>0</v>
      </c>
      <c r="N58" s="907">
        <v>1</v>
      </c>
      <c r="O58" s="910"/>
      <c r="P58" s="904"/>
      <c r="Q58" s="911"/>
      <c r="R58" s="1048"/>
      <c r="S58" s="1047" t="s">
        <v>69</v>
      </c>
      <c r="T58" s="914">
        <v>0</v>
      </c>
      <c r="U58" s="1038" t="s">
        <v>69</v>
      </c>
      <c r="V58" s="1038" t="s">
        <v>738</v>
      </c>
      <c r="W58" s="916" t="str">
        <f t="shared" si="0"/>
        <v>Sin iniciar</v>
      </c>
      <c r="X58" s="916" t="str">
        <f t="shared" si="3"/>
        <v>Sin iniciar</v>
      </c>
      <c r="Y58" s="986"/>
      <c r="Z58" s="918"/>
      <c r="AA58" s="918"/>
      <c r="AB58" s="919"/>
      <c r="AC58" s="919"/>
      <c r="AD58" s="1032"/>
      <c r="AE58" s="1029"/>
      <c r="AF58" s="1030"/>
      <c r="AG58" s="1030"/>
      <c r="AH58" s="1031"/>
      <c r="AI58" s="971"/>
      <c r="AJ58" s="971"/>
      <c r="AK58" s="1032"/>
      <c r="AL58" s="1032"/>
      <c r="AM58" s="1032"/>
      <c r="AN58" s="1032"/>
    </row>
    <row r="59" spans="2:40" s="901" customFormat="1" ht="202.5" customHeight="1" x14ac:dyDescent="0.45">
      <c r="B59" s="902" t="s">
        <v>2427</v>
      </c>
      <c r="C59" s="903" t="s">
        <v>2552</v>
      </c>
      <c r="D59" s="904" t="s">
        <v>2553</v>
      </c>
      <c r="E59" s="904" t="s">
        <v>2554</v>
      </c>
      <c r="F59" s="905" t="s">
        <v>2555</v>
      </c>
      <c r="G59" s="906" t="s">
        <v>2556</v>
      </c>
      <c r="H59" s="907">
        <v>0.34</v>
      </c>
      <c r="I59" s="908">
        <v>44576</v>
      </c>
      <c r="J59" s="908">
        <v>44926</v>
      </c>
      <c r="K59" s="907">
        <v>0.1</v>
      </c>
      <c r="L59" s="907">
        <v>0.15</v>
      </c>
      <c r="M59" s="909">
        <v>0.5</v>
      </c>
      <c r="N59" s="907">
        <v>1</v>
      </c>
      <c r="O59" s="910">
        <v>2392739120</v>
      </c>
      <c r="P59" s="904" t="s">
        <v>2229</v>
      </c>
      <c r="Q59" s="911"/>
      <c r="R59" s="1050">
        <v>0.5</v>
      </c>
      <c r="S59" s="1051" t="s">
        <v>2557</v>
      </c>
      <c r="T59" s="914">
        <v>0.5</v>
      </c>
      <c r="U59" s="915" t="s">
        <v>2558</v>
      </c>
      <c r="V59" s="915" t="s">
        <v>2559</v>
      </c>
      <c r="W59" s="916" t="str">
        <f t="shared" si="0"/>
        <v>En gestión</v>
      </c>
      <c r="X59" s="916" t="str">
        <f t="shared" si="3"/>
        <v>En gestión</v>
      </c>
      <c r="Y59" s="1051" t="s">
        <v>2560</v>
      </c>
      <c r="Z59" s="918">
        <f>SUMPRODUCT(T59:T61,H59:H61)</f>
        <v>0.5</v>
      </c>
      <c r="AA59" s="918">
        <f>SUMPRODUCT(H59:H61,M59:M61)</f>
        <v>0.5</v>
      </c>
      <c r="AB59" s="919" t="str">
        <f>IF(AA59&lt;1%,"Sin iniciar",IF(AA59=100%,"Terminado","En gestión"))</f>
        <v>En gestión</v>
      </c>
      <c r="AC59" s="919" t="str">
        <f>IF(Z59&lt;1%,"Sin iniciar",IF(Z59=100%,"Terminado","En gestión"))</f>
        <v>En gestión</v>
      </c>
      <c r="AD59" s="1052" t="s">
        <v>58</v>
      </c>
      <c r="AE59" s="1029">
        <v>0</v>
      </c>
      <c r="AF59" s="1030">
        <v>0</v>
      </c>
      <c r="AG59" s="1030">
        <v>0</v>
      </c>
      <c r="AH59" s="1031" t="s">
        <v>2561</v>
      </c>
      <c r="AI59" s="971">
        <v>1929982211</v>
      </c>
      <c r="AJ59" s="971">
        <v>127843258</v>
      </c>
      <c r="AK59" s="1032" t="s">
        <v>2439</v>
      </c>
      <c r="AL59" s="1032" t="s">
        <v>2482</v>
      </c>
      <c r="AM59" s="1032" t="s">
        <v>2483</v>
      </c>
      <c r="AN59" s="1032" t="s">
        <v>2562</v>
      </c>
    </row>
    <row r="60" spans="2:40" s="901" customFormat="1" ht="202.5" customHeight="1" x14ac:dyDescent="0.45">
      <c r="B60" s="902"/>
      <c r="C60" s="903"/>
      <c r="D60" s="904"/>
      <c r="E60" s="904"/>
      <c r="F60" s="905" t="s">
        <v>2563</v>
      </c>
      <c r="G60" s="906" t="s">
        <v>2564</v>
      </c>
      <c r="H60" s="907">
        <v>0.33</v>
      </c>
      <c r="I60" s="908">
        <v>44576</v>
      </c>
      <c r="J60" s="908">
        <v>44926</v>
      </c>
      <c r="K60" s="907">
        <v>0.1</v>
      </c>
      <c r="L60" s="907">
        <v>0.15</v>
      </c>
      <c r="M60" s="909">
        <v>0.5</v>
      </c>
      <c r="N60" s="907">
        <v>1</v>
      </c>
      <c r="O60" s="910"/>
      <c r="P60" s="904"/>
      <c r="Q60" s="911"/>
      <c r="R60" s="1053"/>
      <c r="S60" s="1051"/>
      <c r="T60" s="914">
        <v>0.5</v>
      </c>
      <c r="U60" s="915" t="s">
        <v>2565</v>
      </c>
      <c r="V60" s="915" t="s">
        <v>2566</v>
      </c>
      <c r="W60" s="916" t="str">
        <f t="shared" si="0"/>
        <v>En gestión</v>
      </c>
      <c r="X60" s="916" t="str">
        <f t="shared" si="3"/>
        <v>En gestión</v>
      </c>
      <c r="Y60" s="1051"/>
      <c r="Z60" s="918"/>
      <c r="AA60" s="918"/>
      <c r="AB60" s="919"/>
      <c r="AC60" s="919"/>
      <c r="AD60" s="1052"/>
      <c r="AE60" s="1029"/>
      <c r="AF60" s="1030"/>
      <c r="AG60" s="1030"/>
      <c r="AH60" s="1031"/>
      <c r="AI60" s="971"/>
      <c r="AJ60" s="971"/>
      <c r="AK60" s="1032"/>
      <c r="AL60" s="1032"/>
      <c r="AM60" s="1032"/>
      <c r="AN60" s="1032"/>
    </row>
    <row r="61" spans="2:40" s="901" customFormat="1" ht="202.5" customHeight="1" x14ac:dyDescent="0.45">
      <c r="B61" s="902"/>
      <c r="C61" s="903"/>
      <c r="D61" s="904"/>
      <c r="E61" s="904"/>
      <c r="F61" s="905" t="s">
        <v>2567</v>
      </c>
      <c r="G61" s="906" t="s">
        <v>2568</v>
      </c>
      <c r="H61" s="907">
        <v>0.33</v>
      </c>
      <c r="I61" s="908">
        <v>44576</v>
      </c>
      <c r="J61" s="908">
        <v>44926</v>
      </c>
      <c r="K61" s="907">
        <v>0.1</v>
      </c>
      <c r="L61" s="907">
        <v>0.15</v>
      </c>
      <c r="M61" s="909">
        <v>0.5</v>
      </c>
      <c r="N61" s="907">
        <v>1</v>
      </c>
      <c r="O61" s="910"/>
      <c r="P61" s="904"/>
      <c r="Q61" s="911"/>
      <c r="R61" s="1053"/>
      <c r="S61" s="1051"/>
      <c r="T61" s="914">
        <v>0.5</v>
      </c>
      <c r="U61" s="915" t="s">
        <v>2569</v>
      </c>
      <c r="V61" s="915" t="s">
        <v>2570</v>
      </c>
      <c r="W61" s="916" t="str">
        <f t="shared" si="0"/>
        <v>En gestión</v>
      </c>
      <c r="X61" s="916" t="str">
        <f t="shared" si="3"/>
        <v>En gestión</v>
      </c>
      <c r="Y61" s="1051"/>
      <c r="Z61" s="918"/>
      <c r="AA61" s="918"/>
      <c r="AB61" s="919"/>
      <c r="AC61" s="919"/>
      <c r="AD61" s="1052"/>
      <c r="AE61" s="1029"/>
      <c r="AF61" s="1030"/>
      <c r="AG61" s="1030"/>
      <c r="AH61" s="1031"/>
      <c r="AI61" s="971"/>
      <c r="AJ61" s="971"/>
      <c r="AK61" s="1032"/>
      <c r="AL61" s="1032"/>
      <c r="AM61" s="1032"/>
      <c r="AN61" s="1032"/>
    </row>
    <row r="62" spans="2:40" s="901" customFormat="1" ht="159.94999999999999" customHeight="1" x14ac:dyDescent="0.45">
      <c r="B62" s="902" t="s">
        <v>81</v>
      </c>
      <c r="C62" s="903" t="s">
        <v>2571</v>
      </c>
      <c r="D62" s="904" t="s">
        <v>2572</v>
      </c>
      <c r="E62" s="904" t="s">
        <v>2573</v>
      </c>
      <c r="F62" s="905" t="s">
        <v>2574</v>
      </c>
      <c r="G62" s="906" t="s">
        <v>2575</v>
      </c>
      <c r="H62" s="907">
        <v>0.2</v>
      </c>
      <c r="I62" s="908">
        <v>44612</v>
      </c>
      <c r="J62" s="908">
        <v>44681</v>
      </c>
      <c r="K62" s="907">
        <v>0.8</v>
      </c>
      <c r="L62" s="907">
        <v>1</v>
      </c>
      <c r="M62" s="909">
        <v>1</v>
      </c>
      <c r="N62" s="907">
        <v>1</v>
      </c>
      <c r="O62" s="910">
        <v>33350000</v>
      </c>
      <c r="P62" s="1054">
        <v>22301422</v>
      </c>
      <c r="Q62" s="1055"/>
      <c r="R62" s="912">
        <v>0.75</v>
      </c>
      <c r="S62" s="946" t="s">
        <v>2576</v>
      </c>
      <c r="T62" s="977">
        <v>1</v>
      </c>
      <c r="U62" s="1056" t="s">
        <v>2577</v>
      </c>
      <c r="V62" s="1056" t="s">
        <v>58</v>
      </c>
      <c r="W62" s="916" t="str">
        <f t="shared" si="0"/>
        <v>Terminado</v>
      </c>
      <c r="X62" s="916" t="str">
        <f t="shared" si="3"/>
        <v>Terminado</v>
      </c>
      <c r="Y62" s="920" t="s">
        <v>2578</v>
      </c>
      <c r="Z62" s="918">
        <f>SUMPRODUCT(T62:T64,H62:H64)</f>
        <v>0.75</v>
      </c>
      <c r="AA62" s="918">
        <f>SUMPRODUCT(H62:H64,M62:M64)</f>
        <v>0.75</v>
      </c>
      <c r="AB62" s="919" t="str">
        <f>IF(AA62&lt;1%,"Sin iniciar",IF(AA62=100%,"Terminado","En gestión"))</f>
        <v>En gestión</v>
      </c>
      <c r="AC62" s="919" t="str">
        <f>IF(Z62&lt;1%,"Sin iniciar",IF(Z62=100%,"Terminado","En gestión"))</f>
        <v>En gestión</v>
      </c>
      <c r="AD62" s="927" t="s">
        <v>58</v>
      </c>
      <c r="AE62" s="1057">
        <v>0</v>
      </c>
      <c r="AF62" s="932">
        <v>0</v>
      </c>
      <c r="AG62" s="932">
        <v>0</v>
      </c>
      <c r="AH62" s="1006">
        <v>5980000</v>
      </c>
      <c r="AI62" s="924">
        <v>6032000</v>
      </c>
      <c r="AJ62" s="924">
        <v>4160000</v>
      </c>
      <c r="AK62" s="1058" t="s">
        <v>2579</v>
      </c>
      <c r="AL62" s="1058" t="s">
        <v>2580</v>
      </c>
      <c r="AM62" s="1058" t="s">
        <v>2581</v>
      </c>
      <c r="AN62" s="1058" t="s">
        <v>94</v>
      </c>
    </row>
    <row r="63" spans="2:40" s="901" customFormat="1" ht="159.94999999999999" customHeight="1" x14ac:dyDescent="0.45">
      <c r="B63" s="902"/>
      <c r="C63" s="903"/>
      <c r="D63" s="904"/>
      <c r="E63" s="904"/>
      <c r="F63" s="905" t="s">
        <v>2582</v>
      </c>
      <c r="G63" s="906" t="s">
        <v>2583</v>
      </c>
      <c r="H63" s="907">
        <v>0.3</v>
      </c>
      <c r="I63" s="908">
        <v>44652</v>
      </c>
      <c r="J63" s="908">
        <v>44681</v>
      </c>
      <c r="K63" s="907">
        <v>0</v>
      </c>
      <c r="L63" s="907">
        <v>1</v>
      </c>
      <c r="M63" s="909">
        <v>1</v>
      </c>
      <c r="N63" s="907">
        <v>1</v>
      </c>
      <c r="O63" s="910"/>
      <c r="P63" s="1054"/>
      <c r="Q63" s="1055"/>
      <c r="R63" s="912"/>
      <c r="S63" s="946"/>
      <c r="T63" s="977">
        <v>1</v>
      </c>
      <c r="U63" s="1056" t="s">
        <v>2577</v>
      </c>
      <c r="V63" s="1056" t="s">
        <v>58</v>
      </c>
      <c r="W63" s="916" t="str">
        <f t="shared" si="0"/>
        <v>Terminado</v>
      </c>
      <c r="X63" s="916" t="str">
        <f t="shared" si="3"/>
        <v>Terminado</v>
      </c>
      <c r="Y63" s="920"/>
      <c r="Z63" s="918"/>
      <c r="AA63" s="918"/>
      <c r="AB63" s="919"/>
      <c r="AC63" s="919"/>
      <c r="AD63" s="927"/>
      <c r="AE63" s="1057"/>
      <c r="AF63" s="932"/>
      <c r="AG63" s="932"/>
      <c r="AH63" s="1006"/>
      <c r="AI63" s="924"/>
      <c r="AJ63" s="924"/>
      <c r="AK63" s="1058"/>
      <c r="AL63" s="1058"/>
      <c r="AM63" s="1058"/>
      <c r="AN63" s="1058"/>
    </row>
    <row r="64" spans="2:40" s="901" customFormat="1" ht="159.94999999999999" customHeight="1" x14ac:dyDescent="0.45">
      <c r="B64" s="902"/>
      <c r="C64" s="903"/>
      <c r="D64" s="904"/>
      <c r="E64" s="904"/>
      <c r="F64" s="905" t="s">
        <v>2584</v>
      </c>
      <c r="G64" s="906" t="s">
        <v>2585</v>
      </c>
      <c r="H64" s="907">
        <v>0.5</v>
      </c>
      <c r="I64" s="908">
        <v>44696</v>
      </c>
      <c r="J64" s="908">
        <v>44926</v>
      </c>
      <c r="K64" s="907">
        <v>0</v>
      </c>
      <c r="L64" s="907">
        <v>0.25</v>
      </c>
      <c r="M64" s="909">
        <v>0.5</v>
      </c>
      <c r="N64" s="907">
        <v>1</v>
      </c>
      <c r="O64" s="910"/>
      <c r="P64" s="1054"/>
      <c r="Q64" s="1055"/>
      <c r="R64" s="912"/>
      <c r="S64" s="946"/>
      <c r="T64" s="977">
        <v>0.5</v>
      </c>
      <c r="U64" s="1001" t="s">
        <v>2586</v>
      </c>
      <c r="V64" s="1059" t="s">
        <v>2587</v>
      </c>
      <c r="W64" s="916" t="str">
        <f t="shared" si="0"/>
        <v>En gestión</v>
      </c>
      <c r="X64" s="916" t="str">
        <f t="shared" si="3"/>
        <v>En gestión</v>
      </c>
      <c r="Y64" s="920"/>
      <c r="Z64" s="918"/>
      <c r="AA64" s="918"/>
      <c r="AB64" s="919"/>
      <c r="AC64" s="919"/>
      <c r="AD64" s="927"/>
      <c r="AE64" s="1057"/>
      <c r="AF64" s="932"/>
      <c r="AG64" s="932"/>
      <c r="AH64" s="1006"/>
      <c r="AI64" s="924"/>
      <c r="AJ64" s="924"/>
      <c r="AK64" s="1058"/>
      <c r="AL64" s="1058"/>
      <c r="AM64" s="1058"/>
      <c r="AN64" s="1058"/>
    </row>
    <row r="65" spans="2:40" s="901" customFormat="1" ht="299.25" customHeight="1" x14ac:dyDescent="0.45">
      <c r="B65" s="902" t="s">
        <v>2588</v>
      </c>
      <c r="C65" s="903" t="s">
        <v>2589</v>
      </c>
      <c r="D65" s="904" t="s">
        <v>2590</v>
      </c>
      <c r="E65" s="904" t="s">
        <v>2591</v>
      </c>
      <c r="F65" s="905" t="s">
        <v>2592</v>
      </c>
      <c r="G65" s="906" t="s">
        <v>2593</v>
      </c>
      <c r="H65" s="907">
        <v>0.5</v>
      </c>
      <c r="I65" s="908">
        <v>44562</v>
      </c>
      <c r="J65" s="908">
        <v>44772</v>
      </c>
      <c r="K65" s="907">
        <v>0.25</v>
      </c>
      <c r="L65" s="907">
        <v>0.5</v>
      </c>
      <c r="M65" s="909">
        <v>1</v>
      </c>
      <c r="N65" s="907">
        <v>1</v>
      </c>
      <c r="O65" s="910">
        <v>5858008</v>
      </c>
      <c r="P65" s="1054">
        <v>45257091</v>
      </c>
      <c r="Q65" s="1055"/>
      <c r="R65" s="912">
        <v>0.66</v>
      </c>
      <c r="S65" s="1060" t="s">
        <v>2594</v>
      </c>
      <c r="T65" s="977">
        <v>0.41</v>
      </c>
      <c r="U65" s="1001" t="s">
        <v>2595</v>
      </c>
      <c r="V65" s="1001" t="s">
        <v>2596</v>
      </c>
      <c r="W65" s="916" t="str">
        <f t="shared" si="0"/>
        <v>Terminado</v>
      </c>
      <c r="X65" s="916" t="str">
        <f t="shared" si="3"/>
        <v>En gestión</v>
      </c>
      <c r="Y65" s="1061" t="s">
        <v>4458</v>
      </c>
      <c r="Z65" s="918">
        <f>SUMPRODUCT(T65:T66,H65:H66)</f>
        <v>0.32999999999999996</v>
      </c>
      <c r="AA65" s="918">
        <f>SUMPRODUCT(H65:H66,M65:M66)</f>
        <v>1</v>
      </c>
      <c r="AB65" s="919" t="str">
        <f>IF(AA65&lt;1%,"Sin iniciar",IF(AA65=100%,"Terminado","En gestión"))</f>
        <v>Terminado</v>
      </c>
      <c r="AC65" s="919" t="str">
        <f>IF(Z65&lt;1%,"Sin iniciar",IF(Z65=100%,"Terminado","En gestión"))</f>
        <v>En gestión</v>
      </c>
      <c r="AD65" s="965" t="s">
        <v>2597</v>
      </c>
      <c r="AE65" s="1057">
        <v>0</v>
      </c>
      <c r="AF65" s="932"/>
      <c r="AG65" s="932"/>
      <c r="AH65" s="1006">
        <v>28583481.149999999</v>
      </c>
      <c r="AI65" s="924">
        <v>28583481.149999999</v>
      </c>
      <c r="AJ65" s="924">
        <v>19647969.600000001</v>
      </c>
      <c r="AK65" s="1058" t="s">
        <v>2579</v>
      </c>
      <c r="AL65" s="1058" t="s">
        <v>2598</v>
      </c>
      <c r="AM65" s="1058" t="s">
        <v>2599</v>
      </c>
      <c r="AN65" s="1058" t="s">
        <v>2600</v>
      </c>
    </row>
    <row r="66" spans="2:40" s="901" customFormat="1" ht="299.25" customHeight="1" x14ac:dyDescent="0.45">
      <c r="B66" s="902"/>
      <c r="C66" s="903"/>
      <c r="D66" s="904"/>
      <c r="E66" s="904"/>
      <c r="F66" s="905" t="s">
        <v>2601</v>
      </c>
      <c r="G66" s="906" t="s">
        <v>2602</v>
      </c>
      <c r="H66" s="907">
        <v>0.5</v>
      </c>
      <c r="I66" s="908">
        <v>44562</v>
      </c>
      <c r="J66" s="908">
        <v>44772</v>
      </c>
      <c r="K66" s="907">
        <v>0.25</v>
      </c>
      <c r="L66" s="907">
        <v>0.5</v>
      </c>
      <c r="M66" s="909">
        <v>1</v>
      </c>
      <c r="N66" s="907">
        <v>1</v>
      </c>
      <c r="O66" s="910"/>
      <c r="P66" s="1054"/>
      <c r="Q66" s="1055"/>
      <c r="R66" s="912"/>
      <c r="S66" s="1060"/>
      <c r="T66" s="977">
        <v>0.25</v>
      </c>
      <c r="U66" s="1001" t="s">
        <v>2603</v>
      </c>
      <c r="V66" s="1001" t="s">
        <v>2604</v>
      </c>
      <c r="W66" s="916" t="str">
        <f t="shared" si="0"/>
        <v>Terminado</v>
      </c>
      <c r="X66" s="916" t="str">
        <f t="shared" si="3"/>
        <v>En gestión</v>
      </c>
      <c r="Y66" s="927"/>
      <c r="Z66" s="918"/>
      <c r="AA66" s="918"/>
      <c r="AB66" s="919"/>
      <c r="AC66" s="919"/>
      <c r="AD66" s="965" t="s">
        <v>2605</v>
      </c>
      <c r="AE66" s="1057"/>
      <c r="AF66" s="932"/>
      <c r="AG66" s="932"/>
      <c r="AH66" s="1006"/>
      <c r="AI66" s="924"/>
      <c r="AJ66" s="924"/>
      <c r="AK66" s="1058"/>
      <c r="AL66" s="1058"/>
      <c r="AM66" s="1058"/>
      <c r="AN66" s="1058"/>
    </row>
    <row r="67" spans="2:40" s="901" customFormat="1" ht="367.5" x14ac:dyDescent="0.45">
      <c r="B67" s="973" t="s">
        <v>2588</v>
      </c>
      <c r="C67" s="905" t="s">
        <v>2606</v>
      </c>
      <c r="D67" s="1062" t="s">
        <v>2607</v>
      </c>
      <c r="E67" s="1062" t="s">
        <v>2608</v>
      </c>
      <c r="F67" s="905" t="s">
        <v>2609</v>
      </c>
      <c r="G67" s="906" t="s">
        <v>2610</v>
      </c>
      <c r="H67" s="907">
        <v>1</v>
      </c>
      <c r="I67" s="908">
        <v>44803</v>
      </c>
      <c r="J67" s="906" t="s">
        <v>2611</v>
      </c>
      <c r="K67" s="907">
        <v>0</v>
      </c>
      <c r="L67" s="907">
        <v>0.8</v>
      </c>
      <c r="M67" s="909">
        <v>0.8</v>
      </c>
      <c r="N67" s="907">
        <v>1</v>
      </c>
      <c r="O67" s="974">
        <v>139406399</v>
      </c>
      <c r="P67" s="1063">
        <v>80797576</v>
      </c>
      <c r="Q67" s="1055"/>
      <c r="R67" s="975">
        <v>0.9</v>
      </c>
      <c r="S67" s="1064" t="s">
        <v>2612</v>
      </c>
      <c r="T67" s="977">
        <v>0.9</v>
      </c>
      <c r="U67" s="1001" t="s">
        <v>2612</v>
      </c>
      <c r="V67" s="1001" t="s">
        <v>2613</v>
      </c>
      <c r="W67" s="916" t="str">
        <f t="shared" si="0"/>
        <v>En gestión</v>
      </c>
      <c r="X67" s="916" t="s">
        <v>2614</v>
      </c>
      <c r="Y67" s="965" t="s">
        <v>2612</v>
      </c>
      <c r="Z67" s="978">
        <f>SUMPRODUCT(H67,T67)</f>
        <v>0.9</v>
      </c>
      <c r="AA67" s="978">
        <f>SUMPRODUCT(H67,M67)</f>
        <v>0.8</v>
      </c>
      <c r="AB67" s="979" t="str">
        <f>IF(AA67&lt;1%,"Sin iniciar",IF(AA67=100%,"Terminado","En gestión"))</f>
        <v>En gestión</v>
      </c>
      <c r="AC67" s="979" t="str">
        <f>IF(Z67&lt;1%,"Sin iniciar",IF(Z67=100%,"Terminado","En gestión"))</f>
        <v>En gestión</v>
      </c>
      <c r="AD67" s="965" t="s">
        <v>2615</v>
      </c>
      <c r="AE67" s="1065">
        <v>0</v>
      </c>
      <c r="AF67" s="1066">
        <v>0</v>
      </c>
      <c r="AG67" s="1066">
        <v>0</v>
      </c>
      <c r="AH67" s="1067">
        <v>242234537.84999999</v>
      </c>
      <c r="AI67" s="1068">
        <v>242234537.84999999</v>
      </c>
      <c r="AJ67" s="1068">
        <v>149557947.736</v>
      </c>
      <c r="AK67" s="1069" t="s">
        <v>2579</v>
      </c>
      <c r="AL67" s="1069" t="s">
        <v>2616</v>
      </c>
      <c r="AM67" s="1069" t="s">
        <v>2617</v>
      </c>
      <c r="AN67" s="1070" t="s">
        <v>2618</v>
      </c>
    </row>
    <row r="68" spans="2:40" s="901" customFormat="1" ht="162" customHeight="1" x14ac:dyDescent="0.45">
      <c r="B68" s="902" t="s">
        <v>2588</v>
      </c>
      <c r="C68" s="903" t="s">
        <v>2619</v>
      </c>
      <c r="D68" s="904" t="s">
        <v>2620</v>
      </c>
      <c r="E68" s="904" t="s">
        <v>2591</v>
      </c>
      <c r="F68" s="905" t="s">
        <v>2621</v>
      </c>
      <c r="G68" s="906" t="s">
        <v>2622</v>
      </c>
      <c r="H68" s="907">
        <v>0.05</v>
      </c>
      <c r="I68" s="908">
        <v>44562</v>
      </c>
      <c r="J68" s="908">
        <v>44772</v>
      </c>
      <c r="K68" s="907">
        <v>0.25</v>
      </c>
      <c r="L68" s="907">
        <v>0.5</v>
      </c>
      <c r="M68" s="909">
        <v>1</v>
      </c>
      <c r="N68" s="907">
        <v>1</v>
      </c>
      <c r="O68" s="910">
        <v>52991829</v>
      </c>
      <c r="P68" s="1054">
        <v>65274383</v>
      </c>
      <c r="Q68" s="1055"/>
      <c r="R68" s="912">
        <v>0.74</v>
      </c>
      <c r="S68" s="1060" t="s">
        <v>2623</v>
      </c>
      <c r="T68" s="977">
        <v>0.8</v>
      </c>
      <c r="U68" s="1001" t="s">
        <v>2624</v>
      </c>
      <c r="V68" s="933" t="s">
        <v>2625</v>
      </c>
      <c r="W68" s="916" t="str">
        <f t="shared" ref="W68:W131" si="4">IF(M68&lt;1%,"Sin iniciar",IF(M68=100%,"Terminado","En gestión"))</f>
        <v>Terminado</v>
      </c>
      <c r="X68" s="916" t="str">
        <f t="shared" si="3"/>
        <v>En gestión</v>
      </c>
      <c r="Y68" s="986" t="s">
        <v>2626</v>
      </c>
      <c r="Z68" s="918">
        <f>SUMPRODUCT(H68:H75,T68:T75)</f>
        <v>0.71250000000000002</v>
      </c>
      <c r="AA68" s="918">
        <f>SUMPRODUCT(H68:H75,M68:M75)</f>
        <v>0.77499999999999991</v>
      </c>
      <c r="AB68" s="919" t="str">
        <f>IF(AA68&lt;1%,"Sin iniciar",IF(AA68=100%,"Terminado","En gestión"))</f>
        <v>En gestión</v>
      </c>
      <c r="AC68" s="919" t="str">
        <f>IF(Z68&lt;1%,"Sin iniciar",IF(Z68=100%,"Terminado","En gestión"))</f>
        <v>En gestión</v>
      </c>
      <c r="AD68" s="965" t="s">
        <v>2627</v>
      </c>
      <c r="AE68" s="1057">
        <v>0</v>
      </c>
      <c r="AF68" s="932">
        <v>0</v>
      </c>
      <c r="AG68" s="932">
        <v>0</v>
      </c>
      <c r="AH68" s="1006">
        <v>35236353.850000001</v>
      </c>
      <c r="AI68" s="924">
        <v>35236353.850000001</v>
      </c>
      <c r="AJ68" s="924">
        <v>23442453.134</v>
      </c>
      <c r="AK68" s="986" t="s">
        <v>2628</v>
      </c>
      <c r="AL68" s="986" t="s">
        <v>2598</v>
      </c>
      <c r="AM68" s="986" t="s">
        <v>2629</v>
      </c>
      <c r="AN68" s="986" t="s">
        <v>2600</v>
      </c>
    </row>
    <row r="69" spans="2:40" s="901" customFormat="1" ht="162" customHeight="1" x14ac:dyDescent="0.45">
      <c r="B69" s="902"/>
      <c r="C69" s="903"/>
      <c r="D69" s="904"/>
      <c r="E69" s="904"/>
      <c r="F69" s="905" t="s">
        <v>2630</v>
      </c>
      <c r="G69" s="906" t="s">
        <v>2631</v>
      </c>
      <c r="H69" s="907">
        <v>0.05</v>
      </c>
      <c r="I69" s="908">
        <v>44562</v>
      </c>
      <c r="J69" s="908">
        <v>44772</v>
      </c>
      <c r="K69" s="907">
        <v>0.25</v>
      </c>
      <c r="L69" s="907">
        <v>0.5</v>
      </c>
      <c r="M69" s="909">
        <v>1</v>
      </c>
      <c r="N69" s="907">
        <v>1</v>
      </c>
      <c r="O69" s="910"/>
      <c r="P69" s="1054"/>
      <c r="Q69" s="1055"/>
      <c r="R69" s="912"/>
      <c r="S69" s="1060"/>
      <c r="T69" s="977">
        <v>1</v>
      </c>
      <c r="U69" s="1001" t="s">
        <v>2632</v>
      </c>
      <c r="V69" s="1056" t="s">
        <v>2633</v>
      </c>
      <c r="W69" s="916" t="str">
        <f t="shared" si="4"/>
        <v>Terminado</v>
      </c>
      <c r="X69" s="916" t="str">
        <f t="shared" si="3"/>
        <v>Terminado</v>
      </c>
      <c r="Y69" s="927"/>
      <c r="Z69" s="918"/>
      <c r="AA69" s="918"/>
      <c r="AB69" s="919"/>
      <c r="AC69" s="919"/>
      <c r="AD69" s="930" t="s">
        <v>58</v>
      </c>
      <c r="AE69" s="1057"/>
      <c r="AF69" s="932"/>
      <c r="AG69" s="932"/>
      <c r="AH69" s="1006"/>
      <c r="AI69" s="924"/>
      <c r="AJ69" s="924"/>
      <c r="AK69" s="927"/>
      <c r="AL69" s="927"/>
      <c r="AM69" s="927"/>
      <c r="AN69" s="927"/>
    </row>
    <row r="70" spans="2:40" s="901" customFormat="1" ht="162" customHeight="1" x14ac:dyDescent="0.45">
      <c r="B70" s="902"/>
      <c r="C70" s="903"/>
      <c r="D70" s="904"/>
      <c r="E70" s="904"/>
      <c r="F70" s="905" t="s">
        <v>2634</v>
      </c>
      <c r="G70" s="906" t="s">
        <v>2635</v>
      </c>
      <c r="H70" s="907">
        <v>0.15</v>
      </c>
      <c r="I70" s="908">
        <v>44562</v>
      </c>
      <c r="J70" s="908">
        <v>44772</v>
      </c>
      <c r="K70" s="907">
        <v>0.25</v>
      </c>
      <c r="L70" s="907">
        <v>0.5</v>
      </c>
      <c r="M70" s="909">
        <v>1</v>
      </c>
      <c r="N70" s="907">
        <v>1</v>
      </c>
      <c r="O70" s="910"/>
      <c r="P70" s="1054"/>
      <c r="Q70" s="1055"/>
      <c r="R70" s="912"/>
      <c r="S70" s="1060"/>
      <c r="T70" s="977">
        <v>1</v>
      </c>
      <c r="U70" s="1001" t="s">
        <v>2636</v>
      </c>
      <c r="V70" s="1001" t="s">
        <v>2637</v>
      </c>
      <c r="W70" s="916" t="str">
        <f t="shared" si="4"/>
        <v>Terminado</v>
      </c>
      <c r="X70" s="916" t="str">
        <f t="shared" si="3"/>
        <v>Terminado</v>
      </c>
      <c r="Y70" s="927"/>
      <c r="Z70" s="918"/>
      <c r="AA70" s="918"/>
      <c r="AB70" s="919"/>
      <c r="AC70" s="919"/>
      <c r="AD70" s="930" t="s">
        <v>58</v>
      </c>
      <c r="AE70" s="1057"/>
      <c r="AF70" s="932"/>
      <c r="AG70" s="932"/>
      <c r="AH70" s="1006"/>
      <c r="AI70" s="924"/>
      <c r="AJ70" s="924"/>
      <c r="AK70" s="927"/>
      <c r="AL70" s="927"/>
      <c r="AM70" s="927"/>
      <c r="AN70" s="927"/>
    </row>
    <row r="71" spans="2:40" s="901" customFormat="1" ht="162" customHeight="1" x14ac:dyDescent="0.45">
      <c r="B71" s="902"/>
      <c r="C71" s="903"/>
      <c r="D71" s="904"/>
      <c r="E71" s="904"/>
      <c r="F71" s="905" t="s">
        <v>2638</v>
      </c>
      <c r="G71" s="906" t="s">
        <v>2639</v>
      </c>
      <c r="H71" s="907">
        <v>0.15</v>
      </c>
      <c r="I71" s="908">
        <v>44652</v>
      </c>
      <c r="J71" s="908">
        <v>44925</v>
      </c>
      <c r="K71" s="907">
        <v>0</v>
      </c>
      <c r="L71" s="907">
        <v>0.25</v>
      </c>
      <c r="M71" s="909">
        <v>0.5</v>
      </c>
      <c r="N71" s="907">
        <v>1</v>
      </c>
      <c r="O71" s="910"/>
      <c r="P71" s="1054"/>
      <c r="Q71" s="1055"/>
      <c r="R71" s="912"/>
      <c r="S71" s="1060"/>
      <c r="T71" s="977">
        <v>0.5</v>
      </c>
      <c r="U71" s="1001" t="s">
        <v>2640</v>
      </c>
      <c r="V71" s="1001" t="s">
        <v>2641</v>
      </c>
      <c r="W71" s="916" t="str">
        <f t="shared" si="4"/>
        <v>En gestión</v>
      </c>
      <c r="X71" s="916" t="str">
        <f t="shared" si="3"/>
        <v>En gestión</v>
      </c>
      <c r="Y71" s="927"/>
      <c r="Z71" s="918"/>
      <c r="AA71" s="918"/>
      <c r="AB71" s="919"/>
      <c r="AC71" s="919"/>
      <c r="AD71" s="965" t="s">
        <v>2642</v>
      </c>
      <c r="AE71" s="1057"/>
      <c r="AF71" s="932"/>
      <c r="AG71" s="932"/>
      <c r="AH71" s="1006"/>
      <c r="AI71" s="924"/>
      <c r="AJ71" s="924"/>
      <c r="AK71" s="927"/>
      <c r="AL71" s="927"/>
      <c r="AM71" s="927"/>
      <c r="AN71" s="927"/>
    </row>
    <row r="72" spans="2:40" s="901" customFormat="1" ht="162" customHeight="1" x14ac:dyDescent="0.45">
      <c r="B72" s="902"/>
      <c r="C72" s="903"/>
      <c r="D72" s="904"/>
      <c r="E72" s="904"/>
      <c r="F72" s="905" t="s">
        <v>2643</v>
      </c>
      <c r="G72" s="906" t="s">
        <v>2644</v>
      </c>
      <c r="H72" s="907">
        <v>0.15</v>
      </c>
      <c r="I72" s="908">
        <v>44562</v>
      </c>
      <c r="J72" s="908">
        <v>44772</v>
      </c>
      <c r="K72" s="907">
        <v>0.25</v>
      </c>
      <c r="L72" s="907">
        <v>0.5</v>
      </c>
      <c r="M72" s="909">
        <v>1</v>
      </c>
      <c r="N72" s="907">
        <v>1</v>
      </c>
      <c r="O72" s="910"/>
      <c r="P72" s="1054"/>
      <c r="Q72" s="1055"/>
      <c r="R72" s="912"/>
      <c r="S72" s="1060"/>
      <c r="T72" s="977">
        <v>0.8</v>
      </c>
      <c r="U72" s="1001" t="s">
        <v>2645</v>
      </c>
      <c r="V72" s="1071" t="s">
        <v>2646</v>
      </c>
      <c r="W72" s="916" t="str">
        <f t="shared" si="4"/>
        <v>Terminado</v>
      </c>
      <c r="X72" s="916" t="str">
        <f t="shared" si="3"/>
        <v>En gestión</v>
      </c>
      <c r="Y72" s="927"/>
      <c r="Z72" s="918"/>
      <c r="AA72" s="918"/>
      <c r="AB72" s="919"/>
      <c r="AC72" s="919"/>
      <c r="AD72" s="1039" t="s">
        <v>2642</v>
      </c>
      <c r="AE72" s="1057"/>
      <c r="AF72" s="932"/>
      <c r="AG72" s="932"/>
      <c r="AH72" s="1006"/>
      <c r="AI72" s="924"/>
      <c r="AJ72" s="924"/>
      <c r="AK72" s="927"/>
      <c r="AL72" s="927"/>
      <c r="AM72" s="927"/>
      <c r="AN72" s="927"/>
    </row>
    <row r="73" spans="2:40" s="901" customFormat="1" ht="162" customHeight="1" x14ac:dyDescent="0.45">
      <c r="B73" s="902"/>
      <c r="C73" s="903"/>
      <c r="D73" s="904"/>
      <c r="E73" s="904"/>
      <c r="F73" s="905" t="s">
        <v>2647</v>
      </c>
      <c r="G73" s="906" t="s">
        <v>2648</v>
      </c>
      <c r="H73" s="907">
        <v>0.15</v>
      </c>
      <c r="I73" s="908">
        <v>44652</v>
      </c>
      <c r="J73" s="908">
        <v>44925</v>
      </c>
      <c r="K73" s="907">
        <v>0</v>
      </c>
      <c r="L73" s="907">
        <v>0.25</v>
      </c>
      <c r="M73" s="909">
        <v>0.5</v>
      </c>
      <c r="N73" s="907">
        <v>1</v>
      </c>
      <c r="O73" s="910"/>
      <c r="P73" s="1054"/>
      <c r="Q73" s="1055"/>
      <c r="R73" s="912"/>
      <c r="S73" s="1060"/>
      <c r="T73" s="977">
        <v>0.5</v>
      </c>
      <c r="U73" s="1001" t="s">
        <v>2645</v>
      </c>
      <c r="V73" s="933" t="s">
        <v>2649</v>
      </c>
      <c r="W73" s="916" t="str">
        <f t="shared" si="4"/>
        <v>En gestión</v>
      </c>
      <c r="X73" s="916" t="str">
        <f t="shared" si="3"/>
        <v>En gestión</v>
      </c>
      <c r="Y73" s="927"/>
      <c r="Z73" s="918"/>
      <c r="AA73" s="918"/>
      <c r="AB73" s="919"/>
      <c r="AC73" s="919"/>
      <c r="AD73" s="965" t="s">
        <v>2642</v>
      </c>
      <c r="AE73" s="1057"/>
      <c r="AF73" s="932"/>
      <c r="AG73" s="932"/>
      <c r="AH73" s="1006"/>
      <c r="AI73" s="924"/>
      <c r="AJ73" s="924"/>
      <c r="AK73" s="927"/>
      <c r="AL73" s="927"/>
      <c r="AM73" s="927"/>
      <c r="AN73" s="927"/>
    </row>
    <row r="74" spans="2:40" s="901" customFormat="1" ht="162" customHeight="1" x14ac:dyDescent="0.45">
      <c r="B74" s="902"/>
      <c r="C74" s="903"/>
      <c r="D74" s="904"/>
      <c r="E74" s="904"/>
      <c r="F74" s="905" t="s">
        <v>2650</v>
      </c>
      <c r="G74" s="906" t="s">
        <v>2651</v>
      </c>
      <c r="H74" s="907">
        <v>0.15</v>
      </c>
      <c r="I74" s="908">
        <v>44562</v>
      </c>
      <c r="J74" s="908">
        <v>44772</v>
      </c>
      <c r="K74" s="907">
        <v>0.25</v>
      </c>
      <c r="L74" s="907">
        <v>0.5</v>
      </c>
      <c r="M74" s="909">
        <v>1</v>
      </c>
      <c r="N74" s="907">
        <v>1</v>
      </c>
      <c r="O74" s="910"/>
      <c r="P74" s="1054"/>
      <c r="Q74" s="1055"/>
      <c r="R74" s="912"/>
      <c r="S74" s="1060"/>
      <c r="T74" s="977">
        <v>1</v>
      </c>
      <c r="U74" s="1056" t="s">
        <v>2652</v>
      </c>
      <c r="V74" s="1071" t="s">
        <v>2653</v>
      </c>
      <c r="W74" s="916" t="str">
        <f t="shared" si="4"/>
        <v>Terminado</v>
      </c>
      <c r="X74" s="916" t="str">
        <f t="shared" si="3"/>
        <v>Terminado</v>
      </c>
      <c r="Y74" s="927"/>
      <c r="Z74" s="918"/>
      <c r="AA74" s="918"/>
      <c r="AB74" s="919"/>
      <c r="AC74" s="919"/>
      <c r="AD74" s="965" t="s">
        <v>2642</v>
      </c>
      <c r="AE74" s="1057"/>
      <c r="AF74" s="932"/>
      <c r="AG74" s="932"/>
      <c r="AH74" s="1006"/>
      <c r="AI74" s="924"/>
      <c r="AJ74" s="924"/>
      <c r="AK74" s="927"/>
      <c r="AL74" s="927"/>
      <c r="AM74" s="927"/>
      <c r="AN74" s="927"/>
    </row>
    <row r="75" spans="2:40" s="901" customFormat="1" ht="162" customHeight="1" x14ac:dyDescent="0.45">
      <c r="B75" s="902"/>
      <c r="C75" s="903"/>
      <c r="D75" s="904"/>
      <c r="E75" s="904"/>
      <c r="F75" s="905" t="s">
        <v>2654</v>
      </c>
      <c r="G75" s="906" t="s">
        <v>2655</v>
      </c>
      <c r="H75" s="907">
        <v>0.15</v>
      </c>
      <c r="I75" s="908">
        <v>44652</v>
      </c>
      <c r="J75" s="908">
        <v>44925</v>
      </c>
      <c r="K75" s="907">
        <v>0</v>
      </c>
      <c r="L75" s="907">
        <v>0.25</v>
      </c>
      <c r="M75" s="909">
        <v>0.5</v>
      </c>
      <c r="N75" s="907">
        <v>1</v>
      </c>
      <c r="O75" s="910"/>
      <c r="P75" s="1054"/>
      <c r="Q75" s="1055"/>
      <c r="R75" s="912"/>
      <c r="S75" s="1060"/>
      <c r="T75" s="977">
        <v>0.35</v>
      </c>
      <c r="U75" s="1001" t="s">
        <v>2656</v>
      </c>
      <c r="V75" s="1001" t="s">
        <v>2657</v>
      </c>
      <c r="W75" s="916" t="str">
        <f t="shared" si="4"/>
        <v>En gestión</v>
      </c>
      <c r="X75" s="916" t="str">
        <f t="shared" si="3"/>
        <v>En gestión</v>
      </c>
      <c r="Y75" s="927"/>
      <c r="Z75" s="918"/>
      <c r="AA75" s="918"/>
      <c r="AB75" s="919"/>
      <c r="AC75" s="919"/>
      <c r="AD75" s="965" t="s">
        <v>2642</v>
      </c>
      <c r="AE75" s="1057"/>
      <c r="AF75" s="932"/>
      <c r="AG75" s="932"/>
      <c r="AH75" s="1006"/>
      <c r="AI75" s="924"/>
      <c r="AJ75" s="924"/>
      <c r="AK75" s="927"/>
      <c r="AL75" s="927"/>
      <c r="AM75" s="927"/>
      <c r="AN75" s="927"/>
    </row>
    <row r="76" spans="2:40" s="901" customFormat="1" ht="162" customHeight="1" x14ac:dyDescent="0.45">
      <c r="B76" s="902" t="s">
        <v>2588</v>
      </c>
      <c r="C76" s="903" t="s">
        <v>2658</v>
      </c>
      <c r="D76" s="904" t="s">
        <v>2659</v>
      </c>
      <c r="E76" s="904" t="s">
        <v>2660</v>
      </c>
      <c r="F76" s="905" t="s">
        <v>2661</v>
      </c>
      <c r="G76" s="906" t="s">
        <v>2662</v>
      </c>
      <c r="H76" s="907">
        <v>0.25</v>
      </c>
      <c r="I76" s="908">
        <v>44562</v>
      </c>
      <c r="J76" s="908">
        <v>44666</v>
      </c>
      <c r="K76" s="907">
        <v>0.25</v>
      </c>
      <c r="L76" s="907">
        <v>1</v>
      </c>
      <c r="M76" s="909">
        <v>1</v>
      </c>
      <c r="N76" s="907">
        <v>1</v>
      </c>
      <c r="O76" s="910">
        <v>42025664</v>
      </c>
      <c r="P76" s="1054">
        <v>26442818</v>
      </c>
      <c r="Q76" s="1055"/>
      <c r="R76" s="912">
        <v>0.8</v>
      </c>
      <c r="S76" s="1072" t="s">
        <v>2663</v>
      </c>
      <c r="T76" s="977">
        <v>0.85</v>
      </c>
      <c r="U76" s="1001" t="s">
        <v>2664</v>
      </c>
      <c r="V76" s="1056" t="s">
        <v>2665</v>
      </c>
      <c r="W76" s="916" t="str">
        <f t="shared" si="4"/>
        <v>Terminado</v>
      </c>
      <c r="X76" s="916" t="str">
        <f t="shared" si="3"/>
        <v>En gestión</v>
      </c>
      <c r="Y76" s="986" t="s">
        <v>2666</v>
      </c>
      <c r="Z76" s="918">
        <f>SUMPRODUCT(T76:T77,H76:H77)</f>
        <v>0.55000000000000004</v>
      </c>
      <c r="AA76" s="918">
        <f>SUMPRODUCT(H76:H77,M76:M77)</f>
        <v>0.625</v>
      </c>
      <c r="AB76" s="919" t="str">
        <f>IF(AA76&lt;1%,"Sin iniciar",IF(AA76=100%,"Terminado","En gestión"))</f>
        <v>En gestión</v>
      </c>
      <c r="AC76" s="919" t="str">
        <f>IF(Z76&lt;1%,"Sin iniciar",IF(Z76=100%,"Terminado","En gestión"))</f>
        <v>En gestión</v>
      </c>
      <c r="AD76" s="986" t="s">
        <v>2667</v>
      </c>
      <c r="AE76" s="1057">
        <v>0</v>
      </c>
      <c r="AF76" s="932">
        <v>0</v>
      </c>
      <c r="AG76" s="932">
        <v>0</v>
      </c>
      <c r="AH76" s="1073">
        <v>19086449.149999999</v>
      </c>
      <c r="AI76" s="924">
        <v>19086359.149999999</v>
      </c>
      <c r="AJ76" s="924">
        <v>12938277.199999999</v>
      </c>
      <c r="AK76" s="1058" t="s">
        <v>2579</v>
      </c>
      <c r="AL76" s="1058" t="s">
        <v>2616</v>
      </c>
      <c r="AM76" s="1058" t="s">
        <v>2617</v>
      </c>
      <c r="AN76" s="1058" t="s">
        <v>2618</v>
      </c>
    </row>
    <row r="77" spans="2:40" s="901" customFormat="1" ht="228" customHeight="1" x14ac:dyDescent="0.45">
      <c r="B77" s="902"/>
      <c r="C77" s="903"/>
      <c r="D77" s="904"/>
      <c r="E77" s="904"/>
      <c r="F77" s="905" t="s">
        <v>2668</v>
      </c>
      <c r="G77" s="906" t="s">
        <v>2669</v>
      </c>
      <c r="H77" s="907">
        <v>0.75</v>
      </c>
      <c r="I77" s="908">
        <v>43922</v>
      </c>
      <c r="J77" s="908">
        <v>44195</v>
      </c>
      <c r="K77" s="907">
        <v>0</v>
      </c>
      <c r="L77" s="907">
        <v>0.25</v>
      </c>
      <c r="M77" s="909">
        <v>0.5</v>
      </c>
      <c r="N77" s="907">
        <v>1</v>
      </c>
      <c r="O77" s="910"/>
      <c r="P77" s="1054"/>
      <c r="Q77" s="1055"/>
      <c r="R77" s="912"/>
      <c r="S77" s="1072"/>
      <c r="T77" s="977">
        <v>0.45</v>
      </c>
      <c r="U77" s="1001" t="s">
        <v>2670</v>
      </c>
      <c r="V77" s="1001" t="s">
        <v>2671</v>
      </c>
      <c r="W77" s="916" t="str">
        <f t="shared" si="4"/>
        <v>En gestión</v>
      </c>
      <c r="X77" s="916" t="str">
        <f t="shared" si="3"/>
        <v>En gestión</v>
      </c>
      <c r="Y77" s="986"/>
      <c r="Z77" s="918"/>
      <c r="AA77" s="918"/>
      <c r="AB77" s="919"/>
      <c r="AC77" s="919"/>
      <c r="AD77" s="986"/>
      <c r="AE77" s="1057"/>
      <c r="AF77" s="932"/>
      <c r="AG77" s="932"/>
      <c r="AH77" s="1073"/>
      <c r="AI77" s="924"/>
      <c r="AJ77" s="924"/>
      <c r="AK77" s="1058"/>
      <c r="AL77" s="1058"/>
      <c r="AM77" s="1058"/>
      <c r="AN77" s="1058"/>
    </row>
    <row r="78" spans="2:40" s="901" customFormat="1" ht="408.75" customHeight="1" x14ac:dyDescent="0.45">
      <c r="B78" s="973" t="s">
        <v>81</v>
      </c>
      <c r="C78" s="905" t="s">
        <v>2672</v>
      </c>
      <c r="D78" s="906" t="s">
        <v>2673</v>
      </c>
      <c r="E78" s="906" t="s">
        <v>2674</v>
      </c>
      <c r="F78" s="1074" t="s">
        <v>2675</v>
      </c>
      <c r="G78" s="906" t="s">
        <v>2676</v>
      </c>
      <c r="H78" s="1075">
        <v>1</v>
      </c>
      <c r="I78" s="1076">
        <v>44594</v>
      </c>
      <c r="J78" s="1076">
        <v>44895</v>
      </c>
      <c r="K78" s="1075">
        <v>0.1</v>
      </c>
      <c r="L78" s="1075">
        <v>0.3</v>
      </c>
      <c r="M78" s="1077">
        <v>0.5</v>
      </c>
      <c r="N78" s="1075">
        <v>1</v>
      </c>
      <c r="O78" s="1078">
        <v>35569040</v>
      </c>
      <c r="P78" s="1078">
        <v>7211552</v>
      </c>
      <c r="Q78" s="1079"/>
      <c r="R78" s="1080">
        <v>0.5</v>
      </c>
      <c r="S78" s="957" t="s">
        <v>2677</v>
      </c>
      <c r="T78" s="977">
        <v>0.5</v>
      </c>
      <c r="U78" s="1081" t="s">
        <v>2678</v>
      </c>
      <c r="V78" s="1081" t="s">
        <v>2679</v>
      </c>
      <c r="W78" s="916" t="str">
        <f t="shared" si="4"/>
        <v>En gestión</v>
      </c>
      <c r="X78" s="916" t="str">
        <f t="shared" si="3"/>
        <v>En gestión</v>
      </c>
      <c r="Y78" s="1081" t="s">
        <v>2678</v>
      </c>
      <c r="Z78" s="978">
        <f>SUMPRODUCT(H78,T78)</f>
        <v>0.5</v>
      </c>
      <c r="AA78" s="978">
        <f>SUMPRODUCT(H78,M78)</f>
        <v>0.5</v>
      </c>
      <c r="AB78" s="979" t="str">
        <f>IF(AA78&lt;1%,"Sin iniciar",IF(AA78=100%,"Terminado","En gestión"))</f>
        <v>En gestión</v>
      </c>
      <c r="AC78" s="979" t="str">
        <f>IF(Z78&lt;1%,"Sin iniciar",IF(Z78=100%,"Terminado","En gestión"))</f>
        <v>En gestión</v>
      </c>
      <c r="AD78" s="930" t="s">
        <v>58</v>
      </c>
      <c r="AE78" s="1082">
        <v>0</v>
      </c>
      <c r="AF78" s="1066">
        <v>0</v>
      </c>
      <c r="AG78" s="1066">
        <v>0</v>
      </c>
      <c r="AH78" s="1083">
        <v>51988181.299999997</v>
      </c>
      <c r="AI78" s="1068">
        <v>52841646.899999999</v>
      </c>
      <c r="AJ78" s="1068">
        <v>36017749.332999997</v>
      </c>
      <c r="AK78" s="1070" t="s">
        <v>2579</v>
      </c>
      <c r="AL78" s="1070" t="s">
        <v>92</v>
      </c>
      <c r="AM78" s="1070" t="s">
        <v>93</v>
      </c>
      <c r="AN78" s="1070" t="s">
        <v>94</v>
      </c>
    </row>
    <row r="79" spans="2:40" s="901" customFormat="1" ht="408.75" customHeight="1" x14ac:dyDescent="0.45">
      <c r="B79" s="902" t="s">
        <v>2680</v>
      </c>
      <c r="C79" s="1084" t="s">
        <v>2681</v>
      </c>
      <c r="D79" s="1085" t="s">
        <v>2682</v>
      </c>
      <c r="E79" s="1085" t="s">
        <v>2683</v>
      </c>
      <c r="F79" s="1086" t="s">
        <v>2684</v>
      </c>
      <c r="G79" s="1087" t="s">
        <v>2685</v>
      </c>
      <c r="H79" s="1088">
        <v>0.3</v>
      </c>
      <c r="I79" s="1089">
        <v>44564</v>
      </c>
      <c r="J79" s="1089">
        <v>44925</v>
      </c>
      <c r="K79" s="907">
        <v>0.25</v>
      </c>
      <c r="L79" s="907">
        <v>0.5</v>
      </c>
      <c r="M79" s="1090">
        <v>0.75</v>
      </c>
      <c r="N79" s="1088">
        <v>1</v>
      </c>
      <c r="O79" s="1091">
        <v>284593000</v>
      </c>
      <c r="P79" s="1091">
        <v>361077278</v>
      </c>
      <c r="Q79" s="1092"/>
      <c r="R79" s="918">
        <v>0.65</v>
      </c>
      <c r="S79" s="986" t="s">
        <v>2686</v>
      </c>
      <c r="T79" s="977">
        <v>0.75</v>
      </c>
      <c r="U79" s="1093" t="s">
        <v>2687</v>
      </c>
      <c r="V79" s="1093" t="s">
        <v>2688</v>
      </c>
      <c r="W79" s="916" t="str">
        <f t="shared" si="4"/>
        <v>En gestión</v>
      </c>
      <c r="X79" s="916" t="str">
        <f>IF(T79&lt;1%,"Sin iniciar",IF(T79=100%,"Terminado","En gestión"))</f>
        <v>En gestión</v>
      </c>
      <c r="Y79" s="986" t="s">
        <v>2686</v>
      </c>
      <c r="Z79" s="918">
        <f>SUMPRODUCT(H79:H81,T79:T81)</f>
        <v>0.64500000000000002</v>
      </c>
      <c r="AA79" s="918">
        <f>SUMPRODUCT(H79:H81,M79:M81)</f>
        <v>0.64500000000000002</v>
      </c>
      <c r="AB79" s="1094" t="str">
        <f>IF(AA79&lt;1%,"Sin iniciar",IF(AA79=100%,"Terminado","En gestión"))</f>
        <v>En gestión</v>
      </c>
      <c r="AC79" s="1094" t="str">
        <f>IF(Z79&lt;1%,"Sin iniciar",IF(Z79=100%,"Terminado","En gestión"))</f>
        <v>En gestión</v>
      </c>
      <c r="AD79" s="927" t="s">
        <v>58</v>
      </c>
      <c r="AE79" s="1095">
        <v>460780702</v>
      </c>
      <c r="AF79" s="1096">
        <v>460780702</v>
      </c>
      <c r="AG79" s="1096">
        <v>345585527</v>
      </c>
      <c r="AH79" s="1097">
        <v>284593000</v>
      </c>
      <c r="AI79" s="1007">
        <v>289278649.39999998</v>
      </c>
      <c r="AJ79" s="1007">
        <v>170181084.88524601</v>
      </c>
      <c r="AK79" s="986" t="s">
        <v>91</v>
      </c>
      <c r="AL79" s="927" t="s">
        <v>92</v>
      </c>
      <c r="AM79" s="927" t="s">
        <v>93</v>
      </c>
      <c r="AN79" s="927" t="s">
        <v>2689</v>
      </c>
    </row>
    <row r="80" spans="2:40" s="901" customFormat="1" ht="408.75" customHeight="1" x14ac:dyDescent="0.45">
      <c r="B80" s="902"/>
      <c r="C80" s="1084"/>
      <c r="D80" s="1085"/>
      <c r="E80" s="1085"/>
      <c r="F80" s="1086" t="s">
        <v>2690</v>
      </c>
      <c r="G80" s="1087" t="s">
        <v>2691</v>
      </c>
      <c r="H80" s="1088">
        <v>0.3</v>
      </c>
      <c r="I80" s="1089">
        <v>44713</v>
      </c>
      <c r="J80" s="1089">
        <v>44925</v>
      </c>
      <c r="K80" s="907">
        <v>0</v>
      </c>
      <c r="L80" s="907">
        <v>0.1</v>
      </c>
      <c r="M80" s="1090">
        <v>0.4</v>
      </c>
      <c r="N80" s="1088">
        <v>0.5</v>
      </c>
      <c r="O80" s="1091"/>
      <c r="P80" s="1091"/>
      <c r="Q80" s="1092"/>
      <c r="R80" s="918"/>
      <c r="S80" s="986"/>
      <c r="T80" s="977">
        <v>0.4</v>
      </c>
      <c r="U80" s="1093" t="s">
        <v>2692</v>
      </c>
      <c r="V80" s="1093" t="s">
        <v>2693</v>
      </c>
      <c r="W80" s="916" t="str">
        <f t="shared" si="4"/>
        <v>En gestión</v>
      </c>
      <c r="X80" s="916" t="str">
        <f>IF(T80&lt;1%,"Sin iniciar",IF(T80=100%,"Terminado","En gestión"))</f>
        <v>En gestión</v>
      </c>
      <c r="Y80" s="986"/>
      <c r="Z80" s="918">
        <f>SUMPRODUCT(H80,T80)</f>
        <v>0.12</v>
      </c>
      <c r="AA80" s="918">
        <f>SUMPRODUCT(H80,M80)</f>
        <v>0.12</v>
      </c>
      <c r="AB80" s="1094"/>
      <c r="AC80" s="1094"/>
      <c r="AD80" s="927"/>
      <c r="AE80" s="1095"/>
      <c r="AF80" s="1096"/>
      <c r="AG80" s="1096"/>
      <c r="AH80" s="1097"/>
      <c r="AI80" s="1007"/>
      <c r="AJ80" s="1007"/>
      <c r="AK80" s="986"/>
      <c r="AL80" s="927"/>
      <c r="AM80" s="927"/>
      <c r="AN80" s="927"/>
    </row>
    <row r="81" spans="2:40" s="901" customFormat="1" ht="408.75" customHeight="1" x14ac:dyDescent="0.45">
      <c r="B81" s="902"/>
      <c r="C81" s="1084"/>
      <c r="D81" s="1085"/>
      <c r="E81" s="1085"/>
      <c r="F81" s="1086" t="s">
        <v>2694</v>
      </c>
      <c r="G81" s="1087" t="s">
        <v>2695</v>
      </c>
      <c r="H81" s="1088">
        <v>0.4</v>
      </c>
      <c r="I81" s="1089">
        <v>44564</v>
      </c>
      <c r="J81" s="1089">
        <v>44925</v>
      </c>
      <c r="K81" s="907">
        <v>0.25</v>
      </c>
      <c r="L81" s="907">
        <v>0.5</v>
      </c>
      <c r="M81" s="1090">
        <v>0.75</v>
      </c>
      <c r="N81" s="1088">
        <v>1</v>
      </c>
      <c r="O81" s="1091"/>
      <c r="P81" s="1091"/>
      <c r="Q81" s="1092"/>
      <c r="R81" s="918"/>
      <c r="S81" s="986"/>
      <c r="T81" s="977">
        <v>0.75</v>
      </c>
      <c r="U81" s="965" t="s">
        <v>2696</v>
      </c>
      <c r="V81" s="965" t="s">
        <v>2697</v>
      </c>
      <c r="W81" s="916" t="str">
        <f t="shared" si="4"/>
        <v>En gestión</v>
      </c>
      <c r="X81" s="916" t="str">
        <f>IF(T81&lt;1%,"Sin iniciar",IF(T81=100%,"Terminado","En gestión"))</f>
        <v>En gestión</v>
      </c>
      <c r="Y81" s="986"/>
      <c r="Z81" s="918">
        <f>SUMPRODUCT(H81,T81)</f>
        <v>0.30000000000000004</v>
      </c>
      <c r="AA81" s="918">
        <f>SUMPRODUCT(H81,M81)</f>
        <v>0.30000000000000004</v>
      </c>
      <c r="AB81" s="1094"/>
      <c r="AC81" s="1094"/>
      <c r="AD81" s="927"/>
      <c r="AE81" s="1095"/>
      <c r="AF81" s="1096"/>
      <c r="AG81" s="1096"/>
      <c r="AH81" s="1097"/>
      <c r="AI81" s="1007"/>
      <c r="AJ81" s="1007"/>
      <c r="AK81" s="986"/>
      <c r="AL81" s="927"/>
      <c r="AM81" s="927"/>
      <c r="AN81" s="927"/>
    </row>
    <row r="82" spans="2:40" s="901" customFormat="1" ht="162" customHeight="1" x14ac:dyDescent="0.45">
      <c r="B82" s="902" t="s">
        <v>2680</v>
      </c>
      <c r="C82" s="1084" t="s">
        <v>2698</v>
      </c>
      <c r="D82" s="1085" t="s">
        <v>2699</v>
      </c>
      <c r="E82" s="1085" t="s">
        <v>2700</v>
      </c>
      <c r="F82" s="1086" t="s">
        <v>2701</v>
      </c>
      <c r="G82" s="1087" t="s">
        <v>2702</v>
      </c>
      <c r="H82" s="1088">
        <v>0.5</v>
      </c>
      <c r="I82" s="1089">
        <v>44578</v>
      </c>
      <c r="J82" s="1089">
        <v>44925</v>
      </c>
      <c r="K82" s="907">
        <v>0.1</v>
      </c>
      <c r="L82" s="907">
        <v>0.3</v>
      </c>
      <c r="M82" s="1090">
        <v>0.65</v>
      </c>
      <c r="N82" s="1088">
        <v>1</v>
      </c>
      <c r="O82" s="1091">
        <v>15407000</v>
      </c>
      <c r="P82" s="1091">
        <v>90269319</v>
      </c>
      <c r="Q82" s="1092"/>
      <c r="R82" s="1011">
        <v>0.6</v>
      </c>
      <c r="S82" s="986" t="s">
        <v>2703</v>
      </c>
      <c r="T82" s="977">
        <v>0.6</v>
      </c>
      <c r="U82" s="965" t="s">
        <v>2704</v>
      </c>
      <c r="V82" s="965" t="s">
        <v>2705</v>
      </c>
      <c r="W82" s="916" t="str">
        <f t="shared" si="4"/>
        <v>En gestión</v>
      </c>
      <c r="X82" s="916" t="str">
        <f>IF(T82&lt;1%,"Sin iniciar",IF(T82=100%,"Terminado","En gestión"))</f>
        <v>En gestión</v>
      </c>
      <c r="Y82" s="986" t="s">
        <v>2703</v>
      </c>
      <c r="Z82" s="918">
        <f>SUMPRODUCT(H82:H83,T82:T83)</f>
        <v>0.3</v>
      </c>
      <c r="AA82" s="918">
        <f>SUMPRODUCT(H82:H83,M82:M83)</f>
        <v>0.52500000000000002</v>
      </c>
      <c r="AB82" s="1094" t="str">
        <f>IF(AA82&lt;1%,"Sin iniciar",IF(AA82=100%,"Terminado","En gestión"))</f>
        <v>En gestión</v>
      </c>
      <c r="AC82" s="1094" t="str">
        <f>IF(Z82&lt;1%,"Sin iniciar",IF(Z82=100%,"Terminado","En gestión"))</f>
        <v>En gestión</v>
      </c>
      <c r="AD82" s="986" t="s">
        <v>2706</v>
      </c>
      <c r="AE82" s="1095"/>
      <c r="AF82" s="1096"/>
      <c r="AG82" s="1096"/>
      <c r="AH82" s="1097">
        <v>15407000</v>
      </c>
      <c r="AI82" s="1007">
        <v>15108799.9333333</v>
      </c>
      <c r="AJ82" s="1007">
        <v>9940000</v>
      </c>
      <c r="AK82" s="986" t="s">
        <v>91</v>
      </c>
      <c r="AL82" s="927" t="s">
        <v>92</v>
      </c>
      <c r="AM82" s="927" t="s">
        <v>93</v>
      </c>
      <c r="AN82" s="927" t="s">
        <v>2689</v>
      </c>
    </row>
    <row r="83" spans="2:40" s="901" customFormat="1" ht="162" customHeight="1" x14ac:dyDescent="0.45">
      <c r="B83" s="902"/>
      <c r="C83" s="1084"/>
      <c r="D83" s="1085"/>
      <c r="E83" s="1085"/>
      <c r="F83" s="1086" t="s">
        <v>2707</v>
      </c>
      <c r="G83" s="1087" t="s">
        <v>2708</v>
      </c>
      <c r="H83" s="1088">
        <v>0.5</v>
      </c>
      <c r="I83" s="1089">
        <v>44669</v>
      </c>
      <c r="J83" s="1089">
        <v>44925</v>
      </c>
      <c r="K83" s="907">
        <v>0</v>
      </c>
      <c r="L83" s="907">
        <v>0.1</v>
      </c>
      <c r="M83" s="1090">
        <v>0.4</v>
      </c>
      <c r="N83" s="1088">
        <v>0.5</v>
      </c>
      <c r="O83" s="1091"/>
      <c r="P83" s="1091"/>
      <c r="Q83" s="1092"/>
      <c r="R83" s="1098"/>
      <c r="S83" s="986"/>
      <c r="T83" s="977">
        <v>0</v>
      </c>
      <c r="U83" s="965" t="s">
        <v>2709</v>
      </c>
      <c r="V83" s="930" t="s">
        <v>738</v>
      </c>
      <c r="W83" s="916" t="str">
        <f t="shared" si="4"/>
        <v>En gestión</v>
      </c>
      <c r="X83" s="916" t="str">
        <f>IF(T83&lt;1%,"Sin iniciar",IF(T83=100%,"Terminado","En gestión"))</f>
        <v>Sin iniciar</v>
      </c>
      <c r="Y83" s="986"/>
      <c r="Z83" s="918"/>
      <c r="AA83" s="918"/>
      <c r="AB83" s="1094"/>
      <c r="AC83" s="1094"/>
      <c r="AD83" s="986"/>
      <c r="AE83" s="1095"/>
      <c r="AF83" s="1096"/>
      <c r="AG83" s="1096"/>
      <c r="AH83" s="1097"/>
      <c r="AI83" s="1007"/>
      <c r="AJ83" s="1007"/>
      <c r="AK83" s="986"/>
      <c r="AL83" s="927"/>
      <c r="AM83" s="927"/>
      <c r="AN83" s="927"/>
    </row>
    <row r="84" spans="2:40" s="901" customFormat="1" ht="162" customHeight="1" x14ac:dyDescent="0.45">
      <c r="B84" s="973" t="s">
        <v>2710</v>
      </c>
      <c r="C84" s="905" t="s">
        <v>2711</v>
      </c>
      <c r="D84" s="906" t="s">
        <v>2712</v>
      </c>
      <c r="E84" s="906" t="s">
        <v>2713</v>
      </c>
      <c r="F84" s="905" t="s">
        <v>2714</v>
      </c>
      <c r="G84" s="906" t="s">
        <v>2715</v>
      </c>
      <c r="H84" s="907">
        <v>1</v>
      </c>
      <c r="I84" s="908">
        <v>44636</v>
      </c>
      <c r="J84" s="908">
        <v>44772</v>
      </c>
      <c r="K84" s="907">
        <v>0</v>
      </c>
      <c r="L84" s="907">
        <v>0</v>
      </c>
      <c r="M84" s="909">
        <v>1</v>
      </c>
      <c r="N84" s="907">
        <v>1</v>
      </c>
      <c r="O84" s="974">
        <v>79932034</v>
      </c>
      <c r="P84" s="1063">
        <v>30095742</v>
      </c>
      <c r="Q84" s="1099"/>
      <c r="R84" s="977">
        <v>1</v>
      </c>
      <c r="S84" s="958" t="s">
        <v>2716</v>
      </c>
      <c r="T84" s="977">
        <v>1</v>
      </c>
      <c r="U84" s="965" t="s">
        <v>2716</v>
      </c>
      <c r="V84" s="965" t="s">
        <v>2717</v>
      </c>
      <c r="W84" s="1100" t="str">
        <f t="shared" si="4"/>
        <v>Terminado</v>
      </c>
      <c r="X84" s="1100" t="str">
        <f t="shared" ref="X84:X93" si="5">IF(T84&lt;1%,"Sin iniciar",IF(T84=100%,"Terminado","En gestión"))</f>
        <v>Terminado</v>
      </c>
      <c r="Y84" s="965" t="s">
        <v>2718</v>
      </c>
      <c r="Z84" s="978">
        <f>SUMPRODUCT(H84,T84)</f>
        <v>1</v>
      </c>
      <c r="AA84" s="978">
        <f>SUMPRODUCT(H84,M84)</f>
        <v>1</v>
      </c>
      <c r="AB84" s="1101" t="str">
        <f>IF(AA84&lt;1%,"Sin iniciar",IF(AA84=100%,"Terminado","En gestión"))</f>
        <v>Terminado</v>
      </c>
      <c r="AC84" s="1101" t="str">
        <f>IF(Z84&lt;1%,"Sin iniciar",IF(Z84=100%,"Terminado","En gestión"))</f>
        <v>Terminado</v>
      </c>
      <c r="AD84" s="930" t="s">
        <v>58</v>
      </c>
      <c r="AE84" s="1102">
        <v>30095742.333333336</v>
      </c>
      <c r="AF84" s="1103">
        <v>30095742.333333336</v>
      </c>
      <c r="AG84" s="1066">
        <f>+(AF84/12)*9</f>
        <v>22571806.75</v>
      </c>
      <c r="AH84" s="1104">
        <v>79932034</v>
      </c>
      <c r="AI84" s="1103">
        <v>88754215.299999997</v>
      </c>
      <c r="AJ84" s="1068">
        <v>64928569.299999997</v>
      </c>
      <c r="AK84" s="965" t="s">
        <v>91</v>
      </c>
      <c r="AL84" s="930" t="s">
        <v>92</v>
      </c>
      <c r="AM84" s="1105" t="s">
        <v>93</v>
      </c>
      <c r="AN84" s="930" t="s">
        <v>2719</v>
      </c>
    </row>
    <row r="85" spans="2:40" s="901" customFormat="1" ht="162" customHeight="1" x14ac:dyDescent="0.45">
      <c r="B85" s="973" t="s">
        <v>2710</v>
      </c>
      <c r="C85" s="905" t="s">
        <v>2720</v>
      </c>
      <c r="D85" s="906" t="s">
        <v>2721</v>
      </c>
      <c r="E85" s="906" t="s">
        <v>2722</v>
      </c>
      <c r="F85" s="905" t="s">
        <v>2723</v>
      </c>
      <c r="G85" s="906" t="s">
        <v>2724</v>
      </c>
      <c r="H85" s="907">
        <v>1</v>
      </c>
      <c r="I85" s="908">
        <v>44774</v>
      </c>
      <c r="J85" s="908">
        <v>44923</v>
      </c>
      <c r="K85" s="907">
        <v>0</v>
      </c>
      <c r="L85" s="907">
        <v>0</v>
      </c>
      <c r="M85" s="909">
        <v>0</v>
      </c>
      <c r="N85" s="907">
        <v>1</v>
      </c>
      <c r="O85" s="974">
        <v>34046740</v>
      </c>
      <c r="P85" s="1063">
        <v>30095742</v>
      </c>
      <c r="Q85" s="1106"/>
      <c r="R85" s="977">
        <v>0.5</v>
      </c>
      <c r="S85" s="958" t="s">
        <v>2725</v>
      </c>
      <c r="T85" s="977">
        <v>0.5</v>
      </c>
      <c r="U85" s="965" t="s">
        <v>2725</v>
      </c>
      <c r="V85" s="930" t="s">
        <v>2726</v>
      </c>
      <c r="W85" s="1100" t="str">
        <f t="shared" si="4"/>
        <v>Sin iniciar</v>
      </c>
      <c r="X85" s="1100" t="str">
        <f t="shared" si="5"/>
        <v>En gestión</v>
      </c>
      <c r="Y85" s="965" t="s">
        <v>2727</v>
      </c>
      <c r="Z85" s="978">
        <f>SUMPRODUCT(H85,T85)</f>
        <v>0.5</v>
      </c>
      <c r="AA85" s="978">
        <f>SUMPRODUCT(H85,M85)</f>
        <v>0</v>
      </c>
      <c r="AB85" s="1101" t="str">
        <f>IF(AA85&lt;1%,"Sin iniciar",IF(AA85=100%,"Terminado","En gestión"))</f>
        <v>Sin iniciar</v>
      </c>
      <c r="AC85" s="1101" t="str">
        <f>IF(Z85&lt;1%,"Sin iniciar",IF(Z85=100%,"Terminado","En gestión"))</f>
        <v>En gestión</v>
      </c>
      <c r="AD85" s="930" t="s">
        <v>58</v>
      </c>
      <c r="AE85" s="1107">
        <v>34046740</v>
      </c>
      <c r="AF85" s="1108">
        <v>34046740</v>
      </c>
      <c r="AG85" s="1066">
        <f>+(AF85/12)*9</f>
        <v>25535055</v>
      </c>
      <c r="AH85" s="1109">
        <v>34046740</v>
      </c>
      <c r="AI85" s="1068">
        <v>52351108.299999997</v>
      </c>
      <c r="AJ85" s="1068">
        <v>27736921.300000001</v>
      </c>
      <c r="AK85" s="965" t="s">
        <v>91</v>
      </c>
      <c r="AL85" s="930" t="s">
        <v>92</v>
      </c>
      <c r="AM85" s="1105" t="s">
        <v>93</v>
      </c>
      <c r="AN85" s="930" t="s">
        <v>2719</v>
      </c>
    </row>
    <row r="86" spans="2:40" s="901" customFormat="1" ht="162" customHeight="1" x14ac:dyDescent="0.45">
      <c r="B86" s="902" t="s">
        <v>2710</v>
      </c>
      <c r="C86" s="903" t="s">
        <v>2728</v>
      </c>
      <c r="D86" s="904" t="s">
        <v>2729</v>
      </c>
      <c r="E86" s="904" t="s">
        <v>2713</v>
      </c>
      <c r="F86" s="905" t="s">
        <v>2730</v>
      </c>
      <c r="G86" s="906" t="s">
        <v>2731</v>
      </c>
      <c r="H86" s="907">
        <v>0.2</v>
      </c>
      <c r="I86" s="908">
        <v>44593</v>
      </c>
      <c r="J86" s="908">
        <v>44620</v>
      </c>
      <c r="K86" s="907">
        <v>1</v>
      </c>
      <c r="L86" s="907">
        <v>1</v>
      </c>
      <c r="M86" s="909">
        <v>1</v>
      </c>
      <c r="N86" s="907">
        <v>1</v>
      </c>
      <c r="O86" s="910">
        <v>103871378</v>
      </c>
      <c r="P86" s="910">
        <v>90500157</v>
      </c>
      <c r="Q86" s="1110"/>
      <c r="R86" s="1111">
        <v>0.8</v>
      </c>
      <c r="S86" s="1112" t="s">
        <v>2732</v>
      </c>
      <c r="T86" s="977">
        <v>1</v>
      </c>
      <c r="U86" s="1113" t="s">
        <v>2733</v>
      </c>
      <c r="V86" s="1113" t="s">
        <v>2734</v>
      </c>
      <c r="W86" s="1100" t="str">
        <f t="shared" si="4"/>
        <v>Terminado</v>
      </c>
      <c r="X86" s="1100" t="str">
        <f t="shared" si="5"/>
        <v>Terminado</v>
      </c>
      <c r="Y86" s="1114" t="s">
        <v>2735</v>
      </c>
      <c r="Z86" s="918">
        <f>SUMPRODUCT(H86:H87,T86:T87)</f>
        <v>0.84000000000000008</v>
      </c>
      <c r="AA86" s="918">
        <f>SUMPRODUCT(H86:H87,M86:M87)</f>
        <v>0.2</v>
      </c>
      <c r="AB86" s="1115" t="str">
        <f>IF(AA86&lt;1%,"Sin iniciar",IF(AA86=100%,"Terminado","En gestión"))</f>
        <v>En gestión</v>
      </c>
      <c r="AC86" s="1115" t="str">
        <f>IF(Z86&lt;1%,"Sin iniciar",IF(Z86=100%,"Terminado","En gestión"))</f>
        <v>En gestión</v>
      </c>
      <c r="AD86" s="927" t="s">
        <v>58</v>
      </c>
      <c r="AE86" s="1116">
        <v>103871378</v>
      </c>
      <c r="AF86" s="1117">
        <v>103871378</v>
      </c>
      <c r="AG86" s="932">
        <f>+(AF86/12)*9</f>
        <v>77903533.5</v>
      </c>
      <c r="AH86" s="1118">
        <v>103871378</v>
      </c>
      <c r="AI86" s="924">
        <v>100472103.2</v>
      </c>
      <c r="AJ86" s="924">
        <v>79292581.200000003</v>
      </c>
      <c r="AK86" s="986" t="s">
        <v>91</v>
      </c>
      <c r="AL86" s="927" t="s">
        <v>92</v>
      </c>
      <c r="AM86" s="1119" t="s">
        <v>93</v>
      </c>
      <c r="AN86" s="927" t="s">
        <v>2719</v>
      </c>
    </row>
    <row r="87" spans="2:40" s="901" customFormat="1" ht="314.25" customHeight="1" x14ac:dyDescent="0.45">
      <c r="B87" s="902"/>
      <c r="C87" s="903"/>
      <c r="D87" s="904"/>
      <c r="E87" s="904"/>
      <c r="F87" s="905" t="s">
        <v>2736</v>
      </c>
      <c r="G87" s="906" t="s">
        <v>2737</v>
      </c>
      <c r="H87" s="907">
        <v>0.8</v>
      </c>
      <c r="I87" s="908">
        <v>44621</v>
      </c>
      <c r="J87" s="908">
        <v>44923</v>
      </c>
      <c r="K87" s="907">
        <v>0</v>
      </c>
      <c r="L87" s="907">
        <v>0</v>
      </c>
      <c r="M87" s="909">
        <v>0</v>
      </c>
      <c r="N87" s="907">
        <v>1</v>
      </c>
      <c r="O87" s="910"/>
      <c r="P87" s="910"/>
      <c r="Q87" s="1120"/>
      <c r="R87" s="1111"/>
      <c r="S87" s="1112"/>
      <c r="T87" s="977">
        <v>0.8</v>
      </c>
      <c r="U87" s="1121" t="s">
        <v>2738</v>
      </c>
      <c r="V87" s="965" t="s">
        <v>2739</v>
      </c>
      <c r="W87" s="1100" t="str">
        <f t="shared" si="4"/>
        <v>Sin iniciar</v>
      </c>
      <c r="X87" s="1100" t="str">
        <f t="shared" si="5"/>
        <v>En gestión</v>
      </c>
      <c r="Y87" s="1114"/>
      <c r="Z87" s="918"/>
      <c r="AA87" s="918"/>
      <c r="AB87" s="1115"/>
      <c r="AC87" s="1115"/>
      <c r="AD87" s="927"/>
      <c r="AE87" s="1116"/>
      <c r="AF87" s="1117"/>
      <c r="AG87" s="932"/>
      <c r="AH87" s="1118"/>
      <c r="AI87" s="924"/>
      <c r="AJ87" s="924"/>
      <c r="AK87" s="986"/>
      <c r="AL87" s="927"/>
      <c r="AM87" s="1119"/>
      <c r="AN87" s="927"/>
    </row>
    <row r="88" spans="2:40" s="901" customFormat="1" ht="162" customHeight="1" x14ac:dyDescent="0.45">
      <c r="B88" s="902" t="s">
        <v>2710</v>
      </c>
      <c r="C88" s="903" t="s">
        <v>2740</v>
      </c>
      <c r="D88" s="904" t="s">
        <v>2741</v>
      </c>
      <c r="E88" s="904" t="s">
        <v>2742</v>
      </c>
      <c r="F88" s="905" t="s">
        <v>2743</v>
      </c>
      <c r="G88" s="906" t="s">
        <v>2731</v>
      </c>
      <c r="H88" s="907">
        <v>0.2</v>
      </c>
      <c r="I88" s="908">
        <v>44593</v>
      </c>
      <c r="J88" s="908">
        <v>44650</v>
      </c>
      <c r="K88" s="907">
        <v>1</v>
      </c>
      <c r="L88" s="907">
        <v>1</v>
      </c>
      <c r="M88" s="909">
        <v>1</v>
      </c>
      <c r="N88" s="907">
        <v>1</v>
      </c>
      <c r="O88" s="910">
        <v>62043592</v>
      </c>
      <c r="P88" s="910">
        <v>66210633</v>
      </c>
      <c r="Q88" s="1110"/>
      <c r="R88" s="1111">
        <v>0.75</v>
      </c>
      <c r="S88" s="1072" t="s">
        <v>2744</v>
      </c>
      <c r="T88" s="977">
        <v>1</v>
      </c>
      <c r="U88" s="965" t="s">
        <v>2577</v>
      </c>
      <c r="V88" s="1113" t="s">
        <v>2734</v>
      </c>
      <c r="W88" s="1100" t="str">
        <f t="shared" si="4"/>
        <v>Terminado</v>
      </c>
      <c r="X88" s="1100" t="str">
        <f t="shared" si="5"/>
        <v>Terminado</v>
      </c>
      <c r="Y88" s="1114" t="s">
        <v>2745</v>
      </c>
      <c r="Z88" s="918">
        <f>SUMPRODUCT(T88:T90,H88:H90)</f>
        <v>0.7</v>
      </c>
      <c r="AA88" s="918">
        <f>SUMPRODUCT(H88:H90,M88:M90)</f>
        <v>0.4</v>
      </c>
      <c r="AB88" s="1115" t="str">
        <f>IF(AA88&lt;1%,"Sin iniciar",IF(AA88=100%,"Terminado","En gestión"))</f>
        <v>En gestión</v>
      </c>
      <c r="AC88" s="1115" t="str">
        <f>IF(Z88&lt;1%,"Sin iniciar",IF(Z88=100%,"Terminado","En gestión"))</f>
        <v>En gestión</v>
      </c>
      <c r="AD88" s="927" t="s">
        <v>58</v>
      </c>
      <c r="AE88" s="1116">
        <v>62043592</v>
      </c>
      <c r="AF88" s="1117">
        <v>62043592</v>
      </c>
      <c r="AG88" s="932">
        <f>+(AF88/12)*9</f>
        <v>46532694</v>
      </c>
      <c r="AH88" s="1118">
        <v>62043592</v>
      </c>
      <c r="AI88" s="924">
        <v>68081554.599999994</v>
      </c>
      <c r="AJ88" s="924">
        <v>52304754.600000001</v>
      </c>
      <c r="AK88" s="986" t="s">
        <v>91</v>
      </c>
      <c r="AL88" s="927" t="s">
        <v>92</v>
      </c>
      <c r="AM88" s="1119" t="s">
        <v>93</v>
      </c>
      <c r="AN88" s="927" t="s">
        <v>2719</v>
      </c>
    </row>
    <row r="89" spans="2:40" s="901" customFormat="1" ht="162" customHeight="1" x14ac:dyDescent="0.45">
      <c r="B89" s="902"/>
      <c r="C89" s="903"/>
      <c r="D89" s="904"/>
      <c r="E89" s="904"/>
      <c r="F89" s="905" t="s">
        <v>2746</v>
      </c>
      <c r="G89" s="906" t="s">
        <v>2747</v>
      </c>
      <c r="H89" s="907">
        <v>0.2</v>
      </c>
      <c r="I89" s="908">
        <v>44652</v>
      </c>
      <c r="J89" s="908">
        <v>44681</v>
      </c>
      <c r="K89" s="907">
        <v>0</v>
      </c>
      <c r="L89" s="907">
        <v>1</v>
      </c>
      <c r="M89" s="909">
        <v>1</v>
      </c>
      <c r="N89" s="907">
        <v>1</v>
      </c>
      <c r="O89" s="910"/>
      <c r="P89" s="910"/>
      <c r="Q89" s="1122"/>
      <c r="R89" s="1111"/>
      <c r="S89" s="1072"/>
      <c r="T89" s="977">
        <v>1</v>
      </c>
      <c r="U89" s="965" t="s">
        <v>2577</v>
      </c>
      <c r="V89" s="1113" t="s">
        <v>2748</v>
      </c>
      <c r="W89" s="1100" t="str">
        <f t="shared" si="4"/>
        <v>Terminado</v>
      </c>
      <c r="X89" s="1100" t="str">
        <f t="shared" si="5"/>
        <v>Terminado</v>
      </c>
      <c r="Y89" s="1114"/>
      <c r="Z89" s="918"/>
      <c r="AA89" s="918"/>
      <c r="AB89" s="1115"/>
      <c r="AC89" s="1115"/>
      <c r="AD89" s="927"/>
      <c r="AE89" s="1116"/>
      <c r="AF89" s="1117"/>
      <c r="AG89" s="932"/>
      <c r="AH89" s="1118"/>
      <c r="AI89" s="924"/>
      <c r="AJ89" s="924"/>
      <c r="AK89" s="986"/>
      <c r="AL89" s="927"/>
      <c r="AM89" s="1119"/>
      <c r="AN89" s="927"/>
    </row>
    <row r="90" spans="2:40" s="901" customFormat="1" ht="408" customHeight="1" x14ac:dyDescent="0.45">
      <c r="B90" s="902"/>
      <c r="C90" s="903"/>
      <c r="D90" s="904"/>
      <c r="E90" s="904"/>
      <c r="F90" s="905" t="s">
        <v>2749</v>
      </c>
      <c r="G90" s="906" t="s">
        <v>2750</v>
      </c>
      <c r="H90" s="907">
        <v>0.6</v>
      </c>
      <c r="I90" s="908">
        <v>44593</v>
      </c>
      <c r="J90" s="908">
        <v>44923</v>
      </c>
      <c r="K90" s="907">
        <v>0</v>
      </c>
      <c r="L90" s="907">
        <v>0</v>
      </c>
      <c r="M90" s="909">
        <v>0</v>
      </c>
      <c r="N90" s="907">
        <v>1</v>
      </c>
      <c r="O90" s="910"/>
      <c r="P90" s="910"/>
      <c r="Q90" s="1120"/>
      <c r="R90" s="1111"/>
      <c r="S90" s="1072"/>
      <c r="T90" s="977">
        <v>0.5</v>
      </c>
      <c r="U90" s="1121" t="s">
        <v>2751</v>
      </c>
      <c r="V90" s="965" t="s">
        <v>2752</v>
      </c>
      <c r="W90" s="1100" t="str">
        <f t="shared" si="4"/>
        <v>Sin iniciar</v>
      </c>
      <c r="X90" s="1100" t="str">
        <f t="shared" si="5"/>
        <v>En gestión</v>
      </c>
      <c r="Y90" s="1114"/>
      <c r="Z90" s="918"/>
      <c r="AA90" s="918"/>
      <c r="AB90" s="1115"/>
      <c r="AC90" s="1115"/>
      <c r="AD90" s="927"/>
      <c r="AE90" s="1116"/>
      <c r="AF90" s="1117"/>
      <c r="AG90" s="932"/>
      <c r="AH90" s="1118"/>
      <c r="AI90" s="924"/>
      <c r="AJ90" s="924"/>
      <c r="AK90" s="986"/>
      <c r="AL90" s="927"/>
      <c r="AM90" s="1119"/>
      <c r="AN90" s="927"/>
    </row>
    <row r="91" spans="2:40" s="901" customFormat="1" ht="162" customHeight="1" x14ac:dyDescent="0.45">
      <c r="B91" s="902" t="s">
        <v>2710</v>
      </c>
      <c r="C91" s="903" t="s">
        <v>2753</v>
      </c>
      <c r="D91" s="904" t="s">
        <v>2754</v>
      </c>
      <c r="E91" s="904" t="s">
        <v>2755</v>
      </c>
      <c r="F91" s="905" t="s">
        <v>2756</v>
      </c>
      <c r="G91" s="906" t="s">
        <v>2731</v>
      </c>
      <c r="H91" s="907">
        <v>0.3</v>
      </c>
      <c r="I91" s="908">
        <v>44593</v>
      </c>
      <c r="J91" s="908">
        <v>44621</v>
      </c>
      <c r="K91" s="907">
        <v>1</v>
      </c>
      <c r="L91" s="907">
        <v>1</v>
      </c>
      <c r="M91" s="909">
        <v>1</v>
      </c>
      <c r="N91" s="907">
        <v>1</v>
      </c>
      <c r="O91" s="910">
        <v>36798164</v>
      </c>
      <c r="P91" s="910">
        <v>77496371</v>
      </c>
      <c r="Q91" s="1110"/>
      <c r="R91" s="1111">
        <v>0.6</v>
      </c>
      <c r="S91" s="1123" t="s">
        <v>2757</v>
      </c>
      <c r="T91" s="977">
        <v>1</v>
      </c>
      <c r="U91" s="965" t="s">
        <v>2758</v>
      </c>
      <c r="V91" s="1113" t="s">
        <v>2734</v>
      </c>
      <c r="W91" s="1100" t="str">
        <f t="shared" si="4"/>
        <v>Terminado</v>
      </c>
      <c r="X91" s="1100" t="str">
        <f t="shared" si="5"/>
        <v>Terminado</v>
      </c>
      <c r="Y91" s="1114" t="s">
        <v>2745</v>
      </c>
      <c r="Z91" s="918">
        <f>SUMPRODUCT(H91:H92,T91:T92)</f>
        <v>0.64999999999999991</v>
      </c>
      <c r="AA91" s="918">
        <f>SUMPRODUCT(H91:H92,M91:M92)</f>
        <v>0.3</v>
      </c>
      <c r="AB91" s="1115" t="str">
        <f>IF(AA91&lt;1%,"Sin iniciar",IF(AA91=100%,"Terminado","En gestión"))</f>
        <v>En gestión</v>
      </c>
      <c r="AC91" s="1115" t="str">
        <f>IF(Z91&lt;1%,"Sin iniciar",IF(Z91=100%,"Terminado","En gestión"))</f>
        <v>En gestión</v>
      </c>
      <c r="AD91" s="927" t="s">
        <v>58</v>
      </c>
      <c r="AE91" s="1116">
        <v>36798164</v>
      </c>
      <c r="AF91" s="1117">
        <v>36798164</v>
      </c>
      <c r="AG91" s="932">
        <f>+(AF91/12)*9</f>
        <v>27598623</v>
      </c>
      <c r="AH91" s="1118">
        <v>36798164</v>
      </c>
      <c r="AI91" s="924">
        <v>38732564</v>
      </c>
      <c r="AJ91" s="924">
        <v>30417088</v>
      </c>
      <c r="AK91" s="986" t="s">
        <v>91</v>
      </c>
      <c r="AL91" s="1057" t="s">
        <v>92</v>
      </c>
      <c r="AM91" s="1057" t="s">
        <v>93</v>
      </c>
      <c r="AN91" s="1057" t="s">
        <v>2719</v>
      </c>
    </row>
    <row r="92" spans="2:40" s="901" customFormat="1" ht="162" customHeight="1" x14ac:dyDescent="0.45">
      <c r="B92" s="902"/>
      <c r="C92" s="903"/>
      <c r="D92" s="904"/>
      <c r="E92" s="904"/>
      <c r="F92" s="905" t="s">
        <v>2759</v>
      </c>
      <c r="G92" s="906" t="s">
        <v>2760</v>
      </c>
      <c r="H92" s="907">
        <v>0.7</v>
      </c>
      <c r="I92" s="908">
        <v>44621</v>
      </c>
      <c r="J92" s="908">
        <v>44923</v>
      </c>
      <c r="K92" s="907">
        <v>0</v>
      </c>
      <c r="L92" s="907">
        <v>0</v>
      </c>
      <c r="M92" s="909">
        <v>0</v>
      </c>
      <c r="N92" s="907">
        <v>1</v>
      </c>
      <c r="O92" s="910"/>
      <c r="P92" s="910"/>
      <c r="Q92" s="1120"/>
      <c r="R92" s="1111"/>
      <c r="S92" s="1123"/>
      <c r="T92" s="977">
        <v>0.5</v>
      </c>
      <c r="U92" s="1121" t="s">
        <v>2761</v>
      </c>
      <c r="V92" s="1121" t="s">
        <v>2762</v>
      </c>
      <c r="W92" s="1100" t="str">
        <f t="shared" si="4"/>
        <v>Sin iniciar</v>
      </c>
      <c r="X92" s="1100" t="str">
        <f t="shared" si="5"/>
        <v>En gestión</v>
      </c>
      <c r="Y92" s="1114"/>
      <c r="Z92" s="918"/>
      <c r="AA92" s="918"/>
      <c r="AB92" s="1115"/>
      <c r="AC92" s="1115"/>
      <c r="AD92" s="927"/>
      <c r="AE92" s="1116"/>
      <c r="AF92" s="1117"/>
      <c r="AG92" s="932"/>
      <c r="AH92" s="1118"/>
      <c r="AI92" s="924"/>
      <c r="AJ92" s="924"/>
      <c r="AK92" s="986"/>
      <c r="AL92" s="1057"/>
      <c r="AM92" s="1057"/>
      <c r="AN92" s="1057"/>
    </row>
    <row r="93" spans="2:40" s="901" customFormat="1" ht="162" customHeight="1" x14ac:dyDescent="0.45">
      <c r="B93" s="973" t="s">
        <v>2710</v>
      </c>
      <c r="C93" s="905" t="s">
        <v>2763</v>
      </c>
      <c r="D93" s="906" t="s">
        <v>2764</v>
      </c>
      <c r="E93" s="906" t="s">
        <v>2765</v>
      </c>
      <c r="F93" s="905" t="s">
        <v>2766</v>
      </c>
      <c r="G93" s="906" t="s">
        <v>2767</v>
      </c>
      <c r="H93" s="907">
        <v>1</v>
      </c>
      <c r="I93" s="908">
        <v>44593</v>
      </c>
      <c r="J93" s="908">
        <v>44923</v>
      </c>
      <c r="K93" s="907">
        <v>0.25</v>
      </c>
      <c r="L93" s="907">
        <v>0.5</v>
      </c>
      <c r="M93" s="909">
        <v>0.75</v>
      </c>
      <c r="N93" s="907">
        <v>1</v>
      </c>
      <c r="O93" s="974">
        <v>100784892</v>
      </c>
      <c r="P93" s="1063">
        <v>90500157</v>
      </c>
      <c r="Q93" s="1106"/>
      <c r="R93" s="977">
        <v>0.75</v>
      </c>
      <c r="S93" s="957" t="s">
        <v>2768</v>
      </c>
      <c r="T93" s="977">
        <v>0.75</v>
      </c>
      <c r="U93" s="1121" t="s">
        <v>2768</v>
      </c>
      <c r="V93" s="930" t="s">
        <v>2769</v>
      </c>
      <c r="W93" s="1100" t="str">
        <f t="shared" si="4"/>
        <v>En gestión</v>
      </c>
      <c r="X93" s="1100" t="str">
        <f t="shared" si="5"/>
        <v>En gestión</v>
      </c>
      <c r="Y93" s="1121" t="s">
        <v>2745</v>
      </c>
      <c r="Z93" s="978">
        <f>SUMPRODUCT(H93,T93)</f>
        <v>0.75</v>
      </c>
      <c r="AA93" s="978">
        <f>SUMPRODUCT(H93,M93)</f>
        <v>0.75</v>
      </c>
      <c r="AB93" s="1101" t="str">
        <f>IF(AA93&lt;1%,"Sin iniciar",IF(AA93=100%,"Terminado","En gestión"))</f>
        <v>En gestión</v>
      </c>
      <c r="AC93" s="1101" t="str">
        <f>IF(Z93&lt;1%,"Sin iniciar",IF(Z93=100%,"Terminado","En gestión"))</f>
        <v>En gestión</v>
      </c>
      <c r="AD93" s="930" t="s">
        <v>58</v>
      </c>
      <c r="AE93" s="1107">
        <v>100784892</v>
      </c>
      <c r="AF93" s="1108">
        <v>100784892</v>
      </c>
      <c r="AG93" s="1066">
        <f>+(AF93/12)*9</f>
        <v>75588669</v>
      </c>
      <c r="AH93" s="1104">
        <v>100784892</v>
      </c>
      <c r="AI93" s="1068">
        <v>99085254.599999994</v>
      </c>
      <c r="AJ93" s="1068">
        <v>78861778.599999994</v>
      </c>
      <c r="AK93" s="1124" t="s">
        <v>2770</v>
      </c>
      <c r="AL93" s="1065" t="s">
        <v>92</v>
      </c>
      <c r="AM93" s="1082" t="s">
        <v>93</v>
      </c>
      <c r="AN93" s="1065" t="s">
        <v>2719</v>
      </c>
    </row>
    <row r="94" spans="2:40" s="901" customFormat="1" ht="162" customHeight="1" x14ac:dyDescent="0.45">
      <c r="B94" s="902" t="s">
        <v>130</v>
      </c>
      <c r="C94" s="903" t="s">
        <v>2771</v>
      </c>
      <c r="D94" s="904" t="s">
        <v>2772</v>
      </c>
      <c r="E94" s="1085" t="s">
        <v>2773</v>
      </c>
      <c r="F94" s="905" t="s">
        <v>2774</v>
      </c>
      <c r="G94" s="1087" t="s">
        <v>2775</v>
      </c>
      <c r="H94" s="907">
        <v>0.7</v>
      </c>
      <c r="I94" s="908">
        <v>44562</v>
      </c>
      <c r="J94" s="908">
        <v>44803</v>
      </c>
      <c r="K94" s="907">
        <v>0.4</v>
      </c>
      <c r="L94" s="907">
        <v>0.6</v>
      </c>
      <c r="M94" s="909">
        <v>1</v>
      </c>
      <c r="N94" s="907">
        <v>1</v>
      </c>
      <c r="O94" s="910">
        <v>195155000</v>
      </c>
      <c r="P94" s="910">
        <v>126091988</v>
      </c>
      <c r="Q94" s="1110"/>
      <c r="R94" s="926">
        <v>0.9</v>
      </c>
      <c r="S94" s="928" t="s">
        <v>2776</v>
      </c>
      <c r="T94" s="914">
        <v>0.9</v>
      </c>
      <c r="U94" s="915" t="s">
        <v>2777</v>
      </c>
      <c r="V94" s="915" t="s">
        <v>2778</v>
      </c>
      <c r="W94" s="916" t="str">
        <f t="shared" si="4"/>
        <v>Terminado</v>
      </c>
      <c r="X94" s="916" t="str">
        <f>IF(T94&lt;1%,"Sin iniciar",IF(T94=100%,"Terminado","En gestión"))</f>
        <v>En gestión</v>
      </c>
      <c r="Y94" s="917" t="s">
        <v>2779</v>
      </c>
      <c r="Z94" s="918">
        <f>SUMPRODUCT(H94:H95,T94:T95)</f>
        <v>0.75</v>
      </c>
      <c r="AA94" s="918">
        <f>SUMPRODUCT(H94:H95,M94:M95)</f>
        <v>0.77499999999999991</v>
      </c>
      <c r="AB94" s="919" t="str">
        <f>IF(AA94&lt;1%,"Sin iniciar",IF(AA94=100%,"Terminado","En gestión"))</f>
        <v>En gestión</v>
      </c>
      <c r="AC94" s="919" t="str">
        <f>IF(Z94&lt;1%,"Sin iniciar",IF(Z94=100%,"Terminado","En gestión"))</f>
        <v>En gestión</v>
      </c>
      <c r="AD94" s="917" t="s">
        <v>2780</v>
      </c>
      <c r="AE94" s="1125" t="s">
        <v>2781</v>
      </c>
      <c r="AF94" s="1126" t="s">
        <v>2782</v>
      </c>
      <c r="AG94" s="1126" t="s">
        <v>2783</v>
      </c>
      <c r="AH94" s="1097">
        <v>191328333.19999999</v>
      </c>
      <c r="AI94" s="971">
        <v>346691963.86666697</v>
      </c>
      <c r="AJ94" s="971">
        <v>116321999.90000001</v>
      </c>
      <c r="AK94" s="917" t="s">
        <v>143</v>
      </c>
      <c r="AL94" s="917" t="s">
        <v>144</v>
      </c>
      <c r="AM94" s="917" t="s">
        <v>145</v>
      </c>
      <c r="AN94" s="917" t="s">
        <v>146</v>
      </c>
    </row>
    <row r="95" spans="2:40" s="901" customFormat="1" ht="162" customHeight="1" x14ac:dyDescent="0.45">
      <c r="B95" s="902"/>
      <c r="C95" s="903"/>
      <c r="D95" s="904"/>
      <c r="E95" s="1085"/>
      <c r="F95" s="905" t="s">
        <v>2784</v>
      </c>
      <c r="G95" s="1087" t="s">
        <v>2785</v>
      </c>
      <c r="H95" s="907">
        <v>0.3</v>
      </c>
      <c r="I95" s="908">
        <v>44805</v>
      </c>
      <c r="J95" s="908">
        <v>44895</v>
      </c>
      <c r="K95" s="907">
        <v>0</v>
      </c>
      <c r="L95" s="907">
        <v>0</v>
      </c>
      <c r="M95" s="909">
        <v>0.25</v>
      </c>
      <c r="N95" s="907">
        <v>1</v>
      </c>
      <c r="O95" s="910"/>
      <c r="P95" s="910"/>
      <c r="Q95" s="1122"/>
      <c r="R95" s="926"/>
      <c r="S95" s="928"/>
      <c r="T95" s="914">
        <v>0.4</v>
      </c>
      <c r="U95" s="915" t="s">
        <v>2786</v>
      </c>
      <c r="V95" s="1038" t="s">
        <v>2787</v>
      </c>
      <c r="W95" s="916" t="str">
        <f t="shared" si="4"/>
        <v>En gestión</v>
      </c>
      <c r="X95" s="916" t="str">
        <f t="shared" ref="X95:X133" si="6">IF(T95&lt;1%,"Sin iniciar",IF(T95=100%,"Terminado","En gestión"))</f>
        <v>En gestión</v>
      </c>
      <c r="Y95" s="917"/>
      <c r="Z95" s="918"/>
      <c r="AA95" s="918"/>
      <c r="AB95" s="919"/>
      <c r="AC95" s="919"/>
      <c r="AD95" s="917"/>
      <c r="AE95" s="1125"/>
      <c r="AF95" s="1126"/>
      <c r="AG95" s="1126"/>
      <c r="AH95" s="1097"/>
      <c r="AI95" s="971"/>
      <c r="AJ95" s="971"/>
      <c r="AK95" s="917"/>
      <c r="AL95" s="917"/>
      <c r="AM95" s="917"/>
      <c r="AN95" s="917"/>
    </row>
    <row r="96" spans="2:40" s="901" customFormat="1" ht="162" customHeight="1" x14ac:dyDescent="0.45">
      <c r="B96" s="902" t="s">
        <v>130</v>
      </c>
      <c r="C96" s="903" t="s">
        <v>2788</v>
      </c>
      <c r="D96" s="904" t="s">
        <v>2789</v>
      </c>
      <c r="E96" s="1085" t="s">
        <v>2790</v>
      </c>
      <c r="F96" s="905" t="s">
        <v>2791</v>
      </c>
      <c r="G96" s="1087" t="s">
        <v>2792</v>
      </c>
      <c r="H96" s="907">
        <v>0.5</v>
      </c>
      <c r="I96" s="908">
        <v>44562</v>
      </c>
      <c r="J96" s="908">
        <v>44803</v>
      </c>
      <c r="K96" s="907">
        <v>0.5</v>
      </c>
      <c r="L96" s="907">
        <v>0.6</v>
      </c>
      <c r="M96" s="909">
        <v>1</v>
      </c>
      <c r="N96" s="907">
        <v>1</v>
      </c>
      <c r="O96" s="910">
        <v>78430000</v>
      </c>
      <c r="P96" s="904" t="s">
        <v>2229</v>
      </c>
      <c r="Q96" s="911"/>
      <c r="R96" s="926">
        <v>0.85</v>
      </c>
      <c r="S96" s="1127" t="s">
        <v>2793</v>
      </c>
      <c r="T96" s="914">
        <v>0.7</v>
      </c>
      <c r="U96" s="1128" t="s">
        <v>2794</v>
      </c>
      <c r="V96" s="1038" t="s">
        <v>2795</v>
      </c>
      <c r="W96" s="916" t="str">
        <f t="shared" si="4"/>
        <v>Terminado</v>
      </c>
      <c r="X96" s="916" t="str">
        <f t="shared" si="6"/>
        <v>En gestión</v>
      </c>
      <c r="Y96" s="917" t="s">
        <v>2796</v>
      </c>
      <c r="Z96" s="918">
        <f>SUMPRODUCT(H96:H97,T96:T97)</f>
        <v>0.6</v>
      </c>
      <c r="AA96" s="918">
        <f>SUMPRODUCT(H96:H97,M96:M97)</f>
        <v>0.625</v>
      </c>
      <c r="AB96" s="919" t="str">
        <f t="shared" ref="AB96" si="7">IF(AA96&lt;1%,"Sin iniciar",IF(AA96=100%,"Terminado","En gestión"))</f>
        <v>En gestión</v>
      </c>
      <c r="AC96" s="919" t="str">
        <f t="shared" ref="AC96" si="8">IF(Z96&lt;1%,"Sin iniciar",IF(Z96=100%,"Terminado","En gestión"))</f>
        <v>En gestión</v>
      </c>
      <c r="AD96" s="917" t="s">
        <v>2797</v>
      </c>
      <c r="AE96" s="1125" t="s">
        <v>2798</v>
      </c>
      <c r="AF96" s="1126" t="s">
        <v>2799</v>
      </c>
      <c r="AG96" s="1126" t="s">
        <v>2799</v>
      </c>
      <c r="AH96" s="1097">
        <v>76568666.400000006</v>
      </c>
      <c r="AI96" s="971">
        <v>72368666.400000006</v>
      </c>
      <c r="AJ96" s="971">
        <v>47350000</v>
      </c>
      <c r="AK96" s="917" t="s">
        <v>143</v>
      </c>
      <c r="AL96" s="917" t="s">
        <v>144</v>
      </c>
      <c r="AM96" s="917" t="s">
        <v>145</v>
      </c>
      <c r="AN96" s="917" t="s">
        <v>146</v>
      </c>
    </row>
    <row r="97" spans="2:40" s="901" customFormat="1" ht="162" customHeight="1" x14ac:dyDescent="0.45">
      <c r="B97" s="902"/>
      <c r="C97" s="903"/>
      <c r="D97" s="904"/>
      <c r="E97" s="1085"/>
      <c r="F97" s="905" t="s">
        <v>2800</v>
      </c>
      <c r="G97" s="1087" t="s">
        <v>2801</v>
      </c>
      <c r="H97" s="907">
        <v>0.5</v>
      </c>
      <c r="I97" s="1089">
        <v>44805</v>
      </c>
      <c r="J97" s="908">
        <v>44925</v>
      </c>
      <c r="K97" s="907">
        <v>0</v>
      </c>
      <c r="L97" s="907">
        <v>0</v>
      </c>
      <c r="M97" s="909">
        <v>0.25</v>
      </c>
      <c r="N97" s="907">
        <v>1</v>
      </c>
      <c r="O97" s="910"/>
      <c r="P97" s="904"/>
      <c r="Q97" s="911"/>
      <c r="R97" s="926"/>
      <c r="S97" s="1127"/>
      <c r="T97" s="914">
        <v>0.5</v>
      </c>
      <c r="U97" s="1128" t="s">
        <v>2802</v>
      </c>
      <c r="V97" s="915" t="s">
        <v>2803</v>
      </c>
      <c r="W97" s="916" t="str">
        <f t="shared" si="4"/>
        <v>En gestión</v>
      </c>
      <c r="X97" s="916" t="str">
        <f t="shared" si="6"/>
        <v>En gestión</v>
      </c>
      <c r="Y97" s="917"/>
      <c r="Z97" s="918"/>
      <c r="AA97" s="918"/>
      <c r="AB97" s="919"/>
      <c r="AC97" s="919"/>
      <c r="AD97" s="917"/>
      <c r="AE97" s="1125"/>
      <c r="AF97" s="1126"/>
      <c r="AG97" s="1126"/>
      <c r="AH97" s="1097"/>
      <c r="AI97" s="971"/>
      <c r="AJ97" s="971"/>
      <c r="AK97" s="917"/>
      <c r="AL97" s="917"/>
      <c r="AM97" s="917"/>
      <c r="AN97" s="917"/>
    </row>
    <row r="98" spans="2:40" s="901" customFormat="1" ht="162" customHeight="1" x14ac:dyDescent="0.45">
      <c r="B98" s="902" t="s">
        <v>130</v>
      </c>
      <c r="C98" s="903" t="s">
        <v>2804</v>
      </c>
      <c r="D98" s="904" t="s">
        <v>2805</v>
      </c>
      <c r="E98" s="1087" t="s">
        <v>2806</v>
      </c>
      <c r="F98" s="905" t="s">
        <v>2807</v>
      </c>
      <c r="G98" s="906" t="s">
        <v>2808</v>
      </c>
      <c r="H98" s="907">
        <v>0.5</v>
      </c>
      <c r="I98" s="908">
        <v>44652</v>
      </c>
      <c r="J98" s="1089">
        <v>44895</v>
      </c>
      <c r="K98" s="907">
        <v>0</v>
      </c>
      <c r="L98" s="907">
        <v>0.5</v>
      </c>
      <c r="M98" s="1129">
        <v>0.6</v>
      </c>
      <c r="N98" s="1088">
        <v>1</v>
      </c>
      <c r="O98" s="910">
        <v>283485168</v>
      </c>
      <c r="P98" s="910">
        <v>145393254</v>
      </c>
      <c r="Q98" s="1122"/>
      <c r="R98" s="926">
        <v>0.6</v>
      </c>
      <c r="S98" s="928" t="s">
        <v>2809</v>
      </c>
      <c r="T98" s="914">
        <v>0.6</v>
      </c>
      <c r="U98" s="1038" t="s">
        <v>2810</v>
      </c>
      <c r="V98" s="915" t="s">
        <v>2811</v>
      </c>
      <c r="W98" s="916" t="str">
        <f t="shared" si="4"/>
        <v>En gestión</v>
      </c>
      <c r="X98" s="916" t="str">
        <f t="shared" si="6"/>
        <v>En gestión</v>
      </c>
      <c r="Y98" s="917" t="s">
        <v>2812</v>
      </c>
      <c r="Z98" s="918">
        <f>SUMPRODUCT(H98:H99,T98:T99)</f>
        <v>0.44999999999999996</v>
      </c>
      <c r="AA98" s="918">
        <f>SUMPRODUCT(H98:H99,M98:M99)</f>
        <v>0.44999999999999996</v>
      </c>
      <c r="AB98" s="919" t="str">
        <f t="shared" ref="AB98" si="9">IF(AA98&lt;1%,"Sin iniciar",IF(AA98=100%,"Terminado","En gestión"))</f>
        <v>En gestión</v>
      </c>
      <c r="AC98" s="919" t="str">
        <f t="shared" ref="AC98" si="10">IF(Z98&lt;1%,"Sin iniciar",IF(Z98=100%,"Terminado","En gestión"))</f>
        <v>En gestión</v>
      </c>
      <c r="AD98" s="1130" t="s">
        <v>58</v>
      </c>
      <c r="AE98" s="1131">
        <v>166328292</v>
      </c>
      <c r="AF98" s="1132">
        <v>157631982</v>
      </c>
      <c r="AG98" s="1126" t="s">
        <v>2813</v>
      </c>
      <c r="AH98" s="1097">
        <v>279926902.68000001</v>
      </c>
      <c r="AI98" s="971">
        <v>284502835.39999998</v>
      </c>
      <c r="AJ98" s="971">
        <v>157358092.40000001</v>
      </c>
      <c r="AK98" s="917" t="s">
        <v>143</v>
      </c>
      <c r="AL98" s="917" t="s">
        <v>144</v>
      </c>
      <c r="AM98" s="917" t="s">
        <v>145</v>
      </c>
      <c r="AN98" s="917" t="s">
        <v>146</v>
      </c>
    </row>
    <row r="99" spans="2:40" s="901" customFormat="1" ht="162" customHeight="1" x14ac:dyDescent="0.45">
      <c r="B99" s="902"/>
      <c r="C99" s="903"/>
      <c r="D99" s="904"/>
      <c r="E99" s="1087" t="s">
        <v>2814</v>
      </c>
      <c r="F99" s="905" t="s">
        <v>2815</v>
      </c>
      <c r="G99" s="906" t="s">
        <v>2816</v>
      </c>
      <c r="H99" s="907">
        <v>0.5</v>
      </c>
      <c r="I99" s="1089">
        <v>44743</v>
      </c>
      <c r="J99" s="908">
        <v>44925</v>
      </c>
      <c r="K99" s="907">
        <v>0</v>
      </c>
      <c r="L99" s="907">
        <v>0</v>
      </c>
      <c r="M99" s="1129">
        <v>0.3</v>
      </c>
      <c r="N99" s="1088">
        <v>1</v>
      </c>
      <c r="O99" s="910"/>
      <c r="P99" s="910"/>
      <c r="Q99" s="1133"/>
      <c r="R99" s="926"/>
      <c r="S99" s="928"/>
      <c r="T99" s="914">
        <v>0.3</v>
      </c>
      <c r="U99" s="915" t="s">
        <v>2817</v>
      </c>
      <c r="V99" s="915" t="s">
        <v>2818</v>
      </c>
      <c r="W99" s="916" t="str">
        <f t="shared" si="4"/>
        <v>En gestión</v>
      </c>
      <c r="X99" s="916" t="str">
        <f t="shared" si="6"/>
        <v>En gestión</v>
      </c>
      <c r="Y99" s="917"/>
      <c r="Z99" s="918"/>
      <c r="AA99" s="918"/>
      <c r="AB99" s="919"/>
      <c r="AC99" s="919"/>
      <c r="AD99" s="1130"/>
      <c r="AE99" s="1131"/>
      <c r="AF99" s="1132"/>
      <c r="AG99" s="1126"/>
      <c r="AH99" s="1097"/>
      <c r="AI99" s="971"/>
      <c r="AJ99" s="971"/>
      <c r="AK99" s="917"/>
      <c r="AL99" s="917"/>
      <c r="AM99" s="917"/>
      <c r="AN99" s="917"/>
    </row>
    <row r="100" spans="2:40" s="901" customFormat="1" ht="162" customHeight="1" x14ac:dyDescent="0.45">
      <c r="B100" s="902" t="s">
        <v>130</v>
      </c>
      <c r="C100" s="903" t="s">
        <v>2819</v>
      </c>
      <c r="D100" s="904" t="s">
        <v>2820</v>
      </c>
      <c r="E100" s="904" t="s">
        <v>2821</v>
      </c>
      <c r="F100" s="905" t="s">
        <v>2822</v>
      </c>
      <c r="G100" s="906" t="s">
        <v>2823</v>
      </c>
      <c r="H100" s="907">
        <v>0.6</v>
      </c>
      <c r="I100" s="908">
        <v>44593</v>
      </c>
      <c r="J100" s="1134">
        <v>44925</v>
      </c>
      <c r="K100" s="907">
        <v>0.1</v>
      </c>
      <c r="L100" s="907">
        <v>0.7</v>
      </c>
      <c r="M100" s="909">
        <v>0.85</v>
      </c>
      <c r="N100" s="907">
        <v>1</v>
      </c>
      <c r="O100" s="910">
        <v>651403502</v>
      </c>
      <c r="P100" s="910">
        <v>315650154</v>
      </c>
      <c r="Q100" s="1135"/>
      <c r="R100" s="926">
        <v>0.9</v>
      </c>
      <c r="S100" s="928" t="s">
        <v>2824</v>
      </c>
      <c r="T100" s="914">
        <v>0.9</v>
      </c>
      <c r="U100" s="915" t="s">
        <v>2825</v>
      </c>
      <c r="V100" s="915" t="s">
        <v>2826</v>
      </c>
      <c r="W100" s="916" t="str">
        <f t="shared" si="4"/>
        <v>En gestión</v>
      </c>
      <c r="X100" s="916" t="str">
        <f t="shared" si="6"/>
        <v>En gestión</v>
      </c>
      <c r="Y100" s="917" t="s">
        <v>2827</v>
      </c>
      <c r="Z100" s="918">
        <f>SUMPRODUCT(H100:H101,T100:T101)</f>
        <v>0.90000000000000013</v>
      </c>
      <c r="AA100" s="918">
        <f>SUMPRODUCT(H100:H101,M100:M101)</f>
        <v>0.73</v>
      </c>
      <c r="AB100" s="919" t="str">
        <f>IF(AA100&lt;1%,"Sin iniciar",IF(AA100=100%,"Terminado","En gestión"))</f>
        <v>En gestión</v>
      </c>
      <c r="AC100" s="919" t="str">
        <f t="shared" ref="AC100" si="11">IF(Z100&lt;1%,"Sin iniciar",IF(Z100=100%,"Terminado","En gestión"))</f>
        <v>En gestión</v>
      </c>
      <c r="AD100" s="1130" t="s">
        <v>58</v>
      </c>
      <c r="AE100" s="1136">
        <v>298076029</v>
      </c>
      <c r="AF100" s="1126" t="s">
        <v>2828</v>
      </c>
      <c r="AG100" s="1126" t="s">
        <v>2829</v>
      </c>
      <c r="AH100" s="1006">
        <v>642773948.60000002</v>
      </c>
      <c r="AI100" s="971">
        <v>633788232.54333305</v>
      </c>
      <c r="AJ100" s="971">
        <v>406059661.74400002</v>
      </c>
      <c r="AK100" s="917" t="s">
        <v>143</v>
      </c>
      <c r="AL100" s="917" t="s">
        <v>144</v>
      </c>
      <c r="AM100" s="917" t="s">
        <v>145</v>
      </c>
      <c r="AN100" s="917" t="s">
        <v>146</v>
      </c>
    </row>
    <row r="101" spans="2:40" s="901" customFormat="1" ht="162" customHeight="1" x14ac:dyDescent="0.45">
      <c r="B101" s="902"/>
      <c r="C101" s="903"/>
      <c r="D101" s="904"/>
      <c r="E101" s="904"/>
      <c r="F101" s="905" t="s">
        <v>2830</v>
      </c>
      <c r="G101" s="906" t="s">
        <v>2831</v>
      </c>
      <c r="H101" s="907">
        <v>0.4</v>
      </c>
      <c r="I101" s="908">
        <v>44713</v>
      </c>
      <c r="J101" s="908">
        <v>44925</v>
      </c>
      <c r="K101" s="907">
        <v>0</v>
      </c>
      <c r="L101" s="907">
        <v>0.1</v>
      </c>
      <c r="M101" s="909">
        <v>0.55000000000000004</v>
      </c>
      <c r="N101" s="907">
        <v>1</v>
      </c>
      <c r="O101" s="910"/>
      <c r="P101" s="910"/>
      <c r="Q101" s="1133"/>
      <c r="R101" s="926"/>
      <c r="S101" s="928"/>
      <c r="T101" s="914">
        <v>0.9</v>
      </c>
      <c r="U101" s="915" t="s">
        <v>2832</v>
      </c>
      <c r="V101" s="915" t="s">
        <v>2833</v>
      </c>
      <c r="W101" s="916" t="str">
        <f t="shared" si="4"/>
        <v>En gestión</v>
      </c>
      <c r="X101" s="916" t="str">
        <f t="shared" si="6"/>
        <v>En gestión</v>
      </c>
      <c r="Y101" s="917"/>
      <c r="Z101" s="918"/>
      <c r="AA101" s="918"/>
      <c r="AB101" s="919"/>
      <c r="AC101" s="919"/>
      <c r="AD101" s="1130"/>
      <c r="AE101" s="1136"/>
      <c r="AF101" s="1126"/>
      <c r="AG101" s="1126"/>
      <c r="AH101" s="1006"/>
      <c r="AI101" s="971"/>
      <c r="AJ101" s="971"/>
      <c r="AK101" s="917"/>
      <c r="AL101" s="917"/>
      <c r="AM101" s="917"/>
      <c r="AN101" s="917"/>
    </row>
    <row r="102" spans="2:40" s="901" customFormat="1" ht="220.5" customHeight="1" x14ac:dyDescent="0.45">
      <c r="B102" s="902" t="s">
        <v>130</v>
      </c>
      <c r="C102" s="903" t="s">
        <v>2834</v>
      </c>
      <c r="D102" s="904" t="s">
        <v>2835</v>
      </c>
      <c r="E102" s="1085" t="s">
        <v>2836</v>
      </c>
      <c r="F102" s="905" t="s">
        <v>2837</v>
      </c>
      <c r="G102" s="906" t="s">
        <v>2838</v>
      </c>
      <c r="H102" s="907">
        <v>0.5</v>
      </c>
      <c r="I102" s="908">
        <v>44593</v>
      </c>
      <c r="J102" s="908">
        <v>44895</v>
      </c>
      <c r="K102" s="907">
        <v>0.1</v>
      </c>
      <c r="L102" s="907">
        <v>0.7</v>
      </c>
      <c r="M102" s="909">
        <v>0.75</v>
      </c>
      <c r="N102" s="907">
        <v>1</v>
      </c>
      <c r="O102" s="910">
        <v>112815000</v>
      </c>
      <c r="P102" s="904" t="s">
        <v>2229</v>
      </c>
      <c r="Q102" s="1137"/>
      <c r="R102" s="926">
        <v>0.75</v>
      </c>
      <c r="S102" s="928" t="s">
        <v>2839</v>
      </c>
      <c r="T102" s="914">
        <v>0.75</v>
      </c>
      <c r="U102" s="915" t="s">
        <v>2840</v>
      </c>
      <c r="V102" s="915" t="s">
        <v>2841</v>
      </c>
      <c r="W102" s="916" t="str">
        <f t="shared" si="4"/>
        <v>En gestión</v>
      </c>
      <c r="X102" s="916" t="str">
        <f t="shared" si="6"/>
        <v>En gestión</v>
      </c>
      <c r="Y102" s="917" t="s">
        <v>2842</v>
      </c>
      <c r="Z102" s="918">
        <f>SUMPRODUCT(H102:H103,T102:T103)</f>
        <v>0.65</v>
      </c>
      <c r="AA102" s="918">
        <f>SUMPRODUCT(H102:H103,M102:M103)</f>
        <v>0.72499999999999998</v>
      </c>
      <c r="AB102" s="919" t="str">
        <f>IF(AA102&lt;1%,"Sin iniciar",IF(AA102=100%,"Terminado","En gestión"))</f>
        <v>En gestión</v>
      </c>
      <c r="AC102" s="919" t="str">
        <f t="shared" ref="AC102" si="12">IF(Z102&lt;1%,"Sin iniciar",IF(Z102=100%,"Terminado","En gestión"))</f>
        <v>En gestión</v>
      </c>
      <c r="AD102" s="917" t="s">
        <v>2843</v>
      </c>
      <c r="AE102" s="1125" t="s">
        <v>2798</v>
      </c>
      <c r="AF102" s="1126" t="s">
        <v>2799</v>
      </c>
      <c r="AG102" s="1126" t="s">
        <v>2799</v>
      </c>
      <c r="AH102" s="1006">
        <v>111927000</v>
      </c>
      <c r="AI102" s="971">
        <v>103527000</v>
      </c>
      <c r="AJ102" s="971">
        <v>59991999.899999999</v>
      </c>
      <c r="AK102" s="917" t="s">
        <v>143</v>
      </c>
      <c r="AL102" s="917" t="s">
        <v>144</v>
      </c>
      <c r="AM102" s="917" t="s">
        <v>145</v>
      </c>
      <c r="AN102" s="917" t="s">
        <v>146</v>
      </c>
    </row>
    <row r="103" spans="2:40" s="901" customFormat="1" ht="220.5" customHeight="1" x14ac:dyDescent="0.45">
      <c r="B103" s="902"/>
      <c r="C103" s="903"/>
      <c r="D103" s="904"/>
      <c r="E103" s="1085"/>
      <c r="F103" s="905" t="s">
        <v>2844</v>
      </c>
      <c r="G103" s="906" t="s">
        <v>2845</v>
      </c>
      <c r="H103" s="907">
        <v>0.5</v>
      </c>
      <c r="I103" s="908">
        <v>44696</v>
      </c>
      <c r="J103" s="908">
        <v>44895</v>
      </c>
      <c r="K103" s="907">
        <v>0</v>
      </c>
      <c r="L103" s="907">
        <v>0.1</v>
      </c>
      <c r="M103" s="909">
        <v>0.7</v>
      </c>
      <c r="N103" s="907">
        <v>1</v>
      </c>
      <c r="O103" s="910"/>
      <c r="P103" s="904"/>
      <c r="Q103" s="911"/>
      <c r="R103" s="926"/>
      <c r="S103" s="928"/>
      <c r="T103" s="914">
        <v>0.55000000000000004</v>
      </c>
      <c r="U103" s="915" t="s">
        <v>2846</v>
      </c>
      <c r="V103" s="915" t="s">
        <v>2847</v>
      </c>
      <c r="W103" s="916" t="str">
        <f t="shared" si="4"/>
        <v>En gestión</v>
      </c>
      <c r="X103" s="916" t="str">
        <f t="shared" si="6"/>
        <v>En gestión</v>
      </c>
      <c r="Y103" s="917"/>
      <c r="Z103" s="918"/>
      <c r="AA103" s="918"/>
      <c r="AB103" s="919"/>
      <c r="AC103" s="919"/>
      <c r="AD103" s="917"/>
      <c r="AE103" s="1125"/>
      <c r="AF103" s="1126"/>
      <c r="AG103" s="1126"/>
      <c r="AH103" s="1006"/>
      <c r="AI103" s="971"/>
      <c r="AJ103" s="971"/>
      <c r="AK103" s="917"/>
      <c r="AL103" s="917"/>
      <c r="AM103" s="917"/>
      <c r="AN103" s="917"/>
    </row>
    <row r="104" spans="2:40" s="901" customFormat="1" ht="162" customHeight="1" x14ac:dyDescent="0.45">
      <c r="B104" s="934" t="s">
        <v>2161</v>
      </c>
      <c r="C104" s="935" t="s">
        <v>2848</v>
      </c>
      <c r="D104" s="936" t="s">
        <v>2849</v>
      </c>
      <c r="E104" s="936" t="s">
        <v>2850</v>
      </c>
      <c r="F104" s="937" t="s">
        <v>2851</v>
      </c>
      <c r="G104" s="938" t="s">
        <v>2852</v>
      </c>
      <c r="H104" s="939">
        <v>0.4</v>
      </c>
      <c r="I104" s="959">
        <v>44652</v>
      </c>
      <c r="J104" s="959">
        <v>44694</v>
      </c>
      <c r="K104" s="939">
        <v>0</v>
      </c>
      <c r="L104" s="939">
        <v>1</v>
      </c>
      <c r="M104" s="941">
        <v>1</v>
      </c>
      <c r="N104" s="939">
        <v>1</v>
      </c>
      <c r="O104" s="942">
        <v>57995000</v>
      </c>
      <c r="P104" s="942">
        <v>8012368</v>
      </c>
      <c r="Q104" s="1138"/>
      <c r="R104" s="1011">
        <v>1</v>
      </c>
      <c r="S104" s="950" t="s">
        <v>2853</v>
      </c>
      <c r="T104" s="977">
        <v>1</v>
      </c>
      <c r="U104" s="930" t="s">
        <v>2854</v>
      </c>
      <c r="V104" s="965" t="s">
        <v>2855</v>
      </c>
      <c r="W104" s="916" t="str">
        <f t="shared" si="4"/>
        <v>Terminado</v>
      </c>
      <c r="X104" s="916" t="str">
        <f t="shared" si="6"/>
        <v>Terminado</v>
      </c>
      <c r="Y104" s="986" t="s">
        <v>2856</v>
      </c>
      <c r="Z104" s="918">
        <f>SUMPRODUCT(T104:T106,H104:H106)</f>
        <v>0.83499999999999996</v>
      </c>
      <c r="AA104" s="918">
        <f>SUMPRODUCT(H104:H106,M104:M106)</f>
        <v>0.83499999999999996</v>
      </c>
      <c r="AB104" s="919" t="str">
        <f>IF(AA104&lt;1%,"Sin iniciar",IF(AA104=100%,"Terminado","En gestión"))</f>
        <v>En gestión</v>
      </c>
      <c r="AC104" s="919" t="str">
        <f>IF(Z104&lt;1%,"Sin iniciar",IF(Z104=100%,"Terminado","En gestión"))</f>
        <v>En gestión</v>
      </c>
      <c r="AD104" s="927" t="s">
        <v>58</v>
      </c>
      <c r="AE104" s="1057">
        <v>8012368</v>
      </c>
      <c r="AF104" s="932">
        <v>0</v>
      </c>
      <c r="AG104" s="932">
        <v>2403710</v>
      </c>
      <c r="AH104" s="1118">
        <v>57995000</v>
      </c>
      <c r="AI104" s="924">
        <v>57995000</v>
      </c>
      <c r="AJ104" s="924">
        <v>40211000</v>
      </c>
      <c r="AK104" s="986" t="s">
        <v>91</v>
      </c>
      <c r="AL104" s="927" t="s">
        <v>92</v>
      </c>
      <c r="AM104" s="927" t="s">
        <v>93</v>
      </c>
      <c r="AN104" s="927" t="s">
        <v>2857</v>
      </c>
    </row>
    <row r="105" spans="2:40" s="901" customFormat="1" ht="162" customHeight="1" x14ac:dyDescent="0.45">
      <c r="B105" s="934"/>
      <c r="C105" s="935"/>
      <c r="D105" s="936"/>
      <c r="E105" s="936"/>
      <c r="F105" s="937" t="s">
        <v>2858</v>
      </c>
      <c r="G105" s="938" t="s">
        <v>2859</v>
      </c>
      <c r="H105" s="939">
        <v>0.1</v>
      </c>
      <c r="I105" s="959">
        <v>44697</v>
      </c>
      <c r="J105" s="959">
        <v>44712</v>
      </c>
      <c r="K105" s="939">
        <v>0</v>
      </c>
      <c r="L105" s="939">
        <v>1</v>
      </c>
      <c r="M105" s="941">
        <v>1</v>
      </c>
      <c r="N105" s="939">
        <v>1</v>
      </c>
      <c r="O105" s="942"/>
      <c r="P105" s="942"/>
      <c r="Q105" s="1138"/>
      <c r="R105" s="1011"/>
      <c r="S105" s="950"/>
      <c r="T105" s="977">
        <v>1</v>
      </c>
      <c r="U105" s="930" t="s">
        <v>2854</v>
      </c>
      <c r="V105" s="965" t="s">
        <v>2860</v>
      </c>
      <c r="W105" s="916" t="str">
        <f t="shared" si="4"/>
        <v>Terminado</v>
      </c>
      <c r="X105" s="916" t="str">
        <f t="shared" si="6"/>
        <v>Terminado</v>
      </c>
      <c r="Y105" s="986"/>
      <c r="Z105" s="918"/>
      <c r="AA105" s="918"/>
      <c r="AB105" s="919"/>
      <c r="AC105" s="919"/>
      <c r="AD105" s="927"/>
      <c r="AE105" s="1057"/>
      <c r="AF105" s="932"/>
      <c r="AG105" s="932"/>
      <c r="AH105" s="1118"/>
      <c r="AI105" s="924"/>
      <c r="AJ105" s="924"/>
      <c r="AK105" s="986"/>
      <c r="AL105" s="927"/>
      <c r="AM105" s="927"/>
      <c r="AN105" s="927"/>
    </row>
    <row r="106" spans="2:40" s="901" customFormat="1" ht="162" customHeight="1" x14ac:dyDescent="0.45">
      <c r="B106" s="934"/>
      <c r="C106" s="935"/>
      <c r="D106" s="936"/>
      <c r="E106" s="936"/>
      <c r="F106" s="937" t="s">
        <v>2861</v>
      </c>
      <c r="G106" s="938" t="s">
        <v>2862</v>
      </c>
      <c r="H106" s="939">
        <v>0.5</v>
      </c>
      <c r="I106" s="959">
        <v>44713</v>
      </c>
      <c r="J106" s="959">
        <v>44895</v>
      </c>
      <c r="K106" s="939">
        <v>0</v>
      </c>
      <c r="L106" s="939">
        <v>0.17</v>
      </c>
      <c r="M106" s="941">
        <v>0.67</v>
      </c>
      <c r="N106" s="939">
        <v>1</v>
      </c>
      <c r="O106" s="942"/>
      <c r="P106" s="942"/>
      <c r="Q106" s="1139"/>
      <c r="R106" s="1011"/>
      <c r="S106" s="950"/>
      <c r="T106" s="977">
        <v>0.67</v>
      </c>
      <c r="U106" s="965" t="s">
        <v>2863</v>
      </c>
      <c r="V106" s="965" t="s">
        <v>2864</v>
      </c>
      <c r="W106" s="916" t="str">
        <f t="shared" si="4"/>
        <v>En gestión</v>
      </c>
      <c r="X106" s="916" t="str">
        <f t="shared" si="6"/>
        <v>En gestión</v>
      </c>
      <c r="Y106" s="986"/>
      <c r="Z106" s="918"/>
      <c r="AA106" s="918"/>
      <c r="AB106" s="919"/>
      <c r="AC106" s="919"/>
      <c r="AD106" s="927"/>
      <c r="AE106" s="1057"/>
      <c r="AF106" s="932"/>
      <c r="AG106" s="932"/>
      <c r="AH106" s="1118"/>
      <c r="AI106" s="924"/>
      <c r="AJ106" s="924"/>
      <c r="AK106" s="986"/>
      <c r="AL106" s="927"/>
      <c r="AM106" s="927"/>
      <c r="AN106" s="927"/>
    </row>
    <row r="107" spans="2:40" s="901" customFormat="1" ht="162" customHeight="1" x14ac:dyDescent="0.45">
      <c r="B107" s="934" t="s">
        <v>2161</v>
      </c>
      <c r="C107" s="935" t="s">
        <v>2865</v>
      </c>
      <c r="D107" s="936" t="s">
        <v>2866</v>
      </c>
      <c r="E107" s="936" t="s">
        <v>2867</v>
      </c>
      <c r="F107" s="937" t="s">
        <v>2868</v>
      </c>
      <c r="G107" s="938" t="s">
        <v>2869</v>
      </c>
      <c r="H107" s="939">
        <v>0.33</v>
      </c>
      <c r="I107" s="959">
        <v>44564</v>
      </c>
      <c r="J107" s="959">
        <v>44925</v>
      </c>
      <c r="K107" s="939">
        <v>0.25</v>
      </c>
      <c r="L107" s="939">
        <v>0.5</v>
      </c>
      <c r="M107" s="941">
        <v>0.75</v>
      </c>
      <c r="N107" s="939">
        <v>1</v>
      </c>
      <c r="O107" s="942">
        <v>120816000</v>
      </c>
      <c r="P107" s="942">
        <v>106842284</v>
      </c>
      <c r="Q107" s="1140"/>
      <c r="R107" s="1011">
        <v>1</v>
      </c>
      <c r="S107" s="950" t="s">
        <v>2870</v>
      </c>
      <c r="T107" s="977">
        <v>0.75</v>
      </c>
      <c r="U107" s="976" t="s">
        <v>2871</v>
      </c>
      <c r="V107" s="976" t="s">
        <v>2872</v>
      </c>
      <c r="W107" s="916" t="str">
        <f t="shared" si="4"/>
        <v>En gestión</v>
      </c>
      <c r="X107" s="916" t="str">
        <f t="shared" si="6"/>
        <v>En gestión</v>
      </c>
      <c r="Y107" s="986" t="s">
        <v>2873</v>
      </c>
      <c r="Z107" s="918">
        <f>SUMPRODUCT(T107:T109,H107:H109)</f>
        <v>0.74319999999999997</v>
      </c>
      <c r="AA107" s="918">
        <f>SUMPRODUCT(H107:H109,M107:M109)</f>
        <v>0.74319999999999997</v>
      </c>
      <c r="AB107" s="919" t="str">
        <f>IF(AA107&lt;1%,"Sin iniciar",IF(AA107=100%,"Terminado","En gestión"))</f>
        <v>En gestión</v>
      </c>
      <c r="AC107" s="919" t="str">
        <f>IF(Z107&lt;1%,"Sin iniciar",IF(Z107=100%,"Terminado","En gestión"))</f>
        <v>En gestión</v>
      </c>
      <c r="AD107" s="927" t="s">
        <v>58</v>
      </c>
      <c r="AE107" s="1116">
        <v>106842284</v>
      </c>
      <c r="AF107" s="932">
        <v>0</v>
      </c>
      <c r="AG107" s="932" t="s">
        <v>2874</v>
      </c>
      <c r="AH107" s="1118">
        <v>192819979.19999999</v>
      </c>
      <c r="AI107" s="924">
        <v>192819979.19999999</v>
      </c>
      <c r="AJ107" s="924">
        <v>137278283</v>
      </c>
      <c r="AK107" s="986" t="s">
        <v>91</v>
      </c>
      <c r="AL107" s="927" t="s">
        <v>92</v>
      </c>
      <c r="AM107" s="927" t="s">
        <v>93</v>
      </c>
      <c r="AN107" s="927" t="s">
        <v>2857</v>
      </c>
    </row>
    <row r="108" spans="2:40" s="901" customFormat="1" ht="162" customHeight="1" x14ac:dyDescent="0.45">
      <c r="B108" s="934"/>
      <c r="C108" s="935"/>
      <c r="D108" s="936"/>
      <c r="E108" s="936"/>
      <c r="F108" s="937" t="s">
        <v>2875</v>
      </c>
      <c r="G108" s="938" t="s">
        <v>2876</v>
      </c>
      <c r="H108" s="939">
        <v>0.33</v>
      </c>
      <c r="I108" s="959">
        <v>44564</v>
      </c>
      <c r="J108" s="959">
        <v>44925</v>
      </c>
      <c r="K108" s="939">
        <v>0.25</v>
      </c>
      <c r="L108" s="939">
        <v>0.5</v>
      </c>
      <c r="M108" s="941">
        <v>0.75</v>
      </c>
      <c r="N108" s="939">
        <v>1</v>
      </c>
      <c r="O108" s="942"/>
      <c r="P108" s="942"/>
      <c r="Q108" s="1138"/>
      <c r="R108" s="1011"/>
      <c r="S108" s="950"/>
      <c r="T108" s="977">
        <v>0.75</v>
      </c>
      <c r="U108" s="976" t="s">
        <v>2877</v>
      </c>
      <c r="V108" s="976" t="s">
        <v>2878</v>
      </c>
      <c r="W108" s="916" t="str">
        <f t="shared" si="4"/>
        <v>En gestión</v>
      </c>
      <c r="X108" s="916" t="str">
        <f t="shared" si="6"/>
        <v>En gestión</v>
      </c>
      <c r="Y108" s="986"/>
      <c r="Z108" s="918"/>
      <c r="AA108" s="918"/>
      <c r="AB108" s="919"/>
      <c r="AC108" s="919"/>
      <c r="AD108" s="927"/>
      <c r="AE108" s="1116"/>
      <c r="AF108" s="932"/>
      <c r="AG108" s="932"/>
      <c r="AH108" s="1118"/>
      <c r="AI108" s="924"/>
      <c r="AJ108" s="924"/>
      <c r="AK108" s="986"/>
      <c r="AL108" s="927"/>
      <c r="AM108" s="927"/>
      <c r="AN108" s="927"/>
    </row>
    <row r="109" spans="2:40" s="901" customFormat="1" ht="291.75" customHeight="1" x14ac:dyDescent="0.45">
      <c r="B109" s="934"/>
      <c r="C109" s="935"/>
      <c r="D109" s="936"/>
      <c r="E109" s="936"/>
      <c r="F109" s="937" t="s">
        <v>2879</v>
      </c>
      <c r="G109" s="938" t="s">
        <v>2880</v>
      </c>
      <c r="H109" s="939">
        <v>0.34</v>
      </c>
      <c r="I109" s="959">
        <v>44593</v>
      </c>
      <c r="J109" s="959">
        <v>44925</v>
      </c>
      <c r="K109" s="939">
        <v>0.18</v>
      </c>
      <c r="L109" s="939">
        <v>0.45</v>
      </c>
      <c r="M109" s="941">
        <v>0.73</v>
      </c>
      <c r="N109" s="939">
        <v>1</v>
      </c>
      <c r="O109" s="942"/>
      <c r="P109" s="942"/>
      <c r="Q109" s="1139"/>
      <c r="R109" s="1011"/>
      <c r="S109" s="950"/>
      <c r="T109" s="977">
        <v>0.73</v>
      </c>
      <c r="U109" s="915" t="s">
        <v>2881</v>
      </c>
      <c r="V109" s="976" t="s">
        <v>2882</v>
      </c>
      <c r="W109" s="916" t="str">
        <f t="shared" si="4"/>
        <v>En gestión</v>
      </c>
      <c r="X109" s="916" t="str">
        <f t="shared" si="6"/>
        <v>En gestión</v>
      </c>
      <c r="Y109" s="986"/>
      <c r="Z109" s="918"/>
      <c r="AA109" s="918"/>
      <c r="AB109" s="919"/>
      <c r="AC109" s="919"/>
      <c r="AD109" s="927"/>
      <c r="AE109" s="1116"/>
      <c r="AF109" s="932"/>
      <c r="AG109" s="932"/>
      <c r="AH109" s="1118"/>
      <c r="AI109" s="924"/>
      <c r="AJ109" s="924"/>
      <c r="AK109" s="986"/>
      <c r="AL109" s="927"/>
      <c r="AM109" s="927"/>
      <c r="AN109" s="927"/>
    </row>
    <row r="110" spans="2:40" s="901" customFormat="1" ht="291.75" customHeight="1" x14ac:dyDescent="0.45">
      <c r="B110" s="934" t="s">
        <v>2161</v>
      </c>
      <c r="C110" s="935" t="s">
        <v>2883</v>
      </c>
      <c r="D110" s="936" t="s">
        <v>2884</v>
      </c>
      <c r="E110" s="936" t="s">
        <v>2867</v>
      </c>
      <c r="F110" s="937" t="s">
        <v>2885</v>
      </c>
      <c r="G110" s="938" t="s">
        <v>2886</v>
      </c>
      <c r="H110" s="939">
        <v>0.8</v>
      </c>
      <c r="I110" s="959">
        <v>44593</v>
      </c>
      <c r="J110" s="959">
        <v>44925</v>
      </c>
      <c r="K110" s="939">
        <v>0.18</v>
      </c>
      <c r="L110" s="939">
        <v>0.45</v>
      </c>
      <c r="M110" s="941">
        <v>0.73</v>
      </c>
      <c r="N110" s="939">
        <v>1</v>
      </c>
      <c r="O110" s="942">
        <v>126292860</v>
      </c>
      <c r="P110" s="942">
        <v>24073871</v>
      </c>
      <c r="Q110" s="1140"/>
      <c r="R110" s="1043">
        <v>1</v>
      </c>
      <c r="S110" s="913" t="s">
        <v>2887</v>
      </c>
      <c r="T110" s="977">
        <v>0.73</v>
      </c>
      <c r="U110" s="976" t="s">
        <v>2888</v>
      </c>
      <c r="V110" s="976" t="s">
        <v>2889</v>
      </c>
      <c r="W110" s="916" t="str">
        <f t="shared" si="4"/>
        <v>En gestión</v>
      </c>
      <c r="X110" s="916" t="str">
        <f t="shared" si="6"/>
        <v>En gestión</v>
      </c>
      <c r="Y110" s="917" t="s">
        <v>2890</v>
      </c>
      <c r="Z110" s="918">
        <f>SUMPRODUCT(H110:H111,T110:T111)</f>
        <v>0.73</v>
      </c>
      <c r="AA110" s="918">
        <f>SUMPRODUCT(H110:H111,M110:M111)</f>
        <v>0.73</v>
      </c>
      <c r="AB110" s="919" t="str">
        <f>IF(AA110&lt;1%,"Sin iniciar",IF(AA110=100%,"Terminado","En gestión"))</f>
        <v>En gestión</v>
      </c>
      <c r="AC110" s="919" t="str">
        <f>IF(Z110&lt;1%,"Sin iniciar",IF(Z110=100%,"Terminado","En gestión"))</f>
        <v>En gestión</v>
      </c>
      <c r="AD110" s="927" t="s">
        <v>2891</v>
      </c>
      <c r="AE110" s="1141">
        <v>24073871</v>
      </c>
      <c r="AF110" s="932">
        <v>0</v>
      </c>
      <c r="AG110" s="932">
        <v>6565601</v>
      </c>
      <c r="AH110" s="1118">
        <v>106752000</v>
      </c>
      <c r="AI110" s="924">
        <v>106752000</v>
      </c>
      <c r="AJ110" s="924">
        <v>66816000</v>
      </c>
      <c r="AK110" s="986" t="s">
        <v>91</v>
      </c>
      <c r="AL110" s="927" t="s">
        <v>92</v>
      </c>
      <c r="AM110" s="927" t="s">
        <v>93</v>
      </c>
      <c r="AN110" s="927" t="s">
        <v>2857</v>
      </c>
    </row>
    <row r="111" spans="2:40" s="901" customFormat="1" ht="291.75" customHeight="1" x14ac:dyDescent="0.45">
      <c r="B111" s="934"/>
      <c r="C111" s="935"/>
      <c r="D111" s="936"/>
      <c r="E111" s="936"/>
      <c r="F111" s="937" t="s">
        <v>2892</v>
      </c>
      <c r="G111" s="938" t="s">
        <v>2893</v>
      </c>
      <c r="H111" s="939">
        <v>0.2</v>
      </c>
      <c r="I111" s="959">
        <v>44593</v>
      </c>
      <c r="J111" s="959">
        <v>44925</v>
      </c>
      <c r="K111" s="939">
        <v>0.18</v>
      </c>
      <c r="L111" s="939">
        <v>0.45</v>
      </c>
      <c r="M111" s="941">
        <v>0.73</v>
      </c>
      <c r="N111" s="939">
        <v>1</v>
      </c>
      <c r="O111" s="942"/>
      <c r="P111" s="942"/>
      <c r="Q111" s="1138"/>
      <c r="R111" s="1043"/>
      <c r="S111" s="913"/>
      <c r="T111" s="977">
        <v>0.73</v>
      </c>
      <c r="U111" s="976" t="s">
        <v>2894</v>
      </c>
      <c r="V111" s="976" t="s">
        <v>2895</v>
      </c>
      <c r="W111" s="916" t="str">
        <f t="shared" si="4"/>
        <v>En gestión</v>
      </c>
      <c r="X111" s="916" t="str">
        <f t="shared" si="6"/>
        <v>En gestión</v>
      </c>
      <c r="Y111" s="917"/>
      <c r="Z111" s="918"/>
      <c r="AA111" s="918"/>
      <c r="AB111" s="919"/>
      <c r="AC111" s="919"/>
      <c r="AD111" s="927"/>
      <c r="AE111" s="1141"/>
      <c r="AF111" s="932"/>
      <c r="AG111" s="932"/>
      <c r="AH111" s="1118"/>
      <c r="AI111" s="924"/>
      <c r="AJ111" s="924"/>
      <c r="AK111" s="986"/>
      <c r="AL111" s="927"/>
      <c r="AM111" s="927"/>
      <c r="AN111" s="927"/>
    </row>
    <row r="112" spans="2:40" s="901" customFormat="1" ht="162" customHeight="1" x14ac:dyDescent="0.45">
      <c r="B112" s="934" t="s">
        <v>2896</v>
      </c>
      <c r="C112" s="935" t="s">
        <v>2897</v>
      </c>
      <c r="D112" s="936" t="s">
        <v>2898</v>
      </c>
      <c r="E112" s="936" t="s">
        <v>2899</v>
      </c>
      <c r="F112" s="937" t="s">
        <v>2900</v>
      </c>
      <c r="G112" s="938" t="s">
        <v>2901</v>
      </c>
      <c r="H112" s="939">
        <v>0.3</v>
      </c>
      <c r="I112" s="959">
        <v>44607</v>
      </c>
      <c r="J112" s="959">
        <v>44742</v>
      </c>
      <c r="K112" s="939">
        <v>0.34</v>
      </c>
      <c r="L112" s="939">
        <v>1</v>
      </c>
      <c r="M112" s="941">
        <v>1</v>
      </c>
      <c r="N112" s="939">
        <v>1</v>
      </c>
      <c r="O112" s="942">
        <v>142867640</v>
      </c>
      <c r="P112" s="942">
        <v>18766632</v>
      </c>
      <c r="Q112" s="1138"/>
      <c r="R112" s="1035">
        <v>1</v>
      </c>
      <c r="S112" s="913" t="s">
        <v>2902</v>
      </c>
      <c r="T112" s="914">
        <v>1</v>
      </c>
      <c r="U112" s="1038" t="s">
        <v>2903</v>
      </c>
      <c r="V112" s="1038" t="s">
        <v>738</v>
      </c>
      <c r="W112" s="916" t="str">
        <f t="shared" si="4"/>
        <v>Terminado</v>
      </c>
      <c r="X112" s="916" t="str">
        <f t="shared" si="6"/>
        <v>Terminado</v>
      </c>
      <c r="Y112" s="917" t="s">
        <v>2904</v>
      </c>
      <c r="Z112" s="918">
        <f>SUMPRODUCT(H112:H115,T112:T115)</f>
        <v>0.55000000000000004</v>
      </c>
      <c r="AA112" s="918">
        <f>SUMPRODUCT(H112:H115,M112:M115)</f>
        <v>0.55000000000000004</v>
      </c>
      <c r="AB112" s="919" t="str">
        <f>IF(AA112&lt;1%,"Sin iniciar",IF(AA112=100%,"Terminado","En gestión"))</f>
        <v>En gestión</v>
      </c>
      <c r="AC112" s="919" t="str">
        <f>IF(Z112&lt;1%,"Sin iniciar",IF(Z112=100%,"Terminado","En gestión"))</f>
        <v>En gestión</v>
      </c>
      <c r="AD112" s="927" t="s">
        <v>58</v>
      </c>
      <c r="AE112" s="1057">
        <v>0</v>
      </c>
      <c r="AF112" s="932">
        <v>0</v>
      </c>
      <c r="AG112" s="932">
        <v>0</v>
      </c>
      <c r="AH112" s="1118">
        <v>0</v>
      </c>
      <c r="AI112" s="924">
        <v>0</v>
      </c>
      <c r="AJ112" s="924">
        <v>0</v>
      </c>
      <c r="AK112" s="986" t="s">
        <v>90</v>
      </c>
      <c r="AL112" s="927"/>
      <c r="AM112" s="927"/>
      <c r="AN112" s="927"/>
    </row>
    <row r="113" spans="2:40" s="901" customFormat="1" ht="274.5" customHeight="1" x14ac:dyDescent="0.45">
      <c r="B113" s="934"/>
      <c r="C113" s="935"/>
      <c r="D113" s="936"/>
      <c r="E113" s="936"/>
      <c r="F113" s="937" t="s">
        <v>2905</v>
      </c>
      <c r="G113" s="938" t="s">
        <v>2906</v>
      </c>
      <c r="H113" s="939">
        <v>0.5</v>
      </c>
      <c r="I113" s="959">
        <v>44743</v>
      </c>
      <c r="J113" s="959">
        <v>44926</v>
      </c>
      <c r="K113" s="939">
        <v>0</v>
      </c>
      <c r="L113" s="939">
        <v>0</v>
      </c>
      <c r="M113" s="941">
        <v>0.5</v>
      </c>
      <c r="N113" s="939">
        <v>1</v>
      </c>
      <c r="O113" s="942"/>
      <c r="P113" s="942"/>
      <c r="Q113" s="1138"/>
      <c r="R113" s="1035"/>
      <c r="S113" s="913"/>
      <c r="T113" s="1046">
        <v>0.5</v>
      </c>
      <c r="U113" s="915" t="s">
        <v>2907</v>
      </c>
      <c r="V113" s="1142" t="s">
        <v>2908</v>
      </c>
      <c r="W113" s="916" t="str">
        <f t="shared" si="4"/>
        <v>En gestión</v>
      </c>
      <c r="X113" s="916" t="str">
        <f t="shared" si="6"/>
        <v>En gestión</v>
      </c>
      <c r="Y113" s="917"/>
      <c r="Z113" s="918"/>
      <c r="AA113" s="918"/>
      <c r="AB113" s="919"/>
      <c r="AC113" s="919"/>
      <c r="AD113" s="927"/>
      <c r="AE113" s="1057"/>
      <c r="AF113" s="932"/>
      <c r="AG113" s="932"/>
      <c r="AH113" s="1118"/>
      <c r="AI113" s="924"/>
      <c r="AJ113" s="924"/>
      <c r="AK113" s="986"/>
      <c r="AL113" s="927"/>
      <c r="AM113" s="927"/>
      <c r="AN113" s="927"/>
    </row>
    <row r="114" spans="2:40" s="901" customFormat="1" ht="162" customHeight="1" x14ac:dyDescent="0.45">
      <c r="B114" s="934"/>
      <c r="C114" s="935"/>
      <c r="D114" s="936"/>
      <c r="E114" s="936"/>
      <c r="F114" s="937" t="s">
        <v>2909</v>
      </c>
      <c r="G114" s="938" t="s">
        <v>2910</v>
      </c>
      <c r="H114" s="939">
        <v>0.1</v>
      </c>
      <c r="I114" s="959">
        <v>44896</v>
      </c>
      <c r="J114" s="959">
        <v>44926</v>
      </c>
      <c r="K114" s="939">
        <v>0</v>
      </c>
      <c r="L114" s="939">
        <v>0</v>
      </c>
      <c r="M114" s="941">
        <v>0</v>
      </c>
      <c r="N114" s="939">
        <v>1</v>
      </c>
      <c r="O114" s="942"/>
      <c r="P114" s="942"/>
      <c r="Q114" s="1138"/>
      <c r="R114" s="1035"/>
      <c r="S114" s="913"/>
      <c r="T114" s="978">
        <v>0</v>
      </c>
      <c r="U114" s="1049" t="s">
        <v>2911</v>
      </c>
      <c r="V114" s="930" t="s">
        <v>58</v>
      </c>
      <c r="W114" s="916" t="str">
        <f t="shared" si="4"/>
        <v>Sin iniciar</v>
      </c>
      <c r="X114" s="916" t="str">
        <f t="shared" si="6"/>
        <v>Sin iniciar</v>
      </c>
      <c r="Y114" s="917"/>
      <c r="Z114" s="918"/>
      <c r="AA114" s="918"/>
      <c r="AB114" s="919"/>
      <c r="AC114" s="919"/>
      <c r="AD114" s="927"/>
      <c r="AE114" s="1057"/>
      <c r="AF114" s="932"/>
      <c r="AG114" s="932"/>
      <c r="AH114" s="1118"/>
      <c r="AI114" s="924"/>
      <c r="AJ114" s="924"/>
      <c r="AK114" s="986"/>
      <c r="AL114" s="927"/>
      <c r="AM114" s="927"/>
      <c r="AN114" s="927"/>
    </row>
    <row r="115" spans="2:40" s="901" customFormat="1" ht="162" customHeight="1" x14ac:dyDescent="0.45">
      <c r="B115" s="934"/>
      <c r="C115" s="935"/>
      <c r="D115" s="936"/>
      <c r="E115" s="936"/>
      <c r="F115" s="937" t="s">
        <v>2912</v>
      </c>
      <c r="G115" s="938" t="s">
        <v>2913</v>
      </c>
      <c r="H115" s="939">
        <v>0.1</v>
      </c>
      <c r="I115" s="959">
        <v>44896</v>
      </c>
      <c r="J115" s="959">
        <v>44926</v>
      </c>
      <c r="K115" s="939">
        <v>0</v>
      </c>
      <c r="L115" s="939">
        <v>0</v>
      </c>
      <c r="M115" s="941">
        <v>0</v>
      </c>
      <c r="N115" s="939">
        <v>1</v>
      </c>
      <c r="O115" s="942"/>
      <c r="P115" s="942"/>
      <c r="Q115" s="1138"/>
      <c r="R115" s="1035"/>
      <c r="S115" s="913"/>
      <c r="T115" s="978">
        <v>0</v>
      </c>
      <c r="U115" s="1049" t="s">
        <v>2911</v>
      </c>
      <c r="V115" s="930" t="s">
        <v>58</v>
      </c>
      <c r="W115" s="916" t="str">
        <f t="shared" si="4"/>
        <v>Sin iniciar</v>
      </c>
      <c r="X115" s="916" t="str">
        <f t="shared" si="6"/>
        <v>Sin iniciar</v>
      </c>
      <c r="Y115" s="917"/>
      <c r="Z115" s="918"/>
      <c r="AA115" s="918"/>
      <c r="AB115" s="919"/>
      <c r="AC115" s="919"/>
      <c r="AD115" s="927"/>
      <c r="AE115" s="1057"/>
      <c r="AF115" s="932"/>
      <c r="AG115" s="932"/>
      <c r="AH115" s="1118"/>
      <c r="AI115" s="924"/>
      <c r="AJ115" s="924"/>
      <c r="AK115" s="986"/>
      <c r="AL115" s="927"/>
      <c r="AM115" s="927"/>
      <c r="AN115" s="927"/>
    </row>
    <row r="116" spans="2:40" s="901" customFormat="1" ht="162" customHeight="1" x14ac:dyDescent="0.45">
      <c r="B116" s="934" t="s">
        <v>2896</v>
      </c>
      <c r="C116" s="935" t="s">
        <v>2914</v>
      </c>
      <c r="D116" s="936" t="s">
        <v>2915</v>
      </c>
      <c r="E116" s="936" t="s">
        <v>2916</v>
      </c>
      <c r="F116" s="937" t="s">
        <v>2917</v>
      </c>
      <c r="G116" s="938" t="s">
        <v>2918</v>
      </c>
      <c r="H116" s="939">
        <v>0.3</v>
      </c>
      <c r="I116" s="959">
        <v>44607</v>
      </c>
      <c r="J116" s="959">
        <v>44742</v>
      </c>
      <c r="K116" s="939">
        <v>0.34</v>
      </c>
      <c r="L116" s="939">
        <v>1</v>
      </c>
      <c r="M116" s="941">
        <v>1</v>
      </c>
      <c r="N116" s="939">
        <v>1</v>
      </c>
      <c r="O116" s="942">
        <v>192609456</v>
      </c>
      <c r="P116" s="942">
        <v>18766632</v>
      </c>
      <c r="Q116" s="1138"/>
      <c r="R116" s="1035">
        <v>1</v>
      </c>
      <c r="S116" s="913" t="s">
        <v>2919</v>
      </c>
      <c r="T116" s="914">
        <v>1</v>
      </c>
      <c r="U116" s="1038" t="s">
        <v>973</v>
      </c>
      <c r="V116" s="1038" t="s">
        <v>738</v>
      </c>
      <c r="W116" s="916" t="str">
        <f t="shared" si="4"/>
        <v>Terminado</v>
      </c>
      <c r="X116" s="916" t="str">
        <f t="shared" si="6"/>
        <v>Terminado</v>
      </c>
      <c r="Y116" s="986" t="s">
        <v>2920</v>
      </c>
      <c r="Z116" s="918">
        <f>SUMPRODUCT(H116:H119,T116:T119)</f>
        <v>0.55000000000000004</v>
      </c>
      <c r="AA116" s="918">
        <f>SUMPRODUCT(H116:H119,M116:M119)</f>
        <v>0.55000000000000004</v>
      </c>
      <c r="AB116" s="919" t="str">
        <f>IF(AA116&lt;1%,"Sin iniciar",IF(AA116=100%,"Terminado","En gestión"))</f>
        <v>En gestión</v>
      </c>
      <c r="AC116" s="919" t="str">
        <f>IF(Z116&lt;1%,"Sin iniciar",IF(Z116=100%,"Terminado","En gestión"))</f>
        <v>En gestión</v>
      </c>
      <c r="AD116" s="927" t="s">
        <v>58</v>
      </c>
      <c r="AE116" s="1057">
        <v>0</v>
      </c>
      <c r="AF116" s="932">
        <v>0</v>
      </c>
      <c r="AG116" s="932">
        <v>0</v>
      </c>
      <c r="AH116" s="1118">
        <v>0</v>
      </c>
      <c r="AI116" s="924">
        <v>0</v>
      </c>
      <c r="AJ116" s="924">
        <v>0</v>
      </c>
      <c r="AK116" s="986" t="s">
        <v>90</v>
      </c>
      <c r="AL116" s="986" t="s">
        <v>90</v>
      </c>
      <c r="AM116" s="986" t="s">
        <v>90</v>
      </c>
      <c r="AN116" s="986" t="s">
        <v>90</v>
      </c>
    </row>
    <row r="117" spans="2:40" s="901" customFormat="1" ht="408" customHeight="1" x14ac:dyDescent="0.45">
      <c r="B117" s="934"/>
      <c r="C117" s="935"/>
      <c r="D117" s="936"/>
      <c r="E117" s="936"/>
      <c r="F117" s="937" t="s">
        <v>2921</v>
      </c>
      <c r="G117" s="938" t="s">
        <v>2922</v>
      </c>
      <c r="H117" s="939">
        <v>0.5</v>
      </c>
      <c r="I117" s="959">
        <v>44743</v>
      </c>
      <c r="J117" s="959">
        <v>44926</v>
      </c>
      <c r="K117" s="939">
        <v>0</v>
      </c>
      <c r="L117" s="939">
        <v>0</v>
      </c>
      <c r="M117" s="941">
        <v>0.5</v>
      </c>
      <c r="N117" s="939">
        <v>1</v>
      </c>
      <c r="O117" s="942"/>
      <c r="P117" s="942"/>
      <c r="Q117" s="1138"/>
      <c r="R117" s="1035"/>
      <c r="S117" s="913"/>
      <c r="T117" s="1046">
        <v>0.5</v>
      </c>
      <c r="U117" s="1142" t="s">
        <v>2923</v>
      </c>
      <c r="V117" s="1142" t="s">
        <v>2924</v>
      </c>
      <c r="W117" s="916" t="str">
        <f t="shared" si="4"/>
        <v>En gestión</v>
      </c>
      <c r="X117" s="916" t="str">
        <f t="shared" si="6"/>
        <v>En gestión</v>
      </c>
      <c r="Y117" s="986"/>
      <c r="Z117" s="918"/>
      <c r="AA117" s="918"/>
      <c r="AB117" s="919"/>
      <c r="AC117" s="919"/>
      <c r="AD117" s="927"/>
      <c r="AE117" s="1057"/>
      <c r="AF117" s="932"/>
      <c r="AG117" s="932"/>
      <c r="AH117" s="1118"/>
      <c r="AI117" s="924"/>
      <c r="AJ117" s="924"/>
      <c r="AK117" s="986"/>
      <c r="AL117" s="986"/>
      <c r="AM117" s="986"/>
      <c r="AN117" s="986"/>
    </row>
    <row r="118" spans="2:40" s="901" customFormat="1" ht="162" customHeight="1" x14ac:dyDescent="0.45">
      <c r="B118" s="934"/>
      <c r="C118" s="935"/>
      <c r="D118" s="936"/>
      <c r="E118" s="936"/>
      <c r="F118" s="937" t="s">
        <v>2925</v>
      </c>
      <c r="G118" s="938" t="s">
        <v>2926</v>
      </c>
      <c r="H118" s="939">
        <v>0.1</v>
      </c>
      <c r="I118" s="959">
        <v>44896</v>
      </c>
      <c r="J118" s="959">
        <v>44926</v>
      </c>
      <c r="K118" s="939">
        <v>0</v>
      </c>
      <c r="L118" s="939">
        <v>0</v>
      </c>
      <c r="M118" s="941">
        <v>0</v>
      </c>
      <c r="N118" s="939">
        <v>1</v>
      </c>
      <c r="O118" s="942"/>
      <c r="P118" s="942"/>
      <c r="Q118" s="1138"/>
      <c r="R118" s="1035"/>
      <c r="S118" s="913"/>
      <c r="T118" s="978">
        <v>0</v>
      </c>
      <c r="U118" s="930" t="s">
        <v>2911</v>
      </c>
      <c r="V118" s="930" t="s">
        <v>58</v>
      </c>
      <c r="W118" s="916" t="str">
        <f t="shared" si="4"/>
        <v>Sin iniciar</v>
      </c>
      <c r="X118" s="916" t="str">
        <f t="shared" si="6"/>
        <v>Sin iniciar</v>
      </c>
      <c r="Y118" s="986"/>
      <c r="Z118" s="918"/>
      <c r="AA118" s="918"/>
      <c r="AB118" s="919"/>
      <c r="AC118" s="919"/>
      <c r="AD118" s="927"/>
      <c r="AE118" s="1057"/>
      <c r="AF118" s="932"/>
      <c r="AG118" s="932"/>
      <c r="AH118" s="1118"/>
      <c r="AI118" s="924"/>
      <c r="AJ118" s="924"/>
      <c r="AK118" s="986"/>
      <c r="AL118" s="986"/>
      <c r="AM118" s="986"/>
      <c r="AN118" s="986"/>
    </row>
    <row r="119" spans="2:40" s="901" customFormat="1" ht="162" customHeight="1" x14ac:dyDescent="0.45">
      <c r="B119" s="934"/>
      <c r="C119" s="935"/>
      <c r="D119" s="936"/>
      <c r="E119" s="936"/>
      <c r="F119" s="937" t="s">
        <v>2927</v>
      </c>
      <c r="G119" s="938" t="s">
        <v>2913</v>
      </c>
      <c r="H119" s="939">
        <v>0.1</v>
      </c>
      <c r="I119" s="959">
        <v>44896</v>
      </c>
      <c r="J119" s="959">
        <v>44926</v>
      </c>
      <c r="K119" s="939">
        <v>0</v>
      </c>
      <c r="L119" s="939">
        <v>0</v>
      </c>
      <c r="M119" s="941">
        <v>0</v>
      </c>
      <c r="N119" s="939">
        <v>1</v>
      </c>
      <c r="O119" s="942"/>
      <c r="P119" s="942"/>
      <c r="Q119" s="1138"/>
      <c r="R119" s="1035"/>
      <c r="S119" s="913"/>
      <c r="T119" s="978">
        <v>0</v>
      </c>
      <c r="U119" s="930" t="s">
        <v>2911</v>
      </c>
      <c r="V119" s="930" t="s">
        <v>58</v>
      </c>
      <c r="W119" s="916" t="str">
        <f t="shared" si="4"/>
        <v>Sin iniciar</v>
      </c>
      <c r="X119" s="916" t="str">
        <f t="shared" si="6"/>
        <v>Sin iniciar</v>
      </c>
      <c r="Y119" s="986"/>
      <c r="Z119" s="918"/>
      <c r="AA119" s="918"/>
      <c r="AB119" s="919"/>
      <c r="AC119" s="919"/>
      <c r="AD119" s="927"/>
      <c r="AE119" s="1057"/>
      <c r="AF119" s="932"/>
      <c r="AG119" s="932"/>
      <c r="AH119" s="1118"/>
      <c r="AI119" s="924"/>
      <c r="AJ119" s="924"/>
      <c r="AK119" s="986"/>
      <c r="AL119" s="986"/>
      <c r="AM119" s="986"/>
      <c r="AN119" s="986"/>
    </row>
    <row r="120" spans="2:40" s="901" customFormat="1" ht="162" customHeight="1" x14ac:dyDescent="0.45">
      <c r="B120" s="934" t="s">
        <v>2896</v>
      </c>
      <c r="C120" s="935" t="s">
        <v>2928</v>
      </c>
      <c r="D120" s="936" t="s">
        <v>2929</v>
      </c>
      <c r="E120" s="936" t="s">
        <v>2930</v>
      </c>
      <c r="F120" s="937" t="s">
        <v>2931</v>
      </c>
      <c r="G120" s="938" t="s">
        <v>2932</v>
      </c>
      <c r="H120" s="939">
        <v>0.25</v>
      </c>
      <c r="I120" s="959">
        <v>44567</v>
      </c>
      <c r="J120" s="959">
        <v>44651</v>
      </c>
      <c r="K120" s="939">
        <v>1</v>
      </c>
      <c r="L120" s="939">
        <v>1</v>
      </c>
      <c r="M120" s="941">
        <v>1</v>
      </c>
      <c r="N120" s="939">
        <v>1</v>
      </c>
      <c r="O120" s="942">
        <v>297531000</v>
      </c>
      <c r="P120" s="942">
        <v>6099102</v>
      </c>
      <c r="Q120" s="1138"/>
      <c r="R120" s="1035">
        <v>0.67</v>
      </c>
      <c r="S120" s="913" t="s">
        <v>2933</v>
      </c>
      <c r="T120" s="914">
        <v>1</v>
      </c>
      <c r="U120" s="915" t="s">
        <v>2934</v>
      </c>
      <c r="V120" s="915" t="s">
        <v>2934</v>
      </c>
      <c r="W120" s="916" t="str">
        <f t="shared" si="4"/>
        <v>Terminado</v>
      </c>
      <c r="X120" s="916" t="str">
        <f t="shared" si="6"/>
        <v>Terminado</v>
      </c>
      <c r="Y120" s="1143" t="s">
        <v>2935</v>
      </c>
      <c r="Z120" s="918">
        <f>SUMPRODUCT(H120:H123,T120:T123)</f>
        <v>0.75</v>
      </c>
      <c r="AA120" s="918">
        <f>SUMPRODUCT(H120:H123,M120:M123)</f>
        <v>0.75</v>
      </c>
      <c r="AB120" s="919" t="str">
        <f>IF(AA120&lt;1%,"Sin iniciar",IF(AA120=100%,"Terminado","En gestión"))</f>
        <v>En gestión</v>
      </c>
      <c r="AC120" s="919" t="str">
        <f>IF(Z120&lt;1%,"Sin iniciar",IF(Z120=100%,"Terminado","En gestión"))</f>
        <v>En gestión</v>
      </c>
      <c r="AD120" s="927" t="s">
        <v>58</v>
      </c>
      <c r="AE120" s="1057">
        <v>0</v>
      </c>
      <c r="AF120" s="932">
        <v>0</v>
      </c>
      <c r="AG120" s="932">
        <v>0</v>
      </c>
      <c r="AH120" s="1118">
        <v>0</v>
      </c>
      <c r="AI120" s="924">
        <v>0</v>
      </c>
      <c r="AJ120" s="924">
        <v>0</v>
      </c>
      <c r="AK120" s="1144" t="s">
        <v>90</v>
      </c>
      <c r="AL120" s="1144" t="s">
        <v>90</v>
      </c>
      <c r="AM120" s="1144" t="s">
        <v>90</v>
      </c>
      <c r="AN120" s="1144" t="s">
        <v>90</v>
      </c>
    </row>
    <row r="121" spans="2:40" s="901" customFormat="1" ht="285.75" customHeight="1" x14ac:dyDescent="0.45">
      <c r="B121" s="934"/>
      <c r="C121" s="935"/>
      <c r="D121" s="936"/>
      <c r="E121" s="936"/>
      <c r="F121" s="937" t="s">
        <v>2936</v>
      </c>
      <c r="G121" s="938" t="s">
        <v>2937</v>
      </c>
      <c r="H121" s="939">
        <v>0.25</v>
      </c>
      <c r="I121" s="959">
        <v>44652</v>
      </c>
      <c r="J121" s="959">
        <v>44742</v>
      </c>
      <c r="K121" s="939">
        <v>0</v>
      </c>
      <c r="L121" s="939">
        <v>1</v>
      </c>
      <c r="M121" s="941">
        <v>1</v>
      </c>
      <c r="N121" s="939">
        <v>1</v>
      </c>
      <c r="O121" s="942"/>
      <c r="P121" s="942"/>
      <c r="Q121" s="1138"/>
      <c r="R121" s="1035"/>
      <c r="S121" s="913"/>
      <c r="T121" s="914">
        <v>1</v>
      </c>
      <c r="U121" s="915" t="s">
        <v>2938</v>
      </c>
      <c r="V121" s="915" t="s">
        <v>2939</v>
      </c>
      <c r="W121" s="916" t="str">
        <f t="shared" si="4"/>
        <v>Terminado</v>
      </c>
      <c r="X121" s="916" t="str">
        <f t="shared" si="6"/>
        <v>Terminado</v>
      </c>
      <c r="Y121" s="1143"/>
      <c r="Z121" s="918"/>
      <c r="AA121" s="918"/>
      <c r="AB121" s="919"/>
      <c r="AC121" s="919"/>
      <c r="AD121" s="927"/>
      <c r="AE121" s="1057"/>
      <c r="AF121" s="932"/>
      <c r="AG121" s="932"/>
      <c r="AH121" s="1118"/>
      <c r="AI121" s="924"/>
      <c r="AJ121" s="924"/>
      <c r="AK121" s="1144"/>
      <c r="AL121" s="1144"/>
      <c r="AM121" s="1144"/>
      <c r="AN121" s="1144"/>
    </row>
    <row r="122" spans="2:40" s="901" customFormat="1" ht="285.75" customHeight="1" x14ac:dyDescent="0.45">
      <c r="B122" s="934"/>
      <c r="C122" s="935"/>
      <c r="D122" s="936"/>
      <c r="E122" s="936"/>
      <c r="F122" s="937" t="s">
        <v>2940</v>
      </c>
      <c r="G122" s="938" t="s">
        <v>2941</v>
      </c>
      <c r="H122" s="939">
        <v>0.25</v>
      </c>
      <c r="I122" s="959">
        <v>44743</v>
      </c>
      <c r="J122" s="959">
        <v>44925</v>
      </c>
      <c r="K122" s="939">
        <v>0</v>
      </c>
      <c r="L122" s="939">
        <v>0</v>
      </c>
      <c r="M122" s="941">
        <v>0.5</v>
      </c>
      <c r="N122" s="939">
        <v>1</v>
      </c>
      <c r="O122" s="942"/>
      <c r="P122" s="942"/>
      <c r="Q122" s="1138"/>
      <c r="R122" s="1035"/>
      <c r="S122" s="913"/>
      <c r="T122" s="914">
        <v>0.5</v>
      </c>
      <c r="U122" s="915" t="s">
        <v>2942</v>
      </c>
      <c r="V122" s="1142" t="s">
        <v>2943</v>
      </c>
      <c r="W122" s="916" t="str">
        <f t="shared" si="4"/>
        <v>En gestión</v>
      </c>
      <c r="X122" s="916" t="str">
        <f t="shared" si="6"/>
        <v>En gestión</v>
      </c>
      <c r="Y122" s="1143"/>
      <c r="Z122" s="918"/>
      <c r="AA122" s="918"/>
      <c r="AB122" s="919"/>
      <c r="AC122" s="919"/>
      <c r="AD122" s="927"/>
      <c r="AE122" s="1057"/>
      <c r="AF122" s="932"/>
      <c r="AG122" s="932"/>
      <c r="AH122" s="1118"/>
      <c r="AI122" s="924"/>
      <c r="AJ122" s="924"/>
      <c r="AK122" s="1144"/>
      <c r="AL122" s="1144"/>
      <c r="AM122" s="1144"/>
      <c r="AN122" s="1144"/>
    </row>
    <row r="123" spans="2:40" s="901" customFormat="1" ht="285.75" customHeight="1" x14ac:dyDescent="0.45">
      <c r="B123" s="934"/>
      <c r="C123" s="935"/>
      <c r="D123" s="936"/>
      <c r="E123" s="936"/>
      <c r="F123" s="937" t="s">
        <v>2944</v>
      </c>
      <c r="G123" s="938" t="s">
        <v>2945</v>
      </c>
      <c r="H123" s="939">
        <v>0.25</v>
      </c>
      <c r="I123" s="959">
        <v>44743</v>
      </c>
      <c r="J123" s="959">
        <v>44925</v>
      </c>
      <c r="K123" s="939">
        <v>0</v>
      </c>
      <c r="L123" s="939">
        <v>0</v>
      </c>
      <c r="M123" s="941">
        <v>0.5</v>
      </c>
      <c r="N123" s="939">
        <v>1</v>
      </c>
      <c r="O123" s="942"/>
      <c r="P123" s="942"/>
      <c r="Q123" s="1138"/>
      <c r="R123" s="1035"/>
      <c r="S123" s="913"/>
      <c r="T123" s="914">
        <v>0.5</v>
      </c>
      <c r="U123" s="915" t="s">
        <v>2946</v>
      </c>
      <c r="V123" s="1145" t="s">
        <v>2947</v>
      </c>
      <c r="W123" s="916" t="str">
        <f t="shared" si="4"/>
        <v>En gestión</v>
      </c>
      <c r="X123" s="916" t="str">
        <f t="shared" si="6"/>
        <v>En gestión</v>
      </c>
      <c r="Y123" s="1143"/>
      <c r="Z123" s="918"/>
      <c r="AA123" s="918"/>
      <c r="AB123" s="919"/>
      <c r="AC123" s="919"/>
      <c r="AD123" s="927"/>
      <c r="AE123" s="1057"/>
      <c r="AF123" s="932"/>
      <c r="AG123" s="932"/>
      <c r="AH123" s="1118"/>
      <c r="AI123" s="924"/>
      <c r="AJ123" s="924"/>
      <c r="AK123" s="1144"/>
      <c r="AL123" s="1144"/>
      <c r="AM123" s="1144"/>
      <c r="AN123" s="1144"/>
    </row>
    <row r="124" spans="2:40" s="901" customFormat="1" ht="189.95" customHeight="1" x14ac:dyDescent="0.45">
      <c r="B124" s="934" t="s">
        <v>2181</v>
      </c>
      <c r="C124" s="935" t="s">
        <v>2948</v>
      </c>
      <c r="D124" s="936" t="s">
        <v>2949</v>
      </c>
      <c r="E124" s="936" t="s">
        <v>2184</v>
      </c>
      <c r="F124" s="937" t="s">
        <v>2950</v>
      </c>
      <c r="G124" s="938" t="s">
        <v>2951</v>
      </c>
      <c r="H124" s="939">
        <v>0.25</v>
      </c>
      <c r="I124" s="959">
        <v>44564</v>
      </c>
      <c r="J124" s="959">
        <v>44650</v>
      </c>
      <c r="K124" s="939">
        <v>1</v>
      </c>
      <c r="L124" s="939">
        <v>1</v>
      </c>
      <c r="M124" s="941">
        <v>1</v>
      </c>
      <c r="N124" s="939">
        <v>1</v>
      </c>
      <c r="O124" s="942">
        <v>560000000</v>
      </c>
      <c r="P124" s="942">
        <v>5493834</v>
      </c>
      <c r="Q124" s="1138"/>
      <c r="R124" s="1011">
        <v>1</v>
      </c>
      <c r="S124" s="913" t="s">
        <v>2952</v>
      </c>
      <c r="T124" s="977">
        <v>1</v>
      </c>
      <c r="U124" s="915" t="s">
        <v>2934</v>
      </c>
      <c r="V124" s="915" t="s">
        <v>2934</v>
      </c>
      <c r="W124" s="916" t="str">
        <f t="shared" si="4"/>
        <v>Terminado</v>
      </c>
      <c r="X124" s="916" t="str">
        <f t="shared" si="6"/>
        <v>Terminado</v>
      </c>
      <c r="Y124" s="917" t="s">
        <v>2953</v>
      </c>
      <c r="Z124" s="918">
        <f>SUMPRODUCT(T124:T126,H124:H126)</f>
        <v>0.75</v>
      </c>
      <c r="AA124" s="918">
        <f>SUMPRODUCT(H124:H126,M124:M126)</f>
        <v>0.75</v>
      </c>
      <c r="AB124" s="919" t="str">
        <f>IF(AA124&lt;1%,"Sin iniciar",IF(AA124=100%,"Terminado","En gestión"))</f>
        <v>En gestión</v>
      </c>
      <c r="AC124" s="919" t="str">
        <f>IF(Z124&lt;1%,"Sin iniciar",IF(Z124=100%,"Terminado","En gestión"))</f>
        <v>En gestión</v>
      </c>
      <c r="AD124" s="927" t="s">
        <v>58</v>
      </c>
      <c r="AE124" s="913" t="s">
        <v>2954</v>
      </c>
      <c r="AF124" s="1146" t="s">
        <v>2954</v>
      </c>
      <c r="AG124" s="1126" t="s">
        <v>2955</v>
      </c>
      <c r="AH124" s="1118">
        <v>0</v>
      </c>
      <c r="AI124" s="924">
        <v>0</v>
      </c>
      <c r="AJ124" s="924">
        <v>0</v>
      </c>
      <c r="AK124" s="1144" t="s">
        <v>90</v>
      </c>
      <c r="AL124" s="1144" t="s">
        <v>90</v>
      </c>
      <c r="AM124" s="1144" t="s">
        <v>90</v>
      </c>
      <c r="AN124" s="1144" t="s">
        <v>90</v>
      </c>
    </row>
    <row r="125" spans="2:40" s="901" customFormat="1" ht="189.95" customHeight="1" x14ac:dyDescent="0.45">
      <c r="B125" s="934"/>
      <c r="C125" s="935"/>
      <c r="D125" s="936"/>
      <c r="E125" s="936"/>
      <c r="F125" s="937" t="s">
        <v>2956</v>
      </c>
      <c r="G125" s="938" t="s">
        <v>2957</v>
      </c>
      <c r="H125" s="939">
        <v>0.25</v>
      </c>
      <c r="I125" s="959">
        <v>44652</v>
      </c>
      <c r="J125" s="959">
        <v>44742</v>
      </c>
      <c r="K125" s="939">
        <v>0</v>
      </c>
      <c r="L125" s="939">
        <v>1</v>
      </c>
      <c r="M125" s="941">
        <v>1</v>
      </c>
      <c r="N125" s="939">
        <v>1</v>
      </c>
      <c r="O125" s="942"/>
      <c r="P125" s="942"/>
      <c r="Q125" s="1138"/>
      <c r="R125" s="1011"/>
      <c r="S125" s="913"/>
      <c r="T125" s="977">
        <v>1</v>
      </c>
      <c r="U125" s="915" t="s">
        <v>2934</v>
      </c>
      <c r="V125" s="915" t="s">
        <v>2934</v>
      </c>
      <c r="W125" s="916" t="str">
        <f t="shared" si="4"/>
        <v>Terminado</v>
      </c>
      <c r="X125" s="916" t="str">
        <f t="shared" si="6"/>
        <v>Terminado</v>
      </c>
      <c r="Y125" s="917"/>
      <c r="Z125" s="918"/>
      <c r="AA125" s="918"/>
      <c r="AB125" s="919"/>
      <c r="AC125" s="919"/>
      <c r="AD125" s="927"/>
      <c r="AE125" s="913"/>
      <c r="AF125" s="1146"/>
      <c r="AG125" s="1126"/>
      <c r="AH125" s="1118"/>
      <c r="AI125" s="924"/>
      <c r="AJ125" s="924"/>
      <c r="AK125" s="1144"/>
      <c r="AL125" s="1144"/>
      <c r="AM125" s="1144"/>
      <c r="AN125" s="1144"/>
    </row>
    <row r="126" spans="2:40" s="901" customFormat="1" ht="189.95" customHeight="1" x14ac:dyDescent="0.45">
      <c r="B126" s="934"/>
      <c r="C126" s="935"/>
      <c r="D126" s="936"/>
      <c r="E126" s="936"/>
      <c r="F126" s="937" t="s">
        <v>2958</v>
      </c>
      <c r="G126" s="938" t="s">
        <v>2959</v>
      </c>
      <c r="H126" s="939">
        <v>0.5</v>
      </c>
      <c r="I126" s="959">
        <v>44743</v>
      </c>
      <c r="J126" s="959">
        <v>44915</v>
      </c>
      <c r="K126" s="939">
        <v>0</v>
      </c>
      <c r="L126" s="939">
        <v>0</v>
      </c>
      <c r="M126" s="941">
        <v>0.5</v>
      </c>
      <c r="N126" s="939">
        <v>1</v>
      </c>
      <c r="O126" s="942"/>
      <c r="P126" s="942"/>
      <c r="Q126" s="1139"/>
      <c r="R126" s="1011"/>
      <c r="S126" s="913"/>
      <c r="T126" s="977">
        <v>0.5</v>
      </c>
      <c r="U126" s="915" t="s">
        <v>2960</v>
      </c>
      <c r="V126" s="915" t="s">
        <v>2961</v>
      </c>
      <c r="W126" s="916" t="str">
        <f t="shared" si="4"/>
        <v>En gestión</v>
      </c>
      <c r="X126" s="916" t="str">
        <f t="shared" si="6"/>
        <v>En gestión</v>
      </c>
      <c r="Y126" s="917"/>
      <c r="Z126" s="918"/>
      <c r="AA126" s="918"/>
      <c r="AB126" s="919"/>
      <c r="AC126" s="919"/>
      <c r="AD126" s="927"/>
      <c r="AE126" s="913"/>
      <c r="AF126" s="1146"/>
      <c r="AG126" s="1126"/>
      <c r="AH126" s="1118"/>
      <c r="AI126" s="924"/>
      <c r="AJ126" s="924"/>
      <c r="AK126" s="1144"/>
      <c r="AL126" s="1144"/>
      <c r="AM126" s="1144"/>
      <c r="AN126" s="1144"/>
    </row>
    <row r="127" spans="2:40" s="901" customFormat="1" ht="189.95" customHeight="1" x14ac:dyDescent="0.45">
      <c r="B127" s="934" t="s">
        <v>2181</v>
      </c>
      <c r="C127" s="935" t="s">
        <v>2962</v>
      </c>
      <c r="D127" s="936" t="s">
        <v>2963</v>
      </c>
      <c r="E127" s="936" t="s">
        <v>2184</v>
      </c>
      <c r="F127" s="937" t="s">
        <v>2964</v>
      </c>
      <c r="G127" s="938" t="s">
        <v>2965</v>
      </c>
      <c r="H127" s="939">
        <v>0.5</v>
      </c>
      <c r="I127" s="959">
        <v>44564</v>
      </c>
      <c r="J127" s="959">
        <v>44651</v>
      </c>
      <c r="K127" s="939">
        <v>1</v>
      </c>
      <c r="L127" s="939">
        <v>1</v>
      </c>
      <c r="M127" s="941">
        <v>1</v>
      </c>
      <c r="N127" s="939">
        <v>1</v>
      </c>
      <c r="O127" s="942">
        <v>2745079</v>
      </c>
      <c r="P127" s="942">
        <v>5493834</v>
      </c>
      <c r="Q127" s="1140"/>
      <c r="R127" s="1035">
        <v>1</v>
      </c>
      <c r="S127" s="913" t="s">
        <v>2966</v>
      </c>
      <c r="T127" s="914">
        <v>1</v>
      </c>
      <c r="U127" s="915" t="s">
        <v>2934</v>
      </c>
      <c r="V127" s="915" t="s">
        <v>2934</v>
      </c>
      <c r="W127" s="916" t="str">
        <f t="shared" si="4"/>
        <v>Terminado</v>
      </c>
      <c r="X127" s="916" t="str">
        <f t="shared" si="6"/>
        <v>Terminado</v>
      </c>
      <c r="Y127" s="917" t="s">
        <v>2967</v>
      </c>
      <c r="Z127" s="918">
        <f>SUMPRODUCT(H127:H128,T127:T128)</f>
        <v>0.75</v>
      </c>
      <c r="AA127" s="918">
        <f>SUMPRODUCT(H127:H128,M127:M128)</f>
        <v>0.75</v>
      </c>
      <c r="AB127" s="919" t="str">
        <f>IF(AA127&lt;1%,"Sin iniciar",IF(AA127=100%,"Terminado","En gestión"))</f>
        <v>En gestión</v>
      </c>
      <c r="AC127" s="919" t="str">
        <f>IF(Z127&lt;1%,"Sin iniciar",IF(Z127=100%,"Terminado","En gestión"))</f>
        <v>En gestión</v>
      </c>
      <c r="AD127" s="927" t="s">
        <v>58</v>
      </c>
      <c r="AE127" s="1147" t="s">
        <v>2954</v>
      </c>
      <c r="AF127" s="1146" t="s">
        <v>2954</v>
      </c>
      <c r="AG127" s="1126" t="s">
        <v>2955</v>
      </c>
      <c r="AH127" s="1118">
        <v>0</v>
      </c>
      <c r="AI127" s="924">
        <v>0</v>
      </c>
      <c r="AJ127" s="924">
        <v>0</v>
      </c>
      <c r="AK127" s="1144" t="s">
        <v>90</v>
      </c>
      <c r="AL127" s="1144" t="s">
        <v>90</v>
      </c>
      <c r="AM127" s="1144" t="s">
        <v>90</v>
      </c>
      <c r="AN127" s="1144" t="s">
        <v>90</v>
      </c>
    </row>
    <row r="128" spans="2:40" s="901" customFormat="1" ht="189.95" customHeight="1" x14ac:dyDescent="0.45">
      <c r="B128" s="934"/>
      <c r="C128" s="935"/>
      <c r="D128" s="936"/>
      <c r="E128" s="936"/>
      <c r="F128" s="937" t="s">
        <v>2968</v>
      </c>
      <c r="G128" s="938" t="s">
        <v>2969</v>
      </c>
      <c r="H128" s="939">
        <v>0.5</v>
      </c>
      <c r="I128" s="959">
        <v>44652</v>
      </c>
      <c r="J128" s="959">
        <v>44910</v>
      </c>
      <c r="K128" s="939">
        <v>0</v>
      </c>
      <c r="L128" s="939">
        <v>0.25</v>
      </c>
      <c r="M128" s="941">
        <v>0.5</v>
      </c>
      <c r="N128" s="939">
        <v>1</v>
      </c>
      <c r="O128" s="942"/>
      <c r="P128" s="942"/>
      <c r="Q128" s="1138"/>
      <c r="R128" s="1035"/>
      <c r="S128" s="913"/>
      <c r="T128" s="914">
        <v>0.5</v>
      </c>
      <c r="U128" s="915" t="s">
        <v>2970</v>
      </c>
      <c r="V128" s="1039" t="s">
        <v>2971</v>
      </c>
      <c r="W128" s="916" t="str">
        <f t="shared" si="4"/>
        <v>En gestión</v>
      </c>
      <c r="X128" s="916" t="str">
        <f t="shared" si="6"/>
        <v>En gestión</v>
      </c>
      <c r="Y128" s="917"/>
      <c r="Z128" s="918"/>
      <c r="AA128" s="918"/>
      <c r="AB128" s="919"/>
      <c r="AC128" s="919"/>
      <c r="AD128" s="927"/>
      <c r="AE128" s="1147"/>
      <c r="AF128" s="1146"/>
      <c r="AG128" s="1126"/>
      <c r="AH128" s="1118"/>
      <c r="AI128" s="924"/>
      <c r="AJ128" s="924"/>
      <c r="AK128" s="1144"/>
      <c r="AL128" s="1144"/>
      <c r="AM128" s="1144"/>
      <c r="AN128" s="1144"/>
    </row>
    <row r="129" spans="2:40" s="901" customFormat="1" ht="162" customHeight="1" x14ac:dyDescent="0.45">
      <c r="B129" s="934" t="s">
        <v>2972</v>
      </c>
      <c r="C129" s="935" t="s">
        <v>2973</v>
      </c>
      <c r="D129" s="936" t="s">
        <v>2974</v>
      </c>
      <c r="E129" s="936" t="s">
        <v>2184</v>
      </c>
      <c r="F129" s="937" t="s">
        <v>2975</v>
      </c>
      <c r="G129" s="938" t="s">
        <v>2976</v>
      </c>
      <c r="H129" s="939">
        <v>0.2</v>
      </c>
      <c r="I129" s="959">
        <v>44593</v>
      </c>
      <c r="J129" s="959">
        <v>44651</v>
      </c>
      <c r="K129" s="939">
        <v>1</v>
      </c>
      <c r="L129" s="939">
        <v>1</v>
      </c>
      <c r="M129" s="941">
        <v>1</v>
      </c>
      <c r="N129" s="939">
        <v>1</v>
      </c>
      <c r="O129" s="942">
        <v>188196489</v>
      </c>
      <c r="P129" s="942">
        <v>9547036</v>
      </c>
      <c r="Q129" s="1138"/>
      <c r="R129" s="1035">
        <v>1</v>
      </c>
      <c r="S129" s="913" t="s">
        <v>2977</v>
      </c>
      <c r="T129" s="914">
        <v>1</v>
      </c>
      <c r="U129" s="915" t="s">
        <v>2934</v>
      </c>
      <c r="V129" s="915" t="s">
        <v>2934</v>
      </c>
      <c r="W129" s="916" t="str">
        <f t="shared" si="4"/>
        <v>Terminado</v>
      </c>
      <c r="X129" s="916" t="str">
        <f t="shared" si="6"/>
        <v>Terminado</v>
      </c>
      <c r="Y129" s="917" t="s">
        <v>2978</v>
      </c>
      <c r="Z129" s="918">
        <f>SUMPRODUCT(T129:T131,H129:H131)</f>
        <v>0.89</v>
      </c>
      <c r="AA129" s="918">
        <f>SUMPRODUCT(H129:H131,M129:M131)</f>
        <v>0.82499999999999996</v>
      </c>
      <c r="AB129" s="919" t="str">
        <f>IF(AA129&lt;1%,"Sin iniciar",IF(AA129=100%,"Terminado","En gestión"))</f>
        <v>En gestión</v>
      </c>
      <c r="AC129" s="919" t="str">
        <f>IF(Z129&lt;1%,"Sin iniciar",IF(Z129=100%,"Terminado","En gestión"))</f>
        <v>En gestión</v>
      </c>
      <c r="AD129" s="927" t="s">
        <v>58</v>
      </c>
      <c r="AE129" s="913" t="s">
        <v>2979</v>
      </c>
      <c r="AF129" s="1146" t="s">
        <v>2979</v>
      </c>
      <c r="AG129" s="1126" t="s">
        <v>2980</v>
      </c>
      <c r="AH129" s="1118">
        <v>0</v>
      </c>
      <c r="AI129" s="924">
        <v>0</v>
      </c>
      <c r="AJ129" s="924">
        <v>0</v>
      </c>
      <c r="AK129" s="1144" t="s">
        <v>90</v>
      </c>
      <c r="AL129" s="1144" t="s">
        <v>90</v>
      </c>
      <c r="AM129" s="1144" t="s">
        <v>90</v>
      </c>
      <c r="AN129" s="1144" t="s">
        <v>90</v>
      </c>
    </row>
    <row r="130" spans="2:40" s="901" customFormat="1" ht="162" customHeight="1" x14ac:dyDescent="0.45">
      <c r="B130" s="934"/>
      <c r="C130" s="935"/>
      <c r="D130" s="936"/>
      <c r="E130" s="936"/>
      <c r="F130" s="937" t="s">
        <v>2981</v>
      </c>
      <c r="G130" s="938" t="s">
        <v>2982</v>
      </c>
      <c r="H130" s="939">
        <v>0.3</v>
      </c>
      <c r="I130" s="959">
        <v>44652</v>
      </c>
      <c r="J130" s="959">
        <v>44712</v>
      </c>
      <c r="K130" s="939">
        <v>0</v>
      </c>
      <c r="L130" s="939">
        <v>1</v>
      </c>
      <c r="M130" s="941">
        <v>1</v>
      </c>
      <c r="N130" s="939">
        <v>1</v>
      </c>
      <c r="O130" s="942"/>
      <c r="P130" s="942"/>
      <c r="Q130" s="1138"/>
      <c r="R130" s="1035"/>
      <c r="S130" s="913"/>
      <c r="T130" s="914">
        <v>1</v>
      </c>
      <c r="U130" s="915" t="s">
        <v>2983</v>
      </c>
      <c r="V130" s="915" t="s">
        <v>2983</v>
      </c>
      <c r="W130" s="916" t="str">
        <f t="shared" si="4"/>
        <v>Terminado</v>
      </c>
      <c r="X130" s="916" t="str">
        <f t="shared" si="6"/>
        <v>Terminado</v>
      </c>
      <c r="Y130" s="917"/>
      <c r="Z130" s="918"/>
      <c r="AA130" s="918"/>
      <c r="AB130" s="919"/>
      <c r="AC130" s="919"/>
      <c r="AD130" s="927"/>
      <c r="AE130" s="913"/>
      <c r="AF130" s="1146"/>
      <c r="AG130" s="1126"/>
      <c r="AH130" s="1118"/>
      <c r="AI130" s="924"/>
      <c r="AJ130" s="924"/>
      <c r="AK130" s="1144"/>
      <c r="AL130" s="1144"/>
      <c r="AM130" s="1144"/>
      <c r="AN130" s="1144"/>
    </row>
    <row r="131" spans="2:40" s="901" customFormat="1" ht="162" customHeight="1" x14ac:dyDescent="0.45">
      <c r="B131" s="934"/>
      <c r="C131" s="935"/>
      <c r="D131" s="936"/>
      <c r="E131" s="936"/>
      <c r="F131" s="937" t="s">
        <v>2984</v>
      </c>
      <c r="G131" s="938" t="s">
        <v>2985</v>
      </c>
      <c r="H131" s="939">
        <v>0.5</v>
      </c>
      <c r="I131" s="959">
        <v>44697</v>
      </c>
      <c r="J131" s="959">
        <v>44910</v>
      </c>
      <c r="K131" s="939">
        <v>0</v>
      </c>
      <c r="L131" s="939">
        <v>0.22</v>
      </c>
      <c r="M131" s="941">
        <v>0.65</v>
      </c>
      <c r="N131" s="939">
        <v>1</v>
      </c>
      <c r="O131" s="942"/>
      <c r="P131" s="942"/>
      <c r="Q131" s="1138"/>
      <c r="R131" s="1035"/>
      <c r="S131" s="913"/>
      <c r="T131" s="914">
        <v>0.78</v>
      </c>
      <c r="U131" s="915" t="s">
        <v>2986</v>
      </c>
      <c r="V131" s="915" t="s">
        <v>2987</v>
      </c>
      <c r="W131" s="916" t="str">
        <f t="shared" si="4"/>
        <v>En gestión</v>
      </c>
      <c r="X131" s="916" t="str">
        <f t="shared" si="6"/>
        <v>En gestión</v>
      </c>
      <c r="Y131" s="917"/>
      <c r="Z131" s="918"/>
      <c r="AA131" s="918"/>
      <c r="AB131" s="919"/>
      <c r="AC131" s="919"/>
      <c r="AD131" s="927"/>
      <c r="AE131" s="913"/>
      <c r="AF131" s="1146"/>
      <c r="AG131" s="1126"/>
      <c r="AH131" s="1118"/>
      <c r="AI131" s="924"/>
      <c r="AJ131" s="924"/>
      <c r="AK131" s="1144"/>
      <c r="AL131" s="1144"/>
      <c r="AM131" s="1144"/>
      <c r="AN131" s="1144"/>
    </row>
    <row r="132" spans="2:40" s="901" customFormat="1" ht="162" customHeight="1" x14ac:dyDescent="0.45">
      <c r="B132" s="934" t="s">
        <v>2988</v>
      </c>
      <c r="C132" s="935" t="s">
        <v>2989</v>
      </c>
      <c r="D132" s="936" t="s">
        <v>2990</v>
      </c>
      <c r="E132" s="936" t="s">
        <v>2991</v>
      </c>
      <c r="F132" s="937" t="s">
        <v>2992</v>
      </c>
      <c r="G132" s="938" t="s">
        <v>2993</v>
      </c>
      <c r="H132" s="939">
        <v>0.5</v>
      </c>
      <c r="I132" s="959">
        <v>44669</v>
      </c>
      <c r="J132" s="959">
        <v>44925</v>
      </c>
      <c r="K132" s="939">
        <v>0</v>
      </c>
      <c r="L132" s="939">
        <v>0.33</v>
      </c>
      <c r="M132" s="941">
        <v>0.67</v>
      </c>
      <c r="N132" s="939">
        <v>1</v>
      </c>
      <c r="O132" s="942">
        <v>56469600</v>
      </c>
      <c r="P132" s="942">
        <v>59071948</v>
      </c>
      <c r="Q132" s="1138"/>
      <c r="R132" s="1148">
        <v>0.75</v>
      </c>
      <c r="S132" s="1149" t="s">
        <v>2994</v>
      </c>
      <c r="T132" s="977">
        <v>0.67</v>
      </c>
      <c r="U132" s="915" t="s">
        <v>2995</v>
      </c>
      <c r="V132" s="915" t="s">
        <v>2996</v>
      </c>
      <c r="W132" s="916" t="str">
        <f t="shared" ref="W132:W195" si="13">IF(M132&lt;1%,"Sin iniciar",IF(M132=100%,"Terminado","En gestión"))</f>
        <v>En gestión</v>
      </c>
      <c r="X132" s="916" t="str">
        <f t="shared" si="6"/>
        <v>En gestión</v>
      </c>
      <c r="Y132" s="986" t="s">
        <v>2997</v>
      </c>
      <c r="Z132" s="918">
        <f>SUMPRODUCT(H132:H133,T132:T133)</f>
        <v>0.75</v>
      </c>
      <c r="AA132" s="918">
        <f>SUMPRODUCT(H132:H133,M132:M133)</f>
        <v>0.75</v>
      </c>
      <c r="AB132" s="919" t="str">
        <f>IF(AA132&lt;1%,"Sin iniciar",IF(AA132=100%,"Terminado","En gestión"))</f>
        <v>En gestión</v>
      </c>
      <c r="AC132" s="919" t="str">
        <f>IF(Z132&lt;1%,"Sin iniciar",IF(Z132=100%,"Terminado","En gestión"))</f>
        <v>En gestión</v>
      </c>
      <c r="AD132" s="927" t="s">
        <v>58</v>
      </c>
      <c r="AE132" s="1057">
        <v>0</v>
      </c>
      <c r="AF132" s="932">
        <v>0</v>
      </c>
      <c r="AG132" s="932">
        <v>0</v>
      </c>
      <c r="AH132" s="1073">
        <v>56411233.399999999</v>
      </c>
      <c r="AI132" s="924">
        <v>0</v>
      </c>
      <c r="AJ132" s="924">
        <v>0</v>
      </c>
      <c r="AK132" s="1150" t="s">
        <v>91</v>
      </c>
      <c r="AL132" s="927" t="s">
        <v>92</v>
      </c>
      <c r="AM132" s="927" t="s">
        <v>93</v>
      </c>
      <c r="AN132" s="927" t="s">
        <v>2998</v>
      </c>
    </row>
    <row r="133" spans="2:40" s="901" customFormat="1" ht="162" customHeight="1" x14ac:dyDescent="0.45">
      <c r="B133" s="934"/>
      <c r="C133" s="935"/>
      <c r="D133" s="936"/>
      <c r="E133" s="936"/>
      <c r="F133" s="937" t="s">
        <v>2999</v>
      </c>
      <c r="G133" s="938" t="s">
        <v>3000</v>
      </c>
      <c r="H133" s="939">
        <v>0.5</v>
      </c>
      <c r="I133" s="959">
        <v>44641</v>
      </c>
      <c r="J133" s="959">
        <v>44925</v>
      </c>
      <c r="K133" s="939">
        <v>0.17</v>
      </c>
      <c r="L133" s="939">
        <v>0.5</v>
      </c>
      <c r="M133" s="941">
        <v>0.83</v>
      </c>
      <c r="N133" s="939">
        <v>1</v>
      </c>
      <c r="O133" s="942"/>
      <c r="P133" s="942"/>
      <c r="Q133" s="1139"/>
      <c r="R133" s="1148"/>
      <c r="S133" s="1149"/>
      <c r="T133" s="977">
        <v>0.83</v>
      </c>
      <c r="U133" s="915" t="s">
        <v>3001</v>
      </c>
      <c r="V133" s="915" t="s">
        <v>3002</v>
      </c>
      <c r="W133" s="916" t="str">
        <f t="shared" si="13"/>
        <v>En gestión</v>
      </c>
      <c r="X133" s="916" t="str">
        <f t="shared" si="6"/>
        <v>En gestión</v>
      </c>
      <c r="Y133" s="986"/>
      <c r="Z133" s="918"/>
      <c r="AA133" s="918"/>
      <c r="AB133" s="919"/>
      <c r="AC133" s="919"/>
      <c r="AD133" s="927"/>
      <c r="AE133" s="1057"/>
      <c r="AF133" s="932"/>
      <c r="AG133" s="932"/>
      <c r="AH133" s="1073"/>
      <c r="AI133" s="924"/>
      <c r="AJ133" s="924"/>
      <c r="AK133" s="1150"/>
      <c r="AL133" s="927"/>
      <c r="AM133" s="927"/>
      <c r="AN133" s="927"/>
    </row>
    <row r="134" spans="2:40" s="901" customFormat="1" ht="82.5" customHeight="1" x14ac:dyDescent="0.45">
      <c r="B134" s="902" t="s">
        <v>3003</v>
      </c>
      <c r="C134" s="903" t="s">
        <v>3004</v>
      </c>
      <c r="D134" s="904" t="s">
        <v>3005</v>
      </c>
      <c r="E134" s="904" t="s">
        <v>3006</v>
      </c>
      <c r="F134" s="905" t="s">
        <v>3007</v>
      </c>
      <c r="G134" s="906" t="s">
        <v>3008</v>
      </c>
      <c r="H134" s="907">
        <v>0.5</v>
      </c>
      <c r="I134" s="908">
        <v>44566</v>
      </c>
      <c r="J134" s="908">
        <v>44635</v>
      </c>
      <c r="K134" s="907">
        <v>1</v>
      </c>
      <c r="L134" s="907">
        <v>1</v>
      </c>
      <c r="M134" s="909">
        <v>1</v>
      </c>
      <c r="N134" s="907">
        <v>1</v>
      </c>
      <c r="O134" s="1151">
        <v>191350000</v>
      </c>
      <c r="P134" s="910">
        <v>87000000</v>
      </c>
      <c r="Q134" s="1122"/>
      <c r="R134" s="1152">
        <v>0.875</v>
      </c>
      <c r="S134" s="913" t="s">
        <v>3009</v>
      </c>
      <c r="T134" s="914">
        <v>1</v>
      </c>
      <c r="U134" s="930" t="s">
        <v>3010</v>
      </c>
      <c r="V134" s="930" t="s">
        <v>3011</v>
      </c>
      <c r="W134" s="916" t="str">
        <f t="shared" si="13"/>
        <v>Terminado</v>
      </c>
      <c r="X134" s="916" t="str">
        <f>IF(T134&lt;1%,"Sin iniciar",IF(T134=100%,"Terminado","En gestión"))</f>
        <v>Terminado</v>
      </c>
      <c r="Y134" s="917" t="s">
        <v>3012</v>
      </c>
      <c r="Z134" s="918">
        <f>SUMPRODUCT(H134:H135,T134:T135)</f>
        <v>0.875</v>
      </c>
      <c r="AA134" s="918">
        <f>SUMPRODUCT(H134:H135,M134:M135)</f>
        <v>0.83000000000000007</v>
      </c>
      <c r="AB134" s="919" t="str">
        <f>IF(AA134&lt;1%,"Sin iniciar",IF(AA134=100%,"Terminado","En gestión"))</f>
        <v>En gestión</v>
      </c>
      <c r="AC134" s="919" t="str">
        <f>IF(Z134&lt;1%,"Sin iniciar",IF(Z134=100%,"Terminado","En gestión"))</f>
        <v>En gestión</v>
      </c>
      <c r="AD134" s="927" t="s">
        <v>58</v>
      </c>
      <c r="AE134" s="1004">
        <v>0</v>
      </c>
      <c r="AF134" s="1005">
        <v>0</v>
      </c>
      <c r="AG134" s="1005">
        <v>0</v>
      </c>
      <c r="AH134" s="1153">
        <v>223050000</v>
      </c>
      <c r="AI134" s="1005">
        <v>193050000</v>
      </c>
      <c r="AJ134" s="1007">
        <v>118059198.11475401</v>
      </c>
      <c r="AK134" s="929" t="s">
        <v>91</v>
      </c>
      <c r="AL134" s="929" t="s">
        <v>92</v>
      </c>
      <c r="AM134" s="929" t="s">
        <v>93</v>
      </c>
      <c r="AN134" s="929" t="s">
        <v>3013</v>
      </c>
    </row>
    <row r="135" spans="2:40" s="901" customFormat="1" ht="315" x14ac:dyDescent="0.45">
      <c r="B135" s="902"/>
      <c r="C135" s="903"/>
      <c r="D135" s="904"/>
      <c r="E135" s="904"/>
      <c r="F135" s="905" t="s">
        <v>3014</v>
      </c>
      <c r="G135" s="906" t="s">
        <v>3015</v>
      </c>
      <c r="H135" s="907">
        <v>0.5</v>
      </c>
      <c r="I135" s="908">
        <v>44636</v>
      </c>
      <c r="J135" s="908">
        <v>44925</v>
      </c>
      <c r="K135" s="907">
        <v>0</v>
      </c>
      <c r="L135" s="907">
        <v>0.33</v>
      </c>
      <c r="M135" s="909">
        <v>0.66</v>
      </c>
      <c r="N135" s="907">
        <v>1</v>
      </c>
      <c r="O135" s="1151"/>
      <c r="P135" s="910"/>
      <c r="Q135" s="1133"/>
      <c r="R135" s="1152"/>
      <c r="S135" s="913"/>
      <c r="T135" s="914">
        <v>0.75</v>
      </c>
      <c r="U135" s="915" t="s">
        <v>3016</v>
      </c>
      <c r="V135" s="915" t="s">
        <v>3017</v>
      </c>
      <c r="W135" s="916" t="str">
        <f t="shared" si="13"/>
        <v>En gestión</v>
      </c>
      <c r="X135" s="916" t="str">
        <f>IF(T135&lt;1%,"Sin iniciar",IF(T135=100%,"Terminado","En gestión"))</f>
        <v>En gestión</v>
      </c>
      <c r="Y135" s="917"/>
      <c r="Z135" s="918"/>
      <c r="AA135" s="918"/>
      <c r="AB135" s="919"/>
      <c r="AC135" s="919"/>
      <c r="AD135" s="927"/>
      <c r="AE135" s="1004"/>
      <c r="AF135" s="1005"/>
      <c r="AG135" s="1005"/>
      <c r="AH135" s="1153"/>
      <c r="AI135" s="1005"/>
      <c r="AJ135" s="1007"/>
      <c r="AK135" s="929"/>
      <c r="AL135" s="929"/>
      <c r="AM135" s="929"/>
      <c r="AN135" s="929"/>
    </row>
    <row r="136" spans="2:40" s="901" customFormat="1" ht="78" customHeight="1" x14ac:dyDescent="0.45">
      <c r="B136" s="902" t="s">
        <v>3003</v>
      </c>
      <c r="C136" s="903" t="s">
        <v>3018</v>
      </c>
      <c r="D136" s="904" t="s">
        <v>3019</v>
      </c>
      <c r="E136" s="904" t="s">
        <v>3020</v>
      </c>
      <c r="F136" s="905" t="s">
        <v>3021</v>
      </c>
      <c r="G136" s="906" t="s">
        <v>3022</v>
      </c>
      <c r="H136" s="907">
        <v>0.5</v>
      </c>
      <c r="I136" s="908">
        <v>44566</v>
      </c>
      <c r="J136" s="908">
        <v>44925</v>
      </c>
      <c r="K136" s="907">
        <v>0.25</v>
      </c>
      <c r="L136" s="907">
        <v>0.5</v>
      </c>
      <c r="M136" s="909">
        <v>0.75</v>
      </c>
      <c r="N136" s="907">
        <v>1</v>
      </c>
      <c r="O136" s="910">
        <v>58650000</v>
      </c>
      <c r="P136" s="910">
        <v>56000000</v>
      </c>
      <c r="Q136" s="1135"/>
      <c r="R136" s="1152">
        <v>0.75</v>
      </c>
      <c r="S136" s="913" t="s">
        <v>3023</v>
      </c>
      <c r="T136" s="914">
        <v>0.75</v>
      </c>
      <c r="U136" s="915" t="s">
        <v>3024</v>
      </c>
      <c r="V136" s="965" t="s">
        <v>3025</v>
      </c>
      <c r="W136" s="916" t="str">
        <f t="shared" si="13"/>
        <v>En gestión</v>
      </c>
      <c r="X136" s="916" t="str">
        <f>IF(T136&lt;1%,"Sin iniciar",IF(T136=100%,"Terminado","En gestión"))</f>
        <v>En gestión</v>
      </c>
      <c r="Y136" s="917" t="s">
        <v>3026</v>
      </c>
      <c r="Z136" s="918">
        <f>SUMPRODUCT(H136:H137,T136:T137)</f>
        <v>0.75</v>
      </c>
      <c r="AA136" s="918">
        <f>SUMPRODUCT(H136:H137,M136:M137)</f>
        <v>0.75</v>
      </c>
      <c r="AB136" s="919" t="str">
        <f>IF(AA136&lt;1%,"Sin iniciar",IF(AA136=100%,"Terminado","En gestión"))</f>
        <v>En gestión</v>
      </c>
      <c r="AC136" s="919" t="str">
        <f>IF(Z136&lt;1%,"Sin iniciar",IF(Z136=100%,"Terminado","En gestión"))</f>
        <v>En gestión</v>
      </c>
      <c r="AD136" s="927" t="s">
        <v>58</v>
      </c>
      <c r="AE136" s="1004">
        <v>0</v>
      </c>
      <c r="AF136" s="1005">
        <v>0</v>
      </c>
      <c r="AG136" s="1005">
        <v>0</v>
      </c>
      <c r="AH136" s="1154">
        <v>56950000</v>
      </c>
      <c r="AI136" s="1007">
        <v>56950000</v>
      </c>
      <c r="AJ136" s="1007">
        <v>35700000</v>
      </c>
      <c r="AK136" s="929" t="s">
        <v>91</v>
      </c>
      <c r="AL136" s="929" t="s">
        <v>92</v>
      </c>
      <c r="AM136" s="929" t="s">
        <v>93</v>
      </c>
      <c r="AN136" s="929" t="s">
        <v>3013</v>
      </c>
    </row>
    <row r="137" spans="2:40" s="901" customFormat="1" ht="393.75" x14ac:dyDescent="0.45">
      <c r="B137" s="902"/>
      <c r="C137" s="903"/>
      <c r="D137" s="904"/>
      <c r="E137" s="904"/>
      <c r="F137" s="905" t="s">
        <v>3027</v>
      </c>
      <c r="G137" s="906" t="s">
        <v>3028</v>
      </c>
      <c r="H137" s="907">
        <v>0.5</v>
      </c>
      <c r="I137" s="908">
        <v>44566</v>
      </c>
      <c r="J137" s="908">
        <v>44925</v>
      </c>
      <c r="K137" s="907">
        <v>0.25</v>
      </c>
      <c r="L137" s="907">
        <v>0.5</v>
      </c>
      <c r="M137" s="909">
        <v>0.75</v>
      </c>
      <c r="N137" s="907">
        <v>1</v>
      </c>
      <c r="O137" s="910"/>
      <c r="P137" s="910"/>
      <c r="Q137" s="1133"/>
      <c r="R137" s="1152"/>
      <c r="S137" s="913"/>
      <c r="T137" s="914">
        <v>0.75</v>
      </c>
      <c r="U137" s="915" t="s">
        <v>3029</v>
      </c>
      <c r="V137" s="930" t="s">
        <v>3030</v>
      </c>
      <c r="W137" s="916" t="str">
        <f t="shared" si="13"/>
        <v>En gestión</v>
      </c>
      <c r="X137" s="916" t="str">
        <f>IF(T137&lt;1%,"Sin iniciar",IF(T137=100%,"Terminado","En gestión"))</f>
        <v>En gestión</v>
      </c>
      <c r="Y137" s="917"/>
      <c r="Z137" s="918"/>
      <c r="AA137" s="918"/>
      <c r="AB137" s="919"/>
      <c r="AC137" s="919"/>
      <c r="AD137" s="927"/>
      <c r="AE137" s="1004"/>
      <c r="AF137" s="1005"/>
      <c r="AG137" s="1005"/>
      <c r="AH137" s="1154"/>
      <c r="AI137" s="1007"/>
      <c r="AJ137" s="1007"/>
      <c r="AK137" s="929"/>
      <c r="AL137" s="929"/>
      <c r="AM137" s="929"/>
      <c r="AN137" s="929"/>
    </row>
    <row r="138" spans="2:40" s="901" customFormat="1" ht="159.94999999999999" customHeight="1" x14ac:dyDescent="0.45">
      <c r="B138" s="934" t="s">
        <v>3031</v>
      </c>
      <c r="C138" s="935" t="s">
        <v>3032</v>
      </c>
      <c r="D138" s="936" t="s">
        <v>3033</v>
      </c>
      <c r="E138" s="936" t="s">
        <v>3034</v>
      </c>
      <c r="F138" s="937" t="s">
        <v>3035</v>
      </c>
      <c r="G138" s="938" t="s">
        <v>3036</v>
      </c>
      <c r="H138" s="939">
        <v>0.2</v>
      </c>
      <c r="I138" s="959">
        <v>44652</v>
      </c>
      <c r="J138" s="959">
        <v>44772</v>
      </c>
      <c r="K138" s="939">
        <v>0</v>
      </c>
      <c r="L138" s="939">
        <v>0.8</v>
      </c>
      <c r="M138" s="941">
        <v>1</v>
      </c>
      <c r="N138" s="939">
        <v>1</v>
      </c>
      <c r="O138" s="942">
        <v>19032500</v>
      </c>
      <c r="P138" s="942">
        <v>10684800</v>
      </c>
      <c r="Q138" s="1138"/>
      <c r="R138" s="912">
        <v>1</v>
      </c>
      <c r="S138" s="946" t="s">
        <v>3037</v>
      </c>
      <c r="T138" s="977">
        <v>1</v>
      </c>
      <c r="U138" s="965" t="s">
        <v>3038</v>
      </c>
      <c r="V138" s="965" t="s">
        <v>3039</v>
      </c>
      <c r="W138" s="916" t="str">
        <f t="shared" si="13"/>
        <v>Terminado</v>
      </c>
      <c r="X138" s="916" t="str">
        <f>IF(T138&lt;1%,"Sin iniciar",IF(T138=100%,"Terminado","En gestión"))</f>
        <v>Terminado</v>
      </c>
      <c r="Y138" s="986" t="s">
        <v>3040</v>
      </c>
      <c r="Z138" s="918">
        <f>SUMPRODUCT(H138:H139,T138:T139)</f>
        <v>0.67999999999999994</v>
      </c>
      <c r="AA138" s="918">
        <f>SUMPRODUCT(H138:H139,M138:M139)</f>
        <v>0.67999999999999994</v>
      </c>
      <c r="AB138" s="919" t="str">
        <f>IF(AA138&lt;1%,"Sin iniciar",IF(AA138=100%,"Terminado","En gestión"))</f>
        <v>En gestión</v>
      </c>
      <c r="AC138" s="919" t="str">
        <f>IF(Z138&lt;1%,"Sin iniciar",IF(Z138=100%,"Terminado","En gestión"))</f>
        <v>En gestión</v>
      </c>
      <c r="AD138" s="927" t="s">
        <v>58</v>
      </c>
      <c r="AE138" s="1004">
        <v>8013600</v>
      </c>
      <c r="AF138" s="1005">
        <v>0</v>
      </c>
      <c r="AG138" s="1005">
        <v>5342400</v>
      </c>
      <c r="AH138" s="1155">
        <v>18866999.899999999</v>
      </c>
      <c r="AI138" s="1156">
        <v>18866999.899999999</v>
      </c>
      <c r="AJ138" s="1156">
        <v>12578000</v>
      </c>
      <c r="AK138" s="1157" t="s">
        <v>3041</v>
      </c>
      <c r="AL138" s="1157" t="s">
        <v>1698</v>
      </c>
      <c r="AM138" s="1157" t="s">
        <v>1699</v>
      </c>
      <c r="AN138" s="1157" t="s">
        <v>1700</v>
      </c>
    </row>
    <row r="139" spans="2:40" s="901" customFormat="1" ht="159.94999999999999" customHeight="1" x14ac:dyDescent="0.45">
      <c r="B139" s="934"/>
      <c r="C139" s="935"/>
      <c r="D139" s="936"/>
      <c r="E139" s="936"/>
      <c r="F139" s="937" t="s">
        <v>3042</v>
      </c>
      <c r="G139" s="938" t="s">
        <v>3043</v>
      </c>
      <c r="H139" s="939">
        <v>0.8</v>
      </c>
      <c r="I139" s="959">
        <v>44743</v>
      </c>
      <c r="J139" s="959">
        <v>44926</v>
      </c>
      <c r="K139" s="939">
        <v>0</v>
      </c>
      <c r="L139" s="939">
        <v>0</v>
      </c>
      <c r="M139" s="941">
        <v>0.6</v>
      </c>
      <c r="N139" s="939">
        <v>1</v>
      </c>
      <c r="O139" s="942"/>
      <c r="P139" s="942"/>
      <c r="Q139" s="1138"/>
      <c r="R139" s="912"/>
      <c r="S139" s="946"/>
      <c r="T139" s="977">
        <v>0.6</v>
      </c>
      <c r="U139" s="965" t="s">
        <v>3044</v>
      </c>
      <c r="V139" s="965" t="s">
        <v>3045</v>
      </c>
      <c r="W139" s="916" t="str">
        <f t="shared" si="13"/>
        <v>En gestión</v>
      </c>
      <c r="X139" s="916" t="str">
        <f t="shared" ref="X139:X180" si="14">IF(T139&lt;1%,"Sin iniciar",IF(T139=100%,"Terminado","En gestión"))</f>
        <v>En gestión</v>
      </c>
      <c r="Y139" s="986"/>
      <c r="Z139" s="918"/>
      <c r="AA139" s="918"/>
      <c r="AB139" s="919"/>
      <c r="AC139" s="919"/>
      <c r="AD139" s="927"/>
      <c r="AE139" s="1004"/>
      <c r="AF139" s="1005"/>
      <c r="AG139" s="1005"/>
      <c r="AH139" s="1155"/>
      <c r="AI139" s="1156"/>
      <c r="AJ139" s="1156"/>
      <c r="AK139" s="1157"/>
      <c r="AL139" s="1157"/>
      <c r="AM139" s="1157"/>
      <c r="AN139" s="1157"/>
    </row>
    <row r="140" spans="2:40" s="901" customFormat="1" ht="159.94999999999999" customHeight="1" x14ac:dyDescent="0.45">
      <c r="B140" s="934" t="s">
        <v>3031</v>
      </c>
      <c r="C140" s="935" t="s">
        <v>3046</v>
      </c>
      <c r="D140" s="936" t="s">
        <v>3047</v>
      </c>
      <c r="E140" s="936" t="s">
        <v>3048</v>
      </c>
      <c r="F140" s="937" t="s">
        <v>3049</v>
      </c>
      <c r="G140" s="938" t="s">
        <v>3050</v>
      </c>
      <c r="H140" s="939">
        <v>0.15</v>
      </c>
      <c r="I140" s="959">
        <v>44562</v>
      </c>
      <c r="J140" s="959">
        <v>44651</v>
      </c>
      <c r="K140" s="939">
        <v>1</v>
      </c>
      <c r="L140" s="939">
        <v>1</v>
      </c>
      <c r="M140" s="941">
        <v>1</v>
      </c>
      <c r="N140" s="939">
        <v>1</v>
      </c>
      <c r="O140" s="936" t="s">
        <v>3051</v>
      </c>
      <c r="P140" s="942">
        <v>57600000</v>
      </c>
      <c r="Q140" s="1138"/>
      <c r="R140" s="1158" t="s">
        <v>3052</v>
      </c>
      <c r="S140" s="1118" t="s">
        <v>3053</v>
      </c>
      <c r="T140" s="977">
        <v>1</v>
      </c>
      <c r="U140" s="965" t="s">
        <v>3054</v>
      </c>
      <c r="V140" s="965" t="s">
        <v>58</v>
      </c>
      <c r="W140" s="916" t="str">
        <f t="shared" si="13"/>
        <v>Terminado</v>
      </c>
      <c r="X140" s="916" t="str">
        <f t="shared" si="14"/>
        <v>Terminado</v>
      </c>
      <c r="Y140" s="1114" t="s">
        <v>58</v>
      </c>
      <c r="Z140" s="918">
        <f>SUMPRODUCT(T140:T142,H140:H142)</f>
        <v>0.85</v>
      </c>
      <c r="AA140" s="918">
        <f>SUMPRODUCT(H140:H142,M140:M142)</f>
        <v>0.85</v>
      </c>
      <c r="AB140" s="919" t="str">
        <f>IF(AA140&lt;1%,"Sin iniciar",IF(AA140=100%,"Terminado","En gestión"))</f>
        <v>En gestión</v>
      </c>
      <c r="AC140" s="919" t="str">
        <f>IF(Z140&lt;1%,"Sin iniciar",IF(Z140=100%,"Terminado","En gestión"))</f>
        <v>En gestión</v>
      </c>
      <c r="AD140" s="927" t="s">
        <v>58</v>
      </c>
      <c r="AE140" s="1004">
        <v>57600000</v>
      </c>
      <c r="AF140" s="1005">
        <v>0</v>
      </c>
      <c r="AG140" s="1005">
        <v>43200000</v>
      </c>
      <c r="AH140" s="1155">
        <v>0</v>
      </c>
      <c r="AI140" s="1159">
        <v>0</v>
      </c>
      <c r="AJ140" s="1159">
        <v>0</v>
      </c>
      <c r="AK140" s="1160" t="s">
        <v>90</v>
      </c>
      <c r="AL140" s="1160" t="s">
        <v>90</v>
      </c>
      <c r="AM140" s="1160" t="s">
        <v>90</v>
      </c>
      <c r="AN140" s="1160" t="s">
        <v>90</v>
      </c>
    </row>
    <row r="141" spans="2:40" s="901" customFormat="1" ht="159.94999999999999" customHeight="1" x14ac:dyDescent="0.45">
      <c r="B141" s="934"/>
      <c r="C141" s="935"/>
      <c r="D141" s="936"/>
      <c r="E141" s="936"/>
      <c r="F141" s="937" t="s">
        <v>3055</v>
      </c>
      <c r="G141" s="938" t="s">
        <v>3056</v>
      </c>
      <c r="H141" s="939">
        <v>0.7</v>
      </c>
      <c r="I141" s="959">
        <v>44593</v>
      </c>
      <c r="J141" s="959">
        <v>44742</v>
      </c>
      <c r="K141" s="939">
        <v>0.5</v>
      </c>
      <c r="L141" s="939">
        <v>1</v>
      </c>
      <c r="M141" s="941">
        <v>1</v>
      </c>
      <c r="N141" s="939">
        <v>1</v>
      </c>
      <c r="O141" s="936"/>
      <c r="P141" s="942"/>
      <c r="Q141" s="1138"/>
      <c r="R141" s="1158"/>
      <c r="S141" s="1118"/>
      <c r="T141" s="977">
        <v>1</v>
      </c>
      <c r="U141" s="965" t="s">
        <v>3057</v>
      </c>
      <c r="V141" s="965" t="s">
        <v>58</v>
      </c>
      <c r="W141" s="916" t="str">
        <f t="shared" si="13"/>
        <v>Terminado</v>
      </c>
      <c r="X141" s="916" t="str">
        <f t="shared" si="14"/>
        <v>Terminado</v>
      </c>
      <c r="Y141" s="1114"/>
      <c r="Z141" s="918"/>
      <c r="AA141" s="918"/>
      <c r="AB141" s="919"/>
      <c r="AC141" s="919"/>
      <c r="AD141" s="927"/>
      <c r="AE141" s="1004"/>
      <c r="AF141" s="1005"/>
      <c r="AG141" s="1005"/>
      <c r="AH141" s="1155"/>
      <c r="AI141" s="1159"/>
      <c r="AJ141" s="1159"/>
      <c r="AK141" s="1160"/>
      <c r="AL141" s="1160"/>
      <c r="AM141" s="1160"/>
      <c r="AN141" s="1160"/>
    </row>
    <row r="142" spans="2:40" s="901" customFormat="1" ht="159.94999999999999" customHeight="1" x14ac:dyDescent="0.45">
      <c r="B142" s="934"/>
      <c r="C142" s="935"/>
      <c r="D142" s="936"/>
      <c r="E142" s="936"/>
      <c r="F142" s="937" t="s">
        <v>3058</v>
      </c>
      <c r="G142" s="938" t="s">
        <v>3059</v>
      </c>
      <c r="H142" s="939">
        <v>0.15</v>
      </c>
      <c r="I142" s="959">
        <v>44835</v>
      </c>
      <c r="J142" s="959">
        <v>44926</v>
      </c>
      <c r="K142" s="939">
        <v>0</v>
      </c>
      <c r="L142" s="939">
        <v>0</v>
      </c>
      <c r="M142" s="941">
        <v>0</v>
      </c>
      <c r="N142" s="939">
        <v>1</v>
      </c>
      <c r="O142" s="936"/>
      <c r="P142" s="942"/>
      <c r="Q142" s="1138"/>
      <c r="R142" s="1158"/>
      <c r="S142" s="1118"/>
      <c r="T142" s="977">
        <v>0</v>
      </c>
      <c r="U142" s="965" t="s">
        <v>69</v>
      </c>
      <c r="V142" s="965" t="s">
        <v>58</v>
      </c>
      <c r="W142" s="916" t="str">
        <f t="shared" si="13"/>
        <v>Sin iniciar</v>
      </c>
      <c r="X142" s="916" t="str">
        <f t="shared" si="14"/>
        <v>Sin iniciar</v>
      </c>
      <c r="Y142" s="1114"/>
      <c r="Z142" s="918"/>
      <c r="AA142" s="918"/>
      <c r="AB142" s="919"/>
      <c r="AC142" s="919"/>
      <c r="AD142" s="927"/>
      <c r="AE142" s="1004"/>
      <c r="AF142" s="1005"/>
      <c r="AG142" s="1005"/>
      <c r="AH142" s="1155"/>
      <c r="AI142" s="1159"/>
      <c r="AJ142" s="1159"/>
      <c r="AK142" s="1160"/>
      <c r="AL142" s="1160"/>
      <c r="AM142" s="1160"/>
      <c r="AN142" s="1160"/>
    </row>
    <row r="143" spans="2:40" s="901" customFormat="1" ht="159.94999999999999" customHeight="1" x14ac:dyDescent="0.45">
      <c r="B143" s="934" t="s">
        <v>3031</v>
      </c>
      <c r="C143" s="935" t="s">
        <v>3060</v>
      </c>
      <c r="D143" s="936" t="s">
        <v>3061</v>
      </c>
      <c r="E143" s="936" t="s">
        <v>3062</v>
      </c>
      <c r="F143" s="937" t="s">
        <v>3063</v>
      </c>
      <c r="G143" s="938" t="s">
        <v>3036</v>
      </c>
      <c r="H143" s="939">
        <v>0.2</v>
      </c>
      <c r="I143" s="959">
        <v>44562</v>
      </c>
      <c r="J143" s="959">
        <v>44576</v>
      </c>
      <c r="K143" s="939">
        <v>1</v>
      </c>
      <c r="L143" s="939">
        <v>1</v>
      </c>
      <c r="M143" s="941">
        <v>1</v>
      </c>
      <c r="N143" s="939">
        <v>1</v>
      </c>
      <c r="O143" s="936" t="s">
        <v>3051</v>
      </c>
      <c r="P143" s="942">
        <v>13845542</v>
      </c>
      <c r="Q143" s="1138"/>
      <c r="R143" s="912">
        <v>0.35</v>
      </c>
      <c r="S143" s="946" t="s">
        <v>3064</v>
      </c>
      <c r="T143" s="977">
        <v>1</v>
      </c>
      <c r="U143" s="965" t="s">
        <v>3054</v>
      </c>
      <c r="V143" s="965" t="s">
        <v>58</v>
      </c>
      <c r="W143" s="916" t="str">
        <f t="shared" si="13"/>
        <v>Terminado</v>
      </c>
      <c r="X143" s="916" t="str">
        <f t="shared" si="14"/>
        <v>Terminado</v>
      </c>
      <c r="Y143" s="986" t="s">
        <v>3065</v>
      </c>
      <c r="Z143" s="918">
        <f>SUMPRODUCT(H143:H147,T143:T147)</f>
        <v>0.34000000000000008</v>
      </c>
      <c r="AA143" s="918">
        <f>SUMPRODUCT(H143:H147,M143:M147)</f>
        <v>0.34000000000000008</v>
      </c>
      <c r="AB143" s="919" t="str">
        <f>IF(AA143&lt;1%,"Sin iniciar",IF(AA143=100%,"Terminado","En gestión"))</f>
        <v>En gestión</v>
      </c>
      <c r="AC143" s="919" t="str">
        <f>IF(Z143&lt;1%,"Sin iniciar",IF(Z143=100%,"Terminado","En gestión"))</f>
        <v>En gestión</v>
      </c>
      <c r="AD143" s="927" t="s">
        <v>58</v>
      </c>
      <c r="AE143" s="1004">
        <v>13845542.040000003</v>
      </c>
      <c r="AF143" s="1005">
        <v>13845542.040000003</v>
      </c>
      <c r="AG143" s="1005">
        <v>10384156</v>
      </c>
      <c r="AH143" s="1155">
        <v>36776813.399999999</v>
      </c>
      <c r="AI143" s="1156">
        <v>1170605751.4000001</v>
      </c>
      <c r="AJ143" s="1156">
        <v>195751991.467426</v>
      </c>
      <c r="AK143" s="1157" t="s">
        <v>72</v>
      </c>
      <c r="AL143" s="1157" t="s">
        <v>1370</v>
      </c>
      <c r="AM143" s="1157" t="s">
        <v>1371</v>
      </c>
      <c r="AN143" s="1157" t="s">
        <v>1444</v>
      </c>
    </row>
    <row r="144" spans="2:40" s="901" customFormat="1" ht="159.94999999999999" customHeight="1" x14ac:dyDescent="0.45">
      <c r="B144" s="934"/>
      <c r="C144" s="935"/>
      <c r="D144" s="936"/>
      <c r="E144" s="936"/>
      <c r="F144" s="937" t="s">
        <v>3066</v>
      </c>
      <c r="G144" s="938" t="s">
        <v>3067</v>
      </c>
      <c r="H144" s="939">
        <v>0.2</v>
      </c>
      <c r="I144" s="959">
        <v>44652</v>
      </c>
      <c r="J144" s="959">
        <v>44925</v>
      </c>
      <c r="K144" s="939">
        <v>0</v>
      </c>
      <c r="L144" s="939">
        <v>0</v>
      </c>
      <c r="M144" s="941">
        <v>0.3</v>
      </c>
      <c r="N144" s="939">
        <v>1</v>
      </c>
      <c r="O144" s="936"/>
      <c r="P144" s="942"/>
      <c r="Q144" s="1138"/>
      <c r="R144" s="912"/>
      <c r="S144" s="946"/>
      <c r="T144" s="977">
        <v>0.3</v>
      </c>
      <c r="U144" s="965" t="s">
        <v>3068</v>
      </c>
      <c r="V144" s="965" t="s">
        <v>3069</v>
      </c>
      <c r="W144" s="916" t="str">
        <f t="shared" si="13"/>
        <v>En gestión</v>
      </c>
      <c r="X144" s="916" t="str">
        <f t="shared" si="14"/>
        <v>En gestión</v>
      </c>
      <c r="Y144" s="986"/>
      <c r="Z144" s="918"/>
      <c r="AA144" s="918"/>
      <c r="AB144" s="919"/>
      <c r="AC144" s="919"/>
      <c r="AD144" s="927"/>
      <c r="AE144" s="1004"/>
      <c r="AF144" s="1005"/>
      <c r="AG144" s="1005"/>
      <c r="AH144" s="1155"/>
      <c r="AI144" s="1156"/>
      <c r="AJ144" s="1156"/>
      <c r="AK144" s="1157"/>
      <c r="AL144" s="1157"/>
      <c r="AM144" s="1157"/>
      <c r="AN144" s="1157"/>
    </row>
    <row r="145" spans="2:40" s="901" customFormat="1" ht="159.94999999999999" customHeight="1" x14ac:dyDescent="0.45">
      <c r="B145" s="934"/>
      <c r="C145" s="935"/>
      <c r="D145" s="936"/>
      <c r="E145" s="936"/>
      <c r="F145" s="937" t="s">
        <v>3070</v>
      </c>
      <c r="G145" s="938" t="s">
        <v>3071</v>
      </c>
      <c r="H145" s="939">
        <v>0.2</v>
      </c>
      <c r="I145" s="959">
        <v>44652</v>
      </c>
      <c r="J145" s="959">
        <v>44925</v>
      </c>
      <c r="K145" s="939">
        <v>0</v>
      </c>
      <c r="L145" s="939">
        <v>0</v>
      </c>
      <c r="M145" s="941">
        <v>0.2</v>
      </c>
      <c r="N145" s="939">
        <v>1</v>
      </c>
      <c r="O145" s="936"/>
      <c r="P145" s="942"/>
      <c r="Q145" s="1138"/>
      <c r="R145" s="912"/>
      <c r="S145" s="946"/>
      <c r="T145" s="977">
        <v>0.2</v>
      </c>
      <c r="U145" s="965" t="s">
        <v>3072</v>
      </c>
      <c r="V145" s="965" t="s">
        <v>3069</v>
      </c>
      <c r="W145" s="916" t="str">
        <f t="shared" si="13"/>
        <v>En gestión</v>
      </c>
      <c r="X145" s="916" t="str">
        <f t="shared" si="14"/>
        <v>En gestión</v>
      </c>
      <c r="Y145" s="986"/>
      <c r="Z145" s="918"/>
      <c r="AA145" s="918"/>
      <c r="AB145" s="919"/>
      <c r="AC145" s="919"/>
      <c r="AD145" s="927"/>
      <c r="AE145" s="1004"/>
      <c r="AF145" s="1005"/>
      <c r="AG145" s="1005"/>
      <c r="AH145" s="1155"/>
      <c r="AI145" s="1156"/>
      <c r="AJ145" s="1156"/>
      <c r="AK145" s="1157"/>
      <c r="AL145" s="1157"/>
      <c r="AM145" s="1157"/>
      <c r="AN145" s="1157"/>
    </row>
    <row r="146" spans="2:40" s="901" customFormat="1" ht="159.94999999999999" customHeight="1" x14ac:dyDescent="0.45">
      <c r="B146" s="934"/>
      <c r="C146" s="935"/>
      <c r="D146" s="936"/>
      <c r="E146" s="936"/>
      <c r="F146" s="937" t="s">
        <v>3073</v>
      </c>
      <c r="G146" s="938" t="s">
        <v>3074</v>
      </c>
      <c r="H146" s="939">
        <v>0.2</v>
      </c>
      <c r="I146" s="959">
        <v>44652</v>
      </c>
      <c r="J146" s="959">
        <v>44925</v>
      </c>
      <c r="K146" s="939">
        <v>0</v>
      </c>
      <c r="L146" s="939">
        <v>0</v>
      </c>
      <c r="M146" s="941">
        <v>0.2</v>
      </c>
      <c r="N146" s="939">
        <v>1</v>
      </c>
      <c r="O146" s="936"/>
      <c r="P146" s="942"/>
      <c r="Q146" s="1138"/>
      <c r="R146" s="912"/>
      <c r="S146" s="946"/>
      <c r="T146" s="977">
        <v>0.2</v>
      </c>
      <c r="U146" s="965" t="s">
        <v>3075</v>
      </c>
      <c r="V146" s="965" t="s">
        <v>3069</v>
      </c>
      <c r="W146" s="916" t="str">
        <f t="shared" si="13"/>
        <v>En gestión</v>
      </c>
      <c r="X146" s="916" t="str">
        <f t="shared" si="14"/>
        <v>En gestión</v>
      </c>
      <c r="Y146" s="986"/>
      <c r="Z146" s="918"/>
      <c r="AA146" s="918"/>
      <c r="AB146" s="919"/>
      <c r="AC146" s="919"/>
      <c r="AD146" s="927"/>
      <c r="AE146" s="1004"/>
      <c r="AF146" s="1005"/>
      <c r="AG146" s="1005"/>
      <c r="AH146" s="1155"/>
      <c r="AI146" s="1156"/>
      <c r="AJ146" s="1156"/>
      <c r="AK146" s="1157"/>
      <c r="AL146" s="1157"/>
      <c r="AM146" s="1157"/>
      <c r="AN146" s="1157"/>
    </row>
    <row r="147" spans="2:40" s="901" customFormat="1" ht="159.94999999999999" customHeight="1" x14ac:dyDescent="0.45">
      <c r="B147" s="934"/>
      <c r="C147" s="935"/>
      <c r="D147" s="936"/>
      <c r="E147" s="936"/>
      <c r="F147" s="937" t="s">
        <v>3076</v>
      </c>
      <c r="G147" s="938" t="s">
        <v>3077</v>
      </c>
      <c r="H147" s="939">
        <v>0.2</v>
      </c>
      <c r="I147" s="959">
        <v>44835</v>
      </c>
      <c r="J147" s="959">
        <v>44926</v>
      </c>
      <c r="K147" s="939">
        <v>0</v>
      </c>
      <c r="L147" s="939">
        <v>0</v>
      </c>
      <c r="M147" s="941">
        <v>0</v>
      </c>
      <c r="N147" s="939">
        <v>1</v>
      </c>
      <c r="O147" s="936"/>
      <c r="P147" s="942"/>
      <c r="Q147" s="1138"/>
      <c r="R147" s="912"/>
      <c r="S147" s="946"/>
      <c r="T147" s="977">
        <v>0</v>
      </c>
      <c r="U147" s="1161" t="s">
        <v>69</v>
      </c>
      <c r="V147" s="965" t="s">
        <v>58</v>
      </c>
      <c r="W147" s="916" t="str">
        <f t="shared" si="13"/>
        <v>Sin iniciar</v>
      </c>
      <c r="X147" s="916" t="str">
        <f t="shared" si="14"/>
        <v>Sin iniciar</v>
      </c>
      <c r="Y147" s="986"/>
      <c r="Z147" s="918"/>
      <c r="AA147" s="918"/>
      <c r="AB147" s="919"/>
      <c r="AC147" s="919"/>
      <c r="AD147" s="927"/>
      <c r="AE147" s="1004"/>
      <c r="AF147" s="1005"/>
      <c r="AG147" s="1005"/>
      <c r="AH147" s="1155"/>
      <c r="AI147" s="1156"/>
      <c r="AJ147" s="1156"/>
      <c r="AK147" s="1157"/>
      <c r="AL147" s="1157"/>
      <c r="AM147" s="1157"/>
      <c r="AN147" s="1157"/>
    </row>
    <row r="148" spans="2:40" s="901" customFormat="1" ht="159.94999999999999" customHeight="1" x14ac:dyDescent="0.45">
      <c r="B148" s="934" t="s">
        <v>3031</v>
      </c>
      <c r="C148" s="935" t="s">
        <v>3078</v>
      </c>
      <c r="D148" s="936" t="s">
        <v>3079</v>
      </c>
      <c r="E148" s="936" t="s">
        <v>3080</v>
      </c>
      <c r="F148" s="937" t="s">
        <v>3081</v>
      </c>
      <c r="G148" s="938" t="s">
        <v>3050</v>
      </c>
      <c r="H148" s="939">
        <v>0.25</v>
      </c>
      <c r="I148" s="959">
        <v>44562</v>
      </c>
      <c r="J148" s="959">
        <v>44576</v>
      </c>
      <c r="K148" s="939">
        <v>1</v>
      </c>
      <c r="L148" s="939">
        <v>1</v>
      </c>
      <c r="M148" s="941">
        <v>1</v>
      </c>
      <c r="N148" s="939">
        <v>1</v>
      </c>
      <c r="O148" s="936" t="s">
        <v>3051</v>
      </c>
      <c r="P148" s="942">
        <v>5747375</v>
      </c>
      <c r="Q148" s="1138"/>
      <c r="R148" s="912">
        <v>1</v>
      </c>
      <c r="S148" s="946" t="s">
        <v>3082</v>
      </c>
      <c r="T148" s="977">
        <v>1</v>
      </c>
      <c r="U148" s="965" t="s">
        <v>1335</v>
      </c>
      <c r="V148" s="965" t="s">
        <v>58</v>
      </c>
      <c r="W148" s="916" t="str">
        <f t="shared" si="13"/>
        <v>Terminado</v>
      </c>
      <c r="X148" s="916" t="str">
        <f t="shared" si="14"/>
        <v>Terminado</v>
      </c>
      <c r="Y148" s="986" t="s">
        <v>3083</v>
      </c>
      <c r="Z148" s="918">
        <f>SUMPRODUCT(H148:H151,T148:T151)</f>
        <v>1</v>
      </c>
      <c r="AA148" s="918">
        <f>SUMPRODUCT(H148:H151,M148:M151)</f>
        <v>1</v>
      </c>
      <c r="AB148" s="919" t="str">
        <f>IF(AA148&lt;1%,"Sin iniciar",IF(AA148=100%,"Terminado","En gestión"))</f>
        <v>Terminado</v>
      </c>
      <c r="AC148" s="919" t="str">
        <f>IF(Z148&lt;1%,"Sin iniciar",IF(Z148=100%,"Terminado","En gestión"))</f>
        <v>Terminado</v>
      </c>
      <c r="AD148" s="927" t="s">
        <v>58</v>
      </c>
      <c r="AE148" s="1004">
        <v>5747374.5</v>
      </c>
      <c r="AF148" s="1005">
        <v>5747374.5</v>
      </c>
      <c r="AG148" s="1005">
        <v>5747374.5</v>
      </c>
      <c r="AH148" s="1155">
        <v>0</v>
      </c>
      <c r="AI148" s="1159">
        <v>0</v>
      </c>
      <c r="AJ148" s="1159">
        <v>0</v>
      </c>
      <c r="AK148" s="1160" t="s">
        <v>90</v>
      </c>
      <c r="AL148" s="1160" t="s">
        <v>90</v>
      </c>
      <c r="AM148" s="1160" t="s">
        <v>90</v>
      </c>
      <c r="AN148" s="1160" t="s">
        <v>90</v>
      </c>
    </row>
    <row r="149" spans="2:40" s="901" customFormat="1" ht="159.94999999999999" customHeight="1" x14ac:dyDescent="0.45">
      <c r="B149" s="934"/>
      <c r="C149" s="935"/>
      <c r="D149" s="936"/>
      <c r="E149" s="936"/>
      <c r="F149" s="937" t="s">
        <v>3084</v>
      </c>
      <c r="G149" s="938" t="s">
        <v>3085</v>
      </c>
      <c r="H149" s="939">
        <v>0.25</v>
      </c>
      <c r="I149" s="959">
        <v>44593</v>
      </c>
      <c r="J149" s="959">
        <v>44666</v>
      </c>
      <c r="K149" s="939">
        <v>0.8</v>
      </c>
      <c r="L149" s="939">
        <v>1</v>
      </c>
      <c r="M149" s="941">
        <v>1</v>
      </c>
      <c r="N149" s="939">
        <v>1</v>
      </c>
      <c r="O149" s="936"/>
      <c r="P149" s="942"/>
      <c r="Q149" s="1138"/>
      <c r="R149" s="912"/>
      <c r="S149" s="946"/>
      <c r="T149" s="977">
        <v>1</v>
      </c>
      <c r="U149" s="965" t="s">
        <v>1400</v>
      </c>
      <c r="V149" s="965" t="s">
        <v>58</v>
      </c>
      <c r="W149" s="916" t="str">
        <f t="shared" si="13"/>
        <v>Terminado</v>
      </c>
      <c r="X149" s="916" t="str">
        <f t="shared" si="14"/>
        <v>Terminado</v>
      </c>
      <c r="Y149" s="986"/>
      <c r="Z149" s="918"/>
      <c r="AA149" s="918"/>
      <c r="AB149" s="919"/>
      <c r="AC149" s="919"/>
      <c r="AD149" s="927"/>
      <c r="AE149" s="1004"/>
      <c r="AF149" s="1005"/>
      <c r="AG149" s="1005"/>
      <c r="AH149" s="1155"/>
      <c r="AI149" s="1159"/>
      <c r="AJ149" s="1159"/>
      <c r="AK149" s="1160"/>
      <c r="AL149" s="1160"/>
      <c r="AM149" s="1160"/>
      <c r="AN149" s="1160"/>
    </row>
    <row r="150" spans="2:40" s="901" customFormat="1" ht="159.94999999999999" customHeight="1" x14ac:dyDescent="0.45">
      <c r="B150" s="934"/>
      <c r="C150" s="935"/>
      <c r="D150" s="936"/>
      <c r="E150" s="936"/>
      <c r="F150" s="937" t="s">
        <v>3086</v>
      </c>
      <c r="G150" s="938" t="s">
        <v>3087</v>
      </c>
      <c r="H150" s="939">
        <v>0.25</v>
      </c>
      <c r="I150" s="959">
        <v>44650</v>
      </c>
      <c r="J150" s="959">
        <v>44666</v>
      </c>
      <c r="K150" s="939">
        <v>0.2</v>
      </c>
      <c r="L150" s="939">
        <v>1</v>
      </c>
      <c r="M150" s="941">
        <v>1</v>
      </c>
      <c r="N150" s="939">
        <v>1</v>
      </c>
      <c r="O150" s="936"/>
      <c r="P150" s="942"/>
      <c r="Q150" s="1138"/>
      <c r="R150" s="912"/>
      <c r="S150" s="946"/>
      <c r="T150" s="977">
        <v>1</v>
      </c>
      <c r="U150" s="965" t="s">
        <v>1400</v>
      </c>
      <c r="V150" s="965" t="s">
        <v>58</v>
      </c>
      <c r="W150" s="916" t="str">
        <f t="shared" si="13"/>
        <v>Terminado</v>
      </c>
      <c r="X150" s="916" t="str">
        <f t="shared" si="14"/>
        <v>Terminado</v>
      </c>
      <c r="Y150" s="986"/>
      <c r="Z150" s="918"/>
      <c r="AA150" s="918"/>
      <c r="AB150" s="919"/>
      <c r="AC150" s="919"/>
      <c r="AD150" s="927"/>
      <c r="AE150" s="1004"/>
      <c r="AF150" s="1005"/>
      <c r="AG150" s="1005"/>
      <c r="AH150" s="1155"/>
      <c r="AI150" s="1159"/>
      <c r="AJ150" s="1159"/>
      <c r="AK150" s="1160"/>
      <c r="AL150" s="1160"/>
      <c r="AM150" s="1160"/>
      <c r="AN150" s="1160"/>
    </row>
    <row r="151" spans="2:40" s="901" customFormat="1" ht="159.94999999999999" customHeight="1" x14ac:dyDescent="0.45">
      <c r="B151" s="934"/>
      <c r="C151" s="935"/>
      <c r="D151" s="936"/>
      <c r="E151" s="936"/>
      <c r="F151" s="937" t="s">
        <v>3088</v>
      </c>
      <c r="G151" s="938" t="s">
        <v>3056</v>
      </c>
      <c r="H151" s="939">
        <v>0.25</v>
      </c>
      <c r="I151" s="959">
        <v>44652</v>
      </c>
      <c r="J151" s="959">
        <v>44757</v>
      </c>
      <c r="K151" s="939">
        <v>0</v>
      </c>
      <c r="L151" s="939">
        <v>0.8</v>
      </c>
      <c r="M151" s="941">
        <v>1</v>
      </c>
      <c r="N151" s="939">
        <v>1</v>
      </c>
      <c r="O151" s="936"/>
      <c r="P151" s="942"/>
      <c r="Q151" s="1138"/>
      <c r="R151" s="912"/>
      <c r="S151" s="946"/>
      <c r="T151" s="977">
        <v>1</v>
      </c>
      <c r="U151" s="965" t="s">
        <v>3089</v>
      </c>
      <c r="V151" s="965" t="s">
        <v>3090</v>
      </c>
      <c r="W151" s="916" t="str">
        <f t="shared" si="13"/>
        <v>Terminado</v>
      </c>
      <c r="X151" s="916" t="str">
        <f t="shared" si="14"/>
        <v>Terminado</v>
      </c>
      <c r="Y151" s="986"/>
      <c r="Z151" s="918"/>
      <c r="AA151" s="918"/>
      <c r="AB151" s="919"/>
      <c r="AC151" s="919"/>
      <c r="AD151" s="927"/>
      <c r="AE151" s="1004"/>
      <c r="AF151" s="1005"/>
      <c r="AG151" s="1005"/>
      <c r="AH151" s="1155"/>
      <c r="AI151" s="1159"/>
      <c r="AJ151" s="1159"/>
      <c r="AK151" s="1160"/>
      <c r="AL151" s="1160"/>
      <c r="AM151" s="1160"/>
      <c r="AN151" s="1160"/>
    </row>
    <row r="152" spans="2:40" s="901" customFormat="1" ht="159.94999999999999" customHeight="1" x14ac:dyDescent="0.45">
      <c r="B152" s="934" t="s">
        <v>3031</v>
      </c>
      <c r="C152" s="935" t="s">
        <v>3091</v>
      </c>
      <c r="D152" s="936" t="s">
        <v>3092</v>
      </c>
      <c r="E152" s="936" t="s">
        <v>3093</v>
      </c>
      <c r="F152" s="937" t="s">
        <v>3094</v>
      </c>
      <c r="G152" s="938" t="s">
        <v>3095</v>
      </c>
      <c r="H152" s="939">
        <v>0.5</v>
      </c>
      <c r="I152" s="959">
        <v>44652</v>
      </c>
      <c r="J152" s="959">
        <v>44772</v>
      </c>
      <c r="K152" s="939">
        <v>0</v>
      </c>
      <c r="L152" s="939">
        <v>0.9</v>
      </c>
      <c r="M152" s="941">
        <v>1</v>
      </c>
      <c r="N152" s="939">
        <v>1</v>
      </c>
      <c r="O152" s="942">
        <v>20000000</v>
      </c>
      <c r="P152" s="942">
        <v>4320000</v>
      </c>
      <c r="Q152" s="1138"/>
      <c r="R152" s="1162" t="s">
        <v>3052</v>
      </c>
      <c r="S152" s="1157" t="s">
        <v>3096</v>
      </c>
      <c r="T152" s="977">
        <v>1</v>
      </c>
      <c r="U152" s="965" t="s">
        <v>3057</v>
      </c>
      <c r="V152" s="965" t="s">
        <v>58</v>
      </c>
      <c r="W152" s="916" t="str">
        <f t="shared" si="13"/>
        <v>Terminado</v>
      </c>
      <c r="X152" s="916" t="str">
        <f t="shared" si="14"/>
        <v>Terminado</v>
      </c>
      <c r="Y152" s="986" t="s">
        <v>3097</v>
      </c>
      <c r="Z152" s="918">
        <f>SUMPRODUCT(H152:H153,T152:T153)</f>
        <v>1</v>
      </c>
      <c r="AA152" s="918">
        <f>SUMPRODUCT(H152:H153,M152:M153)</f>
        <v>1</v>
      </c>
      <c r="AB152" s="919" t="str">
        <f>IF(AA152&lt;1%,"Sin iniciar",IF(AA152=100%,"Terminado","En gestión"))</f>
        <v>Terminado</v>
      </c>
      <c r="AC152" s="919" t="str">
        <f>IF(Z152&lt;1%,"Sin iniciar",IF(Z152=100%,"Terminado","En gestión"))</f>
        <v>Terminado</v>
      </c>
      <c r="AD152" s="927" t="s">
        <v>58</v>
      </c>
      <c r="AE152" s="1004">
        <v>5184000</v>
      </c>
      <c r="AF152" s="1005" t="s">
        <v>90</v>
      </c>
      <c r="AG152" s="1005">
        <v>5184000</v>
      </c>
      <c r="AH152" s="1155">
        <v>8255139.9699999997</v>
      </c>
      <c r="AI152" s="1156">
        <v>8255139.9699999997</v>
      </c>
      <c r="AJ152" s="1156">
        <v>5593900</v>
      </c>
      <c r="AK152" s="1163" t="s">
        <v>1337</v>
      </c>
      <c r="AL152" s="1163" t="s">
        <v>1698</v>
      </c>
      <c r="AM152" s="1163" t="s">
        <v>1699</v>
      </c>
      <c r="AN152" s="1163" t="s">
        <v>1738</v>
      </c>
    </row>
    <row r="153" spans="2:40" s="901" customFormat="1" ht="159.94999999999999" customHeight="1" x14ac:dyDescent="0.45">
      <c r="B153" s="934"/>
      <c r="C153" s="935"/>
      <c r="D153" s="936"/>
      <c r="E153" s="936"/>
      <c r="F153" s="937" t="s">
        <v>3098</v>
      </c>
      <c r="G153" s="938" t="s">
        <v>3099</v>
      </c>
      <c r="H153" s="939">
        <v>0.5</v>
      </c>
      <c r="I153" s="959">
        <v>44652</v>
      </c>
      <c r="J153" s="959">
        <v>44834</v>
      </c>
      <c r="K153" s="939">
        <v>0</v>
      </c>
      <c r="L153" s="939">
        <v>0.8</v>
      </c>
      <c r="M153" s="941">
        <v>1</v>
      </c>
      <c r="N153" s="939">
        <v>1</v>
      </c>
      <c r="O153" s="942"/>
      <c r="P153" s="942"/>
      <c r="Q153" s="1138"/>
      <c r="R153" s="1162"/>
      <c r="S153" s="1157"/>
      <c r="T153" s="977">
        <v>1</v>
      </c>
      <c r="U153" s="965" t="s">
        <v>3100</v>
      </c>
      <c r="V153" s="965" t="s">
        <v>3101</v>
      </c>
      <c r="W153" s="916" t="str">
        <f t="shared" si="13"/>
        <v>Terminado</v>
      </c>
      <c r="X153" s="916" t="str">
        <f t="shared" si="14"/>
        <v>Terminado</v>
      </c>
      <c r="Y153" s="986"/>
      <c r="Z153" s="918"/>
      <c r="AA153" s="918"/>
      <c r="AB153" s="919"/>
      <c r="AC153" s="919"/>
      <c r="AD153" s="927"/>
      <c r="AE153" s="1004"/>
      <c r="AF153" s="1005"/>
      <c r="AG153" s="1005"/>
      <c r="AH153" s="1155"/>
      <c r="AI153" s="1156"/>
      <c r="AJ153" s="1156"/>
      <c r="AK153" s="1163"/>
      <c r="AL153" s="1163"/>
      <c r="AM153" s="1163"/>
      <c r="AN153" s="1163"/>
    </row>
    <row r="154" spans="2:40" s="901" customFormat="1" ht="159.94999999999999" customHeight="1" x14ac:dyDescent="0.45">
      <c r="B154" s="934" t="s">
        <v>3031</v>
      </c>
      <c r="C154" s="935" t="s">
        <v>3102</v>
      </c>
      <c r="D154" s="936" t="s">
        <v>3103</v>
      </c>
      <c r="E154" s="936" t="s">
        <v>3104</v>
      </c>
      <c r="F154" s="937" t="s">
        <v>3105</v>
      </c>
      <c r="G154" s="938" t="s">
        <v>3036</v>
      </c>
      <c r="H154" s="939">
        <v>0.25</v>
      </c>
      <c r="I154" s="959">
        <v>44562</v>
      </c>
      <c r="J154" s="959">
        <v>44576</v>
      </c>
      <c r="K154" s="939">
        <v>1</v>
      </c>
      <c r="L154" s="939">
        <v>1</v>
      </c>
      <c r="M154" s="941">
        <v>1</v>
      </c>
      <c r="N154" s="939">
        <v>1</v>
      </c>
      <c r="O154" s="936" t="s">
        <v>3051</v>
      </c>
      <c r="P154" s="942">
        <v>6568428</v>
      </c>
      <c r="Q154" s="1138"/>
      <c r="R154" s="912">
        <v>0.3</v>
      </c>
      <c r="S154" s="946" t="s">
        <v>3106</v>
      </c>
      <c r="T154" s="977">
        <v>1</v>
      </c>
      <c r="U154" s="965" t="s">
        <v>3054</v>
      </c>
      <c r="V154" s="965" t="s">
        <v>58</v>
      </c>
      <c r="W154" s="916" t="str">
        <f t="shared" si="13"/>
        <v>Terminado</v>
      </c>
      <c r="X154" s="916" t="str">
        <f t="shared" si="14"/>
        <v>Terminado</v>
      </c>
      <c r="Y154" s="986" t="s">
        <v>3107</v>
      </c>
      <c r="Z154" s="918">
        <f>SUMPRODUCT(H154:H157,T154:T157)</f>
        <v>0.42499999999999999</v>
      </c>
      <c r="AA154" s="918">
        <f>SUMPRODUCT(H154:H157,M154:M157)</f>
        <v>0.42499999999999999</v>
      </c>
      <c r="AB154" s="919" t="str">
        <f>IF(AA154&lt;1%,"Sin iniciar",IF(AA154=100%,"Terminado","En gestión"))</f>
        <v>En gestión</v>
      </c>
      <c r="AC154" s="919" t="str">
        <f>IF(Z154&lt;1%,"Sin iniciar",IF(Z154=100%,"Terminado","En gestión"))</f>
        <v>En gestión</v>
      </c>
      <c r="AD154" s="927" t="s">
        <v>58</v>
      </c>
      <c r="AE154" s="1004">
        <v>6568428</v>
      </c>
      <c r="AF154" s="1005">
        <v>6568428</v>
      </c>
      <c r="AG154" s="1005">
        <v>4926321</v>
      </c>
      <c r="AH154" s="1155">
        <v>7370266.5999999996</v>
      </c>
      <c r="AI154" s="1156">
        <v>118004242.59999999</v>
      </c>
      <c r="AJ154" s="1156">
        <v>20962592.580804002</v>
      </c>
      <c r="AK154" s="1157" t="s">
        <v>1337</v>
      </c>
      <c r="AL154" s="1157" t="s">
        <v>1471</v>
      </c>
      <c r="AM154" s="1157" t="s">
        <v>1472</v>
      </c>
      <c r="AN154" s="1157" t="s">
        <v>3108</v>
      </c>
    </row>
    <row r="155" spans="2:40" s="901" customFormat="1" ht="159.94999999999999" customHeight="1" x14ac:dyDescent="0.45">
      <c r="B155" s="934"/>
      <c r="C155" s="935"/>
      <c r="D155" s="936"/>
      <c r="E155" s="936"/>
      <c r="F155" s="937" t="s">
        <v>3109</v>
      </c>
      <c r="G155" s="938" t="s">
        <v>3085</v>
      </c>
      <c r="H155" s="939">
        <v>0.25</v>
      </c>
      <c r="I155" s="959">
        <v>44652</v>
      </c>
      <c r="J155" s="959">
        <v>44925</v>
      </c>
      <c r="K155" s="939">
        <v>0</v>
      </c>
      <c r="L155" s="939">
        <v>0</v>
      </c>
      <c r="M155" s="941">
        <v>0.3</v>
      </c>
      <c r="N155" s="939">
        <v>1</v>
      </c>
      <c r="O155" s="936"/>
      <c r="P155" s="942"/>
      <c r="Q155" s="1138"/>
      <c r="R155" s="912"/>
      <c r="S155" s="946"/>
      <c r="T155" s="977">
        <v>0.3</v>
      </c>
      <c r="U155" s="965" t="s">
        <v>3110</v>
      </c>
      <c r="V155" s="965" t="s">
        <v>3111</v>
      </c>
      <c r="W155" s="916" t="str">
        <f t="shared" si="13"/>
        <v>En gestión</v>
      </c>
      <c r="X155" s="916" t="str">
        <f t="shared" si="14"/>
        <v>En gestión</v>
      </c>
      <c r="Y155" s="986"/>
      <c r="Z155" s="918"/>
      <c r="AA155" s="918"/>
      <c r="AB155" s="919"/>
      <c r="AC155" s="919"/>
      <c r="AD155" s="927"/>
      <c r="AE155" s="1004"/>
      <c r="AF155" s="1005"/>
      <c r="AG155" s="1005"/>
      <c r="AH155" s="1155"/>
      <c r="AI155" s="1156"/>
      <c r="AJ155" s="1156"/>
      <c r="AK155" s="1157"/>
      <c r="AL155" s="1157"/>
      <c r="AM155" s="1157"/>
      <c r="AN155" s="1157"/>
    </row>
    <row r="156" spans="2:40" s="901" customFormat="1" ht="159.94999999999999" customHeight="1" x14ac:dyDescent="0.45">
      <c r="B156" s="934"/>
      <c r="C156" s="935"/>
      <c r="D156" s="936"/>
      <c r="E156" s="936"/>
      <c r="F156" s="937" t="s">
        <v>3112</v>
      </c>
      <c r="G156" s="938" t="s">
        <v>3087</v>
      </c>
      <c r="H156" s="939">
        <v>0.25</v>
      </c>
      <c r="I156" s="959">
        <v>44652</v>
      </c>
      <c r="J156" s="959">
        <v>44925</v>
      </c>
      <c r="K156" s="939">
        <v>0</v>
      </c>
      <c r="L156" s="939">
        <v>0</v>
      </c>
      <c r="M156" s="941">
        <v>0.2</v>
      </c>
      <c r="N156" s="939">
        <v>1</v>
      </c>
      <c r="O156" s="936"/>
      <c r="P156" s="942"/>
      <c r="Q156" s="1138"/>
      <c r="R156" s="912"/>
      <c r="S156" s="946"/>
      <c r="T156" s="977">
        <v>0.2</v>
      </c>
      <c r="U156" s="965" t="s">
        <v>3113</v>
      </c>
      <c r="V156" s="965" t="s">
        <v>3111</v>
      </c>
      <c r="W156" s="916" t="str">
        <f t="shared" si="13"/>
        <v>En gestión</v>
      </c>
      <c r="X156" s="916" t="str">
        <f t="shared" si="14"/>
        <v>En gestión</v>
      </c>
      <c r="Y156" s="986"/>
      <c r="Z156" s="918"/>
      <c r="AA156" s="918"/>
      <c r="AB156" s="919"/>
      <c r="AC156" s="919"/>
      <c r="AD156" s="927"/>
      <c r="AE156" s="1004"/>
      <c r="AF156" s="1005"/>
      <c r="AG156" s="1005"/>
      <c r="AH156" s="1155"/>
      <c r="AI156" s="1156"/>
      <c r="AJ156" s="1156"/>
      <c r="AK156" s="1157"/>
      <c r="AL156" s="1157"/>
      <c r="AM156" s="1157"/>
      <c r="AN156" s="1157"/>
    </row>
    <row r="157" spans="2:40" s="901" customFormat="1" ht="159.94999999999999" customHeight="1" x14ac:dyDescent="0.45">
      <c r="B157" s="934"/>
      <c r="C157" s="935"/>
      <c r="D157" s="936"/>
      <c r="E157" s="936"/>
      <c r="F157" s="937" t="s">
        <v>3114</v>
      </c>
      <c r="G157" s="938" t="s">
        <v>3056</v>
      </c>
      <c r="H157" s="939">
        <v>0.25</v>
      </c>
      <c r="I157" s="959">
        <v>44652</v>
      </c>
      <c r="J157" s="959">
        <v>44925</v>
      </c>
      <c r="K157" s="939">
        <v>0</v>
      </c>
      <c r="L157" s="939">
        <v>0</v>
      </c>
      <c r="M157" s="941">
        <v>0.2</v>
      </c>
      <c r="N157" s="939">
        <v>1</v>
      </c>
      <c r="O157" s="936"/>
      <c r="P157" s="942"/>
      <c r="Q157" s="1138"/>
      <c r="R157" s="912"/>
      <c r="S157" s="946"/>
      <c r="T157" s="977">
        <v>0.2</v>
      </c>
      <c r="U157" s="965" t="s">
        <v>3115</v>
      </c>
      <c r="V157" s="965" t="s">
        <v>3111</v>
      </c>
      <c r="W157" s="916" t="str">
        <f t="shared" si="13"/>
        <v>En gestión</v>
      </c>
      <c r="X157" s="916" t="str">
        <f t="shared" si="14"/>
        <v>En gestión</v>
      </c>
      <c r="Y157" s="986"/>
      <c r="Z157" s="918"/>
      <c r="AA157" s="918"/>
      <c r="AB157" s="919"/>
      <c r="AC157" s="919"/>
      <c r="AD157" s="927"/>
      <c r="AE157" s="1004"/>
      <c r="AF157" s="1005"/>
      <c r="AG157" s="1005"/>
      <c r="AH157" s="1155"/>
      <c r="AI157" s="1156"/>
      <c r="AJ157" s="1156"/>
      <c r="AK157" s="1157"/>
      <c r="AL157" s="1157"/>
      <c r="AM157" s="1157"/>
      <c r="AN157" s="1157"/>
    </row>
    <row r="158" spans="2:40" s="901" customFormat="1" ht="154.5" customHeight="1" x14ac:dyDescent="0.45">
      <c r="B158" s="934" t="s">
        <v>3031</v>
      </c>
      <c r="C158" s="935" t="s">
        <v>3116</v>
      </c>
      <c r="D158" s="936" t="s">
        <v>3117</v>
      </c>
      <c r="E158" s="936" t="s">
        <v>3118</v>
      </c>
      <c r="F158" s="937" t="s">
        <v>3119</v>
      </c>
      <c r="G158" s="938" t="s">
        <v>3120</v>
      </c>
      <c r="H158" s="939">
        <v>0.5</v>
      </c>
      <c r="I158" s="959">
        <v>44743</v>
      </c>
      <c r="J158" s="959">
        <v>44925</v>
      </c>
      <c r="K158" s="939">
        <v>0</v>
      </c>
      <c r="L158" s="939">
        <v>0</v>
      </c>
      <c r="M158" s="941">
        <v>0.3</v>
      </c>
      <c r="N158" s="939">
        <v>1</v>
      </c>
      <c r="O158" s="942">
        <v>207903392</v>
      </c>
      <c r="P158" s="936" t="s">
        <v>2229</v>
      </c>
      <c r="Q158" s="1164"/>
      <c r="R158" s="912">
        <v>0.3</v>
      </c>
      <c r="S158" s="946" t="s">
        <v>3106</v>
      </c>
      <c r="T158" s="977">
        <v>0.3</v>
      </c>
      <c r="U158" s="965" t="s">
        <v>3121</v>
      </c>
      <c r="V158" s="965" t="s">
        <v>3122</v>
      </c>
      <c r="W158" s="916" t="str">
        <f t="shared" si="13"/>
        <v>En gestión</v>
      </c>
      <c r="X158" s="916" t="str">
        <f t="shared" si="14"/>
        <v>En gestión</v>
      </c>
      <c r="Y158" s="986" t="s">
        <v>3123</v>
      </c>
      <c r="Z158" s="918">
        <f>SUMPRODUCT(H158:H159,T158:T159)</f>
        <v>0.15</v>
      </c>
      <c r="AA158" s="918">
        <f>SUMPRODUCT(H158:H159,M158:M159)</f>
        <v>0.15</v>
      </c>
      <c r="AB158" s="919" t="str">
        <f>IF(AA158&lt;1%,"Sin iniciar",IF(AA158=100%,"Terminado","En gestión"))</f>
        <v>En gestión</v>
      </c>
      <c r="AC158" s="919" t="str">
        <f>IF(Z158&lt;1%,"Sin iniciar",IF(Z158=100%,"Terminado","En gestión"))</f>
        <v>En gestión</v>
      </c>
      <c r="AD158" s="927" t="s">
        <v>58</v>
      </c>
      <c r="AE158" s="1004" t="s">
        <v>90</v>
      </c>
      <c r="AF158" s="1005" t="s">
        <v>90</v>
      </c>
      <c r="AG158" s="1005" t="s">
        <v>90</v>
      </c>
      <c r="AH158" s="1155">
        <v>279785123.80000001</v>
      </c>
      <c r="AI158" s="1156">
        <v>33630066.399999999</v>
      </c>
      <c r="AJ158" s="1156">
        <v>19524343.769368</v>
      </c>
      <c r="AK158" s="1163" t="s">
        <v>1337</v>
      </c>
      <c r="AL158" s="1163" t="s">
        <v>1471</v>
      </c>
      <c r="AM158" s="1163" t="s">
        <v>1472</v>
      </c>
      <c r="AN158" s="1163" t="s">
        <v>3108</v>
      </c>
    </row>
    <row r="159" spans="2:40" s="901" customFormat="1" ht="154.5" customHeight="1" x14ac:dyDescent="0.45">
      <c r="B159" s="934"/>
      <c r="C159" s="935"/>
      <c r="D159" s="936"/>
      <c r="E159" s="936"/>
      <c r="F159" s="937" t="s">
        <v>3124</v>
      </c>
      <c r="G159" s="938" t="s">
        <v>3125</v>
      </c>
      <c r="H159" s="939">
        <v>0.5</v>
      </c>
      <c r="I159" s="959">
        <v>44835</v>
      </c>
      <c r="J159" s="959">
        <v>44926</v>
      </c>
      <c r="K159" s="939">
        <v>0</v>
      </c>
      <c r="L159" s="939">
        <v>0</v>
      </c>
      <c r="M159" s="941">
        <v>0</v>
      </c>
      <c r="N159" s="939">
        <v>1</v>
      </c>
      <c r="O159" s="942"/>
      <c r="P159" s="936"/>
      <c r="Q159" s="1164"/>
      <c r="R159" s="912"/>
      <c r="S159" s="946"/>
      <c r="T159" s="977">
        <v>0</v>
      </c>
      <c r="U159" s="965" t="s">
        <v>69</v>
      </c>
      <c r="V159" s="965" t="s">
        <v>58</v>
      </c>
      <c r="W159" s="916" t="str">
        <f t="shared" si="13"/>
        <v>Sin iniciar</v>
      </c>
      <c r="X159" s="916" t="str">
        <f t="shared" si="14"/>
        <v>Sin iniciar</v>
      </c>
      <c r="Y159" s="986"/>
      <c r="Z159" s="918"/>
      <c r="AA159" s="918"/>
      <c r="AB159" s="919"/>
      <c r="AC159" s="919"/>
      <c r="AD159" s="927"/>
      <c r="AE159" s="1004"/>
      <c r="AF159" s="1005"/>
      <c r="AG159" s="1005"/>
      <c r="AH159" s="1155"/>
      <c r="AI159" s="1156"/>
      <c r="AJ159" s="1156"/>
      <c r="AK159" s="1163"/>
      <c r="AL159" s="1163"/>
      <c r="AM159" s="1163"/>
      <c r="AN159" s="1163"/>
    </row>
    <row r="160" spans="2:40" s="901" customFormat="1" ht="154.5" customHeight="1" x14ac:dyDescent="0.45">
      <c r="B160" s="934" t="s">
        <v>3031</v>
      </c>
      <c r="C160" s="935" t="s">
        <v>3126</v>
      </c>
      <c r="D160" s="936" t="s">
        <v>3127</v>
      </c>
      <c r="E160" s="936" t="s">
        <v>3128</v>
      </c>
      <c r="F160" s="937" t="s">
        <v>3129</v>
      </c>
      <c r="G160" s="938" t="s">
        <v>3036</v>
      </c>
      <c r="H160" s="939">
        <v>0.25</v>
      </c>
      <c r="I160" s="959">
        <v>44774</v>
      </c>
      <c r="J160" s="959">
        <v>44834</v>
      </c>
      <c r="K160" s="939">
        <v>0</v>
      </c>
      <c r="L160" s="939">
        <v>0</v>
      </c>
      <c r="M160" s="941">
        <v>0.4</v>
      </c>
      <c r="N160" s="939">
        <v>1</v>
      </c>
      <c r="O160" s="936" t="s">
        <v>3051</v>
      </c>
      <c r="P160" s="942">
        <v>16913183</v>
      </c>
      <c r="Q160" s="1138"/>
      <c r="R160" s="912">
        <v>0.4</v>
      </c>
      <c r="S160" s="946" t="s">
        <v>3130</v>
      </c>
      <c r="T160" s="977">
        <v>0.4</v>
      </c>
      <c r="U160" s="965" t="s">
        <v>3131</v>
      </c>
      <c r="V160" s="965" t="s">
        <v>3132</v>
      </c>
      <c r="W160" s="916" t="str">
        <f t="shared" si="13"/>
        <v>En gestión</v>
      </c>
      <c r="X160" s="916" t="str">
        <f t="shared" si="14"/>
        <v>En gestión</v>
      </c>
      <c r="Y160" s="986" t="s">
        <v>3133</v>
      </c>
      <c r="Z160" s="918">
        <f>SUMPRODUCT(H160:H163,T160:T163)</f>
        <v>0.35000000000000003</v>
      </c>
      <c r="AA160" s="918">
        <f>SUMPRODUCT(H160:H163,M160:M163)</f>
        <v>0.35000000000000003</v>
      </c>
      <c r="AB160" s="919" t="str">
        <f>IF(AA160&lt;1%,"Sin iniciar",IF(AA160=100%,"Terminado","En gestión"))</f>
        <v>En gestión</v>
      </c>
      <c r="AC160" s="919" t="str">
        <f>IF(Z160&lt;1%,"Sin iniciar",IF(Z160=100%,"Terminado","En gestión"))</f>
        <v>En gestión</v>
      </c>
      <c r="AD160" s="927" t="s">
        <v>58</v>
      </c>
      <c r="AE160" s="1004">
        <v>16913182.800000001</v>
      </c>
      <c r="AF160" s="1005">
        <v>16913182.800000001</v>
      </c>
      <c r="AG160" s="1005">
        <v>8456615.3249999993</v>
      </c>
      <c r="AH160" s="1155">
        <v>0</v>
      </c>
      <c r="AI160" s="1159">
        <v>0</v>
      </c>
      <c r="AJ160" s="1159">
        <v>0</v>
      </c>
      <c r="AK160" s="1165" t="s">
        <v>90</v>
      </c>
      <c r="AL160" s="1165" t="s">
        <v>90</v>
      </c>
      <c r="AM160" s="1165" t="s">
        <v>90</v>
      </c>
      <c r="AN160" s="1165" t="s">
        <v>90</v>
      </c>
    </row>
    <row r="161" spans="2:40" s="901" customFormat="1" ht="154.5" customHeight="1" x14ac:dyDescent="0.45">
      <c r="B161" s="934"/>
      <c r="C161" s="935"/>
      <c r="D161" s="936"/>
      <c r="E161" s="936"/>
      <c r="F161" s="937" t="s">
        <v>3134</v>
      </c>
      <c r="G161" s="938" t="s">
        <v>3085</v>
      </c>
      <c r="H161" s="939">
        <v>0.25</v>
      </c>
      <c r="I161" s="959">
        <v>44805</v>
      </c>
      <c r="J161" s="959">
        <v>44864</v>
      </c>
      <c r="K161" s="939">
        <v>0</v>
      </c>
      <c r="L161" s="939">
        <v>0</v>
      </c>
      <c r="M161" s="941">
        <v>0.4</v>
      </c>
      <c r="N161" s="939">
        <v>1</v>
      </c>
      <c r="O161" s="936"/>
      <c r="P161" s="942"/>
      <c r="Q161" s="1138"/>
      <c r="R161" s="912"/>
      <c r="S161" s="946"/>
      <c r="T161" s="977">
        <v>0.4</v>
      </c>
      <c r="U161" s="965" t="s">
        <v>3135</v>
      </c>
      <c r="V161" s="965" t="s">
        <v>3136</v>
      </c>
      <c r="W161" s="916" t="str">
        <f t="shared" si="13"/>
        <v>En gestión</v>
      </c>
      <c r="X161" s="916" t="str">
        <f t="shared" si="14"/>
        <v>En gestión</v>
      </c>
      <c r="Y161" s="986"/>
      <c r="Z161" s="918"/>
      <c r="AA161" s="918"/>
      <c r="AB161" s="919"/>
      <c r="AC161" s="919"/>
      <c r="AD161" s="927"/>
      <c r="AE161" s="1004"/>
      <c r="AF161" s="1005"/>
      <c r="AG161" s="1005"/>
      <c r="AH161" s="1155"/>
      <c r="AI161" s="1159"/>
      <c r="AJ161" s="1159"/>
      <c r="AK161" s="1165"/>
      <c r="AL161" s="1165"/>
      <c r="AM161" s="1165"/>
      <c r="AN161" s="1165"/>
    </row>
    <row r="162" spans="2:40" s="901" customFormat="1" ht="154.5" customHeight="1" x14ac:dyDescent="0.45">
      <c r="B162" s="934"/>
      <c r="C162" s="935"/>
      <c r="D162" s="936"/>
      <c r="E162" s="936"/>
      <c r="F162" s="937" t="s">
        <v>3137</v>
      </c>
      <c r="G162" s="938" t="s">
        <v>3087</v>
      </c>
      <c r="H162" s="939">
        <v>0.25</v>
      </c>
      <c r="I162" s="959">
        <v>44805</v>
      </c>
      <c r="J162" s="959">
        <v>44895</v>
      </c>
      <c r="K162" s="939">
        <v>0</v>
      </c>
      <c r="L162" s="939">
        <v>0</v>
      </c>
      <c r="M162" s="941">
        <v>0.3</v>
      </c>
      <c r="N162" s="939">
        <v>1</v>
      </c>
      <c r="O162" s="936"/>
      <c r="P162" s="942"/>
      <c r="Q162" s="1138"/>
      <c r="R162" s="912"/>
      <c r="S162" s="946"/>
      <c r="T162" s="977">
        <v>0.3</v>
      </c>
      <c r="U162" s="965" t="s">
        <v>3138</v>
      </c>
      <c r="V162" s="965" t="s">
        <v>3136</v>
      </c>
      <c r="W162" s="916" t="str">
        <f t="shared" si="13"/>
        <v>En gestión</v>
      </c>
      <c r="X162" s="916" t="str">
        <f t="shared" si="14"/>
        <v>En gestión</v>
      </c>
      <c r="Y162" s="986"/>
      <c r="Z162" s="918"/>
      <c r="AA162" s="918"/>
      <c r="AB162" s="919"/>
      <c r="AC162" s="919"/>
      <c r="AD162" s="927"/>
      <c r="AE162" s="1004"/>
      <c r="AF162" s="1005"/>
      <c r="AG162" s="1005"/>
      <c r="AH162" s="1155"/>
      <c r="AI162" s="1159"/>
      <c r="AJ162" s="1159"/>
      <c r="AK162" s="1165"/>
      <c r="AL162" s="1165"/>
      <c r="AM162" s="1165"/>
      <c r="AN162" s="1165"/>
    </row>
    <row r="163" spans="2:40" s="901" customFormat="1" ht="154.5" customHeight="1" x14ac:dyDescent="0.45">
      <c r="B163" s="934"/>
      <c r="C163" s="935"/>
      <c r="D163" s="936"/>
      <c r="E163" s="936"/>
      <c r="F163" s="937" t="s">
        <v>3139</v>
      </c>
      <c r="G163" s="938" t="s">
        <v>3056</v>
      </c>
      <c r="H163" s="939">
        <v>0.25</v>
      </c>
      <c r="I163" s="959">
        <v>44805</v>
      </c>
      <c r="J163" s="959">
        <v>44895</v>
      </c>
      <c r="K163" s="939">
        <v>0</v>
      </c>
      <c r="L163" s="939">
        <v>0</v>
      </c>
      <c r="M163" s="941">
        <v>0.3</v>
      </c>
      <c r="N163" s="939">
        <v>1</v>
      </c>
      <c r="O163" s="936"/>
      <c r="P163" s="942"/>
      <c r="Q163" s="1138"/>
      <c r="R163" s="912"/>
      <c r="S163" s="946"/>
      <c r="T163" s="977">
        <v>0.3</v>
      </c>
      <c r="U163" s="965" t="s">
        <v>3138</v>
      </c>
      <c r="V163" s="965" t="s">
        <v>3136</v>
      </c>
      <c r="W163" s="916" t="str">
        <f t="shared" si="13"/>
        <v>En gestión</v>
      </c>
      <c r="X163" s="916" t="str">
        <f t="shared" si="14"/>
        <v>En gestión</v>
      </c>
      <c r="Y163" s="986"/>
      <c r="Z163" s="918"/>
      <c r="AA163" s="918"/>
      <c r="AB163" s="919"/>
      <c r="AC163" s="919"/>
      <c r="AD163" s="927"/>
      <c r="AE163" s="1004"/>
      <c r="AF163" s="1005"/>
      <c r="AG163" s="1005"/>
      <c r="AH163" s="1155"/>
      <c r="AI163" s="1159"/>
      <c r="AJ163" s="1159"/>
      <c r="AK163" s="1165"/>
      <c r="AL163" s="1165"/>
      <c r="AM163" s="1165"/>
      <c r="AN163" s="1165"/>
    </row>
    <row r="164" spans="2:40" s="901" customFormat="1" ht="154.5" customHeight="1" x14ac:dyDescent="0.45">
      <c r="B164" s="934" t="s">
        <v>3031</v>
      </c>
      <c r="C164" s="935" t="s">
        <v>3140</v>
      </c>
      <c r="D164" s="936" t="s">
        <v>3141</v>
      </c>
      <c r="E164" s="936" t="s">
        <v>3142</v>
      </c>
      <c r="F164" s="937" t="s">
        <v>3143</v>
      </c>
      <c r="G164" s="938" t="s">
        <v>3144</v>
      </c>
      <c r="H164" s="939">
        <v>0.3</v>
      </c>
      <c r="I164" s="959">
        <v>44635</v>
      </c>
      <c r="J164" s="959">
        <v>44742</v>
      </c>
      <c r="K164" s="939">
        <v>0.25</v>
      </c>
      <c r="L164" s="939">
        <v>1</v>
      </c>
      <c r="M164" s="941">
        <v>1</v>
      </c>
      <c r="N164" s="939">
        <v>1</v>
      </c>
      <c r="O164" s="942">
        <v>55000000</v>
      </c>
      <c r="P164" s="942">
        <v>44819480</v>
      </c>
      <c r="Q164" s="1138"/>
      <c r="R164" s="1166">
        <v>0.5</v>
      </c>
      <c r="S164" s="1167" t="s">
        <v>3145</v>
      </c>
      <c r="T164" s="977">
        <v>1</v>
      </c>
      <c r="U164" s="965" t="s">
        <v>3146</v>
      </c>
      <c r="V164" s="965" t="s">
        <v>3147</v>
      </c>
      <c r="W164" s="916" t="str">
        <f t="shared" si="13"/>
        <v>Terminado</v>
      </c>
      <c r="X164" s="916" t="str">
        <f t="shared" si="14"/>
        <v>Terminado</v>
      </c>
      <c r="Y164" s="986" t="s">
        <v>3148</v>
      </c>
      <c r="Z164" s="918">
        <f>SUMPRODUCT(T164:T166,H164:H166)</f>
        <v>0.74</v>
      </c>
      <c r="AA164" s="918">
        <f>SUMPRODUCT(H164:H166,M164:M166)</f>
        <v>0.74</v>
      </c>
      <c r="AB164" s="919" t="str">
        <f>IF(AA164&lt;1%,"Sin iniciar",IF(AA164=100%,"Terminado","En gestión"))</f>
        <v>En gestión</v>
      </c>
      <c r="AC164" s="919" t="str">
        <f>IF(Z164&lt;1%,"Sin iniciar",IF(Z164=100%,"Terminado","En gestión"))</f>
        <v>En gestión</v>
      </c>
      <c r="AD164" s="927" t="s">
        <v>58</v>
      </c>
      <c r="AE164" s="1004">
        <v>44819480</v>
      </c>
      <c r="AF164" s="1005">
        <v>0</v>
      </c>
      <c r="AG164" s="1005">
        <v>31373636</v>
      </c>
      <c r="AH164" s="1155">
        <v>56100000</v>
      </c>
      <c r="AI164" s="1156">
        <v>56100000</v>
      </c>
      <c r="AJ164" s="1156">
        <v>35700000</v>
      </c>
      <c r="AK164" s="1163" t="s">
        <v>1337</v>
      </c>
      <c r="AL164" s="1163" t="s">
        <v>1652</v>
      </c>
      <c r="AM164" s="1163" t="s">
        <v>74</v>
      </c>
      <c r="AN164" s="1163" t="s">
        <v>3149</v>
      </c>
    </row>
    <row r="165" spans="2:40" s="901" customFormat="1" ht="154.5" customHeight="1" x14ac:dyDescent="0.45">
      <c r="B165" s="934"/>
      <c r="C165" s="935"/>
      <c r="D165" s="936"/>
      <c r="E165" s="936"/>
      <c r="F165" s="937" t="s">
        <v>3150</v>
      </c>
      <c r="G165" s="938" t="s">
        <v>3151</v>
      </c>
      <c r="H165" s="939">
        <v>0.3</v>
      </c>
      <c r="I165" s="959">
        <v>44635</v>
      </c>
      <c r="J165" s="959">
        <v>44910</v>
      </c>
      <c r="K165" s="939">
        <v>0.1</v>
      </c>
      <c r="L165" s="939">
        <v>0.5</v>
      </c>
      <c r="M165" s="941">
        <v>0.8</v>
      </c>
      <c r="N165" s="939">
        <v>1</v>
      </c>
      <c r="O165" s="942"/>
      <c r="P165" s="942"/>
      <c r="Q165" s="1138"/>
      <c r="R165" s="1166"/>
      <c r="S165" s="1167"/>
      <c r="T165" s="977">
        <v>0.8</v>
      </c>
      <c r="U165" s="965" t="s">
        <v>3152</v>
      </c>
      <c r="V165" s="965" t="s">
        <v>3153</v>
      </c>
      <c r="W165" s="916" t="str">
        <f t="shared" si="13"/>
        <v>En gestión</v>
      </c>
      <c r="X165" s="916" t="str">
        <f t="shared" si="14"/>
        <v>En gestión</v>
      </c>
      <c r="Y165" s="986"/>
      <c r="Z165" s="918"/>
      <c r="AA165" s="918"/>
      <c r="AB165" s="919"/>
      <c r="AC165" s="919"/>
      <c r="AD165" s="927"/>
      <c r="AE165" s="1004"/>
      <c r="AF165" s="1005"/>
      <c r="AG165" s="1005"/>
      <c r="AH165" s="1155"/>
      <c r="AI165" s="1156"/>
      <c r="AJ165" s="1156"/>
      <c r="AK165" s="1163"/>
      <c r="AL165" s="1163"/>
      <c r="AM165" s="1163"/>
      <c r="AN165" s="1163"/>
    </row>
    <row r="166" spans="2:40" s="901" customFormat="1" ht="154.5" customHeight="1" x14ac:dyDescent="0.45">
      <c r="B166" s="934"/>
      <c r="C166" s="935"/>
      <c r="D166" s="936"/>
      <c r="E166" s="936"/>
      <c r="F166" s="937" t="s">
        <v>3154</v>
      </c>
      <c r="G166" s="938" t="s">
        <v>3155</v>
      </c>
      <c r="H166" s="939">
        <v>0.4</v>
      </c>
      <c r="I166" s="959">
        <v>44713</v>
      </c>
      <c r="J166" s="959">
        <v>44926</v>
      </c>
      <c r="K166" s="939">
        <v>0</v>
      </c>
      <c r="L166" s="939">
        <v>0.25</v>
      </c>
      <c r="M166" s="941">
        <v>0.5</v>
      </c>
      <c r="N166" s="939">
        <v>1</v>
      </c>
      <c r="O166" s="942"/>
      <c r="P166" s="942"/>
      <c r="Q166" s="1138"/>
      <c r="R166" s="1166"/>
      <c r="S166" s="1167"/>
      <c r="T166" s="977">
        <v>0.5</v>
      </c>
      <c r="U166" s="965" t="s">
        <v>3156</v>
      </c>
      <c r="V166" s="965" t="s">
        <v>3153</v>
      </c>
      <c r="W166" s="916" t="str">
        <f t="shared" si="13"/>
        <v>En gestión</v>
      </c>
      <c r="X166" s="916" t="str">
        <f t="shared" si="14"/>
        <v>En gestión</v>
      </c>
      <c r="Y166" s="986"/>
      <c r="Z166" s="918"/>
      <c r="AA166" s="918"/>
      <c r="AB166" s="919"/>
      <c r="AC166" s="919"/>
      <c r="AD166" s="927"/>
      <c r="AE166" s="1004"/>
      <c r="AF166" s="1005"/>
      <c r="AG166" s="1005"/>
      <c r="AH166" s="1155"/>
      <c r="AI166" s="1156"/>
      <c r="AJ166" s="1156"/>
      <c r="AK166" s="1163"/>
      <c r="AL166" s="1163"/>
      <c r="AM166" s="1163"/>
      <c r="AN166" s="1163"/>
    </row>
    <row r="167" spans="2:40" s="901" customFormat="1" ht="154.5" customHeight="1" x14ac:dyDescent="0.45">
      <c r="B167" s="934" t="s">
        <v>3031</v>
      </c>
      <c r="C167" s="935" t="s">
        <v>3157</v>
      </c>
      <c r="D167" s="936" t="s">
        <v>3158</v>
      </c>
      <c r="E167" s="936" t="s">
        <v>3159</v>
      </c>
      <c r="F167" s="937" t="s">
        <v>3160</v>
      </c>
      <c r="G167" s="938" t="s">
        <v>3161</v>
      </c>
      <c r="H167" s="939">
        <v>0.3</v>
      </c>
      <c r="I167" s="959">
        <v>44593</v>
      </c>
      <c r="J167" s="959">
        <v>44651</v>
      </c>
      <c r="K167" s="939">
        <v>1</v>
      </c>
      <c r="L167" s="939">
        <v>1</v>
      </c>
      <c r="M167" s="941">
        <v>1</v>
      </c>
      <c r="N167" s="939">
        <v>1</v>
      </c>
      <c r="O167" s="942">
        <v>287457381</v>
      </c>
      <c r="P167" s="936" t="s">
        <v>2229</v>
      </c>
      <c r="Q167" s="1164"/>
      <c r="R167" s="1011">
        <v>0.9</v>
      </c>
      <c r="S167" s="1163" t="s">
        <v>3162</v>
      </c>
      <c r="T167" s="977">
        <v>1</v>
      </c>
      <c r="U167" s="930" t="s">
        <v>3163</v>
      </c>
      <c r="V167" s="930" t="s">
        <v>58</v>
      </c>
      <c r="W167" s="916" t="str">
        <f t="shared" si="13"/>
        <v>Terminado</v>
      </c>
      <c r="X167" s="916" t="str">
        <f t="shared" si="14"/>
        <v>Terminado</v>
      </c>
      <c r="Y167" s="986" t="s">
        <v>3164</v>
      </c>
      <c r="Z167" s="918">
        <f>SUMPRODUCT(T167:T169,H167:H169)</f>
        <v>0.92</v>
      </c>
      <c r="AA167" s="918">
        <f>SUMPRODUCT(H167:H169,M167:M169)</f>
        <v>0.92</v>
      </c>
      <c r="AB167" s="919" t="str">
        <f>IF(AA167&lt;1%,"Sin iniciar",IF(AA167=100%,"Terminado","En gestión"))</f>
        <v>En gestión</v>
      </c>
      <c r="AC167" s="919" t="str">
        <f>IF(Z167&lt;1%,"Sin iniciar",IF(Z167=100%,"Terminado","En gestión"))</f>
        <v>En gestión</v>
      </c>
      <c r="AD167" s="927" t="s">
        <v>58</v>
      </c>
      <c r="AE167" s="1004">
        <v>0</v>
      </c>
      <c r="AF167" s="1005">
        <v>0</v>
      </c>
      <c r="AG167" s="1005">
        <v>0</v>
      </c>
      <c r="AH167" s="1155">
        <v>760055819.04999995</v>
      </c>
      <c r="AI167" s="1156">
        <v>590709630.79999995</v>
      </c>
      <c r="AJ167" s="1156">
        <v>195109180.5</v>
      </c>
      <c r="AK167" s="1163" t="s">
        <v>1337</v>
      </c>
      <c r="AL167" s="1163" t="s">
        <v>1652</v>
      </c>
      <c r="AM167" s="1163" t="s">
        <v>74</v>
      </c>
      <c r="AN167" s="1163" t="s">
        <v>3149</v>
      </c>
    </row>
    <row r="168" spans="2:40" s="901" customFormat="1" ht="154.5" customHeight="1" x14ac:dyDescent="0.45">
      <c r="B168" s="934"/>
      <c r="C168" s="935"/>
      <c r="D168" s="936"/>
      <c r="E168" s="936"/>
      <c r="F168" s="937" t="s">
        <v>3165</v>
      </c>
      <c r="G168" s="938" t="s">
        <v>3166</v>
      </c>
      <c r="H168" s="939">
        <v>0.3</v>
      </c>
      <c r="I168" s="959">
        <v>44593</v>
      </c>
      <c r="J168" s="959">
        <v>44651</v>
      </c>
      <c r="K168" s="939">
        <v>1</v>
      </c>
      <c r="L168" s="939">
        <v>1</v>
      </c>
      <c r="M168" s="941">
        <v>1</v>
      </c>
      <c r="N168" s="939">
        <v>1</v>
      </c>
      <c r="O168" s="942"/>
      <c r="P168" s="936"/>
      <c r="Q168" s="1164"/>
      <c r="R168" s="1098"/>
      <c r="S168" s="1163"/>
      <c r="T168" s="977">
        <v>1</v>
      </c>
      <c r="U168" s="930" t="s">
        <v>3163</v>
      </c>
      <c r="V168" s="930" t="s">
        <v>58</v>
      </c>
      <c r="W168" s="916" t="str">
        <f t="shared" si="13"/>
        <v>Terminado</v>
      </c>
      <c r="X168" s="916" t="str">
        <f t="shared" si="14"/>
        <v>Terminado</v>
      </c>
      <c r="Y168" s="986"/>
      <c r="Z168" s="918"/>
      <c r="AA168" s="918"/>
      <c r="AB168" s="919"/>
      <c r="AC168" s="919"/>
      <c r="AD168" s="927"/>
      <c r="AE168" s="1004"/>
      <c r="AF168" s="1005"/>
      <c r="AG168" s="1005"/>
      <c r="AH168" s="1155"/>
      <c r="AI168" s="1156"/>
      <c r="AJ168" s="1156"/>
      <c r="AK168" s="1163"/>
      <c r="AL168" s="1163"/>
      <c r="AM168" s="1163"/>
      <c r="AN168" s="1163"/>
    </row>
    <row r="169" spans="2:40" s="901" customFormat="1" ht="154.5" customHeight="1" x14ac:dyDescent="0.45">
      <c r="B169" s="934"/>
      <c r="C169" s="935"/>
      <c r="D169" s="936"/>
      <c r="E169" s="936"/>
      <c r="F169" s="937" t="s">
        <v>3167</v>
      </c>
      <c r="G169" s="938" t="s">
        <v>3168</v>
      </c>
      <c r="H169" s="939">
        <v>0.4</v>
      </c>
      <c r="I169" s="959">
        <v>44635</v>
      </c>
      <c r="J169" s="959">
        <v>44864</v>
      </c>
      <c r="K169" s="939">
        <v>0.2</v>
      </c>
      <c r="L169" s="939">
        <v>0.5</v>
      </c>
      <c r="M169" s="941">
        <v>0.8</v>
      </c>
      <c r="N169" s="939">
        <v>1</v>
      </c>
      <c r="O169" s="942"/>
      <c r="P169" s="936"/>
      <c r="Q169" s="1164"/>
      <c r="R169" s="1098"/>
      <c r="S169" s="1163"/>
      <c r="T169" s="977">
        <v>0.8</v>
      </c>
      <c r="U169" s="965" t="s">
        <v>3169</v>
      </c>
      <c r="V169" s="965" t="s">
        <v>3170</v>
      </c>
      <c r="W169" s="916" t="str">
        <f t="shared" si="13"/>
        <v>En gestión</v>
      </c>
      <c r="X169" s="916" t="str">
        <f t="shared" si="14"/>
        <v>En gestión</v>
      </c>
      <c r="Y169" s="986"/>
      <c r="Z169" s="918"/>
      <c r="AA169" s="918"/>
      <c r="AB169" s="919"/>
      <c r="AC169" s="919"/>
      <c r="AD169" s="927"/>
      <c r="AE169" s="1004"/>
      <c r="AF169" s="1005"/>
      <c r="AG169" s="1005"/>
      <c r="AH169" s="1155"/>
      <c r="AI169" s="1156"/>
      <c r="AJ169" s="1156"/>
      <c r="AK169" s="1163"/>
      <c r="AL169" s="1163"/>
      <c r="AM169" s="1163"/>
      <c r="AN169" s="1163"/>
    </row>
    <row r="170" spans="2:40" s="901" customFormat="1" ht="154.5" customHeight="1" x14ac:dyDescent="0.45">
      <c r="B170" s="934" t="s">
        <v>3031</v>
      </c>
      <c r="C170" s="935" t="s">
        <v>3171</v>
      </c>
      <c r="D170" s="936" t="s">
        <v>3172</v>
      </c>
      <c r="E170" s="936" t="s">
        <v>3173</v>
      </c>
      <c r="F170" s="937" t="s">
        <v>3174</v>
      </c>
      <c r="G170" s="938" t="s">
        <v>3175</v>
      </c>
      <c r="H170" s="939">
        <v>0.2</v>
      </c>
      <c r="I170" s="959">
        <v>44587</v>
      </c>
      <c r="J170" s="959">
        <v>44620</v>
      </c>
      <c r="K170" s="939">
        <v>1</v>
      </c>
      <c r="L170" s="939">
        <v>1</v>
      </c>
      <c r="M170" s="941">
        <v>1</v>
      </c>
      <c r="N170" s="939">
        <v>1</v>
      </c>
      <c r="O170" s="942">
        <v>287457381</v>
      </c>
      <c r="P170" s="936" t="s">
        <v>2229</v>
      </c>
      <c r="Q170" s="1164"/>
      <c r="R170" s="1011">
        <v>0.8</v>
      </c>
      <c r="S170" s="928" t="s">
        <v>3176</v>
      </c>
      <c r="T170" s="977">
        <v>1</v>
      </c>
      <c r="U170" s="930" t="s">
        <v>3163</v>
      </c>
      <c r="V170" s="930" t="s">
        <v>58</v>
      </c>
      <c r="W170" s="916" t="str">
        <f t="shared" si="13"/>
        <v>Terminado</v>
      </c>
      <c r="X170" s="916" t="str">
        <f t="shared" si="14"/>
        <v>Terminado</v>
      </c>
      <c r="Y170" s="986" t="s">
        <v>3177</v>
      </c>
      <c r="Z170" s="918">
        <f>SUMPRODUCT(H170:H173,T170:T173)</f>
        <v>0.84000000000000008</v>
      </c>
      <c r="AA170" s="918">
        <f>SUMPRODUCT(H170:H173,M170:M173)</f>
        <v>0.84000000000000008</v>
      </c>
      <c r="AB170" s="919" t="str">
        <f>IF(AA170&lt;1%,"Sin iniciar",IF(AA170=100%,"Terminado","En gestión"))</f>
        <v>En gestión</v>
      </c>
      <c r="AC170" s="919" t="str">
        <f>IF(Z170&lt;1%,"Sin iniciar",IF(Z170=100%,"Terminado","En gestión"))</f>
        <v>En gestión</v>
      </c>
      <c r="AD170" s="927" t="s">
        <v>58</v>
      </c>
      <c r="AE170" s="1004">
        <v>0</v>
      </c>
      <c r="AF170" s="1005">
        <v>0</v>
      </c>
      <c r="AG170" s="1005">
        <v>0</v>
      </c>
      <c r="AH170" s="1155">
        <v>282512615</v>
      </c>
      <c r="AI170" s="1156">
        <v>282512615</v>
      </c>
      <c r="AJ170" s="1156">
        <v>195109180.5</v>
      </c>
      <c r="AK170" s="1163" t="s">
        <v>1337</v>
      </c>
      <c r="AL170" s="1163" t="s">
        <v>1652</v>
      </c>
      <c r="AM170" s="1163" t="s">
        <v>74</v>
      </c>
      <c r="AN170" s="1163" t="s">
        <v>3149</v>
      </c>
    </row>
    <row r="171" spans="2:40" s="901" customFormat="1" ht="154.5" customHeight="1" x14ac:dyDescent="0.45">
      <c r="B171" s="934"/>
      <c r="C171" s="935"/>
      <c r="D171" s="936"/>
      <c r="E171" s="936"/>
      <c r="F171" s="937" t="s">
        <v>3178</v>
      </c>
      <c r="G171" s="938" t="s">
        <v>3179</v>
      </c>
      <c r="H171" s="939">
        <v>0.25</v>
      </c>
      <c r="I171" s="959">
        <v>44621</v>
      </c>
      <c r="J171" s="959">
        <v>44865</v>
      </c>
      <c r="K171" s="939">
        <v>0.1</v>
      </c>
      <c r="L171" s="939">
        <v>0.3</v>
      </c>
      <c r="M171" s="941">
        <v>0.8</v>
      </c>
      <c r="N171" s="939">
        <v>1</v>
      </c>
      <c r="O171" s="942"/>
      <c r="P171" s="936"/>
      <c r="Q171" s="1164"/>
      <c r="R171" s="1098"/>
      <c r="S171" s="928"/>
      <c r="T171" s="977">
        <v>0.8</v>
      </c>
      <c r="U171" s="930" t="s">
        <v>3180</v>
      </c>
      <c r="V171" s="965" t="s">
        <v>3181</v>
      </c>
      <c r="W171" s="916" t="str">
        <f t="shared" si="13"/>
        <v>En gestión</v>
      </c>
      <c r="X171" s="916" t="str">
        <f t="shared" si="14"/>
        <v>En gestión</v>
      </c>
      <c r="Y171" s="986"/>
      <c r="Z171" s="918"/>
      <c r="AA171" s="918"/>
      <c r="AB171" s="919"/>
      <c r="AC171" s="919"/>
      <c r="AD171" s="927"/>
      <c r="AE171" s="1004"/>
      <c r="AF171" s="1005"/>
      <c r="AG171" s="1005"/>
      <c r="AH171" s="1155"/>
      <c r="AI171" s="1156"/>
      <c r="AJ171" s="1156"/>
      <c r="AK171" s="1163"/>
      <c r="AL171" s="1163"/>
      <c r="AM171" s="1163"/>
      <c r="AN171" s="1163"/>
    </row>
    <row r="172" spans="2:40" s="901" customFormat="1" ht="154.5" customHeight="1" x14ac:dyDescent="0.45">
      <c r="B172" s="934"/>
      <c r="C172" s="935"/>
      <c r="D172" s="936"/>
      <c r="E172" s="936"/>
      <c r="F172" s="937" t="s">
        <v>3182</v>
      </c>
      <c r="G172" s="938" t="s">
        <v>3183</v>
      </c>
      <c r="H172" s="939">
        <v>0.25</v>
      </c>
      <c r="I172" s="959">
        <v>44621</v>
      </c>
      <c r="J172" s="959">
        <v>44865</v>
      </c>
      <c r="K172" s="939">
        <v>0.1</v>
      </c>
      <c r="L172" s="939">
        <v>0.3</v>
      </c>
      <c r="M172" s="941">
        <v>0.8</v>
      </c>
      <c r="N172" s="939">
        <v>1</v>
      </c>
      <c r="O172" s="942"/>
      <c r="P172" s="936"/>
      <c r="Q172" s="1164"/>
      <c r="R172" s="1098"/>
      <c r="S172" s="928"/>
      <c r="T172" s="977">
        <v>0.8</v>
      </c>
      <c r="U172" s="965" t="s">
        <v>3184</v>
      </c>
      <c r="V172" s="965" t="s">
        <v>3185</v>
      </c>
      <c r="W172" s="916" t="str">
        <f t="shared" si="13"/>
        <v>En gestión</v>
      </c>
      <c r="X172" s="916" t="str">
        <f t="shared" si="14"/>
        <v>En gestión</v>
      </c>
      <c r="Y172" s="986"/>
      <c r="Z172" s="918"/>
      <c r="AA172" s="918"/>
      <c r="AB172" s="919"/>
      <c r="AC172" s="919"/>
      <c r="AD172" s="927"/>
      <c r="AE172" s="1004"/>
      <c r="AF172" s="1005"/>
      <c r="AG172" s="1005"/>
      <c r="AH172" s="1155"/>
      <c r="AI172" s="1156"/>
      <c r="AJ172" s="1156"/>
      <c r="AK172" s="1163"/>
      <c r="AL172" s="1163"/>
      <c r="AM172" s="1163"/>
      <c r="AN172" s="1163"/>
    </row>
    <row r="173" spans="2:40" s="901" customFormat="1" ht="154.5" customHeight="1" x14ac:dyDescent="0.45">
      <c r="B173" s="934"/>
      <c r="C173" s="935"/>
      <c r="D173" s="936"/>
      <c r="E173" s="936"/>
      <c r="F173" s="937" t="s">
        <v>3186</v>
      </c>
      <c r="G173" s="938" t="s">
        <v>3187</v>
      </c>
      <c r="H173" s="939">
        <v>0.3</v>
      </c>
      <c r="I173" s="959">
        <v>44621</v>
      </c>
      <c r="J173" s="959">
        <v>44865</v>
      </c>
      <c r="K173" s="939">
        <v>0.1</v>
      </c>
      <c r="L173" s="939">
        <v>0.3</v>
      </c>
      <c r="M173" s="941">
        <v>0.8</v>
      </c>
      <c r="N173" s="939">
        <v>1</v>
      </c>
      <c r="O173" s="942"/>
      <c r="P173" s="936"/>
      <c r="Q173" s="1164"/>
      <c r="R173" s="1098"/>
      <c r="S173" s="928"/>
      <c r="T173" s="977">
        <v>0.8</v>
      </c>
      <c r="U173" s="930" t="s">
        <v>3188</v>
      </c>
      <c r="V173" s="930" t="s">
        <v>3189</v>
      </c>
      <c r="W173" s="916" t="str">
        <f t="shared" si="13"/>
        <v>En gestión</v>
      </c>
      <c r="X173" s="916" t="str">
        <f t="shared" si="14"/>
        <v>En gestión</v>
      </c>
      <c r="Y173" s="986"/>
      <c r="Z173" s="918"/>
      <c r="AA173" s="918"/>
      <c r="AB173" s="919"/>
      <c r="AC173" s="919"/>
      <c r="AD173" s="927"/>
      <c r="AE173" s="1004"/>
      <c r="AF173" s="1005"/>
      <c r="AG173" s="1005"/>
      <c r="AH173" s="1155"/>
      <c r="AI173" s="1156"/>
      <c r="AJ173" s="1156"/>
      <c r="AK173" s="1163"/>
      <c r="AL173" s="1163"/>
      <c r="AM173" s="1163"/>
      <c r="AN173" s="1163"/>
    </row>
    <row r="174" spans="2:40" s="901" customFormat="1" ht="154.5" customHeight="1" x14ac:dyDescent="0.45">
      <c r="B174" s="934" t="s">
        <v>3031</v>
      </c>
      <c r="C174" s="935" t="s">
        <v>3190</v>
      </c>
      <c r="D174" s="936" t="s">
        <v>3191</v>
      </c>
      <c r="E174" s="936" t="s">
        <v>3192</v>
      </c>
      <c r="F174" s="937" t="s">
        <v>3193</v>
      </c>
      <c r="G174" s="938" t="s">
        <v>3194</v>
      </c>
      <c r="H174" s="939">
        <v>0.35</v>
      </c>
      <c r="I174" s="959">
        <v>44835</v>
      </c>
      <c r="J174" s="959">
        <v>44926</v>
      </c>
      <c r="K174" s="939">
        <v>0</v>
      </c>
      <c r="L174" s="939">
        <v>0</v>
      </c>
      <c r="M174" s="941">
        <v>0</v>
      </c>
      <c r="N174" s="939">
        <v>1</v>
      </c>
      <c r="O174" s="942">
        <v>4620000</v>
      </c>
      <c r="P174" s="942">
        <v>17978601</v>
      </c>
      <c r="Q174" s="1138"/>
      <c r="R174" s="1011">
        <v>0</v>
      </c>
      <c r="S174" s="1072" t="s">
        <v>3195</v>
      </c>
      <c r="T174" s="977">
        <v>0</v>
      </c>
      <c r="U174" s="965" t="s">
        <v>69</v>
      </c>
      <c r="V174" s="965" t="s">
        <v>58</v>
      </c>
      <c r="W174" s="916" t="str">
        <f t="shared" si="13"/>
        <v>Sin iniciar</v>
      </c>
      <c r="X174" s="916" t="str">
        <f t="shared" si="14"/>
        <v>Sin iniciar</v>
      </c>
      <c r="Y174" s="1168" t="s">
        <v>58</v>
      </c>
      <c r="Z174" s="918">
        <f>SUMPRODUCT(T174:T176,H174:H176)</f>
        <v>0</v>
      </c>
      <c r="AA174" s="918">
        <f>SUMPRODUCT(H174:H176,M174:M176)</f>
        <v>0</v>
      </c>
      <c r="AB174" s="919" t="str">
        <f>IF(AA174&lt;1%,"Sin iniciar",IF(AA174=100%,"Terminado","En gestión"))</f>
        <v>Sin iniciar</v>
      </c>
      <c r="AC174" s="919" t="str">
        <f>IF(Z174&lt;1%,"Sin iniciar",IF(Z174=100%,"Terminado","En gestión"))</f>
        <v>Sin iniciar</v>
      </c>
      <c r="AD174" s="927" t="s">
        <v>58</v>
      </c>
      <c r="AE174" s="1004">
        <v>0</v>
      </c>
      <c r="AF174" s="1005">
        <v>0</v>
      </c>
      <c r="AG174" s="1005">
        <v>0</v>
      </c>
      <c r="AH174" s="1155">
        <v>0</v>
      </c>
      <c r="AI174" s="1159">
        <v>0</v>
      </c>
      <c r="AJ174" s="1159">
        <v>0</v>
      </c>
      <c r="AK174" s="1169" t="s">
        <v>90</v>
      </c>
      <c r="AL174" s="1169" t="s">
        <v>90</v>
      </c>
      <c r="AM174" s="1169" t="s">
        <v>90</v>
      </c>
      <c r="AN174" s="1169" t="s">
        <v>90</v>
      </c>
    </row>
    <row r="175" spans="2:40" s="901" customFormat="1" ht="154.5" customHeight="1" x14ac:dyDescent="0.45">
      <c r="B175" s="934"/>
      <c r="C175" s="935"/>
      <c r="D175" s="936"/>
      <c r="E175" s="936"/>
      <c r="F175" s="937" t="s">
        <v>3196</v>
      </c>
      <c r="G175" s="938" t="s">
        <v>3197</v>
      </c>
      <c r="H175" s="939">
        <v>0.35</v>
      </c>
      <c r="I175" s="959">
        <v>44835</v>
      </c>
      <c r="J175" s="959">
        <v>44926</v>
      </c>
      <c r="K175" s="939">
        <v>0</v>
      </c>
      <c r="L175" s="939">
        <v>0</v>
      </c>
      <c r="M175" s="941">
        <v>0</v>
      </c>
      <c r="N175" s="939">
        <v>1</v>
      </c>
      <c r="O175" s="942"/>
      <c r="P175" s="942"/>
      <c r="Q175" s="1138"/>
      <c r="R175" s="1011"/>
      <c r="S175" s="1072"/>
      <c r="T175" s="977">
        <v>0</v>
      </c>
      <c r="U175" s="965" t="s">
        <v>69</v>
      </c>
      <c r="V175" s="965" t="s">
        <v>58</v>
      </c>
      <c r="W175" s="916" t="str">
        <f t="shared" si="13"/>
        <v>Sin iniciar</v>
      </c>
      <c r="X175" s="916" t="str">
        <f t="shared" si="14"/>
        <v>Sin iniciar</v>
      </c>
      <c r="Y175" s="1168"/>
      <c r="Z175" s="918"/>
      <c r="AA175" s="918"/>
      <c r="AB175" s="919"/>
      <c r="AC175" s="919"/>
      <c r="AD175" s="927"/>
      <c r="AE175" s="1004"/>
      <c r="AF175" s="1005"/>
      <c r="AG175" s="1005"/>
      <c r="AH175" s="1155"/>
      <c r="AI175" s="1159"/>
      <c r="AJ175" s="1159"/>
      <c r="AK175" s="1163"/>
      <c r="AL175" s="1163"/>
      <c r="AM175" s="1163"/>
      <c r="AN175" s="1163"/>
    </row>
    <row r="176" spans="2:40" s="901" customFormat="1" ht="154.5" customHeight="1" x14ac:dyDescent="0.45">
      <c r="B176" s="934"/>
      <c r="C176" s="935"/>
      <c r="D176" s="936"/>
      <c r="E176" s="936"/>
      <c r="F176" s="937" t="s">
        <v>3198</v>
      </c>
      <c r="G176" s="938" t="s">
        <v>3199</v>
      </c>
      <c r="H176" s="939">
        <v>0.3</v>
      </c>
      <c r="I176" s="959">
        <v>44835</v>
      </c>
      <c r="J176" s="959">
        <v>44926</v>
      </c>
      <c r="K176" s="939">
        <v>0</v>
      </c>
      <c r="L176" s="939">
        <v>0</v>
      </c>
      <c r="M176" s="941">
        <v>0</v>
      </c>
      <c r="N176" s="939">
        <v>1</v>
      </c>
      <c r="O176" s="942"/>
      <c r="P176" s="942"/>
      <c r="Q176" s="1138"/>
      <c r="R176" s="1011"/>
      <c r="S176" s="1072"/>
      <c r="T176" s="977">
        <v>0</v>
      </c>
      <c r="U176" s="965" t="s">
        <v>69</v>
      </c>
      <c r="V176" s="965" t="s">
        <v>58</v>
      </c>
      <c r="W176" s="916" t="str">
        <f t="shared" si="13"/>
        <v>Sin iniciar</v>
      </c>
      <c r="X176" s="916" t="str">
        <f t="shared" si="14"/>
        <v>Sin iniciar</v>
      </c>
      <c r="Y176" s="1168"/>
      <c r="Z176" s="918"/>
      <c r="AA176" s="918"/>
      <c r="AB176" s="919"/>
      <c r="AC176" s="919"/>
      <c r="AD176" s="927"/>
      <c r="AE176" s="1004"/>
      <c r="AF176" s="1005"/>
      <c r="AG176" s="1005"/>
      <c r="AH176" s="1155"/>
      <c r="AI176" s="1159"/>
      <c r="AJ176" s="1159"/>
      <c r="AK176" s="1163"/>
      <c r="AL176" s="1163"/>
      <c r="AM176" s="1163"/>
      <c r="AN176" s="1163"/>
    </row>
    <row r="177" spans="2:40" s="901" customFormat="1" ht="154.5" customHeight="1" x14ac:dyDescent="0.45">
      <c r="B177" s="934" t="s">
        <v>3031</v>
      </c>
      <c r="C177" s="935" t="s">
        <v>3200</v>
      </c>
      <c r="D177" s="936" t="s">
        <v>3201</v>
      </c>
      <c r="E177" s="936" t="s">
        <v>3192</v>
      </c>
      <c r="F177" s="937" t="s">
        <v>3202</v>
      </c>
      <c r="G177" s="938" t="s">
        <v>3203</v>
      </c>
      <c r="H177" s="939">
        <v>0.25</v>
      </c>
      <c r="I177" s="959">
        <v>44835</v>
      </c>
      <c r="J177" s="959">
        <v>44926</v>
      </c>
      <c r="K177" s="939">
        <v>0</v>
      </c>
      <c r="L177" s="939">
        <v>0</v>
      </c>
      <c r="M177" s="941">
        <v>0</v>
      </c>
      <c r="N177" s="939">
        <v>1</v>
      </c>
      <c r="O177" s="936" t="s">
        <v>3204</v>
      </c>
      <c r="P177" s="942">
        <v>38563747</v>
      </c>
      <c r="Q177" s="1138"/>
      <c r="R177" s="1011">
        <v>0.13</v>
      </c>
      <c r="S177" s="950" t="s">
        <v>3205</v>
      </c>
      <c r="T177" s="977">
        <v>0</v>
      </c>
      <c r="U177" s="965" t="s">
        <v>69</v>
      </c>
      <c r="V177" s="965" t="s">
        <v>58</v>
      </c>
      <c r="W177" s="916" t="str">
        <f t="shared" si="13"/>
        <v>Sin iniciar</v>
      </c>
      <c r="X177" s="916" t="str">
        <f t="shared" si="14"/>
        <v>Sin iniciar</v>
      </c>
      <c r="Y177" s="986" t="s">
        <v>3206</v>
      </c>
      <c r="Z177" s="918">
        <f>SUMPRODUCT(H177:H180,T177:T180)</f>
        <v>0.125</v>
      </c>
      <c r="AA177" s="918">
        <f>SUMPRODUCT(H177:H180,M177:M180)</f>
        <v>0.25</v>
      </c>
      <c r="AB177" s="919" t="str">
        <f>IF(AA177&lt;1%,"Sin iniciar",IF(AA177=100%,"Terminado","En gestión"))</f>
        <v>En gestión</v>
      </c>
      <c r="AC177" s="919" t="str">
        <f>IF(Z177&lt;1%,"Sin iniciar",IF(Z177=100%,"Terminado","En gestión"))</f>
        <v>En gestión</v>
      </c>
      <c r="AD177" s="927" t="s">
        <v>58</v>
      </c>
      <c r="AE177" s="1004">
        <v>0</v>
      </c>
      <c r="AF177" s="1005">
        <v>0</v>
      </c>
      <c r="AG177" s="1005">
        <v>0</v>
      </c>
      <c r="AH177" s="1155">
        <v>3252586.65</v>
      </c>
      <c r="AI177" s="1156">
        <v>3252586.65</v>
      </c>
      <c r="AJ177" s="1156">
        <v>2778133.35</v>
      </c>
      <c r="AK177" s="1163" t="s">
        <v>1337</v>
      </c>
      <c r="AL177" s="1163" t="s">
        <v>1338</v>
      </c>
      <c r="AM177" s="1163" t="s">
        <v>1339</v>
      </c>
      <c r="AN177" s="1163" t="s">
        <v>1358</v>
      </c>
    </row>
    <row r="178" spans="2:40" s="901" customFormat="1" ht="154.5" customHeight="1" x14ac:dyDescent="0.45">
      <c r="B178" s="934"/>
      <c r="C178" s="935"/>
      <c r="D178" s="936"/>
      <c r="E178" s="936"/>
      <c r="F178" s="937" t="s">
        <v>3207</v>
      </c>
      <c r="G178" s="938" t="s">
        <v>3208</v>
      </c>
      <c r="H178" s="939">
        <v>0.25</v>
      </c>
      <c r="I178" s="959">
        <v>44835</v>
      </c>
      <c r="J178" s="959">
        <v>44926</v>
      </c>
      <c r="K178" s="939">
        <v>0</v>
      </c>
      <c r="L178" s="939">
        <v>0</v>
      </c>
      <c r="M178" s="941">
        <v>0</v>
      </c>
      <c r="N178" s="939">
        <v>1</v>
      </c>
      <c r="O178" s="936"/>
      <c r="P178" s="942"/>
      <c r="Q178" s="1138"/>
      <c r="R178" s="1098"/>
      <c r="S178" s="950"/>
      <c r="T178" s="977">
        <v>0</v>
      </c>
      <c r="U178" s="965" t="s">
        <v>69</v>
      </c>
      <c r="V178" s="965" t="s">
        <v>58</v>
      </c>
      <c r="W178" s="916" t="str">
        <f t="shared" si="13"/>
        <v>Sin iniciar</v>
      </c>
      <c r="X178" s="916" t="str">
        <f t="shared" si="14"/>
        <v>Sin iniciar</v>
      </c>
      <c r="Y178" s="986"/>
      <c r="Z178" s="918"/>
      <c r="AA178" s="918"/>
      <c r="AB178" s="919"/>
      <c r="AC178" s="919"/>
      <c r="AD178" s="927"/>
      <c r="AE178" s="1004"/>
      <c r="AF178" s="1005"/>
      <c r="AG178" s="1005"/>
      <c r="AH178" s="1155"/>
      <c r="AI178" s="1156"/>
      <c r="AJ178" s="1156"/>
      <c r="AK178" s="1163"/>
      <c r="AL178" s="1163"/>
      <c r="AM178" s="1163"/>
      <c r="AN178" s="1163"/>
    </row>
    <row r="179" spans="2:40" s="901" customFormat="1" ht="154.5" customHeight="1" x14ac:dyDescent="0.45">
      <c r="B179" s="934"/>
      <c r="C179" s="935"/>
      <c r="D179" s="936"/>
      <c r="E179" s="936"/>
      <c r="F179" s="937" t="s">
        <v>3209</v>
      </c>
      <c r="G179" s="938" t="s">
        <v>3210</v>
      </c>
      <c r="H179" s="939">
        <v>0.25</v>
      </c>
      <c r="I179" s="959">
        <v>44743</v>
      </c>
      <c r="J179" s="959">
        <v>44926</v>
      </c>
      <c r="K179" s="939">
        <v>0</v>
      </c>
      <c r="L179" s="939">
        <v>0</v>
      </c>
      <c r="M179" s="941">
        <v>0.5</v>
      </c>
      <c r="N179" s="939">
        <v>1</v>
      </c>
      <c r="O179" s="936"/>
      <c r="P179" s="942"/>
      <c r="Q179" s="1138"/>
      <c r="R179" s="1098"/>
      <c r="S179" s="950"/>
      <c r="T179" s="977">
        <v>0.5</v>
      </c>
      <c r="U179" s="965" t="s">
        <v>3211</v>
      </c>
      <c r="V179" s="965" t="s">
        <v>3212</v>
      </c>
      <c r="W179" s="916" t="str">
        <f t="shared" si="13"/>
        <v>En gestión</v>
      </c>
      <c r="X179" s="916" t="str">
        <f t="shared" si="14"/>
        <v>En gestión</v>
      </c>
      <c r="Y179" s="986"/>
      <c r="Z179" s="918"/>
      <c r="AA179" s="918"/>
      <c r="AB179" s="919"/>
      <c r="AC179" s="919"/>
      <c r="AD179" s="927"/>
      <c r="AE179" s="1004"/>
      <c r="AF179" s="1005"/>
      <c r="AG179" s="1005"/>
      <c r="AH179" s="1155"/>
      <c r="AI179" s="1156"/>
      <c r="AJ179" s="1156"/>
      <c r="AK179" s="1163"/>
      <c r="AL179" s="1163"/>
      <c r="AM179" s="1163"/>
      <c r="AN179" s="1163"/>
    </row>
    <row r="180" spans="2:40" s="901" customFormat="1" ht="154.5" customHeight="1" x14ac:dyDescent="0.45">
      <c r="B180" s="934"/>
      <c r="C180" s="935"/>
      <c r="D180" s="936"/>
      <c r="E180" s="936"/>
      <c r="F180" s="937" t="s">
        <v>3213</v>
      </c>
      <c r="G180" s="938" t="s">
        <v>3214</v>
      </c>
      <c r="H180" s="939">
        <v>0.25</v>
      </c>
      <c r="I180" s="959">
        <v>44835</v>
      </c>
      <c r="J180" s="959">
        <v>44926</v>
      </c>
      <c r="K180" s="939">
        <v>0</v>
      </c>
      <c r="L180" s="939">
        <v>0</v>
      </c>
      <c r="M180" s="941">
        <v>0.5</v>
      </c>
      <c r="N180" s="939">
        <v>1</v>
      </c>
      <c r="O180" s="936"/>
      <c r="P180" s="942"/>
      <c r="Q180" s="1138"/>
      <c r="R180" s="1098"/>
      <c r="S180" s="950"/>
      <c r="T180" s="977">
        <v>0</v>
      </c>
      <c r="U180" s="965" t="s">
        <v>69</v>
      </c>
      <c r="V180" s="965" t="s">
        <v>58</v>
      </c>
      <c r="W180" s="916" t="str">
        <f t="shared" si="13"/>
        <v>En gestión</v>
      </c>
      <c r="X180" s="916" t="str">
        <f t="shared" si="14"/>
        <v>Sin iniciar</v>
      </c>
      <c r="Y180" s="986"/>
      <c r="Z180" s="918"/>
      <c r="AA180" s="918"/>
      <c r="AB180" s="919"/>
      <c r="AC180" s="919"/>
      <c r="AD180" s="927"/>
      <c r="AE180" s="1004"/>
      <c r="AF180" s="1005"/>
      <c r="AG180" s="1005"/>
      <c r="AH180" s="1155"/>
      <c r="AI180" s="1156"/>
      <c r="AJ180" s="1156"/>
      <c r="AK180" s="1163"/>
      <c r="AL180" s="1163"/>
      <c r="AM180" s="1163"/>
      <c r="AN180" s="1163"/>
    </row>
    <row r="181" spans="2:40" s="901" customFormat="1" ht="154.5" customHeight="1" x14ac:dyDescent="0.45">
      <c r="B181" s="902" t="s">
        <v>730</v>
      </c>
      <c r="C181" s="903" t="s">
        <v>3215</v>
      </c>
      <c r="D181" s="904" t="s">
        <v>3216</v>
      </c>
      <c r="E181" s="904" t="s">
        <v>3217</v>
      </c>
      <c r="F181" s="905" t="s">
        <v>3218</v>
      </c>
      <c r="G181" s="906" t="s">
        <v>3219</v>
      </c>
      <c r="H181" s="907">
        <v>0.2</v>
      </c>
      <c r="I181" s="908">
        <v>44571</v>
      </c>
      <c r="J181" s="908">
        <v>44617</v>
      </c>
      <c r="K181" s="907">
        <v>1</v>
      </c>
      <c r="L181" s="907">
        <v>1</v>
      </c>
      <c r="M181" s="909">
        <v>1</v>
      </c>
      <c r="N181" s="907">
        <v>1</v>
      </c>
      <c r="O181" s="910">
        <v>111704120</v>
      </c>
      <c r="P181" s="910">
        <v>7396603</v>
      </c>
      <c r="Q181" s="1122"/>
      <c r="R181" s="912">
        <v>0.7</v>
      </c>
      <c r="S181" s="946" t="s">
        <v>3220</v>
      </c>
      <c r="T181" s="977">
        <v>1</v>
      </c>
      <c r="U181" s="930" t="s">
        <v>3221</v>
      </c>
      <c r="V181" s="930" t="s">
        <v>58</v>
      </c>
      <c r="W181" s="916" t="str">
        <f t="shared" si="13"/>
        <v>Terminado</v>
      </c>
      <c r="X181" s="916" t="str">
        <f>IF(T181&lt;1%,"Sin iniciar",IF(T181=100%,"Terminado","En gestión"))</f>
        <v>Terminado</v>
      </c>
      <c r="Y181" s="986" t="s">
        <v>3222</v>
      </c>
      <c r="Z181" s="918">
        <f>SUMPRODUCT(H181:H182,T181:T182)</f>
        <v>0.76</v>
      </c>
      <c r="AA181" s="918">
        <f>SUMPRODUCT(H181:H182,M181:M182)</f>
        <v>0.60000000000000009</v>
      </c>
      <c r="AB181" s="919" t="str">
        <f>IF(AA181&lt;1%,"Sin iniciar",IF(AA181=100%,"Terminado","En gestión"))</f>
        <v>En gestión</v>
      </c>
      <c r="AC181" s="919" t="str">
        <f>IF(Z181&lt;1%,"Sin iniciar",IF(Z181=100%,"Terminado","En gestión"))</f>
        <v>En gestión</v>
      </c>
      <c r="AD181" s="930" t="s">
        <v>58</v>
      </c>
      <c r="AE181" s="917" t="s">
        <v>3223</v>
      </c>
      <c r="AF181" s="1170" t="s">
        <v>3224</v>
      </c>
      <c r="AG181" s="1170" t="s">
        <v>3225</v>
      </c>
      <c r="AH181" s="1006">
        <v>111704120</v>
      </c>
      <c r="AI181" s="1007">
        <v>113998342</v>
      </c>
      <c r="AJ181" s="1007">
        <v>81239360</v>
      </c>
      <c r="AK181" s="1171" t="s">
        <v>3226</v>
      </c>
      <c r="AL181" s="1171" t="s">
        <v>3227</v>
      </c>
      <c r="AM181" s="1171" t="s">
        <v>3228</v>
      </c>
      <c r="AN181" s="1171" t="s">
        <v>3229</v>
      </c>
    </row>
    <row r="182" spans="2:40" s="901" customFormat="1" ht="154.5" customHeight="1" x14ac:dyDescent="0.45">
      <c r="B182" s="902"/>
      <c r="C182" s="903"/>
      <c r="D182" s="904"/>
      <c r="E182" s="904"/>
      <c r="F182" s="905" t="s">
        <v>3230</v>
      </c>
      <c r="G182" s="906" t="s">
        <v>3231</v>
      </c>
      <c r="H182" s="907">
        <v>0.8</v>
      </c>
      <c r="I182" s="908">
        <v>44646</v>
      </c>
      <c r="J182" s="908">
        <v>44910</v>
      </c>
      <c r="K182" s="907">
        <v>0</v>
      </c>
      <c r="L182" s="907">
        <v>0.1</v>
      </c>
      <c r="M182" s="909">
        <v>0.5</v>
      </c>
      <c r="N182" s="907">
        <v>1</v>
      </c>
      <c r="O182" s="910"/>
      <c r="P182" s="910"/>
      <c r="Q182" s="1122"/>
      <c r="R182" s="912"/>
      <c r="S182" s="946"/>
      <c r="T182" s="977">
        <v>0.7</v>
      </c>
      <c r="U182" s="965" t="s">
        <v>3232</v>
      </c>
      <c r="V182" s="930" t="s">
        <v>3233</v>
      </c>
      <c r="W182" s="916" t="str">
        <f t="shared" si="13"/>
        <v>En gestión</v>
      </c>
      <c r="X182" s="916" t="str">
        <f t="shared" ref="X182:X222" si="15">IF(T182&lt;1%,"Sin iniciar",IF(T182=100%,"Terminado","En gestión"))</f>
        <v>En gestión</v>
      </c>
      <c r="Y182" s="927"/>
      <c r="Z182" s="918"/>
      <c r="AA182" s="918"/>
      <c r="AB182" s="919"/>
      <c r="AC182" s="919"/>
      <c r="AD182" s="930" t="s">
        <v>58</v>
      </c>
      <c r="AE182" s="917"/>
      <c r="AF182" s="1170"/>
      <c r="AG182" s="1170"/>
      <c r="AH182" s="1006"/>
      <c r="AI182" s="1007"/>
      <c r="AJ182" s="1007"/>
      <c r="AK182" s="1171"/>
      <c r="AL182" s="1171"/>
      <c r="AM182" s="1171"/>
      <c r="AN182" s="1171"/>
    </row>
    <row r="183" spans="2:40" s="901" customFormat="1" ht="154.5" customHeight="1" x14ac:dyDescent="0.45">
      <c r="B183" s="902" t="s">
        <v>730</v>
      </c>
      <c r="C183" s="903" t="s">
        <v>3234</v>
      </c>
      <c r="D183" s="904" t="s">
        <v>3235</v>
      </c>
      <c r="E183" s="904" t="s">
        <v>3236</v>
      </c>
      <c r="F183" s="905" t="s">
        <v>3237</v>
      </c>
      <c r="G183" s="906" t="s">
        <v>3238</v>
      </c>
      <c r="H183" s="907">
        <v>0.6</v>
      </c>
      <c r="I183" s="908">
        <v>44571</v>
      </c>
      <c r="J183" s="908">
        <v>44767</v>
      </c>
      <c r="K183" s="907">
        <v>0.25</v>
      </c>
      <c r="L183" s="907">
        <v>0.5</v>
      </c>
      <c r="M183" s="909">
        <v>1</v>
      </c>
      <c r="N183" s="907">
        <v>1</v>
      </c>
      <c r="O183" s="910">
        <v>258657645</v>
      </c>
      <c r="P183" s="910">
        <v>20966131</v>
      </c>
      <c r="Q183" s="1122"/>
      <c r="R183" s="912">
        <v>0.74</v>
      </c>
      <c r="S183" s="1112" t="s">
        <v>3239</v>
      </c>
      <c r="T183" s="977">
        <v>0.9</v>
      </c>
      <c r="U183" s="965" t="s">
        <v>3240</v>
      </c>
      <c r="V183" s="930" t="s">
        <v>3241</v>
      </c>
      <c r="W183" s="916" t="str">
        <f t="shared" si="13"/>
        <v>Terminado</v>
      </c>
      <c r="X183" s="916" t="str">
        <f t="shared" si="15"/>
        <v>En gestión</v>
      </c>
      <c r="Y183" s="986" t="s">
        <v>3242</v>
      </c>
      <c r="Z183" s="918">
        <f>SUMPRODUCT(H183:H184,T183:T184)</f>
        <v>0.74</v>
      </c>
      <c r="AA183" s="918">
        <f>SUMPRODUCT(H183:H184,M183:M184)</f>
        <v>0.8</v>
      </c>
      <c r="AB183" s="919" t="str">
        <f>IF(AA183&lt;1%,"Sin iniciar",IF(AA183=100%,"Terminado","En gestión"))</f>
        <v>En gestión</v>
      </c>
      <c r="AC183" s="919" t="str">
        <f>IF(Z183&lt;1%,"Sin iniciar",IF(Z183=100%,"Terminado","En gestión"))</f>
        <v>En gestión</v>
      </c>
      <c r="AD183" s="1105" t="s">
        <v>58</v>
      </c>
      <c r="AE183" s="917" t="s">
        <v>3243</v>
      </c>
      <c r="AF183" s="1170" t="s">
        <v>3244</v>
      </c>
      <c r="AG183" s="1170" t="s">
        <v>3245</v>
      </c>
      <c r="AH183" s="1006">
        <v>228170000</v>
      </c>
      <c r="AI183" s="1007">
        <v>228149154</v>
      </c>
      <c r="AJ183" s="1007">
        <v>108786667</v>
      </c>
      <c r="AK183" s="1171" t="s">
        <v>3226</v>
      </c>
      <c r="AL183" s="1171" t="s">
        <v>3227</v>
      </c>
      <c r="AM183" s="1171" t="s">
        <v>3228</v>
      </c>
      <c r="AN183" s="1171" t="s">
        <v>3229</v>
      </c>
    </row>
    <row r="184" spans="2:40" s="901" customFormat="1" ht="154.5" customHeight="1" x14ac:dyDescent="0.45">
      <c r="B184" s="902"/>
      <c r="C184" s="903"/>
      <c r="D184" s="904"/>
      <c r="E184" s="904"/>
      <c r="F184" s="905" t="s">
        <v>3246</v>
      </c>
      <c r="G184" s="906" t="s">
        <v>3247</v>
      </c>
      <c r="H184" s="907">
        <v>0.4</v>
      </c>
      <c r="I184" s="908">
        <v>44768</v>
      </c>
      <c r="J184" s="908">
        <v>44910</v>
      </c>
      <c r="K184" s="907">
        <v>0</v>
      </c>
      <c r="L184" s="907">
        <v>0</v>
      </c>
      <c r="M184" s="909">
        <v>0.5</v>
      </c>
      <c r="N184" s="907">
        <v>1</v>
      </c>
      <c r="O184" s="910"/>
      <c r="P184" s="910"/>
      <c r="Q184" s="1122"/>
      <c r="R184" s="912"/>
      <c r="S184" s="1112"/>
      <c r="T184" s="977">
        <v>0.5</v>
      </c>
      <c r="U184" s="965" t="s">
        <v>3248</v>
      </c>
      <c r="V184" s="930" t="s">
        <v>3241</v>
      </c>
      <c r="W184" s="916" t="str">
        <f t="shared" si="13"/>
        <v>En gestión</v>
      </c>
      <c r="X184" s="916" t="str">
        <f t="shared" si="15"/>
        <v>En gestión</v>
      </c>
      <c r="Y184" s="927"/>
      <c r="Z184" s="918"/>
      <c r="AA184" s="918"/>
      <c r="AB184" s="919"/>
      <c r="AC184" s="919"/>
      <c r="AD184" s="930" t="s">
        <v>58</v>
      </c>
      <c r="AE184" s="917"/>
      <c r="AF184" s="1170"/>
      <c r="AG184" s="1170"/>
      <c r="AH184" s="1006"/>
      <c r="AI184" s="1007"/>
      <c r="AJ184" s="1007"/>
      <c r="AK184" s="1171"/>
      <c r="AL184" s="1171"/>
      <c r="AM184" s="1171"/>
      <c r="AN184" s="1171"/>
    </row>
    <row r="185" spans="2:40" s="901" customFormat="1" ht="154.5" customHeight="1" x14ac:dyDescent="0.45">
      <c r="B185" s="902" t="s">
        <v>730</v>
      </c>
      <c r="C185" s="903" t="s">
        <v>3249</v>
      </c>
      <c r="D185" s="904" t="s">
        <v>3250</v>
      </c>
      <c r="E185" s="904" t="s">
        <v>3251</v>
      </c>
      <c r="F185" s="905" t="s">
        <v>3252</v>
      </c>
      <c r="G185" s="906" t="s">
        <v>3253</v>
      </c>
      <c r="H185" s="907">
        <v>0.3</v>
      </c>
      <c r="I185" s="908">
        <v>44593</v>
      </c>
      <c r="J185" s="908">
        <v>44757</v>
      </c>
      <c r="K185" s="907">
        <v>0</v>
      </c>
      <c r="L185" s="907">
        <v>0.5</v>
      </c>
      <c r="M185" s="909">
        <v>1</v>
      </c>
      <c r="N185" s="907">
        <v>1</v>
      </c>
      <c r="O185" s="910">
        <v>86274800</v>
      </c>
      <c r="P185" s="910">
        <v>2620766</v>
      </c>
      <c r="Q185" s="1122"/>
      <c r="R185" s="1172">
        <v>1</v>
      </c>
      <c r="S185" s="1173" t="s">
        <v>3254</v>
      </c>
      <c r="T185" s="977">
        <v>1</v>
      </c>
      <c r="U185" s="930" t="s">
        <v>3255</v>
      </c>
      <c r="V185" s="930" t="s">
        <v>58</v>
      </c>
      <c r="W185" s="916" t="str">
        <f t="shared" si="13"/>
        <v>Terminado</v>
      </c>
      <c r="X185" s="916" t="str">
        <f t="shared" si="15"/>
        <v>Terminado</v>
      </c>
      <c r="Y185" s="986" t="s">
        <v>3256</v>
      </c>
      <c r="Z185" s="918">
        <f>SUMPRODUCT(H185:H186,T185:T186)</f>
        <v>1</v>
      </c>
      <c r="AA185" s="918">
        <f>SUMPRODUCT(H185:H186,M185:M186)</f>
        <v>0.64999999999999991</v>
      </c>
      <c r="AB185" s="919" t="str">
        <f>IF(AA185&lt;1%,"Sin iniciar",IF(AA185=100%,"Terminado","En gestión"))</f>
        <v>En gestión</v>
      </c>
      <c r="AC185" s="919" t="str">
        <f>IF(Z185&lt;1%,"Sin iniciar",IF(Z185=100%,"Terminado","En gestión"))</f>
        <v>Terminado</v>
      </c>
      <c r="AD185" s="930" t="s">
        <v>58</v>
      </c>
      <c r="AE185" s="917" t="s">
        <v>3257</v>
      </c>
      <c r="AF185" s="1170" t="s">
        <v>3258</v>
      </c>
      <c r="AG185" s="1170" t="s">
        <v>3259</v>
      </c>
      <c r="AH185" s="1006">
        <v>87274800</v>
      </c>
      <c r="AI185" s="1005">
        <v>87274800</v>
      </c>
      <c r="AJ185" s="1007">
        <v>68189697</v>
      </c>
      <c r="AK185" s="1171" t="s">
        <v>3226</v>
      </c>
      <c r="AL185" s="1171" t="s">
        <v>3227</v>
      </c>
      <c r="AM185" s="1171" t="s">
        <v>3228</v>
      </c>
      <c r="AN185" s="1171" t="s">
        <v>3229</v>
      </c>
    </row>
    <row r="186" spans="2:40" s="901" customFormat="1" ht="154.5" customHeight="1" x14ac:dyDescent="0.45">
      <c r="B186" s="902"/>
      <c r="C186" s="903"/>
      <c r="D186" s="904"/>
      <c r="E186" s="904"/>
      <c r="F186" s="905" t="s">
        <v>3260</v>
      </c>
      <c r="G186" s="906" t="s">
        <v>3261</v>
      </c>
      <c r="H186" s="907">
        <v>0.7</v>
      </c>
      <c r="I186" s="908">
        <v>44758</v>
      </c>
      <c r="J186" s="908">
        <v>44925</v>
      </c>
      <c r="K186" s="907">
        <v>0</v>
      </c>
      <c r="L186" s="907">
        <v>0</v>
      </c>
      <c r="M186" s="909">
        <v>0.5</v>
      </c>
      <c r="N186" s="907">
        <v>1</v>
      </c>
      <c r="O186" s="910"/>
      <c r="P186" s="910"/>
      <c r="Q186" s="1122"/>
      <c r="R186" s="1172"/>
      <c r="S186" s="1173"/>
      <c r="T186" s="977">
        <v>1</v>
      </c>
      <c r="U186" s="965" t="s">
        <v>3262</v>
      </c>
      <c r="V186" s="1105" t="s">
        <v>3263</v>
      </c>
      <c r="W186" s="916" t="str">
        <f t="shared" si="13"/>
        <v>En gestión</v>
      </c>
      <c r="X186" s="916" t="str">
        <f t="shared" si="15"/>
        <v>Terminado</v>
      </c>
      <c r="Y186" s="927"/>
      <c r="Z186" s="918"/>
      <c r="AA186" s="918"/>
      <c r="AB186" s="919"/>
      <c r="AC186" s="919"/>
      <c r="AD186" s="930" t="s">
        <v>58</v>
      </c>
      <c r="AE186" s="917"/>
      <c r="AF186" s="1170"/>
      <c r="AG186" s="1170"/>
      <c r="AH186" s="1006"/>
      <c r="AI186" s="1005"/>
      <c r="AJ186" s="1007"/>
      <c r="AK186" s="1171"/>
      <c r="AL186" s="1171"/>
      <c r="AM186" s="1171"/>
      <c r="AN186" s="1171"/>
    </row>
    <row r="187" spans="2:40" s="901" customFormat="1" ht="154.5" customHeight="1" x14ac:dyDescent="0.45">
      <c r="B187" s="902" t="s">
        <v>730</v>
      </c>
      <c r="C187" s="903" t="s">
        <v>3264</v>
      </c>
      <c r="D187" s="904" t="s">
        <v>3265</v>
      </c>
      <c r="E187" s="904" t="s">
        <v>3266</v>
      </c>
      <c r="F187" s="905" t="s">
        <v>3267</v>
      </c>
      <c r="G187" s="906" t="s">
        <v>3268</v>
      </c>
      <c r="H187" s="907">
        <v>0.2</v>
      </c>
      <c r="I187" s="908">
        <v>44593</v>
      </c>
      <c r="J187" s="908">
        <v>44650</v>
      </c>
      <c r="K187" s="907">
        <v>1</v>
      </c>
      <c r="L187" s="907">
        <v>1</v>
      </c>
      <c r="M187" s="909">
        <v>1</v>
      </c>
      <c r="N187" s="907">
        <v>1</v>
      </c>
      <c r="O187" s="910">
        <v>513433510</v>
      </c>
      <c r="P187" s="910">
        <v>110983478</v>
      </c>
      <c r="Q187" s="1122"/>
      <c r="R187" s="912">
        <v>0.75</v>
      </c>
      <c r="S187" s="1173" t="s">
        <v>3269</v>
      </c>
      <c r="T187" s="977">
        <v>1</v>
      </c>
      <c r="U187" s="930" t="s">
        <v>3255</v>
      </c>
      <c r="V187" s="930" t="s">
        <v>58</v>
      </c>
      <c r="W187" s="916" t="str">
        <f t="shared" si="13"/>
        <v>Terminado</v>
      </c>
      <c r="X187" s="916" t="str">
        <f t="shared" si="15"/>
        <v>Terminado</v>
      </c>
      <c r="Y187" s="1174" t="s">
        <v>3270</v>
      </c>
      <c r="Z187" s="918">
        <f>SUMPRODUCT(H187:H188,T187:T188)</f>
        <v>0.8</v>
      </c>
      <c r="AA187" s="918">
        <f>SUMPRODUCT(H187:H188,M187:M188)</f>
        <v>0.8</v>
      </c>
      <c r="AB187" s="919" t="str">
        <f>IF(AA187&lt;1%,"Sin iniciar",IF(AA187=100%,"Terminado","En gestión"))</f>
        <v>En gestión</v>
      </c>
      <c r="AC187" s="919" t="str">
        <f>IF(Z187&lt;1%,"Sin iniciar",IF(Z187=100%,"Terminado","En gestión"))</f>
        <v>En gestión</v>
      </c>
      <c r="AD187" s="930" t="s">
        <v>58</v>
      </c>
      <c r="AE187" s="1175" t="s">
        <v>3271</v>
      </c>
      <c r="AF187" s="1170" t="s">
        <v>3272</v>
      </c>
      <c r="AG187" s="1170" t="s">
        <v>3273</v>
      </c>
      <c r="AH187" s="1006">
        <v>188937645</v>
      </c>
      <c r="AI187" s="1007">
        <v>178937645</v>
      </c>
      <c r="AJ187" s="1007">
        <v>140700080</v>
      </c>
      <c r="AK187" s="1171" t="s">
        <v>3226</v>
      </c>
      <c r="AL187" s="1171" t="s">
        <v>3274</v>
      </c>
      <c r="AM187" s="1171" t="s">
        <v>3275</v>
      </c>
      <c r="AN187" s="1171" t="s">
        <v>3276</v>
      </c>
    </row>
    <row r="188" spans="2:40" s="901" customFormat="1" ht="408" customHeight="1" x14ac:dyDescent="0.45">
      <c r="B188" s="902"/>
      <c r="C188" s="903"/>
      <c r="D188" s="904"/>
      <c r="E188" s="904"/>
      <c r="F188" s="905" t="s">
        <v>3277</v>
      </c>
      <c r="G188" s="906" t="s">
        <v>3278</v>
      </c>
      <c r="H188" s="907">
        <v>0.8</v>
      </c>
      <c r="I188" s="908">
        <v>44653</v>
      </c>
      <c r="J188" s="908">
        <v>44910</v>
      </c>
      <c r="K188" s="907">
        <v>0</v>
      </c>
      <c r="L188" s="907">
        <v>0.5</v>
      </c>
      <c r="M188" s="909">
        <v>0.75</v>
      </c>
      <c r="N188" s="907">
        <v>1</v>
      </c>
      <c r="O188" s="910"/>
      <c r="P188" s="910"/>
      <c r="Q188" s="1122"/>
      <c r="R188" s="912"/>
      <c r="S188" s="1173"/>
      <c r="T188" s="977">
        <v>0.75</v>
      </c>
      <c r="U188" s="1001" t="s">
        <v>4459</v>
      </c>
      <c r="V188" s="933" t="s">
        <v>3279</v>
      </c>
      <c r="W188" s="916" t="str">
        <f t="shared" si="13"/>
        <v>En gestión</v>
      </c>
      <c r="X188" s="916" t="str">
        <f t="shared" si="15"/>
        <v>En gestión</v>
      </c>
      <c r="Y188" s="986"/>
      <c r="Z188" s="918"/>
      <c r="AA188" s="918"/>
      <c r="AB188" s="919"/>
      <c r="AC188" s="919"/>
      <c r="AD188" s="930" t="s">
        <v>58</v>
      </c>
      <c r="AE188" s="1175"/>
      <c r="AF188" s="1170"/>
      <c r="AG188" s="1170"/>
      <c r="AH188" s="1006"/>
      <c r="AI188" s="1007"/>
      <c r="AJ188" s="1007"/>
      <c r="AK188" s="1171"/>
      <c r="AL188" s="1171"/>
      <c r="AM188" s="1171"/>
      <c r="AN188" s="1171"/>
    </row>
    <row r="189" spans="2:40" s="901" customFormat="1" ht="154.5" customHeight="1" x14ac:dyDescent="0.45">
      <c r="B189" s="902" t="s">
        <v>730</v>
      </c>
      <c r="C189" s="903" t="s">
        <v>3280</v>
      </c>
      <c r="D189" s="904" t="s">
        <v>3281</v>
      </c>
      <c r="E189" s="904" t="s">
        <v>3282</v>
      </c>
      <c r="F189" s="905" t="s">
        <v>3283</v>
      </c>
      <c r="G189" s="906" t="s">
        <v>3284</v>
      </c>
      <c r="H189" s="907">
        <v>0.1</v>
      </c>
      <c r="I189" s="908">
        <v>44593</v>
      </c>
      <c r="J189" s="908">
        <v>44781</v>
      </c>
      <c r="K189" s="907">
        <v>1</v>
      </c>
      <c r="L189" s="907">
        <v>1</v>
      </c>
      <c r="M189" s="909">
        <v>1</v>
      </c>
      <c r="N189" s="907">
        <v>1</v>
      </c>
      <c r="O189" s="904" t="s">
        <v>3051</v>
      </c>
      <c r="P189" s="910">
        <v>19654088</v>
      </c>
      <c r="Q189" s="1122"/>
      <c r="R189" s="912">
        <v>0.5</v>
      </c>
      <c r="S189" s="1112" t="s">
        <v>3285</v>
      </c>
      <c r="T189" s="1176">
        <v>1</v>
      </c>
      <c r="U189" s="930" t="s">
        <v>3286</v>
      </c>
      <c r="V189" s="930" t="s">
        <v>58</v>
      </c>
      <c r="W189" s="916" t="str">
        <f t="shared" si="13"/>
        <v>Terminado</v>
      </c>
      <c r="X189" s="916" t="str">
        <f t="shared" si="15"/>
        <v>Terminado</v>
      </c>
      <c r="Y189" s="920" t="s">
        <v>3287</v>
      </c>
      <c r="Z189" s="918">
        <f>SUMPRODUCT(T189:T191,H189:H191)</f>
        <v>0.75</v>
      </c>
      <c r="AA189" s="918">
        <f>SUMPRODUCT(H189:H191,M189:M191)</f>
        <v>1</v>
      </c>
      <c r="AB189" s="919" t="str">
        <f>IF(AA189&lt;1%,"Sin iniciar",IF(AA189=100%,"Terminado","En gestión"))</f>
        <v>Terminado</v>
      </c>
      <c r="AC189" s="919" t="str">
        <f>IF(Z189&lt;1%,"Sin iniciar",IF(Z189=100%,"Terminado","En gestión"))</f>
        <v>En gestión</v>
      </c>
      <c r="AD189" s="930" t="s">
        <v>58</v>
      </c>
      <c r="AE189" s="1175" t="s">
        <v>3288</v>
      </c>
      <c r="AF189" s="1170" t="s">
        <v>3289</v>
      </c>
      <c r="AG189" s="1170" t="s">
        <v>3290</v>
      </c>
      <c r="AH189" s="1006">
        <v>0</v>
      </c>
      <c r="AI189" s="1005">
        <v>0</v>
      </c>
      <c r="AJ189" s="1005">
        <v>0</v>
      </c>
      <c r="AK189" s="1177" t="s">
        <v>90</v>
      </c>
      <c r="AL189" s="1177" t="s">
        <v>90</v>
      </c>
      <c r="AM189" s="1177" t="s">
        <v>90</v>
      </c>
      <c r="AN189" s="1177" t="s">
        <v>90</v>
      </c>
    </row>
    <row r="190" spans="2:40" s="901" customFormat="1" ht="154.5" customHeight="1" x14ac:dyDescent="0.45">
      <c r="B190" s="902"/>
      <c r="C190" s="903"/>
      <c r="D190" s="904"/>
      <c r="E190" s="904"/>
      <c r="F190" s="905" t="s">
        <v>3291</v>
      </c>
      <c r="G190" s="906" t="s">
        <v>3292</v>
      </c>
      <c r="H190" s="907">
        <v>0.5</v>
      </c>
      <c r="I190" s="908">
        <v>44621</v>
      </c>
      <c r="J190" s="908">
        <v>44812</v>
      </c>
      <c r="K190" s="907">
        <v>1</v>
      </c>
      <c r="L190" s="907">
        <v>0.2</v>
      </c>
      <c r="M190" s="909">
        <v>1</v>
      </c>
      <c r="N190" s="907">
        <v>1</v>
      </c>
      <c r="O190" s="904"/>
      <c r="P190" s="910"/>
      <c r="Q190" s="1122"/>
      <c r="R190" s="912"/>
      <c r="S190" s="1112"/>
      <c r="T190" s="977">
        <v>0.9</v>
      </c>
      <c r="U190" s="1178" t="s">
        <v>3293</v>
      </c>
      <c r="V190" s="1105" t="s">
        <v>3294</v>
      </c>
      <c r="W190" s="916" t="str">
        <f t="shared" si="13"/>
        <v>Terminado</v>
      </c>
      <c r="X190" s="916" t="str">
        <f t="shared" si="15"/>
        <v>En gestión</v>
      </c>
      <c r="Y190" s="1119"/>
      <c r="Z190" s="918"/>
      <c r="AA190" s="918"/>
      <c r="AB190" s="919"/>
      <c r="AC190" s="919"/>
      <c r="AD190" s="920" t="s">
        <v>3295</v>
      </c>
      <c r="AE190" s="1175"/>
      <c r="AF190" s="1170"/>
      <c r="AG190" s="1170"/>
      <c r="AH190" s="1006"/>
      <c r="AI190" s="1005"/>
      <c r="AJ190" s="1005"/>
      <c r="AK190" s="1177"/>
      <c r="AL190" s="1177"/>
      <c r="AM190" s="1177"/>
      <c r="AN190" s="1177"/>
    </row>
    <row r="191" spans="2:40" s="901" customFormat="1" ht="154.5" customHeight="1" x14ac:dyDescent="0.45">
      <c r="B191" s="902"/>
      <c r="C191" s="903"/>
      <c r="D191" s="904"/>
      <c r="E191" s="904"/>
      <c r="F191" s="905" t="s">
        <v>3296</v>
      </c>
      <c r="G191" s="906" t="s">
        <v>3297</v>
      </c>
      <c r="H191" s="907">
        <v>0.4</v>
      </c>
      <c r="I191" s="908">
        <v>44652</v>
      </c>
      <c r="J191" s="908">
        <v>44814</v>
      </c>
      <c r="K191" s="907">
        <v>0</v>
      </c>
      <c r="L191" s="907">
        <v>0</v>
      </c>
      <c r="M191" s="909">
        <v>1</v>
      </c>
      <c r="N191" s="907">
        <v>1</v>
      </c>
      <c r="O191" s="904"/>
      <c r="P191" s="910"/>
      <c r="Q191" s="1122"/>
      <c r="R191" s="912"/>
      <c r="S191" s="1112"/>
      <c r="T191" s="977">
        <v>0.5</v>
      </c>
      <c r="U191" s="1178" t="s">
        <v>3298</v>
      </c>
      <c r="V191" s="1105" t="s">
        <v>3294</v>
      </c>
      <c r="W191" s="916" t="str">
        <f t="shared" si="13"/>
        <v>Terminado</v>
      </c>
      <c r="X191" s="916" t="str">
        <f t="shared" si="15"/>
        <v>En gestión</v>
      </c>
      <c r="Y191" s="1119"/>
      <c r="Z191" s="918"/>
      <c r="AA191" s="918"/>
      <c r="AB191" s="919"/>
      <c r="AC191" s="919"/>
      <c r="AD191" s="920"/>
      <c r="AE191" s="1175"/>
      <c r="AF191" s="1170"/>
      <c r="AG191" s="1170"/>
      <c r="AH191" s="1006"/>
      <c r="AI191" s="1005"/>
      <c r="AJ191" s="1005"/>
      <c r="AK191" s="1177"/>
      <c r="AL191" s="1177"/>
      <c r="AM191" s="1177"/>
      <c r="AN191" s="1177"/>
    </row>
    <row r="192" spans="2:40" s="901" customFormat="1" ht="154.5" customHeight="1" x14ac:dyDescent="0.45">
      <c r="B192" s="934" t="s">
        <v>1961</v>
      </c>
      <c r="C192" s="935" t="s">
        <v>3299</v>
      </c>
      <c r="D192" s="936" t="s">
        <v>3300</v>
      </c>
      <c r="E192" s="936" t="s">
        <v>3301</v>
      </c>
      <c r="F192" s="937" t="s">
        <v>3302</v>
      </c>
      <c r="G192" s="938" t="s">
        <v>3303</v>
      </c>
      <c r="H192" s="939">
        <v>0.4</v>
      </c>
      <c r="I192" s="959">
        <v>44593</v>
      </c>
      <c r="J192" s="959">
        <v>44896</v>
      </c>
      <c r="K192" s="939">
        <v>0.02</v>
      </c>
      <c r="L192" s="939">
        <v>0.1</v>
      </c>
      <c r="M192" s="941">
        <v>0.15</v>
      </c>
      <c r="N192" s="939">
        <v>1</v>
      </c>
      <c r="O192" s="942">
        <v>1398806500</v>
      </c>
      <c r="P192" s="936" t="s">
        <v>2229</v>
      </c>
      <c r="Q192" s="1164"/>
      <c r="R192" s="1111">
        <v>0.15</v>
      </c>
      <c r="S192" s="946" t="s">
        <v>3304</v>
      </c>
      <c r="T192" s="956">
        <v>0.15</v>
      </c>
      <c r="U192" s="964" t="s">
        <v>3305</v>
      </c>
      <c r="V192" s="976" t="s">
        <v>3306</v>
      </c>
      <c r="W192" s="949" t="str">
        <f t="shared" si="13"/>
        <v>En gestión</v>
      </c>
      <c r="X192" s="949" t="str">
        <f t="shared" si="15"/>
        <v>En gestión</v>
      </c>
      <c r="Y192" s="950" t="s">
        <v>3307</v>
      </c>
      <c r="Z192" s="1179">
        <f>SUMPRODUCT(T192:T194,H192:H194)</f>
        <v>0.16</v>
      </c>
      <c r="AA192" s="1179">
        <f>SUMPRODUCT(H192:H194,M192:M194)</f>
        <v>0.06</v>
      </c>
      <c r="AB192" s="951" t="str">
        <f>IF(AA192&lt;1%,"Sin iniciar",IF(AA192=100%,"Terminado","En gestión"))</f>
        <v>En gestión</v>
      </c>
      <c r="AC192" s="951" t="str">
        <f>IF(Z192&lt;1%,"Sin iniciar",IF(Z192=100%,"Terminado","En gestión"))</f>
        <v>En gestión</v>
      </c>
      <c r="AD192" s="962" t="s">
        <v>58</v>
      </c>
      <c r="AE192" s="1116">
        <v>0</v>
      </c>
      <c r="AF192" s="1180">
        <v>0</v>
      </c>
      <c r="AG192" s="1180">
        <v>0</v>
      </c>
      <c r="AH192" s="1181" t="s">
        <v>3308</v>
      </c>
      <c r="AI192" s="1182">
        <v>1389385699.5009</v>
      </c>
      <c r="AJ192" s="955">
        <v>263083873.04838699</v>
      </c>
      <c r="AK192" s="913" t="s">
        <v>2304</v>
      </c>
      <c r="AL192" s="913" t="s">
        <v>3309</v>
      </c>
      <c r="AM192" s="913" t="s">
        <v>3310</v>
      </c>
      <c r="AN192" s="913" t="s">
        <v>3311</v>
      </c>
    </row>
    <row r="193" spans="2:40" s="901" customFormat="1" ht="154.5" customHeight="1" x14ac:dyDescent="0.45">
      <c r="B193" s="934"/>
      <c r="C193" s="935"/>
      <c r="D193" s="936"/>
      <c r="E193" s="936"/>
      <c r="F193" s="937" t="s">
        <v>3312</v>
      </c>
      <c r="G193" s="938" t="s">
        <v>3313</v>
      </c>
      <c r="H193" s="939">
        <v>0.2</v>
      </c>
      <c r="I193" s="959">
        <v>44743</v>
      </c>
      <c r="J193" s="959">
        <v>44896</v>
      </c>
      <c r="K193" s="939">
        <v>0</v>
      </c>
      <c r="L193" s="939">
        <v>0</v>
      </c>
      <c r="M193" s="941">
        <v>0</v>
      </c>
      <c r="N193" s="939">
        <v>1</v>
      </c>
      <c r="O193" s="942"/>
      <c r="P193" s="936"/>
      <c r="Q193" s="1164"/>
      <c r="R193" s="1111"/>
      <c r="S193" s="946"/>
      <c r="T193" s="947">
        <v>0</v>
      </c>
      <c r="U193" s="1161" t="s">
        <v>69</v>
      </c>
      <c r="V193" s="948" t="s">
        <v>58</v>
      </c>
      <c r="W193" s="949" t="str">
        <f t="shared" si="13"/>
        <v>Sin iniciar</v>
      </c>
      <c r="X193" s="949" t="str">
        <f t="shared" si="15"/>
        <v>Sin iniciar</v>
      </c>
      <c r="Y193" s="950"/>
      <c r="Z193" s="1179"/>
      <c r="AA193" s="1179"/>
      <c r="AB193" s="951"/>
      <c r="AC193" s="951"/>
      <c r="AD193" s="962"/>
      <c r="AE193" s="1116"/>
      <c r="AF193" s="1180"/>
      <c r="AG193" s="1180"/>
      <c r="AH193" s="1181"/>
      <c r="AI193" s="1182"/>
      <c r="AJ193" s="955"/>
      <c r="AK193" s="913"/>
      <c r="AL193" s="913"/>
      <c r="AM193" s="913"/>
      <c r="AN193" s="913"/>
    </row>
    <row r="194" spans="2:40" s="901" customFormat="1" ht="154.5" customHeight="1" x14ac:dyDescent="0.45">
      <c r="B194" s="934"/>
      <c r="C194" s="935"/>
      <c r="D194" s="936"/>
      <c r="E194" s="936"/>
      <c r="F194" s="937" t="s">
        <v>3314</v>
      </c>
      <c r="G194" s="938" t="s">
        <v>3315</v>
      </c>
      <c r="H194" s="939">
        <v>0.4</v>
      </c>
      <c r="I194" s="959">
        <v>44743</v>
      </c>
      <c r="J194" s="959">
        <v>44896</v>
      </c>
      <c r="K194" s="939">
        <v>0</v>
      </c>
      <c r="L194" s="939">
        <v>0</v>
      </c>
      <c r="M194" s="941">
        <v>0</v>
      </c>
      <c r="N194" s="939">
        <v>1</v>
      </c>
      <c r="O194" s="942"/>
      <c r="P194" s="936"/>
      <c r="Q194" s="1183"/>
      <c r="R194" s="1111"/>
      <c r="S194" s="946"/>
      <c r="T194" s="1184">
        <v>0.25</v>
      </c>
      <c r="U194" s="964" t="s">
        <v>3316</v>
      </c>
      <c r="V194" s="976" t="s">
        <v>3317</v>
      </c>
      <c r="W194" s="949" t="str">
        <f t="shared" si="13"/>
        <v>Sin iniciar</v>
      </c>
      <c r="X194" s="949" t="str">
        <f t="shared" si="15"/>
        <v>En gestión</v>
      </c>
      <c r="Y194" s="950"/>
      <c r="Z194" s="1179"/>
      <c r="AA194" s="1179"/>
      <c r="AB194" s="951"/>
      <c r="AC194" s="951"/>
      <c r="AD194" s="962"/>
      <c r="AE194" s="1116"/>
      <c r="AF194" s="1180"/>
      <c r="AG194" s="1180"/>
      <c r="AH194" s="1181"/>
      <c r="AI194" s="1182"/>
      <c r="AJ194" s="955"/>
      <c r="AK194" s="913"/>
      <c r="AL194" s="913"/>
      <c r="AM194" s="913"/>
      <c r="AN194" s="913"/>
    </row>
    <row r="195" spans="2:40" s="901" customFormat="1" ht="154.5" customHeight="1" x14ac:dyDescent="0.45">
      <c r="B195" s="934" t="s">
        <v>1961</v>
      </c>
      <c r="C195" s="935" t="s">
        <v>3318</v>
      </c>
      <c r="D195" s="936" t="s">
        <v>3319</v>
      </c>
      <c r="E195" s="936" t="s">
        <v>3320</v>
      </c>
      <c r="F195" s="937" t="s">
        <v>3321</v>
      </c>
      <c r="G195" s="938" t="s">
        <v>3322</v>
      </c>
      <c r="H195" s="939">
        <v>0.25</v>
      </c>
      <c r="I195" s="959">
        <v>44562</v>
      </c>
      <c r="J195" s="959">
        <v>44926</v>
      </c>
      <c r="K195" s="939">
        <v>0.1</v>
      </c>
      <c r="L195" s="939">
        <v>0.5</v>
      </c>
      <c r="M195" s="941">
        <v>0.75</v>
      </c>
      <c r="N195" s="939">
        <v>1</v>
      </c>
      <c r="O195" s="942">
        <v>1110560164</v>
      </c>
      <c r="P195" s="936"/>
      <c r="Q195" s="1185"/>
      <c r="R195" s="961">
        <v>0.75</v>
      </c>
      <c r="S195" s="950" t="s">
        <v>3323</v>
      </c>
      <c r="T195" s="1186">
        <v>0.75</v>
      </c>
      <c r="U195" s="964" t="s">
        <v>3324</v>
      </c>
      <c r="V195" s="1187" t="s">
        <v>3325</v>
      </c>
      <c r="W195" s="949" t="str">
        <f t="shared" si="13"/>
        <v>En gestión</v>
      </c>
      <c r="X195" s="949" t="str">
        <f t="shared" si="15"/>
        <v>En gestión</v>
      </c>
      <c r="Y195" s="950" t="s">
        <v>3326</v>
      </c>
      <c r="Z195" s="1179">
        <f>SUMPRODUCT(H195:H198,T195:T198)</f>
        <v>0.75</v>
      </c>
      <c r="AA195" s="1179">
        <f>SUMPRODUCT(H195:H198,M195:M198)</f>
        <v>0.75</v>
      </c>
      <c r="AB195" s="951" t="str">
        <f>IF(AA195&lt;1%,"Sin iniciar",IF(AA195=100%,"Terminado","En gestión"))</f>
        <v>En gestión</v>
      </c>
      <c r="AC195" s="951" t="str">
        <f>IF(Z195&lt;1%,"Sin iniciar",IF(Z195=100%,"Terminado","En gestión"))</f>
        <v>En gestión</v>
      </c>
      <c r="AD195" s="962" t="s">
        <v>58</v>
      </c>
      <c r="AE195" s="1116">
        <v>0</v>
      </c>
      <c r="AF195" s="1188">
        <v>0</v>
      </c>
      <c r="AG195" s="1188">
        <v>0</v>
      </c>
      <c r="AH195" s="1189">
        <v>1110560164</v>
      </c>
      <c r="AI195" s="955">
        <v>1097271196</v>
      </c>
      <c r="AJ195" s="955">
        <v>824760541</v>
      </c>
      <c r="AK195" s="913" t="s">
        <v>2304</v>
      </c>
      <c r="AL195" s="913" t="s">
        <v>3327</v>
      </c>
      <c r="AM195" s="913" t="s">
        <v>3328</v>
      </c>
      <c r="AN195" s="913" t="s">
        <v>3329</v>
      </c>
    </row>
    <row r="196" spans="2:40" s="901" customFormat="1" ht="154.5" customHeight="1" x14ac:dyDescent="0.45">
      <c r="B196" s="934"/>
      <c r="C196" s="935"/>
      <c r="D196" s="936"/>
      <c r="E196" s="936"/>
      <c r="F196" s="937" t="s">
        <v>3330</v>
      </c>
      <c r="G196" s="938" t="s">
        <v>3331</v>
      </c>
      <c r="H196" s="939">
        <v>0.25</v>
      </c>
      <c r="I196" s="959">
        <v>44562</v>
      </c>
      <c r="J196" s="959">
        <v>44926</v>
      </c>
      <c r="K196" s="939">
        <v>0.1</v>
      </c>
      <c r="L196" s="939">
        <v>0.5</v>
      </c>
      <c r="M196" s="941">
        <v>0.75</v>
      </c>
      <c r="N196" s="939">
        <v>1</v>
      </c>
      <c r="O196" s="942"/>
      <c r="P196" s="936"/>
      <c r="Q196" s="1164"/>
      <c r="R196" s="963"/>
      <c r="S196" s="950"/>
      <c r="T196" s="1186">
        <v>0.75</v>
      </c>
      <c r="U196" s="964" t="s">
        <v>3332</v>
      </c>
      <c r="V196" s="1187" t="s">
        <v>3333</v>
      </c>
      <c r="W196" s="949" t="str">
        <f t="shared" ref="W196:W259" si="16">IF(M196&lt;1%,"Sin iniciar",IF(M196=100%,"Terminado","En gestión"))</f>
        <v>En gestión</v>
      </c>
      <c r="X196" s="949" t="str">
        <f t="shared" si="15"/>
        <v>En gestión</v>
      </c>
      <c r="Y196" s="950"/>
      <c r="Z196" s="1179"/>
      <c r="AA196" s="1179"/>
      <c r="AB196" s="951"/>
      <c r="AC196" s="951"/>
      <c r="AD196" s="962"/>
      <c r="AE196" s="1116"/>
      <c r="AF196" s="1188"/>
      <c r="AG196" s="1188"/>
      <c r="AH196" s="1189"/>
      <c r="AI196" s="955"/>
      <c r="AJ196" s="955"/>
      <c r="AK196" s="913"/>
      <c r="AL196" s="913"/>
      <c r="AM196" s="913"/>
      <c r="AN196" s="913"/>
    </row>
    <row r="197" spans="2:40" s="901" customFormat="1" ht="154.5" customHeight="1" x14ac:dyDescent="0.45">
      <c r="B197" s="934"/>
      <c r="C197" s="935"/>
      <c r="D197" s="936"/>
      <c r="E197" s="936"/>
      <c r="F197" s="937" t="s">
        <v>3334</v>
      </c>
      <c r="G197" s="938" t="s">
        <v>3335</v>
      </c>
      <c r="H197" s="939">
        <v>0.25</v>
      </c>
      <c r="I197" s="959">
        <v>44562</v>
      </c>
      <c r="J197" s="959">
        <v>44926</v>
      </c>
      <c r="K197" s="939">
        <v>0.1</v>
      </c>
      <c r="L197" s="939">
        <v>0.5</v>
      </c>
      <c r="M197" s="941">
        <v>0.75</v>
      </c>
      <c r="N197" s="939">
        <v>1</v>
      </c>
      <c r="O197" s="942"/>
      <c r="P197" s="936"/>
      <c r="Q197" s="1164"/>
      <c r="R197" s="963"/>
      <c r="S197" s="950"/>
      <c r="T197" s="1186">
        <v>0.75</v>
      </c>
      <c r="U197" s="964" t="s">
        <v>3336</v>
      </c>
      <c r="V197" s="915" t="s">
        <v>3337</v>
      </c>
      <c r="W197" s="949" t="str">
        <f t="shared" si="16"/>
        <v>En gestión</v>
      </c>
      <c r="X197" s="949" t="str">
        <f t="shared" si="15"/>
        <v>En gestión</v>
      </c>
      <c r="Y197" s="950"/>
      <c r="Z197" s="1179"/>
      <c r="AA197" s="1179"/>
      <c r="AB197" s="951"/>
      <c r="AC197" s="951"/>
      <c r="AD197" s="962"/>
      <c r="AE197" s="1116"/>
      <c r="AF197" s="1188"/>
      <c r="AG197" s="1188"/>
      <c r="AH197" s="1189"/>
      <c r="AI197" s="955"/>
      <c r="AJ197" s="955"/>
      <c r="AK197" s="913"/>
      <c r="AL197" s="913"/>
      <c r="AM197" s="913"/>
      <c r="AN197" s="913"/>
    </row>
    <row r="198" spans="2:40" s="901" customFormat="1" ht="154.5" customHeight="1" x14ac:dyDescent="0.45">
      <c r="B198" s="934"/>
      <c r="C198" s="935"/>
      <c r="D198" s="936"/>
      <c r="E198" s="936"/>
      <c r="F198" s="937" t="s">
        <v>3338</v>
      </c>
      <c r="G198" s="938" t="s">
        <v>3339</v>
      </c>
      <c r="H198" s="939">
        <v>0.25</v>
      </c>
      <c r="I198" s="959">
        <v>44562</v>
      </c>
      <c r="J198" s="959">
        <v>44926</v>
      </c>
      <c r="K198" s="939">
        <v>0.1</v>
      </c>
      <c r="L198" s="939">
        <v>0.5</v>
      </c>
      <c r="M198" s="941">
        <v>0.75</v>
      </c>
      <c r="N198" s="939">
        <v>1</v>
      </c>
      <c r="O198" s="942"/>
      <c r="P198" s="936"/>
      <c r="Q198" s="1183"/>
      <c r="R198" s="963"/>
      <c r="S198" s="950"/>
      <c r="T198" s="1186">
        <v>0.75</v>
      </c>
      <c r="U198" s="964" t="s">
        <v>3340</v>
      </c>
      <c r="V198" s="976" t="s">
        <v>3341</v>
      </c>
      <c r="W198" s="949" t="str">
        <f t="shared" si="16"/>
        <v>En gestión</v>
      </c>
      <c r="X198" s="949" t="str">
        <f t="shared" si="15"/>
        <v>En gestión</v>
      </c>
      <c r="Y198" s="950"/>
      <c r="Z198" s="1179"/>
      <c r="AA198" s="1179"/>
      <c r="AB198" s="951"/>
      <c r="AC198" s="951"/>
      <c r="AD198" s="962"/>
      <c r="AE198" s="1116"/>
      <c r="AF198" s="1188"/>
      <c r="AG198" s="1188"/>
      <c r="AH198" s="1189"/>
      <c r="AI198" s="955"/>
      <c r="AJ198" s="955"/>
      <c r="AK198" s="913"/>
      <c r="AL198" s="913"/>
      <c r="AM198" s="913"/>
      <c r="AN198" s="913"/>
    </row>
    <row r="199" spans="2:40" s="901" customFormat="1" ht="154.5" customHeight="1" x14ac:dyDescent="0.45">
      <c r="B199" s="934" t="s">
        <v>1961</v>
      </c>
      <c r="C199" s="935" t="s">
        <v>3342</v>
      </c>
      <c r="D199" s="936" t="s">
        <v>3343</v>
      </c>
      <c r="E199" s="936" t="s">
        <v>3344</v>
      </c>
      <c r="F199" s="937" t="s">
        <v>3345</v>
      </c>
      <c r="G199" s="938" t="s">
        <v>3346</v>
      </c>
      <c r="H199" s="939">
        <v>0.5</v>
      </c>
      <c r="I199" s="959">
        <v>44562</v>
      </c>
      <c r="J199" s="959">
        <v>44834</v>
      </c>
      <c r="K199" s="939">
        <v>0.1</v>
      </c>
      <c r="L199" s="939">
        <v>0.5</v>
      </c>
      <c r="M199" s="941">
        <v>1</v>
      </c>
      <c r="N199" s="939">
        <v>1</v>
      </c>
      <c r="O199" s="942">
        <v>500000000</v>
      </c>
      <c r="P199" s="936"/>
      <c r="Q199" s="1185"/>
      <c r="R199" s="961">
        <v>0.75</v>
      </c>
      <c r="S199" s="950" t="s">
        <v>3347</v>
      </c>
      <c r="T199" s="1186">
        <v>1</v>
      </c>
      <c r="U199" s="964" t="s">
        <v>3348</v>
      </c>
      <c r="V199" s="1190" t="s">
        <v>3349</v>
      </c>
      <c r="W199" s="949" t="str">
        <f t="shared" si="16"/>
        <v>Terminado</v>
      </c>
      <c r="X199" s="949" t="str">
        <f t="shared" si="15"/>
        <v>Terminado</v>
      </c>
      <c r="Y199" s="950" t="s">
        <v>3350</v>
      </c>
      <c r="Z199" s="1179">
        <f>SUMPRODUCT(H199:H200,T199:T200)</f>
        <v>0.875</v>
      </c>
      <c r="AA199" s="1179">
        <f>SUMPRODUCT(H199:H200,M199:M200)</f>
        <v>0.875</v>
      </c>
      <c r="AB199" s="951" t="str">
        <f>IF(AA199&lt;1%,"Sin iniciar",IF(AA199=100%,"Terminado","En gestión"))</f>
        <v>En gestión</v>
      </c>
      <c r="AC199" s="951" t="str">
        <f>IF(Z199&lt;1%,"Sin iniciar",IF(Z199=100%,"Terminado","En gestión"))</f>
        <v>En gestión</v>
      </c>
      <c r="AD199" s="962" t="s">
        <v>58</v>
      </c>
      <c r="AE199" s="1191">
        <v>0</v>
      </c>
      <c r="AF199" s="1188">
        <v>0</v>
      </c>
      <c r="AG199" s="1188">
        <v>0</v>
      </c>
      <c r="AH199" s="1189">
        <v>500000000</v>
      </c>
      <c r="AI199" s="955">
        <v>499999999.99910003</v>
      </c>
      <c r="AJ199" s="955">
        <v>7500000</v>
      </c>
      <c r="AK199" s="913" t="s">
        <v>2304</v>
      </c>
      <c r="AL199" s="913" t="s">
        <v>3351</v>
      </c>
      <c r="AM199" s="913" t="s">
        <v>3352</v>
      </c>
      <c r="AN199" s="913" t="s">
        <v>3353</v>
      </c>
    </row>
    <row r="200" spans="2:40" s="901" customFormat="1" ht="154.5" customHeight="1" x14ac:dyDescent="0.45">
      <c r="B200" s="934"/>
      <c r="C200" s="935"/>
      <c r="D200" s="936"/>
      <c r="E200" s="936"/>
      <c r="F200" s="937" t="s">
        <v>3354</v>
      </c>
      <c r="G200" s="938" t="s">
        <v>3355</v>
      </c>
      <c r="H200" s="939">
        <v>0.5</v>
      </c>
      <c r="I200" s="959">
        <v>44562</v>
      </c>
      <c r="J200" s="959">
        <v>44926</v>
      </c>
      <c r="K200" s="939">
        <v>0.1</v>
      </c>
      <c r="L200" s="939">
        <v>0.5</v>
      </c>
      <c r="M200" s="941">
        <v>0.75</v>
      </c>
      <c r="N200" s="939">
        <v>1</v>
      </c>
      <c r="O200" s="942"/>
      <c r="P200" s="936"/>
      <c r="Q200" s="1183"/>
      <c r="R200" s="963"/>
      <c r="S200" s="950"/>
      <c r="T200" s="1186">
        <v>0.75</v>
      </c>
      <c r="U200" s="964" t="s">
        <v>3356</v>
      </c>
      <c r="V200" s="1190" t="s">
        <v>3357</v>
      </c>
      <c r="W200" s="949" t="str">
        <f t="shared" si="16"/>
        <v>En gestión</v>
      </c>
      <c r="X200" s="949" t="str">
        <f t="shared" si="15"/>
        <v>En gestión</v>
      </c>
      <c r="Y200" s="950"/>
      <c r="Z200" s="1179"/>
      <c r="AA200" s="1179"/>
      <c r="AB200" s="951"/>
      <c r="AC200" s="951"/>
      <c r="AD200" s="962"/>
      <c r="AE200" s="1191"/>
      <c r="AF200" s="1188"/>
      <c r="AG200" s="1188"/>
      <c r="AH200" s="1189"/>
      <c r="AI200" s="955"/>
      <c r="AJ200" s="955"/>
      <c r="AK200" s="913"/>
      <c r="AL200" s="913"/>
      <c r="AM200" s="913"/>
      <c r="AN200" s="913"/>
    </row>
    <row r="201" spans="2:40" s="901" customFormat="1" ht="154.5" customHeight="1" x14ac:dyDescent="0.45">
      <c r="B201" s="934" t="s">
        <v>1961</v>
      </c>
      <c r="C201" s="935" t="s">
        <v>3358</v>
      </c>
      <c r="D201" s="936" t="s">
        <v>3359</v>
      </c>
      <c r="E201" s="936" t="s">
        <v>2096</v>
      </c>
      <c r="F201" s="937" t="s">
        <v>3360</v>
      </c>
      <c r="G201" s="938" t="s">
        <v>3361</v>
      </c>
      <c r="H201" s="939">
        <v>0.35</v>
      </c>
      <c r="I201" s="959">
        <v>44562</v>
      </c>
      <c r="J201" s="959">
        <v>44926</v>
      </c>
      <c r="K201" s="939">
        <v>0.1</v>
      </c>
      <c r="L201" s="939">
        <v>0.5</v>
      </c>
      <c r="M201" s="941">
        <v>0.75</v>
      </c>
      <c r="N201" s="939">
        <v>1</v>
      </c>
      <c r="O201" s="942">
        <v>75000000</v>
      </c>
      <c r="P201" s="942">
        <v>644668356</v>
      </c>
      <c r="Q201" s="1140"/>
      <c r="R201" s="1192" t="s">
        <v>3362</v>
      </c>
      <c r="S201" s="946" t="s">
        <v>3363</v>
      </c>
      <c r="T201" s="1186">
        <v>1</v>
      </c>
      <c r="U201" s="964" t="s">
        <v>3364</v>
      </c>
      <c r="V201" s="1190" t="s">
        <v>3365</v>
      </c>
      <c r="W201" s="949" t="str">
        <f t="shared" si="16"/>
        <v>En gestión</v>
      </c>
      <c r="X201" s="949" t="str">
        <f t="shared" si="15"/>
        <v>Terminado</v>
      </c>
      <c r="Y201" s="950" t="s">
        <v>3363</v>
      </c>
      <c r="Z201" s="1179">
        <f>SUMPRODUCT(T201:T203,H201:H203)</f>
        <v>0.69</v>
      </c>
      <c r="AA201" s="1179">
        <f>SUMPRODUCT(H201:H203,M201:M203)</f>
        <v>0.74999999999999989</v>
      </c>
      <c r="AB201" s="951" t="str">
        <f>IF(AA201&lt;1%,"Sin iniciar",IF(AA201=100%,"Terminado","En gestión"))</f>
        <v>En gestión</v>
      </c>
      <c r="AC201" s="951" t="str">
        <f>IF(Z201&lt;1%,"Sin iniciar",IF(Z201=100%,"Terminado","En gestión"))</f>
        <v>En gestión</v>
      </c>
      <c r="AD201" s="962" t="s">
        <v>58</v>
      </c>
      <c r="AE201" s="1167">
        <v>644668356</v>
      </c>
      <c r="AF201" s="1193">
        <v>664668356</v>
      </c>
      <c r="AG201" s="1193">
        <v>498501267</v>
      </c>
      <c r="AH201" s="1189">
        <v>75000000</v>
      </c>
      <c r="AI201" s="955">
        <v>75000000</v>
      </c>
      <c r="AJ201" s="955">
        <v>52500000</v>
      </c>
      <c r="AK201" s="913" t="s">
        <v>2304</v>
      </c>
      <c r="AL201" s="913" t="s">
        <v>3366</v>
      </c>
      <c r="AM201" s="913" t="s">
        <v>3367</v>
      </c>
      <c r="AN201" s="913" t="s">
        <v>3368</v>
      </c>
    </row>
    <row r="202" spans="2:40" s="901" customFormat="1" ht="154.5" customHeight="1" x14ac:dyDescent="0.45">
      <c r="B202" s="934"/>
      <c r="C202" s="935"/>
      <c r="D202" s="936"/>
      <c r="E202" s="936"/>
      <c r="F202" s="937" t="s">
        <v>3369</v>
      </c>
      <c r="G202" s="938" t="s">
        <v>3370</v>
      </c>
      <c r="H202" s="939">
        <v>0.3</v>
      </c>
      <c r="I202" s="959">
        <v>44562</v>
      </c>
      <c r="J202" s="959">
        <v>44926</v>
      </c>
      <c r="K202" s="939">
        <v>0.1</v>
      </c>
      <c r="L202" s="939">
        <v>0.5</v>
      </c>
      <c r="M202" s="941">
        <v>0.75</v>
      </c>
      <c r="N202" s="939">
        <v>1</v>
      </c>
      <c r="O202" s="942"/>
      <c r="P202" s="942"/>
      <c r="Q202" s="1138"/>
      <c r="R202" s="1192"/>
      <c r="S202" s="946"/>
      <c r="T202" s="1186">
        <v>0.9</v>
      </c>
      <c r="U202" s="964" t="s">
        <v>3371</v>
      </c>
      <c r="V202" s="976" t="s">
        <v>3372</v>
      </c>
      <c r="W202" s="949" t="str">
        <f t="shared" si="16"/>
        <v>En gestión</v>
      </c>
      <c r="X202" s="949" t="str">
        <f t="shared" si="15"/>
        <v>En gestión</v>
      </c>
      <c r="Y202" s="950"/>
      <c r="Z202" s="1179"/>
      <c r="AA202" s="1179"/>
      <c r="AB202" s="951"/>
      <c r="AC202" s="951"/>
      <c r="AD202" s="962"/>
      <c r="AE202" s="1167"/>
      <c r="AF202" s="1193"/>
      <c r="AG202" s="1193"/>
      <c r="AH202" s="1189"/>
      <c r="AI202" s="955"/>
      <c r="AJ202" s="955"/>
      <c r="AK202" s="913"/>
      <c r="AL202" s="913"/>
      <c r="AM202" s="913"/>
      <c r="AN202" s="913"/>
    </row>
    <row r="203" spans="2:40" s="901" customFormat="1" ht="154.5" customHeight="1" x14ac:dyDescent="0.45">
      <c r="B203" s="934"/>
      <c r="C203" s="935"/>
      <c r="D203" s="936"/>
      <c r="E203" s="936"/>
      <c r="F203" s="937" t="s">
        <v>3373</v>
      </c>
      <c r="G203" s="938" t="s">
        <v>3374</v>
      </c>
      <c r="H203" s="939">
        <v>0.35</v>
      </c>
      <c r="I203" s="959">
        <v>44562</v>
      </c>
      <c r="J203" s="959">
        <v>44926</v>
      </c>
      <c r="K203" s="939">
        <v>0.1</v>
      </c>
      <c r="L203" s="939">
        <v>0.5</v>
      </c>
      <c r="M203" s="941">
        <v>0.75</v>
      </c>
      <c r="N203" s="939">
        <v>1</v>
      </c>
      <c r="O203" s="942"/>
      <c r="P203" s="942"/>
      <c r="Q203" s="1139"/>
      <c r="R203" s="1192"/>
      <c r="S203" s="946"/>
      <c r="T203" s="1186">
        <v>0.2</v>
      </c>
      <c r="U203" s="964" t="s">
        <v>3375</v>
      </c>
      <c r="V203" s="976" t="s">
        <v>3376</v>
      </c>
      <c r="W203" s="949" t="str">
        <f t="shared" si="16"/>
        <v>En gestión</v>
      </c>
      <c r="X203" s="949" t="str">
        <f t="shared" si="15"/>
        <v>En gestión</v>
      </c>
      <c r="Y203" s="950"/>
      <c r="Z203" s="1179"/>
      <c r="AA203" s="1179"/>
      <c r="AB203" s="951"/>
      <c r="AC203" s="951"/>
      <c r="AD203" s="1039" t="s">
        <v>3377</v>
      </c>
      <c r="AE203" s="1167"/>
      <c r="AF203" s="1193"/>
      <c r="AG203" s="1193"/>
      <c r="AH203" s="1189"/>
      <c r="AI203" s="955"/>
      <c r="AJ203" s="955"/>
      <c r="AK203" s="913"/>
      <c r="AL203" s="913"/>
      <c r="AM203" s="913"/>
      <c r="AN203" s="913"/>
    </row>
    <row r="204" spans="2:40" s="901" customFormat="1" ht="154.5" customHeight="1" x14ac:dyDescent="0.45">
      <c r="B204" s="934" t="s">
        <v>1961</v>
      </c>
      <c r="C204" s="935" t="s">
        <v>3378</v>
      </c>
      <c r="D204" s="936" t="s">
        <v>3379</v>
      </c>
      <c r="E204" s="936" t="s">
        <v>3380</v>
      </c>
      <c r="F204" s="937" t="s">
        <v>3381</v>
      </c>
      <c r="G204" s="938" t="s">
        <v>3382</v>
      </c>
      <c r="H204" s="939">
        <v>0.5</v>
      </c>
      <c r="I204" s="959">
        <v>44562</v>
      </c>
      <c r="J204" s="959">
        <v>44926</v>
      </c>
      <c r="K204" s="939">
        <v>0.1</v>
      </c>
      <c r="L204" s="939">
        <v>0.5</v>
      </c>
      <c r="M204" s="941">
        <v>0.75</v>
      </c>
      <c r="N204" s="939">
        <v>1</v>
      </c>
      <c r="O204" s="942">
        <v>133240000</v>
      </c>
      <c r="P204" s="936" t="s">
        <v>2229</v>
      </c>
      <c r="Q204" s="1185"/>
      <c r="R204" s="1194">
        <v>0.75</v>
      </c>
      <c r="S204" s="950" t="s">
        <v>3383</v>
      </c>
      <c r="T204" s="947">
        <v>0.75</v>
      </c>
      <c r="U204" s="964" t="s">
        <v>3384</v>
      </c>
      <c r="V204" s="1190" t="s">
        <v>3385</v>
      </c>
      <c r="W204" s="949" t="str">
        <f t="shared" si="16"/>
        <v>En gestión</v>
      </c>
      <c r="X204" s="949" t="str">
        <f t="shared" si="15"/>
        <v>En gestión</v>
      </c>
      <c r="Y204" s="913" t="s">
        <v>3383</v>
      </c>
      <c r="Z204" s="1179">
        <f>SUMPRODUCT(H204:H205,T204:T205)</f>
        <v>0.75</v>
      </c>
      <c r="AA204" s="1179">
        <f>SUMPRODUCT(H204:H205,M204:M205)</f>
        <v>0.75</v>
      </c>
      <c r="AB204" s="951" t="str">
        <f>IF(AA204&lt;1%,"Sin iniciar",IF(AA204=100%,"Terminado","En gestión"))</f>
        <v>En gestión</v>
      </c>
      <c r="AC204" s="951" t="str">
        <f>IF(Z204&lt;1%,"Sin iniciar",IF(Z204=100%,"Terminado","En gestión"))</f>
        <v>En gestión</v>
      </c>
      <c r="AD204" s="962" t="s">
        <v>58</v>
      </c>
      <c r="AE204" s="1116">
        <v>0</v>
      </c>
      <c r="AF204" s="1180">
        <v>0</v>
      </c>
      <c r="AG204" s="1180">
        <v>0</v>
      </c>
      <c r="AH204" s="1195">
        <v>133240000</v>
      </c>
      <c r="AI204" s="955">
        <v>133240000</v>
      </c>
      <c r="AJ204" s="955">
        <v>89600000</v>
      </c>
      <c r="AK204" s="913" t="s">
        <v>2304</v>
      </c>
      <c r="AL204" s="913" t="s">
        <v>2305</v>
      </c>
      <c r="AM204" s="913" t="s">
        <v>2306</v>
      </c>
      <c r="AN204" s="913" t="s">
        <v>2307</v>
      </c>
    </row>
    <row r="205" spans="2:40" s="901" customFormat="1" ht="154.5" customHeight="1" x14ac:dyDescent="0.45">
      <c r="B205" s="934"/>
      <c r="C205" s="935"/>
      <c r="D205" s="936"/>
      <c r="E205" s="936"/>
      <c r="F205" s="937" t="s">
        <v>3386</v>
      </c>
      <c r="G205" s="938" t="s">
        <v>3387</v>
      </c>
      <c r="H205" s="939">
        <v>0.5</v>
      </c>
      <c r="I205" s="959">
        <v>44562</v>
      </c>
      <c r="J205" s="959">
        <v>44926</v>
      </c>
      <c r="K205" s="939">
        <v>0.1</v>
      </c>
      <c r="L205" s="939">
        <v>0.5</v>
      </c>
      <c r="M205" s="941">
        <v>0.75</v>
      </c>
      <c r="N205" s="939">
        <v>1</v>
      </c>
      <c r="O205" s="942"/>
      <c r="P205" s="936"/>
      <c r="Q205" s="1183"/>
      <c r="R205" s="1196"/>
      <c r="S205" s="950"/>
      <c r="T205" s="947">
        <v>0.75</v>
      </c>
      <c r="U205" s="964" t="s">
        <v>3388</v>
      </c>
      <c r="V205" s="1190" t="s">
        <v>3389</v>
      </c>
      <c r="W205" s="949" t="str">
        <f t="shared" si="16"/>
        <v>En gestión</v>
      </c>
      <c r="X205" s="949" t="str">
        <f t="shared" si="15"/>
        <v>En gestión</v>
      </c>
      <c r="Y205" s="913"/>
      <c r="Z205" s="1179"/>
      <c r="AA205" s="1179"/>
      <c r="AB205" s="951"/>
      <c r="AC205" s="951"/>
      <c r="AD205" s="962"/>
      <c r="AE205" s="1116"/>
      <c r="AF205" s="1180"/>
      <c r="AG205" s="1180"/>
      <c r="AH205" s="1195"/>
      <c r="AI205" s="955"/>
      <c r="AJ205" s="955"/>
      <c r="AK205" s="913"/>
      <c r="AL205" s="913"/>
      <c r="AM205" s="913"/>
      <c r="AN205" s="913"/>
    </row>
    <row r="206" spans="2:40" s="901" customFormat="1" ht="154.5" customHeight="1" x14ac:dyDescent="0.45">
      <c r="B206" s="934" t="s">
        <v>1961</v>
      </c>
      <c r="C206" s="935" t="s">
        <v>3390</v>
      </c>
      <c r="D206" s="936" t="s">
        <v>3391</v>
      </c>
      <c r="E206" s="936" t="s">
        <v>3392</v>
      </c>
      <c r="F206" s="937" t="s">
        <v>3393</v>
      </c>
      <c r="G206" s="938" t="s">
        <v>3394</v>
      </c>
      <c r="H206" s="939">
        <v>0.5</v>
      </c>
      <c r="I206" s="959">
        <v>44562</v>
      </c>
      <c r="J206" s="959">
        <v>44926</v>
      </c>
      <c r="K206" s="939">
        <v>0.1</v>
      </c>
      <c r="L206" s="939">
        <v>0.5</v>
      </c>
      <c r="M206" s="941">
        <v>0.75</v>
      </c>
      <c r="N206" s="939">
        <v>1</v>
      </c>
      <c r="O206" s="942">
        <v>171852397</v>
      </c>
      <c r="P206" s="936" t="s">
        <v>2229</v>
      </c>
      <c r="Q206" s="1164"/>
      <c r="R206" s="1043">
        <v>0.65</v>
      </c>
      <c r="S206" s="950" t="s">
        <v>3395</v>
      </c>
      <c r="T206" s="1197">
        <v>1</v>
      </c>
      <c r="U206" s="964" t="s">
        <v>3396</v>
      </c>
      <c r="V206" s="976" t="s">
        <v>3397</v>
      </c>
      <c r="W206" s="949" t="str">
        <f t="shared" si="16"/>
        <v>En gestión</v>
      </c>
      <c r="X206" s="949" t="str">
        <f t="shared" si="15"/>
        <v>Terminado</v>
      </c>
      <c r="Y206" s="913" t="s">
        <v>3398</v>
      </c>
      <c r="Z206" s="1179">
        <f>SUMPRODUCT(H206:H207,T206:T207)</f>
        <v>0.875</v>
      </c>
      <c r="AA206" s="1179">
        <f>SUMPRODUCT(H206:H207,M206:M207)</f>
        <v>0.75</v>
      </c>
      <c r="AB206" s="951" t="str">
        <f>IF(AA206&lt;1%,"Sin iniciar",IF(AA206=100%,"Terminado","En gestión"))</f>
        <v>En gestión</v>
      </c>
      <c r="AC206" s="951" t="str">
        <f>IF(Z206&lt;1%,"Sin iniciar",IF(Z206=100%,"Terminado","En gestión"))</f>
        <v>En gestión</v>
      </c>
      <c r="AD206" s="962" t="s">
        <v>58</v>
      </c>
      <c r="AE206" s="1116">
        <v>0</v>
      </c>
      <c r="AF206" s="1180">
        <v>0</v>
      </c>
      <c r="AG206" s="1180">
        <v>0</v>
      </c>
      <c r="AH206" s="1189">
        <v>159932397</v>
      </c>
      <c r="AI206" s="955">
        <v>159952298.33000001</v>
      </c>
      <c r="AJ206" s="955">
        <v>96271534</v>
      </c>
      <c r="AK206" s="913" t="s">
        <v>2304</v>
      </c>
      <c r="AL206" s="913" t="s">
        <v>2305</v>
      </c>
      <c r="AM206" s="913" t="s">
        <v>2306</v>
      </c>
      <c r="AN206" s="913" t="s">
        <v>2307</v>
      </c>
    </row>
    <row r="207" spans="2:40" s="901" customFormat="1" ht="154.5" customHeight="1" x14ac:dyDescent="0.45">
      <c r="B207" s="934"/>
      <c r="C207" s="935"/>
      <c r="D207" s="936"/>
      <c r="E207" s="936"/>
      <c r="F207" s="937" t="s">
        <v>3399</v>
      </c>
      <c r="G207" s="938" t="s">
        <v>3400</v>
      </c>
      <c r="H207" s="939">
        <v>0.5</v>
      </c>
      <c r="I207" s="959">
        <v>44562</v>
      </c>
      <c r="J207" s="959">
        <v>44926</v>
      </c>
      <c r="K207" s="939">
        <v>0.1</v>
      </c>
      <c r="L207" s="939">
        <v>0.5</v>
      </c>
      <c r="M207" s="941">
        <v>0.75</v>
      </c>
      <c r="N207" s="939">
        <v>1</v>
      </c>
      <c r="O207" s="942"/>
      <c r="P207" s="936"/>
      <c r="Q207" s="1183"/>
      <c r="R207" s="1198"/>
      <c r="S207" s="950"/>
      <c r="T207" s="1197">
        <v>0.75</v>
      </c>
      <c r="U207" s="964" t="s">
        <v>3401</v>
      </c>
      <c r="V207" s="976" t="s">
        <v>3402</v>
      </c>
      <c r="W207" s="949" t="str">
        <f t="shared" si="16"/>
        <v>En gestión</v>
      </c>
      <c r="X207" s="949" t="str">
        <f t="shared" si="15"/>
        <v>En gestión</v>
      </c>
      <c r="Y207" s="913"/>
      <c r="Z207" s="1179"/>
      <c r="AA207" s="1179"/>
      <c r="AB207" s="951"/>
      <c r="AC207" s="951"/>
      <c r="AD207" s="962"/>
      <c r="AE207" s="1116"/>
      <c r="AF207" s="1180"/>
      <c r="AG207" s="1180"/>
      <c r="AH207" s="1189"/>
      <c r="AI207" s="955"/>
      <c r="AJ207" s="955"/>
      <c r="AK207" s="913"/>
      <c r="AL207" s="913"/>
      <c r="AM207" s="913"/>
      <c r="AN207" s="913"/>
    </row>
    <row r="208" spans="2:40" s="901" customFormat="1" ht="154.5" customHeight="1" x14ac:dyDescent="0.45">
      <c r="B208" s="934" t="s">
        <v>1961</v>
      </c>
      <c r="C208" s="935" t="s">
        <v>3403</v>
      </c>
      <c r="D208" s="936" t="s">
        <v>3404</v>
      </c>
      <c r="E208" s="936" t="s">
        <v>3405</v>
      </c>
      <c r="F208" s="937" t="s">
        <v>3406</v>
      </c>
      <c r="G208" s="938" t="s">
        <v>3407</v>
      </c>
      <c r="H208" s="939">
        <v>0.34</v>
      </c>
      <c r="I208" s="959">
        <v>44562</v>
      </c>
      <c r="J208" s="959">
        <v>44926</v>
      </c>
      <c r="K208" s="939">
        <v>0.1</v>
      </c>
      <c r="L208" s="939">
        <v>0.5</v>
      </c>
      <c r="M208" s="941">
        <v>0.75</v>
      </c>
      <c r="N208" s="939">
        <v>1</v>
      </c>
      <c r="O208" s="942">
        <v>91319800</v>
      </c>
      <c r="P208" s="936" t="s">
        <v>2229</v>
      </c>
      <c r="Q208" s="1185"/>
      <c r="R208" s="945">
        <v>0.75</v>
      </c>
      <c r="S208" s="946" t="s">
        <v>3408</v>
      </c>
      <c r="T208" s="1197">
        <v>1</v>
      </c>
      <c r="U208" s="964" t="s">
        <v>3409</v>
      </c>
      <c r="V208" s="976" t="s">
        <v>3410</v>
      </c>
      <c r="W208" s="949" t="str">
        <f t="shared" si="16"/>
        <v>En gestión</v>
      </c>
      <c r="X208" s="949" t="str">
        <f t="shared" si="15"/>
        <v>Terminado</v>
      </c>
      <c r="Y208" s="950" t="s">
        <v>3411</v>
      </c>
      <c r="Z208" s="1179">
        <f>SUMPRODUCT(T208:T210,H208:H210)</f>
        <v>0.85150000000000015</v>
      </c>
      <c r="AA208" s="1179">
        <f>SUMPRODUCT(H208:H210,M208:M210)</f>
        <v>0.75</v>
      </c>
      <c r="AB208" s="951" t="str">
        <f>IF(AA208&lt;1%,"Sin iniciar",IF(AA208=100%,"Terminado","En gestión"))</f>
        <v>En gestión</v>
      </c>
      <c r="AC208" s="951" t="str">
        <f>IF(Z208&lt;1%,"Sin iniciar",IF(Z208=100%,"Terminado","En gestión"))</f>
        <v>En gestión</v>
      </c>
      <c r="AD208" s="962" t="s">
        <v>58</v>
      </c>
      <c r="AE208" s="1116">
        <v>0</v>
      </c>
      <c r="AF208" s="1180">
        <v>0</v>
      </c>
      <c r="AG208" s="1180">
        <v>0</v>
      </c>
      <c r="AH208" s="1199">
        <v>91319800</v>
      </c>
      <c r="AI208" s="955">
        <v>91319800</v>
      </c>
      <c r="AJ208" s="955">
        <v>56238000</v>
      </c>
      <c r="AK208" s="913" t="s">
        <v>2304</v>
      </c>
      <c r="AL208" s="913" t="s">
        <v>2305</v>
      </c>
      <c r="AM208" s="913" t="s">
        <v>2306</v>
      </c>
      <c r="AN208" s="913" t="s">
        <v>2307</v>
      </c>
    </row>
    <row r="209" spans="2:40" s="901" customFormat="1" ht="154.5" customHeight="1" x14ac:dyDescent="0.45">
      <c r="B209" s="934"/>
      <c r="C209" s="935"/>
      <c r="D209" s="936"/>
      <c r="E209" s="936"/>
      <c r="F209" s="937" t="s">
        <v>3412</v>
      </c>
      <c r="G209" s="938" t="s">
        <v>3413</v>
      </c>
      <c r="H209" s="939">
        <v>0.33</v>
      </c>
      <c r="I209" s="959">
        <v>44562</v>
      </c>
      <c r="J209" s="959">
        <v>44926</v>
      </c>
      <c r="K209" s="939">
        <v>0.1</v>
      </c>
      <c r="L209" s="939">
        <v>0.5</v>
      </c>
      <c r="M209" s="941">
        <v>0.75</v>
      </c>
      <c r="N209" s="939">
        <v>1</v>
      </c>
      <c r="O209" s="942"/>
      <c r="P209" s="936"/>
      <c r="Q209" s="1164"/>
      <c r="R209" s="945"/>
      <c r="S209" s="946"/>
      <c r="T209" s="1197">
        <v>0.8</v>
      </c>
      <c r="U209" s="964" t="s">
        <v>3414</v>
      </c>
      <c r="V209" s="976" t="s">
        <v>3415</v>
      </c>
      <c r="W209" s="949" t="str">
        <f t="shared" si="16"/>
        <v>En gestión</v>
      </c>
      <c r="X209" s="949" t="str">
        <f t="shared" si="15"/>
        <v>En gestión</v>
      </c>
      <c r="Y209" s="950"/>
      <c r="Z209" s="1179"/>
      <c r="AA209" s="1179"/>
      <c r="AB209" s="951"/>
      <c r="AC209" s="951"/>
      <c r="AD209" s="962"/>
      <c r="AE209" s="1116"/>
      <c r="AF209" s="1180"/>
      <c r="AG209" s="1180"/>
      <c r="AH209" s="1199"/>
      <c r="AI209" s="955"/>
      <c r="AJ209" s="955"/>
      <c r="AK209" s="913"/>
      <c r="AL209" s="913"/>
      <c r="AM209" s="913"/>
      <c r="AN209" s="913"/>
    </row>
    <row r="210" spans="2:40" s="901" customFormat="1" ht="154.5" customHeight="1" x14ac:dyDescent="0.45">
      <c r="B210" s="934"/>
      <c r="C210" s="935"/>
      <c r="D210" s="936"/>
      <c r="E210" s="936"/>
      <c r="F210" s="937" t="s">
        <v>3416</v>
      </c>
      <c r="G210" s="938" t="s">
        <v>3417</v>
      </c>
      <c r="H210" s="939">
        <v>0.33</v>
      </c>
      <c r="I210" s="959">
        <v>44562</v>
      </c>
      <c r="J210" s="959">
        <v>44926</v>
      </c>
      <c r="K210" s="939">
        <v>0.1</v>
      </c>
      <c r="L210" s="939">
        <v>0.5</v>
      </c>
      <c r="M210" s="941">
        <v>0.75</v>
      </c>
      <c r="N210" s="939">
        <v>1</v>
      </c>
      <c r="O210" s="942"/>
      <c r="P210" s="936"/>
      <c r="Q210" s="1183"/>
      <c r="R210" s="945"/>
      <c r="S210" s="946"/>
      <c r="T210" s="1197">
        <v>0.75</v>
      </c>
      <c r="U210" s="964" t="s">
        <v>3418</v>
      </c>
      <c r="V210" s="976" t="s">
        <v>3419</v>
      </c>
      <c r="W210" s="949" t="str">
        <f t="shared" si="16"/>
        <v>En gestión</v>
      </c>
      <c r="X210" s="949" t="str">
        <f t="shared" si="15"/>
        <v>En gestión</v>
      </c>
      <c r="Y210" s="950"/>
      <c r="Z210" s="1179"/>
      <c r="AA210" s="1179"/>
      <c r="AB210" s="951"/>
      <c r="AC210" s="951"/>
      <c r="AD210" s="962"/>
      <c r="AE210" s="1116"/>
      <c r="AF210" s="1180"/>
      <c r="AG210" s="1180"/>
      <c r="AH210" s="1199"/>
      <c r="AI210" s="955"/>
      <c r="AJ210" s="955"/>
      <c r="AK210" s="913"/>
      <c r="AL210" s="913"/>
      <c r="AM210" s="913"/>
      <c r="AN210" s="913"/>
    </row>
    <row r="211" spans="2:40" s="901" customFormat="1" ht="154.5" customHeight="1" x14ac:dyDescent="0.45">
      <c r="B211" s="934" t="s">
        <v>1961</v>
      </c>
      <c r="C211" s="935" t="s">
        <v>3420</v>
      </c>
      <c r="D211" s="936" t="s">
        <v>3421</v>
      </c>
      <c r="E211" s="936" t="s">
        <v>3422</v>
      </c>
      <c r="F211" s="937" t="s">
        <v>3423</v>
      </c>
      <c r="G211" s="938" t="s">
        <v>3424</v>
      </c>
      <c r="H211" s="939">
        <v>0.25</v>
      </c>
      <c r="I211" s="959">
        <v>44562</v>
      </c>
      <c r="J211" s="959">
        <v>44926</v>
      </c>
      <c r="K211" s="939">
        <v>0.1</v>
      </c>
      <c r="L211" s="939">
        <v>0.5</v>
      </c>
      <c r="M211" s="941">
        <v>0.75</v>
      </c>
      <c r="N211" s="939">
        <v>1</v>
      </c>
      <c r="O211" s="936" t="s">
        <v>3051</v>
      </c>
      <c r="P211" s="942">
        <v>938566920</v>
      </c>
      <c r="Q211" s="1140"/>
      <c r="R211" s="945">
        <v>1</v>
      </c>
      <c r="S211" s="946" t="s">
        <v>3425</v>
      </c>
      <c r="T211" s="947">
        <v>1</v>
      </c>
      <c r="U211" s="1200" t="s">
        <v>3425</v>
      </c>
      <c r="V211" s="962" t="s">
        <v>58</v>
      </c>
      <c r="W211" s="949" t="str">
        <f t="shared" si="16"/>
        <v>En gestión</v>
      </c>
      <c r="X211" s="949" t="str">
        <f t="shared" si="15"/>
        <v>Terminado</v>
      </c>
      <c r="Y211" s="950" t="s">
        <v>3426</v>
      </c>
      <c r="Z211" s="1179">
        <f>SUMPRODUCT(H211:H214,T211:T214)</f>
        <v>1</v>
      </c>
      <c r="AA211" s="1179">
        <f>SUMPRODUCT(H211:H214,M211:M214)</f>
        <v>0.75</v>
      </c>
      <c r="AB211" s="951" t="str">
        <f>IF(AA211&lt;1%,"Sin iniciar",IF(AA211=100%,"Terminado","En gestión"))</f>
        <v>En gestión</v>
      </c>
      <c r="AC211" s="951" t="str">
        <f>IF(Z211&lt;1%,"Sin iniciar",IF(Z211=100%,"Terminado","En gestión"))</f>
        <v>Terminado</v>
      </c>
      <c r="AD211" s="962" t="s">
        <v>58</v>
      </c>
      <c r="AE211" s="1116">
        <v>938566920</v>
      </c>
      <c r="AF211" s="1117">
        <v>938566920</v>
      </c>
      <c r="AG211" s="1117">
        <v>703925190</v>
      </c>
      <c r="AH211" s="1201">
        <v>0</v>
      </c>
      <c r="AI211" s="1180">
        <v>0</v>
      </c>
      <c r="AJ211" s="1180">
        <v>0</v>
      </c>
      <c r="AK211" s="1202" t="s">
        <v>90</v>
      </c>
      <c r="AL211" s="1202" t="s">
        <v>90</v>
      </c>
      <c r="AM211" s="1202" t="s">
        <v>90</v>
      </c>
      <c r="AN211" s="1202" t="s">
        <v>90</v>
      </c>
    </row>
    <row r="212" spans="2:40" s="901" customFormat="1" ht="154.5" customHeight="1" x14ac:dyDescent="0.45">
      <c r="B212" s="934"/>
      <c r="C212" s="935"/>
      <c r="D212" s="936"/>
      <c r="E212" s="936"/>
      <c r="F212" s="937" t="s">
        <v>3427</v>
      </c>
      <c r="G212" s="938" t="s">
        <v>3428</v>
      </c>
      <c r="H212" s="939">
        <v>0.25</v>
      </c>
      <c r="I212" s="959">
        <v>44562</v>
      </c>
      <c r="J212" s="959">
        <v>44926</v>
      </c>
      <c r="K212" s="939">
        <v>0.1</v>
      </c>
      <c r="L212" s="939">
        <v>0.5</v>
      </c>
      <c r="M212" s="941">
        <v>0.75</v>
      </c>
      <c r="N212" s="939">
        <v>1</v>
      </c>
      <c r="O212" s="936"/>
      <c r="P212" s="942"/>
      <c r="Q212" s="1138"/>
      <c r="R212" s="945"/>
      <c r="S212" s="946"/>
      <c r="T212" s="947">
        <v>1</v>
      </c>
      <c r="U212" s="1200"/>
      <c r="V212" s="962"/>
      <c r="W212" s="949" t="str">
        <f t="shared" si="16"/>
        <v>En gestión</v>
      </c>
      <c r="X212" s="949" t="str">
        <f t="shared" si="15"/>
        <v>Terminado</v>
      </c>
      <c r="Y212" s="950"/>
      <c r="Z212" s="1179"/>
      <c r="AA212" s="1179"/>
      <c r="AB212" s="951"/>
      <c r="AC212" s="951"/>
      <c r="AD212" s="962"/>
      <c r="AE212" s="1116"/>
      <c r="AF212" s="1117"/>
      <c r="AG212" s="1117"/>
      <c r="AH212" s="1201"/>
      <c r="AI212" s="1180"/>
      <c r="AJ212" s="1180"/>
      <c r="AK212" s="1202"/>
      <c r="AL212" s="1202"/>
      <c r="AM212" s="1202"/>
      <c r="AN212" s="1202"/>
    </row>
    <row r="213" spans="2:40" s="901" customFormat="1" ht="154.5" customHeight="1" x14ac:dyDescent="0.45">
      <c r="B213" s="934"/>
      <c r="C213" s="935"/>
      <c r="D213" s="936"/>
      <c r="E213" s="936"/>
      <c r="F213" s="937" t="s">
        <v>3429</v>
      </c>
      <c r="G213" s="938" t="s">
        <v>3430</v>
      </c>
      <c r="H213" s="939">
        <v>0.25</v>
      </c>
      <c r="I213" s="959">
        <v>44562</v>
      </c>
      <c r="J213" s="959">
        <v>44926</v>
      </c>
      <c r="K213" s="939">
        <v>0.1</v>
      </c>
      <c r="L213" s="939">
        <v>0.5</v>
      </c>
      <c r="M213" s="941">
        <v>0.75</v>
      </c>
      <c r="N213" s="939">
        <v>1</v>
      </c>
      <c r="O213" s="936"/>
      <c r="P213" s="942"/>
      <c r="Q213" s="1138"/>
      <c r="R213" s="945"/>
      <c r="S213" s="946"/>
      <c r="T213" s="947">
        <v>1</v>
      </c>
      <c r="U213" s="1200"/>
      <c r="V213" s="962"/>
      <c r="W213" s="949" t="str">
        <f t="shared" si="16"/>
        <v>En gestión</v>
      </c>
      <c r="X213" s="949" t="str">
        <f t="shared" si="15"/>
        <v>Terminado</v>
      </c>
      <c r="Y213" s="950"/>
      <c r="Z213" s="1179"/>
      <c r="AA213" s="1179"/>
      <c r="AB213" s="951"/>
      <c r="AC213" s="951"/>
      <c r="AD213" s="962"/>
      <c r="AE213" s="1116"/>
      <c r="AF213" s="1117"/>
      <c r="AG213" s="1117"/>
      <c r="AH213" s="1201"/>
      <c r="AI213" s="1180"/>
      <c r="AJ213" s="1180"/>
      <c r="AK213" s="1202"/>
      <c r="AL213" s="1202"/>
      <c r="AM213" s="1202"/>
      <c r="AN213" s="1202"/>
    </row>
    <row r="214" spans="2:40" s="901" customFormat="1" ht="154.5" customHeight="1" x14ac:dyDescent="0.45">
      <c r="B214" s="934"/>
      <c r="C214" s="935"/>
      <c r="D214" s="936"/>
      <c r="E214" s="936"/>
      <c r="F214" s="937" t="s">
        <v>3431</v>
      </c>
      <c r="G214" s="938" t="s">
        <v>3432</v>
      </c>
      <c r="H214" s="939">
        <v>0.25</v>
      </c>
      <c r="I214" s="959">
        <v>44562</v>
      </c>
      <c r="J214" s="959">
        <v>44926</v>
      </c>
      <c r="K214" s="939">
        <v>0.1</v>
      </c>
      <c r="L214" s="939">
        <v>0.5</v>
      </c>
      <c r="M214" s="941">
        <v>0.75</v>
      </c>
      <c r="N214" s="939">
        <v>1</v>
      </c>
      <c r="O214" s="936"/>
      <c r="P214" s="942"/>
      <c r="Q214" s="1139"/>
      <c r="R214" s="945"/>
      <c r="S214" s="946"/>
      <c r="T214" s="947">
        <v>1</v>
      </c>
      <c r="U214" s="1200"/>
      <c r="V214" s="962"/>
      <c r="W214" s="949" t="str">
        <f t="shared" si="16"/>
        <v>En gestión</v>
      </c>
      <c r="X214" s="949" t="str">
        <f t="shared" si="15"/>
        <v>Terminado</v>
      </c>
      <c r="Y214" s="950"/>
      <c r="Z214" s="1179"/>
      <c r="AA214" s="1179"/>
      <c r="AB214" s="951"/>
      <c r="AC214" s="951"/>
      <c r="AD214" s="962"/>
      <c r="AE214" s="1116"/>
      <c r="AF214" s="1117"/>
      <c r="AG214" s="1117"/>
      <c r="AH214" s="1201"/>
      <c r="AI214" s="1180"/>
      <c r="AJ214" s="1180"/>
      <c r="AK214" s="1202"/>
      <c r="AL214" s="1202"/>
      <c r="AM214" s="1202"/>
      <c r="AN214" s="1202"/>
    </row>
    <row r="215" spans="2:40" s="901" customFormat="1" ht="154.5" customHeight="1" x14ac:dyDescent="0.45">
      <c r="B215" s="934" t="s">
        <v>1961</v>
      </c>
      <c r="C215" s="935" t="s">
        <v>3433</v>
      </c>
      <c r="D215" s="936" t="s">
        <v>3434</v>
      </c>
      <c r="E215" s="936" t="s">
        <v>3435</v>
      </c>
      <c r="F215" s="937" t="s">
        <v>3436</v>
      </c>
      <c r="G215" s="938" t="s">
        <v>3437</v>
      </c>
      <c r="H215" s="939">
        <v>0.25</v>
      </c>
      <c r="I215" s="959">
        <v>44562</v>
      </c>
      <c r="J215" s="959">
        <v>44926</v>
      </c>
      <c r="K215" s="939">
        <v>0.1</v>
      </c>
      <c r="L215" s="939">
        <v>0.5</v>
      </c>
      <c r="M215" s="941">
        <v>0.75</v>
      </c>
      <c r="N215" s="939">
        <v>1</v>
      </c>
      <c r="O215" s="936" t="s">
        <v>3051</v>
      </c>
      <c r="P215" s="942">
        <v>263776632</v>
      </c>
      <c r="Q215" s="1140"/>
      <c r="R215" s="945">
        <v>0.75</v>
      </c>
      <c r="S215" s="1060" t="s">
        <v>3438</v>
      </c>
      <c r="T215" s="947">
        <v>0.75</v>
      </c>
      <c r="U215" s="964" t="s">
        <v>3439</v>
      </c>
      <c r="V215" s="1203" t="s">
        <v>3440</v>
      </c>
      <c r="W215" s="949" t="str">
        <f t="shared" si="16"/>
        <v>En gestión</v>
      </c>
      <c r="X215" s="949" t="str">
        <f t="shared" si="15"/>
        <v>En gestión</v>
      </c>
      <c r="Y215" s="950" t="s">
        <v>3441</v>
      </c>
      <c r="Z215" s="1179">
        <f>SUMPRODUCT(H215:H218,T215:T218)</f>
        <v>0.75</v>
      </c>
      <c r="AA215" s="1179">
        <f>SUMPRODUCT(H215:H218,M215:M218)</f>
        <v>0.75</v>
      </c>
      <c r="AB215" s="951" t="str">
        <f>IF(AA215&lt;1%,"Sin iniciar",IF(AA215=100%,"Terminado","En gestión"))</f>
        <v>En gestión</v>
      </c>
      <c r="AC215" s="951" t="str">
        <f>IF(Z215&lt;1%,"Sin iniciar",IF(Z215=100%,"Terminado","En gestión"))</f>
        <v>En gestión</v>
      </c>
      <c r="AD215" s="962" t="s">
        <v>58</v>
      </c>
      <c r="AE215" s="1116">
        <v>263776632</v>
      </c>
      <c r="AF215" s="1117">
        <v>263776632</v>
      </c>
      <c r="AG215" s="1117">
        <v>197832474</v>
      </c>
      <c r="AH215" s="1201">
        <v>0</v>
      </c>
      <c r="AI215" s="953">
        <v>0</v>
      </c>
      <c r="AJ215" s="953">
        <v>0</v>
      </c>
      <c r="AK215" s="1202" t="s">
        <v>90</v>
      </c>
      <c r="AL215" s="1202" t="s">
        <v>90</v>
      </c>
      <c r="AM215" s="1202" t="s">
        <v>90</v>
      </c>
      <c r="AN215" s="1202" t="s">
        <v>90</v>
      </c>
    </row>
    <row r="216" spans="2:40" s="901" customFormat="1" ht="154.5" customHeight="1" x14ac:dyDescent="0.45">
      <c r="B216" s="934"/>
      <c r="C216" s="935"/>
      <c r="D216" s="936"/>
      <c r="E216" s="936"/>
      <c r="F216" s="937" t="s">
        <v>3442</v>
      </c>
      <c r="G216" s="938" t="s">
        <v>3443</v>
      </c>
      <c r="H216" s="939">
        <v>0.25</v>
      </c>
      <c r="I216" s="959">
        <v>44562</v>
      </c>
      <c r="J216" s="959">
        <v>44926</v>
      </c>
      <c r="K216" s="939">
        <v>0.1</v>
      </c>
      <c r="L216" s="939">
        <v>0.5</v>
      </c>
      <c r="M216" s="941">
        <v>0.75</v>
      </c>
      <c r="N216" s="939">
        <v>1</v>
      </c>
      <c r="O216" s="936"/>
      <c r="P216" s="942"/>
      <c r="Q216" s="1138"/>
      <c r="R216" s="945"/>
      <c r="S216" s="1060"/>
      <c r="T216" s="947">
        <v>0.75</v>
      </c>
      <c r="U216" s="964" t="s">
        <v>3444</v>
      </c>
      <c r="V216" s="1203" t="s">
        <v>3445</v>
      </c>
      <c r="W216" s="949" t="str">
        <f t="shared" si="16"/>
        <v>En gestión</v>
      </c>
      <c r="X216" s="949" t="str">
        <f t="shared" si="15"/>
        <v>En gestión</v>
      </c>
      <c r="Y216" s="950"/>
      <c r="Z216" s="1179"/>
      <c r="AA216" s="1179"/>
      <c r="AB216" s="951"/>
      <c r="AC216" s="951"/>
      <c r="AD216" s="962"/>
      <c r="AE216" s="1116"/>
      <c r="AF216" s="1117"/>
      <c r="AG216" s="1117"/>
      <c r="AH216" s="1201"/>
      <c r="AI216" s="953"/>
      <c r="AJ216" s="953"/>
      <c r="AK216" s="1202"/>
      <c r="AL216" s="1202"/>
      <c r="AM216" s="1202"/>
      <c r="AN216" s="1202"/>
    </row>
    <row r="217" spans="2:40" s="901" customFormat="1" ht="154.5" customHeight="1" x14ac:dyDescent="0.45">
      <c r="B217" s="934"/>
      <c r="C217" s="935"/>
      <c r="D217" s="936"/>
      <c r="E217" s="936"/>
      <c r="F217" s="937" t="s">
        <v>3446</v>
      </c>
      <c r="G217" s="938" t="s">
        <v>3447</v>
      </c>
      <c r="H217" s="939">
        <v>0.25</v>
      </c>
      <c r="I217" s="959">
        <v>44562</v>
      </c>
      <c r="J217" s="959">
        <v>44926</v>
      </c>
      <c r="K217" s="939">
        <v>0.1</v>
      </c>
      <c r="L217" s="939">
        <v>0.5</v>
      </c>
      <c r="M217" s="941">
        <v>0.75</v>
      </c>
      <c r="N217" s="939">
        <v>1</v>
      </c>
      <c r="O217" s="936"/>
      <c r="P217" s="942"/>
      <c r="Q217" s="1138"/>
      <c r="R217" s="945"/>
      <c r="S217" s="1060"/>
      <c r="T217" s="947">
        <v>0.75</v>
      </c>
      <c r="U217" s="964" t="s">
        <v>3448</v>
      </c>
      <c r="V217" s="1204" t="s">
        <v>3449</v>
      </c>
      <c r="W217" s="949" t="str">
        <f t="shared" si="16"/>
        <v>En gestión</v>
      </c>
      <c r="X217" s="949" t="str">
        <f t="shared" si="15"/>
        <v>En gestión</v>
      </c>
      <c r="Y217" s="950"/>
      <c r="Z217" s="1179"/>
      <c r="AA217" s="1179"/>
      <c r="AB217" s="951"/>
      <c r="AC217" s="951"/>
      <c r="AD217" s="962"/>
      <c r="AE217" s="1116"/>
      <c r="AF217" s="1117"/>
      <c r="AG217" s="1117"/>
      <c r="AH217" s="1201"/>
      <c r="AI217" s="953"/>
      <c r="AJ217" s="953"/>
      <c r="AK217" s="1202"/>
      <c r="AL217" s="1202"/>
      <c r="AM217" s="1202"/>
      <c r="AN217" s="1202"/>
    </row>
    <row r="218" spans="2:40" s="901" customFormat="1" ht="154.5" customHeight="1" x14ac:dyDescent="0.45">
      <c r="B218" s="934"/>
      <c r="C218" s="935"/>
      <c r="D218" s="936"/>
      <c r="E218" s="936"/>
      <c r="F218" s="937" t="s">
        <v>3450</v>
      </c>
      <c r="G218" s="938" t="s">
        <v>3451</v>
      </c>
      <c r="H218" s="939">
        <v>0.25</v>
      </c>
      <c r="I218" s="959">
        <v>44562</v>
      </c>
      <c r="J218" s="959">
        <v>44926</v>
      </c>
      <c r="K218" s="939">
        <v>0.1</v>
      </c>
      <c r="L218" s="939">
        <v>0.5</v>
      </c>
      <c r="M218" s="941">
        <v>0.75</v>
      </c>
      <c r="N218" s="939">
        <v>1</v>
      </c>
      <c r="O218" s="936"/>
      <c r="P218" s="942"/>
      <c r="Q218" s="1139"/>
      <c r="R218" s="945"/>
      <c r="S218" s="1060"/>
      <c r="T218" s="947">
        <v>0.75</v>
      </c>
      <c r="U218" s="964" t="s">
        <v>3452</v>
      </c>
      <c r="V218" s="1203" t="s">
        <v>3453</v>
      </c>
      <c r="W218" s="949" t="str">
        <f t="shared" si="16"/>
        <v>En gestión</v>
      </c>
      <c r="X218" s="949" t="str">
        <f t="shared" si="15"/>
        <v>En gestión</v>
      </c>
      <c r="Y218" s="950"/>
      <c r="Z218" s="1179"/>
      <c r="AA218" s="1179"/>
      <c r="AB218" s="951"/>
      <c r="AC218" s="951"/>
      <c r="AD218" s="962"/>
      <c r="AE218" s="1116"/>
      <c r="AF218" s="1117"/>
      <c r="AG218" s="1117"/>
      <c r="AH218" s="1201"/>
      <c r="AI218" s="953"/>
      <c r="AJ218" s="953"/>
      <c r="AK218" s="1202"/>
      <c r="AL218" s="1202"/>
      <c r="AM218" s="1202"/>
      <c r="AN218" s="1202"/>
    </row>
    <row r="219" spans="2:40" s="901" customFormat="1" ht="218.25" customHeight="1" x14ac:dyDescent="0.45">
      <c r="B219" s="934" t="s">
        <v>1961</v>
      </c>
      <c r="C219" s="935" t="s">
        <v>3454</v>
      </c>
      <c r="D219" s="936" t="s">
        <v>3455</v>
      </c>
      <c r="E219" s="936" t="s">
        <v>3456</v>
      </c>
      <c r="F219" s="937" t="s">
        <v>3457</v>
      </c>
      <c r="G219" s="938" t="s">
        <v>3458</v>
      </c>
      <c r="H219" s="939">
        <v>0.33</v>
      </c>
      <c r="I219" s="959">
        <v>44562</v>
      </c>
      <c r="J219" s="959">
        <v>44926</v>
      </c>
      <c r="K219" s="939">
        <v>0.1</v>
      </c>
      <c r="L219" s="939">
        <v>0.5</v>
      </c>
      <c r="M219" s="941">
        <v>0.75</v>
      </c>
      <c r="N219" s="939">
        <v>1</v>
      </c>
      <c r="O219" s="936" t="s">
        <v>3051</v>
      </c>
      <c r="P219" s="942">
        <v>37737919</v>
      </c>
      <c r="Q219" s="1140"/>
      <c r="R219" s="945">
        <v>0.38</v>
      </c>
      <c r="S219" s="1205" t="s">
        <v>3459</v>
      </c>
      <c r="T219" s="947">
        <v>0.75</v>
      </c>
      <c r="U219" s="964" t="s">
        <v>3460</v>
      </c>
      <c r="V219" s="933" t="s">
        <v>3461</v>
      </c>
      <c r="W219" s="949" t="str">
        <f t="shared" si="16"/>
        <v>En gestión</v>
      </c>
      <c r="X219" s="949" t="str">
        <f t="shared" si="15"/>
        <v>En gestión</v>
      </c>
      <c r="Y219" s="950" t="s">
        <v>3462</v>
      </c>
      <c r="Z219" s="1179">
        <f>SUMPRODUCT(H219:H222,T219:T222)</f>
        <v>0.375</v>
      </c>
      <c r="AA219" s="1179">
        <f>SUMPRODUCT(H219:H222,M219:M222)</f>
        <v>0.75</v>
      </c>
      <c r="AB219" s="951" t="str">
        <f>IF(AA219&lt;1%,"Sin iniciar",IF(AA219=100%,"Terminado","En gestión"))</f>
        <v>En gestión</v>
      </c>
      <c r="AC219" s="951" t="str">
        <f>IF(Z219&lt;1%,"Sin iniciar",IF(Z219=100%,"Terminado","En gestión"))</f>
        <v>En gestión</v>
      </c>
      <c r="AD219" s="948"/>
      <c r="AE219" s="1116">
        <v>37737919.200000003</v>
      </c>
      <c r="AF219" s="1117">
        <v>37737919</v>
      </c>
      <c r="AG219" s="1117">
        <v>28303439</v>
      </c>
      <c r="AH219" s="1201">
        <v>0</v>
      </c>
      <c r="AI219" s="953">
        <v>0</v>
      </c>
      <c r="AJ219" s="953">
        <v>0</v>
      </c>
      <c r="AK219" s="1202" t="s">
        <v>90</v>
      </c>
      <c r="AL219" s="1202" t="s">
        <v>90</v>
      </c>
      <c r="AM219" s="1202" t="s">
        <v>90</v>
      </c>
      <c r="AN219" s="1202" t="s">
        <v>90</v>
      </c>
    </row>
    <row r="220" spans="2:40" s="901" customFormat="1" ht="154.5" customHeight="1" x14ac:dyDescent="0.45">
      <c r="B220" s="934"/>
      <c r="C220" s="935"/>
      <c r="D220" s="936"/>
      <c r="E220" s="936"/>
      <c r="F220" s="937" t="s">
        <v>3463</v>
      </c>
      <c r="G220" s="938" t="s">
        <v>3464</v>
      </c>
      <c r="H220" s="939">
        <v>0.33</v>
      </c>
      <c r="I220" s="959">
        <v>44562</v>
      </c>
      <c r="J220" s="959">
        <v>44926</v>
      </c>
      <c r="K220" s="939">
        <v>0.1</v>
      </c>
      <c r="L220" s="939">
        <v>0.5</v>
      </c>
      <c r="M220" s="941">
        <v>0.75</v>
      </c>
      <c r="N220" s="939">
        <v>1</v>
      </c>
      <c r="O220" s="936"/>
      <c r="P220" s="942"/>
      <c r="Q220" s="1138"/>
      <c r="R220" s="945"/>
      <c r="S220" s="1205"/>
      <c r="T220" s="947">
        <v>0</v>
      </c>
      <c r="U220" s="957" t="s">
        <v>3465</v>
      </c>
      <c r="V220" s="964" t="s">
        <v>58</v>
      </c>
      <c r="W220" s="949" t="str">
        <f t="shared" si="16"/>
        <v>En gestión</v>
      </c>
      <c r="X220" s="949" t="str">
        <f t="shared" si="15"/>
        <v>Sin iniciar</v>
      </c>
      <c r="Y220" s="962"/>
      <c r="Z220" s="1179"/>
      <c r="AA220" s="1179"/>
      <c r="AB220" s="951"/>
      <c r="AC220" s="951"/>
      <c r="AD220" s="1039" t="s">
        <v>3465</v>
      </c>
      <c r="AE220" s="1116"/>
      <c r="AF220" s="1117"/>
      <c r="AG220" s="1117"/>
      <c r="AH220" s="1201"/>
      <c r="AI220" s="953"/>
      <c r="AJ220" s="953"/>
      <c r="AK220" s="1202"/>
      <c r="AL220" s="1202"/>
      <c r="AM220" s="1202"/>
      <c r="AN220" s="1202"/>
    </row>
    <row r="221" spans="2:40" s="901" customFormat="1" ht="154.5" customHeight="1" x14ac:dyDescent="0.45">
      <c r="B221" s="934"/>
      <c r="C221" s="935"/>
      <c r="D221" s="936"/>
      <c r="E221" s="936"/>
      <c r="F221" s="937" t="s">
        <v>3466</v>
      </c>
      <c r="G221" s="938" t="s">
        <v>3467</v>
      </c>
      <c r="H221" s="939">
        <v>0.17</v>
      </c>
      <c r="I221" s="959">
        <v>44562</v>
      </c>
      <c r="J221" s="959">
        <v>44926</v>
      </c>
      <c r="K221" s="939">
        <v>0.1</v>
      </c>
      <c r="L221" s="939">
        <v>0.5</v>
      </c>
      <c r="M221" s="941">
        <v>0.75</v>
      </c>
      <c r="N221" s="939">
        <v>1</v>
      </c>
      <c r="O221" s="936"/>
      <c r="P221" s="942"/>
      <c r="Q221" s="1138"/>
      <c r="R221" s="945"/>
      <c r="S221" s="1205"/>
      <c r="T221" s="947">
        <v>0.75</v>
      </c>
      <c r="U221" s="964" t="s">
        <v>3468</v>
      </c>
      <c r="V221" s="964" t="s">
        <v>3469</v>
      </c>
      <c r="W221" s="949" t="str">
        <f t="shared" si="16"/>
        <v>En gestión</v>
      </c>
      <c r="X221" s="949" t="str">
        <f t="shared" si="15"/>
        <v>En gestión</v>
      </c>
      <c r="Y221" s="962"/>
      <c r="Z221" s="1179"/>
      <c r="AA221" s="1179"/>
      <c r="AB221" s="951"/>
      <c r="AC221" s="951"/>
      <c r="AD221" s="948" t="s">
        <v>58</v>
      </c>
      <c r="AE221" s="1116"/>
      <c r="AF221" s="1117"/>
      <c r="AG221" s="1117"/>
      <c r="AH221" s="1201"/>
      <c r="AI221" s="953"/>
      <c r="AJ221" s="953"/>
      <c r="AK221" s="1202"/>
      <c r="AL221" s="1202"/>
      <c r="AM221" s="1202"/>
      <c r="AN221" s="1202"/>
    </row>
    <row r="222" spans="2:40" s="901" customFormat="1" ht="154.5" customHeight="1" x14ac:dyDescent="0.45">
      <c r="B222" s="934"/>
      <c r="C222" s="935"/>
      <c r="D222" s="936"/>
      <c r="E222" s="936"/>
      <c r="F222" s="937" t="s">
        <v>3470</v>
      </c>
      <c r="G222" s="938" t="s">
        <v>3471</v>
      </c>
      <c r="H222" s="939">
        <v>0.17</v>
      </c>
      <c r="I222" s="959">
        <v>44562</v>
      </c>
      <c r="J222" s="959">
        <v>44926</v>
      </c>
      <c r="K222" s="939">
        <v>0.1</v>
      </c>
      <c r="L222" s="939">
        <v>0.5</v>
      </c>
      <c r="M222" s="941">
        <v>0.75</v>
      </c>
      <c r="N222" s="939">
        <v>1</v>
      </c>
      <c r="O222" s="936"/>
      <c r="P222" s="942"/>
      <c r="Q222" s="1138"/>
      <c r="R222" s="945"/>
      <c r="S222" s="1205"/>
      <c r="T222" s="947">
        <v>0</v>
      </c>
      <c r="U222" s="964" t="s">
        <v>3472</v>
      </c>
      <c r="V222" s="1161" t="s">
        <v>58</v>
      </c>
      <c r="W222" s="949" t="str">
        <f t="shared" si="16"/>
        <v>En gestión</v>
      </c>
      <c r="X222" s="949" t="str">
        <f t="shared" si="15"/>
        <v>Sin iniciar</v>
      </c>
      <c r="Y222" s="962"/>
      <c r="Z222" s="1179"/>
      <c r="AA222" s="1179"/>
      <c r="AB222" s="951"/>
      <c r="AC222" s="951"/>
      <c r="AD222" s="964" t="s">
        <v>3473</v>
      </c>
      <c r="AE222" s="1116"/>
      <c r="AF222" s="1117"/>
      <c r="AG222" s="1117"/>
      <c r="AH222" s="1201"/>
      <c r="AI222" s="953"/>
      <c r="AJ222" s="953"/>
      <c r="AK222" s="1202"/>
      <c r="AL222" s="1202"/>
      <c r="AM222" s="1202"/>
      <c r="AN222" s="1202"/>
    </row>
    <row r="223" spans="2:40" s="901" customFormat="1" ht="154.5" customHeight="1" x14ac:dyDescent="0.45">
      <c r="B223" s="902" t="s">
        <v>116</v>
      </c>
      <c r="C223" s="903" t="s">
        <v>3474</v>
      </c>
      <c r="D223" s="904" t="s">
        <v>3475</v>
      </c>
      <c r="E223" s="904" t="s">
        <v>3476</v>
      </c>
      <c r="F223" s="905" t="s">
        <v>3477</v>
      </c>
      <c r="G223" s="906" t="s">
        <v>3478</v>
      </c>
      <c r="H223" s="994">
        <v>0.6</v>
      </c>
      <c r="I223" s="995">
        <v>44593</v>
      </c>
      <c r="J223" s="995">
        <v>44925</v>
      </c>
      <c r="K223" s="907">
        <v>0.25</v>
      </c>
      <c r="L223" s="907">
        <v>0.5</v>
      </c>
      <c r="M223" s="909">
        <v>0.75</v>
      </c>
      <c r="N223" s="994">
        <v>1</v>
      </c>
      <c r="O223" s="910">
        <v>308009000</v>
      </c>
      <c r="P223" s="910">
        <v>74465000</v>
      </c>
      <c r="Q223" s="1122"/>
      <c r="R223" s="926">
        <v>0.75</v>
      </c>
      <c r="S223" s="1072" t="s">
        <v>3479</v>
      </c>
      <c r="T223" s="914">
        <v>0.75</v>
      </c>
      <c r="U223" s="933" t="s">
        <v>3480</v>
      </c>
      <c r="V223" s="1071" t="s">
        <v>3481</v>
      </c>
      <c r="W223" s="916" t="str">
        <f t="shared" si="16"/>
        <v>En gestión</v>
      </c>
      <c r="X223" s="916" t="str">
        <f>IF(T223&lt;1%,"Sin iniciar",IF(T223=100%,"Terminado","En gestión"))</f>
        <v>En gestión</v>
      </c>
      <c r="Y223" s="925" t="s">
        <v>3482</v>
      </c>
      <c r="Z223" s="918">
        <f>SUMPRODUCT(H223:H224,T223:T224)</f>
        <v>0.75</v>
      </c>
      <c r="AA223" s="918">
        <f>SUMPRODUCT(H223:H224,M223:M224)</f>
        <v>0.75</v>
      </c>
      <c r="AB223" s="919" t="str">
        <f>IF(AA223&lt;1%,"Sin iniciar",IF(AA223=100%,"Terminado","En gestión"))</f>
        <v>En gestión</v>
      </c>
      <c r="AC223" s="919" t="str">
        <f>IF(Z223&lt;1%,"Sin iniciar",IF(Z223=100%,"Terminado","En gestión"))</f>
        <v>En gestión</v>
      </c>
      <c r="AD223" s="927" t="s">
        <v>58</v>
      </c>
      <c r="AE223" s="1175" t="s">
        <v>3483</v>
      </c>
      <c r="AF223" s="1206" t="s">
        <v>3483</v>
      </c>
      <c r="AG223" s="1126" t="s">
        <v>3484</v>
      </c>
      <c r="AH223" s="923">
        <v>307118000</v>
      </c>
      <c r="AI223" s="1007">
        <v>321953499.98666698</v>
      </c>
      <c r="AJ223" s="1007">
        <v>225128900</v>
      </c>
      <c r="AK223" s="929" t="s">
        <v>126</v>
      </c>
      <c r="AL223" s="929" t="s">
        <v>3485</v>
      </c>
      <c r="AM223" s="1051" t="s">
        <v>3486</v>
      </c>
      <c r="AN223" s="929" t="s">
        <v>298</v>
      </c>
    </row>
    <row r="224" spans="2:40" s="901" customFormat="1" ht="154.5" customHeight="1" x14ac:dyDescent="0.45">
      <c r="B224" s="902"/>
      <c r="C224" s="903"/>
      <c r="D224" s="904"/>
      <c r="E224" s="904"/>
      <c r="F224" s="905" t="s">
        <v>3487</v>
      </c>
      <c r="G224" s="906" t="s">
        <v>3488</v>
      </c>
      <c r="H224" s="994">
        <v>0.4</v>
      </c>
      <c r="I224" s="995">
        <v>44593</v>
      </c>
      <c r="J224" s="995">
        <v>44925</v>
      </c>
      <c r="K224" s="907">
        <v>0.25</v>
      </c>
      <c r="L224" s="907">
        <v>0.5</v>
      </c>
      <c r="M224" s="909">
        <v>0.75</v>
      </c>
      <c r="N224" s="994">
        <v>1</v>
      </c>
      <c r="O224" s="910"/>
      <c r="P224" s="910"/>
      <c r="Q224" s="1122"/>
      <c r="R224" s="926"/>
      <c r="S224" s="1072"/>
      <c r="T224" s="914">
        <v>0.75</v>
      </c>
      <c r="U224" s="933" t="s">
        <v>3489</v>
      </c>
      <c r="V224" s="1071" t="s">
        <v>3490</v>
      </c>
      <c r="W224" s="916" t="str">
        <f t="shared" si="16"/>
        <v>En gestión</v>
      </c>
      <c r="X224" s="916" t="str">
        <f t="shared" ref="X224:X241" si="17">IF(T224&lt;1%,"Sin iniciar",IF(T224=100%,"Terminado","En gestión"))</f>
        <v>En gestión</v>
      </c>
      <c r="Y224" s="925"/>
      <c r="Z224" s="918"/>
      <c r="AA224" s="918"/>
      <c r="AB224" s="919"/>
      <c r="AC224" s="919"/>
      <c r="AD224" s="927"/>
      <c r="AE224" s="1175"/>
      <c r="AF224" s="1206"/>
      <c r="AG224" s="1126"/>
      <c r="AH224" s="923"/>
      <c r="AI224" s="1007"/>
      <c r="AJ224" s="1007"/>
      <c r="AK224" s="929"/>
      <c r="AL224" s="929"/>
      <c r="AM224" s="1051"/>
      <c r="AN224" s="929"/>
    </row>
    <row r="225" spans="2:40" s="901" customFormat="1" ht="154.5" customHeight="1" x14ac:dyDescent="0.45">
      <c r="B225" s="902" t="s">
        <v>116</v>
      </c>
      <c r="C225" s="903" t="s">
        <v>3491</v>
      </c>
      <c r="D225" s="904" t="s">
        <v>3492</v>
      </c>
      <c r="E225" s="904" t="s">
        <v>3493</v>
      </c>
      <c r="F225" s="905" t="s">
        <v>3494</v>
      </c>
      <c r="G225" s="906" t="s">
        <v>3495</v>
      </c>
      <c r="H225" s="907">
        <v>0.5</v>
      </c>
      <c r="I225" s="908">
        <v>44593</v>
      </c>
      <c r="J225" s="908">
        <v>44803</v>
      </c>
      <c r="K225" s="907">
        <v>0.25</v>
      </c>
      <c r="L225" s="907">
        <v>0.75</v>
      </c>
      <c r="M225" s="909">
        <v>1</v>
      </c>
      <c r="N225" s="907">
        <v>1</v>
      </c>
      <c r="O225" s="910">
        <v>171960000</v>
      </c>
      <c r="P225" s="910">
        <v>29150000</v>
      </c>
      <c r="Q225" s="1122"/>
      <c r="R225" s="926">
        <v>0.875</v>
      </c>
      <c r="S225" s="1207" t="s">
        <v>3496</v>
      </c>
      <c r="T225" s="914">
        <v>1</v>
      </c>
      <c r="U225" s="933" t="s">
        <v>3497</v>
      </c>
      <c r="V225" s="1071" t="s">
        <v>3498</v>
      </c>
      <c r="W225" s="916" t="str">
        <f t="shared" si="16"/>
        <v>Terminado</v>
      </c>
      <c r="X225" s="916" t="str">
        <f t="shared" si="17"/>
        <v>Terminado</v>
      </c>
      <c r="Y225" s="925" t="s">
        <v>3499</v>
      </c>
      <c r="Z225" s="918">
        <f>SUMPRODUCT(H225:H226,T225:T226)</f>
        <v>0.875</v>
      </c>
      <c r="AA225" s="918">
        <f>SUMPRODUCT(H225:H226,M225:M226)</f>
        <v>0.875</v>
      </c>
      <c r="AB225" s="919" t="str">
        <f>IF(AA225&lt;1%,"Sin iniciar",IF(AA225=100%,"Terminado","En gestión"))</f>
        <v>En gestión</v>
      </c>
      <c r="AC225" s="919" t="str">
        <f>IF(Z225&lt;1%,"Sin iniciar",IF(Z225=100%,"Terminado","En gestión"))</f>
        <v>En gestión</v>
      </c>
      <c r="AD225" s="927" t="s">
        <v>58</v>
      </c>
      <c r="AE225" s="1175" t="s">
        <v>3500</v>
      </c>
      <c r="AF225" s="1206" t="s">
        <v>3500</v>
      </c>
      <c r="AG225" s="1126" t="s">
        <v>3501</v>
      </c>
      <c r="AH225" s="923">
        <v>98920000</v>
      </c>
      <c r="AI225" s="1007">
        <v>104019900</v>
      </c>
      <c r="AJ225" s="1007">
        <v>79136000</v>
      </c>
      <c r="AK225" s="929" t="s">
        <v>126</v>
      </c>
      <c r="AL225" s="929" t="s">
        <v>3485</v>
      </c>
      <c r="AM225" s="1051" t="s">
        <v>3486</v>
      </c>
      <c r="AN225" s="929" t="s">
        <v>298</v>
      </c>
    </row>
    <row r="226" spans="2:40" s="901" customFormat="1" ht="154.5" customHeight="1" x14ac:dyDescent="0.45">
      <c r="B226" s="902"/>
      <c r="C226" s="903"/>
      <c r="D226" s="904"/>
      <c r="E226" s="904"/>
      <c r="F226" s="905" t="s">
        <v>3502</v>
      </c>
      <c r="G226" s="906" t="s">
        <v>3503</v>
      </c>
      <c r="H226" s="907">
        <v>0.5</v>
      </c>
      <c r="I226" s="908">
        <v>44593</v>
      </c>
      <c r="J226" s="908">
        <v>44925</v>
      </c>
      <c r="K226" s="907">
        <v>0.25</v>
      </c>
      <c r="L226" s="907">
        <v>0.5</v>
      </c>
      <c r="M226" s="909">
        <v>0.75</v>
      </c>
      <c r="N226" s="907">
        <v>1</v>
      </c>
      <c r="O226" s="910"/>
      <c r="P226" s="910"/>
      <c r="Q226" s="1122"/>
      <c r="R226" s="926"/>
      <c r="S226" s="1207"/>
      <c r="T226" s="914">
        <v>0.75</v>
      </c>
      <c r="U226" s="933" t="s">
        <v>3504</v>
      </c>
      <c r="V226" s="1071" t="s">
        <v>3505</v>
      </c>
      <c r="W226" s="916" t="str">
        <f t="shared" si="16"/>
        <v>En gestión</v>
      </c>
      <c r="X226" s="916" t="str">
        <f t="shared" si="17"/>
        <v>En gestión</v>
      </c>
      <c r="Y226" s="925"/>
      <c r="Z226" s="918"/>
      <c r="AA226" s="918"/>
      <c r="AB226" s="919"/>
      <c r="AC226" s="919"/>
      <c r="AD226" s="927"/>
      <c r="AE226" s="1175"/>
      <c r="AF226" s="1206"/>
      <c r="AG226" s="1126"/>
      <c r="AH226" s="923"/>
      <c r="AI226" s="1007"/>
      <c r="AJ226" s="1007"/>
      <c r="AK226" s="929"/>
      <c r="AL226" s="929"/>
      <c r="AM226" s="1051"/>
      <c r="AN226" s="929"/>
    </row>
    <row r="227" spans="2:40" s="901" customFormat="1" ht="154.5" customHeight="1" x14ac:dyDescent="0.45">
      <c r="B227" s="902" t="s">
        <v>116</v>
      </c>
      <c r="C227" s="903" t="s">
        <v>3506</v>
      </c>
      <c r="D227" s="904" t="s">
        <v>3507</v>
      </c>
      <c r="E227" s="904" t="s">
        <v>3508</v>
      </c>
      <c r="F227" s="905" t="s">
        <v>3509</v>
      </c>
      <c r="G227" s="906" t="s">
        <v>3510</v>
      </c>
      <c r="H227" s="994">
        <v>0.4</v>
      </c>
      <c r="I227" s="995">
        <v>44562</v>
      </c>
      <c r="J227" s="995">
        <v>44925</v>
      </c>
      <c r="K227" s="907">
        <v>0.1</v>
      </c>
      <c r="L227" s="907">
        <v>0.5</v>
      </c>
      <c r="M227" s="909">
        <v>0.75</v>
      </c>
      <c r="N227" s="994">
        <v>1</v>
      </c>
      <c r="O227" s="910">
        <v>1116071300</v>
      </c>
      <c r="P227" s="910">
        <v>604200000</v>
      </c>
      <c r="Q227" s="1122"/>
      <c r="R227" s="926">
        <v>0.71</v>
      </c>
      <c r="S227" s="1072" t="s">
        <v>3511</v>
      </c>
      <c r="T227" s="914">
        <v>0.75</v>
      </c>
      <c r="U227" s="933" t="s">
        <v>3512</v>
      </c>
      <c r="V227" s="1071" t="s">
        <v>3513</v>
      </c>
      <c r="W227" s="916" t="str">
        <f t="shared" si="16"/>
        <v>En gestión</v>
      </c>
      <c r="X227" s="916" t="str">
        <f t="shared" si="17"/>
        <v>En gestión</v>
      </c>
      <c r="Y227" s="925" t="s">
        <v>3514</v>
      </c>
      <c r="Z227" s="918">
        <f>SUMPRODUCT(H227:H231,T227:T231)</f>
        <v>0.71249999999999991</v>
      </c>
      <c r="AA227" s="918">
        <f>SUMPRODUCT(H227:H231,M227:M231)</f>
        <v>0.71249999999999991</v>
      </c>
      <c r="AB227" s="919" t="str">
        <f>IF(AA227&lt;1%,"Sin iniciar",IF(AA227=100%,"Terminado","En gestión"))</f>
        <v>En gestión</v>
      </c>
      <c r="AC227" s="919" t="str">
        <f>IF(Z227&lt;1%,"Sin iniciar",IF(Z227=100%,"Terminado","En gestión"))</f>
        <v>En gestión</v>
      </c>
      <c r="AD227" s="927" t="s">
        <v>58</v>
      </c>
      <c r="AE227" s="1208" t="s">
        <v>3515</v>
      </c>
      <c r="AF227" s="1126" t="s">
        <v>3515</v>
      </c>
      <c r="AG227" s="1126" t="s">
        <v>3516</v>
      </c>
      <c r="AH227" s="923">
        <v>1170169450</v>
      </c>
      <c r="AI227" s="1007">
        <v>1183625650</v>
      </c>
      <c r="AJ227" s="1007">
        <v>875610645</v>
      </c>
      <c r="AK227" s="929" t="s">
        <v>126</v>
      </c>
      <c r="AL227" s="929" t="s">
        <v>3485</v>
      </c>
      <c r="AM227" s="1051" t="s">
        <v>3486</v>
      </c>
      <c r="AN227" s="929" t="s">
        <v>3517</v>
      </c>
    </row>
    <row r="228" spans="2:40" s="901" customFormat="1" ht="154.5" customHeight="1" x14ac:dyDescent="0.45">
      <c r="B228" s="902"/>
      <c r="C228" s="903"/>
      <c r="D228" s="904"/>
      <c r="E228" s="904"/>
      <c r="F228" s="905" t="s">
        <v>3518</v>
      </c>
      <c r="G228" s="906" t="s">
        <v>3519</v>
      </c>
      <c r="H228" s="994">
        <v>0.05</v>
      </c>
      <c r="I228" s="995">
        <v>44593</v>
      </c>
      <c r="J228" s="995">
        <v>44925</v>
      </c>
      <c r="K228" s="907">
        <v>0</v>
      </c>
      <c r="L228" s="907">
        <v>0</v>
      </c>
      <c r="M228" s="909">
        <v>0</v>
      </c>
      <c r="N228" s="994">
        <v>1</v>
      </c>
      <c r="O228" s="910"/>
      <c r="P228" s="910"/>
      <c r="Q228" s="1122"/>
      <c r="R228" s="926"/>
      <c r="S228" s="1072"/>
      <c r="T228" s="914">
        <v>0</v>
      </c>
      <c r="U228" s="1071" t="s">
        <v>3520</v>
      </c>
      <c r="V228" s="1071" t="s">
        <v>3521</v>
      </c>
      <c r="W228" s="916" t="str">
        <f t="shared" si="16"/>
        <v>Sin iniciar</v>
      </c>
      <c r="X228" s="916" t="str">
        <f t="shared" si="17"/>
        <v>Sin iniciar</v>
      </c>
      <c r="Y228" s="925"/>
      <c r="Z228" s="918"/>
      <c r="AA228" s="918"/>
      <c r="AB228" s="919"/>
      <c r="AC228" s="919"/>
      <c r="AD228" s="927"/>
      <c r="AE228" s="1208"/>
      <c r="AF228" s="1126"/>
      <c r="AG228" s="1126"/>
      <c r="AH228" s="923"/>
      <c r="AI228" s="1007"/>
      <c r="AJ228" s="1007"/>
      <c r="AK228" s="929"/>
      <c r="AL228" s="929"/>
      <c r="AM228" s="1051"/>
      <c r="AN228" s="929"/>
    </row>
    <row r="229" spans="2:40" s="901" customFormat="1" ht="154.5" customHeight="1" x14ac:dyDescent="0.45">
      <c r="B229" s="902"/>
      <c r="C229" s="903"/>
      <c r="D229" s="904"/>
      <c r="E229" s="904"/>
      <c r="F229" s="905" t="s">
        <v>3522</v>
      </c>
      <c r="G229" s="906" t="s">
        <v>3523</v>
      </c>
      <c r="H229" s="994">
        <v>0.15</v>
      </c>
      <c r="I229" s="995">
        <v>44562</v>
      </c>
      <c r="J229" s="995">
        <v>44925</v>
      </c>
      <c r="K229" s="907">
        <v>0.25</v>
      </c>
      <c r="L229" s="907">
        <v>0.5</v>
      </c>
      <c r="M229" s="909">
        <v>0.75</v>
      </c>
      <c r="N229" s="994">
        <v>1</v>
      </c>
      <c r="O229" s="910"/>
      <c r="P229" s="910"/>
      <c r="Q229" s="1122"/>
      <c r="R229" s="926"/>
      <c r="S229" s="1072"/>
      <c r="T229" s="914">
        <v>0.75</v>
      </c>
      <c r="U229" s="933" t="s">
        <v>3524</v>
      </c>
      <c r="V229" s="1071" t="s">
        <v>3525</v>
      </c>
      <c r="W229" s="916" t="str">
        <f t="shared" si="16"/>
        <v>En gestión</v>
      </c>
      <c r="X229" s="916" t="str">
        <f t="shared" si="17"/>
        <v>En gestión</v>
      </c>
      <c r="Y229" s="925"/>
      <c r="Z229" s="918"/>
      <c r="AA229" s="918"/>
      <c r="AB229" s="919"/>
      <c r="AC229" s="919"/>
      <c r="AD229" s="927"/>
      <c r="AE229" s="1208"/>
      <c r="AF229" s="1126"/>
      <c r="AG229" s="1126"/>
      <c r="AH229" s="923"/>
      <c r="AI229" s="1007"/>
      <c r="AJ229" s="1007"/>
      <c r="AK229" s="929"/>
      <c r="AL229" s="929"/>
      <c r="AM229" s="1051"/>
      <c r="AN229" s="929"/>
    </row>
    <row r="230" spans="2:40" s="901" customFormat="1" ht="154.5" customHeight="1" x14ac:dyDescent="0.45">
      <c r="B230" s="902"/>
      <c r="C230" s="903"/>
      <c r="D230" s="904"/>
      <c r="E230" s="904"/>
      <c r="F230" s="905" t="s">
        <v>3526</v>
      </c>
      <c r="G230" s="906" t="s">
        <v>3527</v>
      </c>
      <c r="H230" s="994">
        <v>0.3</v>
      </c>
      <c r="I230" s="995">
        <v>44562</v>
      </c>
      <c r="J230" s="995">
        <v>44925</v>
      </c>
      <c r="K230" s="907">
        <v>0.25</v>
      </c>
      <c r="L230" s="907">
        <v>0.5</v>
      </c>
      <c r="M230" s="909">
        <v>0.75</v>
      </c>
      <c r="N230" s="994">
        <v>1</v>
      </c>
      <c r="O230" s="910"/>
      <c r="P230" s="910"/>
      <c r="Q230" s="1122"/>
      <c r="R230" s="926"/>
      <c r="S230" s="1072"/>
      <c r="T230" s="914">
        <v>0.75</v>
      </c>
      <c r="U230" s="933" t="s">
        <v>3528</v>
      </c>
      <c r="V230" s="1056" t="s">
        <v>3529</v>
      </c>
      <c r="W230" s="916" t="str">
        <f t="shared" si="16"/>
        <v>En gestión</v>
      </c>
      <c r="X230" s="916" t="str">
        <f t="shared" si="17"/>
        <v>En gestión</v>
      </c>
      <c r="Y230" s="925"/>
      <c r="Z230" s="918"/>
      <c r="AA230" s="918"/>
      <c r="AB230" s="919"/>
      <c r="AC230" s="919"/>
      <c r="AD230" s="927"/>
      <c r="AE230" s="1208"/>
      <c r="AF230" s="1126"/>
      <c r="AG230" s="1126"/>
      <c r="AH230" s="923"/>
      <c r="AI230" s="1007"/>
      <c r="AJ230" s="1007"/>
      <c r="AK230" s="929"/>
      <c r="AL230" s="929"/>
      <c r="AM230" s="1051"/>
      <c r="AN230" s="929"/>
    </row>
    <row r="231" spans="2:40" s="901" customFormat="1" ht="288" customHeight="1" x14ac:dyDescent="0.45">
      <c r="B231" s="902"/>
      <c r="C231" s="903"/>
      <c r="D231" s="904"/>
      <c r="E231" s="904"/>
      <c r="F231" s="905" t="s">
        <v>3530</v>
      </c>
      <c r="G231" s="906" t="s">
        <v>3531</v>
      </c>
      <c r="H231" s="994">
        <v>0.1</v>
      </c>
      <c r="I231" s="995">
        <v>44593</v>
      </c>
      <c r="J231" s="995">
        <v>44925</v>
      </c>
      <c r="K231" s="907">
        <v>0.1</v>
      </c>
      <c r="L231" s="907">
        <v>0.5</v>
      </c>
      <c r="M231" s="909">
        <v>0.75</v>
      </c>
      <c r="N231" s="994">
        <v>1</v>
      </c>
      <c r="O231" s="910"/>
      <c r="P231" s="910"/>
      <c r="Q231" s="1133"/>
      <c r="R231" s="926"/>
      <c r="S231" s="1072"/>
      <c r="T231" s="914">
        <v>0.75</v>
      </c>
      <c r="U231" s="933" t="s">
        <v>3532</v>
      </c>
      <c r="V231" s="1071" t="s">
        <v>3533</v>
      </c>
      <c r="W231" s="916" t="str">
        <f t="shared" si="16"/>
        <v>En gestión</v>
      </c>
      <c r="X231" s="916" t="str">
        <f t="shared" si="17"/>
        <v>En gestión</v>
      </c>
      <c r="Y231" s="925"/>
      <c r="Z231" s="918"/>
      <c r="AA231" s="918"/>
      <c r="AB231" s="919"/>
      <c r="AC231" s="919"/>
      <c r="AD231" s="927"/>
      <c r="AE231" s="1208"/>
      <c r="AF231" s="1126"/>
      <c r="AG231" s="1126"/>
      <c r="AH231" s="923"/>
      <c r="AI231" s="1007"/>
      <c r="AJ231" s="1007"/>
      <c r="AK231" s="929"/>
      <c r="AL231" s="929"/>
      <c r="AM231" s="1051"/>
      <c r="AN231" s="929"/>
    </row>
    <row r="232" spans="2:40" s="901" customFormat="1" ht="154.5" customHeight="1" x14ac:dyDescent="0.45">
      <c r="B232" s="902" t="s">
        <v>116</v>
      </c>
      <c r="C232" s="903" t="s">
        <v>3534</v>
      </c>
      <c r="D232" s="904" t="s">
        <v>3535</v>
      </c>
      <c r="E232" s="904" t="s">
        <v>3508</v>
      </c>
      <c r="F232" s="905" t="s">
        <v>3536</v>
      </c>
      <c r="G232" s="993" t="s">
        <v>3537</v>
      </c>
      <c r="H232" s="994">
        <v>0.3</v>
      </c>
      <c r="I232" s="995">
        <v>44562</v>
      </c>
      <c r="J232" s="995">
        <v>44925</v>
      </c>
      <c r="K232" s="907">
        <v>0.1</v>
      </c>
      <c r="L232" s="907">
        <v>0.5</v>
      </c>
      <c r="M232" s="909">
        <v>0.75</v>
      </c>
      <c r="N232" s="994">
        <v>1</v>
      </c>
      <c r="O232" s="910">
        <v>250903200</v>
      </c>
      <c r="P232" s="910">
        <v>212530000</v>
      </c>
      <c r="Q232" s="1135"/>
      <c r="R232" s="926">
        <v>0.78500000000000003</v>
      </c>
      <c r="S232" s="1072" t="s">
        <v>3538</v>
      </c>
      <c r="T232" s="914">
        <v>0.75</v>
      </c>
      <c r="U232" s="933" t="s">
        <v>3539</v>
      </c>
      <c r="V232" s="1071" t="s">
        <v>3540</v>
      </c>
      <c r="W232" s="916" t="str">
        <f t="shared" si="16"/>
        <v>En gestión</v>
      </c>
      <c r="X232" s="916" t="str">
        <f t="shared" si="17"/>
        <v>En gestión</v>
      </c>
      <c r="Y232" s="925" t="s">
        <v>3541</v>
      </c>
      <c r="Z232" s="918">
        <f>SUMPRODUCT(H232:H233,T232:T233)</f>
        <v>0.78499999999999992</v>
      </c>
      <c r="AA232" s="918">
        <f>SUMPRODUCT(H232:H233,M232:M233)</f>
        <v>0.74999999999999989</v>
      </c>
      <c r="AB232" s="919" t="str">
        <f>IF(AA232&lt;1%,"Sin iniciar",IF(AA232=100%,"Terminado","En gestión"))</f>
        <v>En gestión</v>
      </c>
      <c r="AC232" s="919" t="str">
        <f>IF(Z232&lt;1%,"Sin iniciar",IF(Z232=100%,"Terminado","En gestión"))</f>
        <v>En gestión</v>
      </c>
      <c r="AD232" s="927" t="s">
        <v>58</v>
      </c>
      <c r="AE232" s="1208" t="s">
        <v>3542</v>
      </c>
      <c r="AF232" s="1126" t="s">
        <v>3542</v>
      </c>
      <c r="AG232" s="1126" t="s">
        <v>3543</v>
      </c>
      <c r="AH232" s="923">
        <v>250903200</v>
      </c>
      <c r="AI232" s="1007">
        <v>253908200</v>
      </c>
      <c r="AJ232" s="1007">
        <v>212181600</v>
      </c>
      <c r="AK232" s="929" t="s">
        <v>126</v>
      </c>
      <c r="AL232" s="929" t="s">
        <v>3485</v>
      </c>
      <c r="AM232" s="1051" t="s">
        <v>3486</v>
      </c>
      <c r="AN232" s="929" t="s">
        <v>3544</v>
      </c>
    </row>
    <row r="233" spans="2:40" s="901" customFormat="1" ht="285.75" customHeight="1" x14ac:dyDescent="0.45">
      <c r="B233" s="902"/>
      <c r="C233" s="903"/>
      <c r="D233" s="904"/>
      <c r="E233" s="904"/>
      <c r="F233" s="905" t="s">
        <v>3545</v>
      </c>
      <c r="G233" s="993" t="s">
        <v>3546</v>
      </c>
      <c r="H233" s="994">
        <v>0.7</v>
      </c>
      <c r="I233" s="995">
        <v>44562</v>
      </c>
      <c r="J233" s="995">
        <v>44925</v>
      </c>
      <c r="K233" s="907">
        <v>0.1</v>
      </c>
      <c r="L233" s="907">
        <v>0.5</v>
      </c>
      <c r="M233" s="909">
        <v>0.75</v>
      </c>
      <c r="N233" s="994">
        <v>1</v>
      </c>
      <c r="O233" s="910"/>
      <c r="P233" s="910"/>
      <c r="Q233" s="1133"/>
      <c r="R233" s="926"/>
      <c r="S233" s="1072"/>
      <c r="T233" s="914">
        <v>0.8</v>
      </c>
      <c r="U233" s="933" t="s">
        <v>3547</v>
      </c>
      <c r="V233" s="1071" t="s">
        <v>3548</v>
      </c>
      <c r="W233" s="916" t="str">
        <f t="shared" si="16"/>
        <v>En gestión</v>
      </c>
      <c r="X233" s="916" t="str">
        <f t="shared" si="17"/>
        <v>En gestión</v>
      </c>
      <c r="Y233" s="925"/>
      <c r="Z233" s="918"/>
      <c r="AA233" s="918"/>
      <c r="AB233" s="919"/>
      <c r="AC233" s="919"/>
      <c r="AD233" s="927"/>
      <c r="AE233" s="1208"/>
      <c r="AF233" s="1126"/>
      <c r="AG233" s="1126"/>
      <c r="AH233" s="923"/>
      <c r="AI233" s="1007"/>
      <c r="AJ233" s="1007"/>
      <c r="AK233" s="929"/>
      <c r="AL233" s="929"/>
      <c r="AM233" s="1051"/>
      <c r="AN233" s="929"/>
    </row>
    <row r="234" spans="2:40" s="901" customFormat="1" ht="154.5" customHeight="1" x14ac:dyDescent="0.45">
      <c r="B234" s="902" t="s">
        <v>116</v>
      </c>
      <c r="C234" s="903" t="s">
        <v>3549</v>
      </c>
      <c r="D234" s="904" t="s">
        <v>3550</v>
      </c>
      <c r="E234" s="904" t="s">
        <v>3551</v>
      </c>
      <c r="F234" s="905" t="s">
        <v>3552</v>
      </c>
      <c r="G234" s="906" t="s">
        <v>3553</v>
      </c>
      <c r="H234" s="907">
        <v>0.3</v>
      </c>
      <c r="I234" s="908">
        <v>44593</v>
      </c>
      <c r="J234" s="908">
        <v>44925</v>
      </c>
      <c r="K234" s="907">
        <v>0.25</v>
      </c>
      <c r="L234" s="907">
        <v>0.5</v>
      </c>
      <c r="M234" s="909">
        <v>0.75</v>
      </c>
      <c r="N234" s="907">
        <v>1</v>
      </c>
      <c r="O234" s="910">
        <v>41191500</v>
      </c>
      <c r="P234" s="910">
        <v>54855000</v>
      </c>
      <c r="Q234" s="1135"/>
      <c r="R234" s="926">
        <v>0.78500000000000003</v>
      </c>
      <c r="S234" s="1072" t="s">
        <v>3538</v>
      </c>
      <c r="T234" s="914">
        <v>0.75</v>
      </c>
      <c r="U234" s="933" t="s">
        <v>3539</v>
      </c>
      <c r="V234" s="1071" t="s">
        <v>3554</v>
      </c>
      <c r="W234" s="916" t="str">
        <f t="shared" si="16"/>
        <v>En gestión</v>
      </c>
      <c r="X234" s="916" t="str">
        <f t="shared" si="17"/>
        <v>En gestión</v>
      </c>
      <c r="Y234" s="925" t="s">
        <v>3555</v>
      </c>
      <c r="Z234" s="918">
        <f>SUMPRODUCT(H234:H235,T234:T235)</f>
        <v>0.78499999999999992</v>
      </c>
      <c r="AA234" s="918">
        <f>SUMPRODUCT(H234:H235,M234:M235)</f>
        <v>0.78499999999999992</v>
      </c>
      <c r="AB234" s="919" t="str">
        <f>IF(AA234&lt;1%,"Sin iniciar",IF(AA234=100%,"Terminado","En gestión"))</f>
        <v>En gestión</v>
      </c>
      <c r="AC234" s="919" t="str">
        <f>IF(Z234&lt;1%,"Sin iniciar",IF(Z234=100%,"Terminado","En gestión"))</f>
        <v>En gestión</v>
      </c>
      <c r="AD234" s="927" t="s">
        <v>58</v>
      </c>
      <c r="AE234" s="1208" t="s">
        <v>3556</v>
      </c>
      <c r="AF234" s="1126" t="s">
        <v>3556</v>
      </c>
      <c r="AG234" s="1126" t="s">
        <v>3557</v>
      </c>
      <c r="AH234" s="923">
        <v>41191500</v>
      </c>
      <c r="AI234" s="1007">
        <v>41191500</v>
      </c>
      <c r="AJ234" s="1007">
        <v>31384000</v>
      </c>
      <c r="AK234" s="929" t="s">
        <v>3558</v>
      </c>
      <c r="AL234" s="929" t="s">
        <v>3559</v>
      </c>
      <c r="AM234" s="929" t="s">
        <v>128</v>
      </c>
      <c r="AN234" s="929" t="s">
        <v>129</v>
      </c>
    </row>
    <row r="235" spans="2:40" s="901" customFormat="1" ht="154.5" customHeight="1" x14ac:dyDescent="0.45">
      <c r="B235" s="902"/>
      <c r="C235" s="903"/>
      <c r="D235" s="904"/>
      <c r="E235" s="904"/>
      <c r="F235" s="905" t="s">
        <v>3560</v>
      </c>
      <c r="G235" s="906" t="s">
        <v>3561</v>
      </c>
      <c r="H235" s="907">
        <v>0.7</v>
      </c>
      <c r="I235" s="908">
        <v>44593</v>
      </c>
      <c r="J235" s="908">
        <v>44925</v>
      </c>
      <c r="K235" s="907">
        <v>0.2</v>
      </c>
      <c r="L235" s="907">
        <v>0.5</v>
      </c>
      <c r="M235" s="909">
        <v>0.8</v>
      </c>
      <c r="N235" s="907">
        <v>1</v>
      </c>
      <c r="O235" s="910"/>
      <c r="P235" s="910"/>
      <c r="Q235" s="1133"/>
      <c r="R235" s="926"/>
      <c r="S235" s="1072"/>
      <c r="T235" s="914">
        <v>0.8</v>
      </c>
      <c r="U235" s="933" t="s">
        <v>3547</v>
      </c>
      <c r="V235" s="1071" t="s">
        <v>3562</v>
      </c>
      <c r="W235" s="916" t="str">
        <f t="shared" si="16"/>
        <v>En gestión</v>
      </c>
      <c r="X235" s="916" t="str">
        <f t="shared" si="17"/>
        <v>En gestión</v>
      </c>
      <c r="Y235" s="925"/>
      <c r="Z235" s="918"/>
      <c r="AA235" s="918"/>
      <c r="AB235" s="919"/>
      <c r="AC235" s="919"/>
      <c r="AD235" s="927"/>
      <c r="AE235" s="1208"/>
      <c r="AF235" s="1126"/>
      <c r="AG235" s="1126"/>
      <c r="AH235" s="923"/>
      <c r="AI235" s="1007"/>
      <c r="AJ235" s="1007"/>
      <c r="AK235" s="929"/>
      <c r="AL235" s="929"/>
      <c r="AM235" s="929"/>
      <c r="AN235" s="929"/>
    </row>
    <row r="236" spans="2:40" s="901" customFormat="1" ht="284.25" customHeight="1" x14ac:dyDescent="0.45">
      <c r="B236" s="902" t="s">
        <v>116</v>
      </c>
      <c r="C236" s="903" t="s">
        <v>3563</v>
      </c>
      <c r="D236" s="904" t="s">
        <v>3564</v>
      </c>
      <c r="E236" s="904" t="s">
        <v>3493</v>
      </c>
      <c r="F236" s="905" t="s">
        <v>3565</v>
      </c>
      <c r="G236" s="906" t="s">
        <v>3566</v>
      </c>
      <c r="H236" s="907">
        <v>0.5</v>
      </c>
      <c r="I236" s="908">
        <v>44593</v>
      </c>
      <c r="J236" s="908">
        <v>44895</v>
      </c>
      <c r="K236" s="907">
        <v>0.2</v>
      </c>
      <c r="L236" s="907">
        <v>0.5</v>
      </c>
      <c r="M236" s="909">
        <v>0.8</v>
      </c>
      <c r="N236" s="907">
        <v>1</v>
      </c>
      <c r="O236" s="910">
        <v>224503000</v>
      </c>
      <c r="P236" s="910">
        <v>54855000</v>
      </c>
      <c r="Q236" s="1135"/>
      <c r="R236" s="926">
        <v>0.8</v>
      </c>
      <c r="S236" s="1072" t="s">
        <v>3567</v>
      </c>
      <c r="T236" s="914">
        <v>0.8</v>
      </c>
      <c r="U236" s="933" t="s">
        <v>3568</v>
      </c>
      <c r="V236" s="1071" t="s">
        <v>3569</v>
      </c>
      <c r="W236" s="916" t="str">
        <f t="shared" si="16"/>
        <v>En gestión</v>
      </c>
      <c r="X236" s="916" t="str">
        <f t="shared" si="17"/>
        <v>En gestión</v>
      </c>
      <c r="Y236" s="925" t="s">
        <v>3570</v>
      </c>
      <c r="Z236" s="918">
        <f>SUMPRODUCT(H236:H237,T236:T237)</f>
        <v>0.8</v>
      </c>
      <c r="AA236" s="918">
        <f>SUMPRODUCT(H236:H237,M236:M237)</f>
        <v>0.8</v>
      </c>
      <c r="AB236" s="919" t="str">
        <f>IF(AA236&lt;1%,"Sin iniciar",IF(AA236=100%,"Terminado","En gestión"))</f>
        <v>En gestión</v>
      </c>
      <c r="AC236" s="919" t="str">
        <f>IF(Z236&lt;1%,"Sin iniciar",IF(Z236=100%,"Terminado","En gestión"))</f>
        <v>En gestión</v>
      </c>
      <c r="AD236" s="927" t="s">
        <v>58</v>
      </c>
      <c r="AE236" s="1208" t="s">
        <v>3556</v>
      </c>
      <c r="AF236" s="1126" t="s">
        <v>3556</v>
      </c>
      <c r="AG236" s="1126" t="s">
        <v>3557</v>
      </c>
      <c r="AH236" s="923">
        <v>224503000</v>
      </c>
      <c r="AI236" s="1007">
        <v>224503000</v>
      </c>
      <c r="AJ236" s="1007">
        <v>174081016</v>
      </c>
      <c r="AK236" s="929" t="s">
        <v>126</v>
      </c>
      <c r="AL236" s="929" t="s">
        <v>3559</v>
      </c>
      <c r="AM236" s="1051" t="s">
        <v>128</v>
      </c>
      <c r="AN236" s="929" t="s">
        <v>129</v>
      </c>
    </row>
    <row r="237" spans="2:40" s="901" customFormat="1" ht="408" customHeight="1" x14ac:dyDescent="0.45">
      <c r="B237" s="902"/>
      <c r="C237" s="903"/>
      <c r="D237" s="904"/>
      <c r="E237" s="904"/>
      <c r="F237" s="905" t="s">
        <v>3571</v>
      </c>
      <c r="G237" s="906" t="s">
        <v>3572</v>
      </c>
      <c r="H237" s="907">
        <v>0.5</v>
      </c>
      <c r="I237" s="908">
        <v>44593</v>
      </c>
      <c r="J237" s="908">
        <v>44895</v>
      </c>
      <c r="K237" s="907">
        <v>0.2</v>
      </c>
      <c r="L237" s="907">
        <v>0.5</v>
      </c>
      <c r="M237" s="909">
        <v>0.8</v>
      </c>
      <c r="N237" s="907">
        <v>1</v>
      </c>
      <c r="O237" s="910"/>
      <c r="P237" s="910"/>
      <c r="Q237" s="1133"/>
      <c r="R237" s="926"/>
      <c r="S237" s="1072"/>
      <c r="T237" s="914">
        <v>0.8</v>
      </c>
      <c r="U237" s="933" t="s">
        <v>3573</v>
      </c>
      <c r="V237" s="1071" t="s">
        <v>3574</v>
      </c>
      <c r="W237" s="916" t="str">
        <f t="shared" si="16"/>
        <v>En gestión</v>
      </c>
      <c r="X237" s="916" t="str">
        <f t="shared" si="17"/>
        <v>En gestión</v>
      </c>
      <c r="Y237" s="925"/>
      <c r="Z237" s="918"/>
      <c r="AA237" s="918"/>
      <c r="AB237" s="919"/>
      <c r="AC237" s="919"/>
      <c r="AD237" s="927"/>
      <c r="AE237" s="1208"/>
      <c r="AF237" s="1126"/>
      <c r="AG237" s="1126"/>
      <c r="AH237" s="923"/>
      <c r="AI237" s="1007"/>
      <c r="AJ237" s="1007"/>
      <c r="AK237" s="929"/>
      <c r="AL237" s="929"/>
      <c r="AM237" s="1051"/>
      <c r="AN237" s="929"/>
    </row>
    <row r="238" spans="2:40" s="901" customFormat="1" ht="284.25" customHeight="1" x14ac:dyDescent="0.45">
      <c r="B238" s="902" t="s">
        <v>116</v>
      </c>
      <c r="C238" s="903" t="s">
        <v>3575</v>
      </c>
      <c r="D238" s="904" t="s">
        <v>3576</v>
      </c>
      <c r="E238" s="904" t="s">
        <v>3476</v>
      </c>
      <c r="F238" s="905" t="s">
        <v>3577</v>
      </c>
      <c r="G238" s="906" t="s">
        <v>3578</v>
      </c>
      <c r="H238" s="907">
        <v>0.5</v>
      </c>
      <c r="I238" s="908">
        <v>44593</v>
      </c>
      <c r="J238" s="908">
        <v>44925</v>
      </c>
      <c r="K238" s="907">
        <v>0.1</v>
      </c>
      <c r="L238" s="907">
        <v>0.4</v>
      </c>
      <c r="M238" s="909">
        <v>0.7</v>
      </c>
      <c r="N238" s="907">
        <v>1</v>
      </c>
      <c r="O238" s="910">
        <v>506516000</v>
      </c>
      <c r="P238" s="910">
        <v>100567500</v>
      </c>
      <c r="Q238" s="1135"/>
      <c r="R238" s="926">
        <v>0.7</v>
      </c>
      <c r="S238" s="1072" t="s">
        <v>3579</v>
      </c>
      <c r="T238" s="914">
        <v>0.7</v>
      </c>
      <c r="U238" s="933" t="s">
        <v>3580</v>
      </c>
      <c r="V238" s="1071" t="s">
        <v>3581</v>
      </c>
      <c r="W238" s="916" t="str">
        <f t="shared" si="16"/>
        <v>En gestión</v>
      </c>
      <c r="X238" s="916" t="str">
        <f t="shared" si="17"/>
        <v>En gestión</v>
      </c>
      <c r="Y238" s="925" t="s">
        <v>3582</v>
      </c>
      <c r="Z238" s="918">
        <f>SUMPRODUCT(T238:T240,H238:H240)</f>
        <v>0.69999999999999984</v>
      </c>
      <c r="AA238" s="918">
        <f>SUMPRODUCT(H238:H240,M238:M240)</f>
        <v>0.69999999999999984</v>
      </c>
      <c r="AB238" s="919" t="str">
        <f>IF(AA238&lt;1%,"Sin iniciar",IF(AA238=100%,"Terminado","En gestión"))</f>
        <v>En gestión</v>
      </c>
      <c r="AC238" s="919" t="str">
        <f>IF(Z238&lt;1%,"Sin iniciar",IF(Z238=100%,"Terminado","En gestión"))</f>
        <v>En gestión</v>
      </c>
      <c r="AD238" s="927" t="s">
        <v>58</v>
      </c>
      <c r="AE238" s="1208" t="s">
        <v>3583</v>
      </c>
      <c r="AF238" s="1126" t="s">
        <v>3583</v>
      </c>
      <c r="AG238" s="1005" t="s">
        <v>3584</v>
      </c>
      <c r="AH238" s="923">
        <v>526348850</v>
      </c>
      <c r="AI238" s="1007">
        <v>489873522.70999998</v>
      </c>
      <c r="AJ238" s="1007">
        <v>363053522.70999998</v>
      </c>
      <c r="AK238" s="929" t="s">
        <v>126</v>
      </c>
      <c r="AL238" s="929" t="s">
        <v>3559</v>
      </c>
      <c r="AM238" s="1051" t="s">
        <v>128</v>
      </c>
      <c r="AN238" s="929" t="s">
        <v>3585</v>
      </c>
    </row>
    <row r="239" spans="2:40" s="901" customFormat="1" ht="284.25" customHeight="1" x14ac:dyDescent="0.45">
      <c r="B239" s="902"/>
      <c r="C239" s="903"/>
      <c r="D239" s="904"/>
      <c r="E239" s="904"/>
      <c r="F239" s="905" t="s">
        <v>3586</v>
      </c>
      <c r="G239" s="906" t="s">
        <v>3587</v>
      </c>
      <c r="H239" s="907">
        <v>0.4</v>
      </c>
      <c r="I239" s="908">
        <v>44593</v>
      </c>
      <c r="J239" s="908">
        <v>44925</v>
      </c>
      <c r="K239" s="907">
        <v>0.1</v>
      </c>
      <c r="L239" s="907">
        <v>0.4</v>
      </c>
      <c r="M239" s="909">
        <v>0.7</v>
      </c>
      <c r="N239" s="907">
        <v>1</v>
      </c>
      <c r="O239" s="910"/>
      <c r="P239" s="910"/>
      <c r="Q239" s="1122"/>
      <c r="R239" s="926"/>
      <c r="S239" s="1072"/>
      <c r="T239" s="914">
        <v>0.7</v>
      </c>
      <c r="U239" s="933" t="s">
        <v>3588</v>
      </c>
      <c r="V239" s="1071" t="s">
        <v>3589</v>
      </c>
      <c r="W239" s="916" t="str">
        <f t="shared" si="16"/>
        <v>En gestión</v>
      </c>
      <c r="X239" s="916" t="str">
        <f t="shared" si="17"/>
        <v>En gestión</v>
      </c>
      <c r="Y239" s="925"/>
      <c r="Z239" s="918"/>
      <c r="AA239" s="918"/>
      <c r="AB239" s="919"/>
      <c r="AC239" s="919"/>
      <c r="AD239" s="927"/>
      <c r="AE239" s="1208"/>
      <c r="AF239" s="1126"/>
      <c r="AG239" s="1005"/>
      <c r="AH239" s="923"/>
      <c r="AI239" s="1007"/>
      <c r="AJ239" s="1007"/>
      <c r="AK239" s="929"/>
      <c r="AL239" s="929"/>
      <c r="AM239" s="1051"/>
      <c r="AN239" s="929"/>
    </row>
    <row r="240" spans="2:40" s="901" customFormat="1" ht="284.25" customHeight="1" x14ac:dyDescent="0.45">
      <c r="B240" s="902"/>
      <c r="C240" s="903"/>
      <c r="D240" s="904"/>
      <c r="E240" s="904"/>
      <c r="F240" s="905" t="s">
        <v>3590</v>
      </c>
      <c r="G240" s="906" t="s">
        <v>3591</v>
      </c>
      <c r="H240" s="907">
        <v>0.1</v>
      </c>
      <c r="I240" s="908">
        <v>44593</v>
      </c>
      <c r="J240" s="908">
        <v>44925</v>
      </c>
      <c r="K240" s="907">
        <v>0.1</v>
      </c>
      <c r="L240" s="907">
        <v>0.4</v>
      </c>
      <c r="M240" s="909">
        <v>0.7</v>
      </c>
      <c r="N240" s="907">
        <v>1</v>
      </c>
      <c r="O240" s="910"/>
      <c r="P240" s="910"/>
      <c r="Q240" s="1122"/>
      <c r="R240" s="926"/>
      <c r="S240" s="1072"/>
      <c r="T240" s="914">
        <v>0.7</v>
      </c>
      <c r="U240" s="933" t="s">
        <v>3592</v>
      </c>
      <c r="V240" s="1071" t="s">
        <v>3593</v>
      </c>
      <c r="W240" s="916" t="str">
        <f t="shared" si="16"/>
        <v>En gestión</v>
      </c>
      <c r="X240" s="916" t="str">
        <f t="shared" si="17"/>
        <v>En gestión</v>
      </c>
      <c r="Y240" s="925"/>
      <c r="Z240" s="918"/>
      <c r="AA240" s="918"/>
      <c r="AB240" s="919"/>
      <c r="AC240" s="919"/>
      <c r="AD240" s="927"/>
      <c r="AE240" s="1208"/>
      <c r="AF240" s="1126"/>
      <c r="AG240" s="1005"/>
      <c r="AH240" s="923"/>
      <c r="AI240" s="1007"/>
      <c r="AJ240" s="1007"/>
      <c r="AK240" s="929"/>
      <c r="AL240" s="929"/>
      <c r="AM240" s="1051"/>
      <c r="AN240" s="929"/>
    </row>
    <row r="241" spans="2:40" s="901" customFormat="1" ht="154.5" customHeight="1" x14ac:dyDescent="0.45">
      <c r="B241" s="973" t="s">
        <v>116</v>
      </c>
      <c r="C241" s="905" t="s">
        <v>3594</v>
      </c>
      <c r="D241" s="906" t="s">
        <v>3595</v>
      </c>
      <c r="E241" s="906" t="s">
        <v>3551</v>
      </c>
      <c r="F241" s="905" t="s">
        <v>3596</v>
      </c>
      <c r="G241" s="906" t="s">
        <v>3597</v>
      </c>
      <c r="H241" s="907">
        <v>1</v>
      </c>
      <c r="I241" s="908">
        <v>44593</v>
      </c>
      <c r="J241" s="908">
        <v>44925</v>
      </c>
      <c r="K241" s="907">
        <v>0.25</v>
      </c>
      <c r="L241" s="907">
        <v>0.5</v>
      </c>
      <c r="M241" s="909">
        <v>0.75</v>
      </c>
      <c r="N241" s="907">
        <v>1</v>
      </c>
      <c r="O241" s="974">
        <v>105600000</v>
      </c>
      <c r="P241" s="1063">
        <v>100567500</v>
      </c>
      <c r="Q241" s="1055"/>
      <c r="R241" s="1036">
        <v>0.75</v>
      </c>
      <c r="S241" s="957" t="s">
        <v>3598</v>
      </c>
      <c r="T241" s="914">
        <v>0.75</v>
      </c>
      <c r="U241" s="933" t="s">
        <v>3599</v>
      </c>
      <c r="V241" s="1056" t="s">
        <v>3600</v>
      </c>
      <c r="W241" s="916" t="str">
        <f t="shared" si="16"/>
        <v>En gestión</v>
      </c>
      <c r="X241" s="916" t="str">
        <f t="shared" si="17"/>
        <v>En gestión</v>
      </c>
      <c r="Y241" s="933" t="s">
        <v>3601</v>
      </c>
      <c r="Z241" s="978">
        <f>SUMPRODUCT(H241,T241)</f>
        <v>0.75</v>
      </c>
      <c r="AA241" s="978">
        <f>SUMPRODUCT(H241,M241)</f>
        <v>0.75</v>
      </c>
      <c r="AB241" s="979" t="str">
        <f>IF(AA241&lt;1%,"Sin iniciar",IF(AA241=100%,"Terminado","En gestión"))</f>
        <v>En gestión</v>
      </c>
      <c r="AC241" s="979" t="str">
        <f>IF(Z241&lt;1%,"Sin iniciar",IF(Z241=100%,"Terminado","En gestión"))</f>
        <v>En gestión</v>
      </c>
      <c r="AD241" s="930" t="s">
        <v>58</v>
      </c>
      <c r="AE241" s="1209" t="s">
        <v>3583</v>
      </c>
      <c r="AF241" s="1210" t="s">
        <v>3583</v>
      </c>
      <c r="AG241" s="1210" t="s">
        <v>3584</v>
      </c>
      <c r="AH241" s="1211">
        <v>28080000</v>
      </c>
      <c r="AI241" s="1020">
        <v>28080000</v>
      </c>
      <c r="AJ241" s="1020">
        <v>22464000</v>
      </c>
      <c r="AK241" s="1039" t="s">
        <v>126</v>
      </c>
      <c r="AL241" s="1039" t="s">
        <v>3559</v>
      </c>
      <c r="AM241" s="1034" t="s">
        <v>128</v>
      </c>
      <c r="AN241" s="1039" t="s">
        <v>3585</v>
      </c>
    </row>
    <row r="242" spans="2:40" s="901" customFormat="1" ht="154.5" customHeight="1" x14ac:dyDescent="0.45">
      <c r="B242" s="902" t="s">
        <v>782</v>
      </c>
      <c r="C242" s="1212" t="s">
        <v>3602</v>
      </c>
      <c r="D242" s="904" t="s">
        <v>3603</v>
      </c>
      <c r="E242" s="904" t="s">
        <v>3604</v>
      </c>
      <c r="F242" s="905" t="s">
        <v>3605</v>
      </c>
      <c r="G242" s="906" t="s">
        <v>3606</v>
      </c>
      <c r="H242" s="907">
        <v>0.25</v>
      </c>
      <c r="I242" s="908">
        <v>44576</v>
      </c>
      <c r="J242" s="908">
        <v>44926</v>
      </c>
      <c r="K242" s="907">
        <v>0.05</v>
      </c>
      <c r="L242" s="907">
        <v>0.1</v>
      </c>
      <c r="M242" s="909">
        <v>0.5</v>
      </c>
      <c r="N242" s="907">
        <v>1</v>
      </c>
      <c r="O242" s="910">
        <v>194417000</v>
      </c>
      <c r="P242" s="910">
        <v>312818564</v>
      </c>
      <c r="Q242" s="1122"/>
      <c r="R242" s="945">
        <v>0.4</v>
      </c>
      <c r="S242" s="1213" t="s">
        <v>3607</v>
      </c>
      <c r="T242" s="1214">
        <v>0.5</v>
      </c>
      <c r="U242" s="976" t="s">
        <v>3608</v>
      </c>
      <c r="V242" s="958" t="s">
        <v>3609</v>
      </c>
      <c r="W242" s="949" t="str">
        <f t="shared" si="16"/>
        <v>En gestión</v>
      </c>
      <c r="X242" s="949" t="str">
        <f>IF(T242&lt;1%,"Sin iniciar",IF(T242=100%,"Terminado","En gestión"))</f>
        <v>En gestión</v>
      </c>
      <c r="Y242" s="1215" t="s">
        <v>3610</v>
      </c>
      <c r="Z242" s="1179">
        <f>SUMPRODUCT(H242:H246,T242:T246)</f>
        <v>0.52</v>
      </c>
      <c r="AA242" s="1179">
        <f>SUMPRODUCT(H242:H246,M242:M246)</f>
        <v>0.55000000000000004</v>
      </c>
      <c r="AB242" s="1216" t="str">
        <f>IF(AA242&lt;1%,"Sin iniciar",IF(AA242=100%,"Terminado","En gestión"))</f>
        <v>En gestión</v>
      </c>
      <c r="AC242" s="1216" t="str">
        <f>IF(Z242&lt;1%,"Sin iniciar",IF(Z242=100%,"Terminado","En gestión"))</f>
        <v>En gestión</v>
      </c>
      <c r="AD242" s="928" t="s">
        <v>3611</v>
      </c>
      <c r="AE242" s="1217">
        <v>312818564</v>
      </c>
      <c r="AF242" s="1218">
        <v>312818564</v>
      </c>
      <c r="AG242" s="953">
        <v>234613923</v>
      </c>
      <c r="AH242" s="1219">
        <v>194417000</v>
      </c>
      <c r="AI242" s="955">
        <v>194417000</v>
      </c>
      <c r="AJ242" s="955">
        <v>152685500</v>
      </c>
      <c r="AK242" s="950" t="s">
        <v>3612</v>
      </c>
      <c r="AL242" s="950" t="s">
        <v>3613</v>
      </c>
      <c r="AM242" s="950" t="s">
        <v>3614</v>
      </c>
      <c r="AN242" s="950" t="s">
        <v>3615</v>
      </c>
    </row>
    <row r="243" spans="2:40" s="901" customFormat="1" ht="154.5" customHeight="1" x14ac:dyDescent="0.45">
      <c r="B243" s="902"/>
      <c r="C243" s="1212"/>
      <c r="D243" s="904"/>
      <c r="E243" s="904"/>
      <c r="F243" s="905" t="s">
        <v>3616</v>
      </c>
      <c r="G243" s="906" t="s">
        <v>3617</v>
      </c>
      <c r="H243" s="907">
        <v>0.15</v>
      </c>
      <c r="I243" s="908">
        <v>44576</v>
      </c>
      <c r="J243" s="908">
        <v>44926</v>
      </c>
      <c r="K243" s="907">
        <v>0</v>
      </c>
      <c r="L243" s="907">
        <v>0</v>
      </c>
      <c r="M243" s="909">
        <v>0.5</v>
      </c>
      <c r="N243" s="907">
        <v>1</v>
      </c>
      <c r="O243" s="910"/>
      <c r="P243" s="910"/>
      <c r="Q243" s="1122"/>
      <c r="R243" s="945"/>
      <c r="S243" s="1213"/>
      <c r="T243" s="1214">
        <v>0.5</v>
      </c>
      <c r="U243" s="976" t="s">
        <v>3618</v>
      </c>
      <c r="V243" s="976" t="s">
        <v>835</v>
      </c>
      <c r="W243" s="949" t="str">
        <f t="shared" si="16"/>
        <v>En gestión</v>
      </c>
      <c r="X243" s="949" t="str">
        <f t="shared" ref="X243:X289" si="18">IF(T243&lt;1%,"Sin iniciar",IF(T243=100%,"Terminado","En gestión"))</f>
        <v>En gestión</v>
      </c>
      <c r="Y243" s="1215"/>
      <c r="Z243" s="1179"/>
      <c r="AA243" s="1179"/>
      <c r="AB243" s="1216"/>
      <c r="AC243" s="1216"/>
      <c r="AD243" s="928"/>
      <c r="AE243" s="1217"/>
      <c r="AF243" s="1218"/>
      <c r="AG243" s="953"/>
      <c r="AH243" s="1219"/>
      <c r="AI243" s="955"/>
      <c r="AJ243" s="955"/>
      <c r="AK243" s="950"/>
      <c r="AL243" s="962"/>
      <c r="AM243" s="962"/>
      <c r="AN243" s="962"/>
    </row>
    <row r="244" spans="2:40" s="901" customFormat="1" ht="154.5" customHeight="1" x14ac:dyDescent="0.45">
      <c r="B244" s="902"/>
      <c r="C244" s="1212"/>
      <c r="D244" s="904"/>
      <c r="E244" s="904"/>
      <c r="F244" s="905" t="s">
        <v>3619</v>
      </c>
      <c r="G244" s="906" t="s">
        <v>3620</v>
      </c>
      <c r="H244" s="907">
        <v>0.1</v>
      </c>
      <c r="I244" s="908">
        <v>44576</v>
      </c>
      <c r="J244" s="908">
        <v>44772</v>
      </c>
      <c r="K244" s="907">
        <v>0.05</v>
      </c>
      <c r="L244" s="907">
        <v>1</v>
      </c>
      <c r="M244" s="909">
        <v>1</v>
      </c>
      <c r="N244" s="907">
        <v>1</v>
      </c>
      <c r="O244" s="910"/>
      <c r="P244" s="910"/>
      <c r="Q244" s="1122"/>
      <c r="R244" s="945"/>
      <c r="S244" s="1213"/>
      <c r="T244" s="1214">
        <v>0.8</v>
      </c>
      <c r="U244" s="976" t="s">
        <v>3621</v>
      </c>
      <c r="V244" s="976" t="s">
        <v>3622</v>
      </c>
      <c r="W244" s="949" t="str">
        <f t="shared" si="16"/>
        <v>Terminado</v>
      </c>
      <c r="X244" s="949" t="str">
        <f t="shared" si="18"/>
        <v>En gestión</v>
      </c>
      <c r="Y244" s="1215"/>
      <c r="Z244" s="1179"/>
      <c r="AA244" s="1179"/>
      <c r="AB244" s="1216"/>
      <c r="AC244" s="1216"/>
      <c r="AD244" s="928"/>
      <c r="AE244" s="1217"/>
      <c r="AF244" s="1218"/>
      <c r="AG244" s="953"/>
      <c r="AH244" s="1219"/>
      <c r="AI244" s="955"/>
      <c r="AJ244" s="955"/>
      <c r="AK244" s="950"/>
      <c r="AL244" s="962"/>
      <c r="AM244" s="962"/>
      <c r="AN244" s="962"/>
    </row>
    <row r="245" spans="2:40" s="901" customFormat="1" ht="154.5" customHeight="1" x14ac:dyDescent="0.45">
      <c r="B245" s="902"/>
      <c r="C245" s="1212"/>
      <c r="D245" s="904"/>
      <c r="E245" s="904"/>
      <c r="F245" s="905" t="s">
        <v>3623</v>
      </c>
      <c r="G245" s="906" t="s">
        <v>3624</v>
      </c>
      <c r="H245" s="907">
        <v>0.1</v>
      </c>
      <c r="I245" s="908">
        <v>44576</v>
      </c>
      <c r="J245" s="908">
        <v>44926</v>
      </c>
      <c r="K245" s="907">
        <v>0.05</v>
      </c>
      <c r="L245" s="907">
        <v>0.1</v>
      </c>
      <c r="M245" s="909">
        <v>0.5</v>
      </c>
      <c r="N245" s="907">
        <v>1</v>
      </c>
      <c r="O245" s="910"/>
      <c r="P245" s="910"/>
      <c r="Q245" s="1122"/>
      <c r="R245" s="945"/>
      <c r="S245" s="1213"/>
      <c r="T245" s="1214">
        <v>0.4</v>
      </c>
      <c r="U245" s="976" t="s">
        <v>3625</v>
      </c>
      <c r="V245" s="958" t="s">
        <v>3626</v>
      </c>
      <c r="W245" s="949" t="str">
        <f t="shared" si="16"/>
        <v>En gestión</v>
      </c>
      <c r="X245" s="949" t="str">
        <f t="shared" si="18"/>
        <v>En gestión</v>
      </c>
      <c r="Y245" s="1215"/>
      <c r="Z245" s="1179"/>
      <c r="AA245" s="1179"/>
      <c r="AB245" s="1216"/>
      <c r="AC245" s="1216"/>
      <c r="AD245" s="928"/>
      <c r="AE245" s="1217"/>
      <c r="AF245" s="1218"/>
      <c r="AG245" s="953"/>
      <c r="AH245" s="1219"/>
      <c r="AI245" s="955"/>
      <c r="AJ245" s="955"/>
      <c r="AK245" s="950"/>
      <c r="AL245" s="962"/>
      <c r="AM245" s="962"/>
      <c r="AN245" s="962"/>
    </row>
    <row r="246" spans="2:40" s="901" customFormat="1" ht="154.5" customHeight="1" x14ac:dyDescent="0.45">
      <c r="B246" s="902"/>
      <c r="C246" s="1212"/>
      <c r="D246" s="904"/>
      <c r="E246" s="904"/>
      <c r="F246" s="905" t="s">
        <v>3627</v>
      </c>
      <c r="G246" s="906" t="s">
        <v>3628</v>
      </c>
      <c r="H246" s="907">
        <v>0.4</v>
      </c>
      <c r="I246" s="908">
        <v>44576</v>
      </c>
      <c r="J246" s="908">
        <v>44926</v>
      </c>
      <c r="K246" s="907">
        <v>0.05</v>
      </c>
      <c r="L246" s="907">
        <v>0.1</v>
      </c>
      <c r="M246" s="909">
        <v>0.5</v>
      </c>
      <c r="N246" s="907">
        <v>1</v>
      </c>
      <c r="O246" s="910"/>
      <c r="P246" s="910"/>
      <c r="Q246" s="1122"/>
      <c r="R246" s="945"/>
      <c r="S246" s="1213"/>
      <c r="T246" s="1214">
        <v>0.5</v>
      </c>
      <c r="U246" s="976" t="s">
        <v>3629</v>
      </c>
      <c r="V246" s="958" t="s">
        <v>3630</v>
      </c>
      <c r="W246" s="949" t="str">
        <f t="shared" si="16"/>
        <v>En gestión</v>
      </c>
      <c r="X246" s="949" t="str">
        <f t="shared" si="18"/>
        <v>En gestión</v>
      </c>
      <c r="Y246" s="1215"/>
      <c r="Z246" s="1179"/>
      <c r="AA246" s="1179"/>
      <c r="AB246" s="1216"/>
      <c r="AC246" s="1216"/>
      <c r="AD246" s="928"/>
      <c r="AE246" s="1217"/>
      <c r="AF246" s="1218"/>
      <c r="AG246" s="953"/>
      <c r="AH246" s="1219"/>
      <c r="AI246" s="955"/>
      <c r="AJ246" s="955"/>
      <c r="AK246" s="950"/>
      <c r="AL246" s="962"/>
      <c r="AM246" s="962"/>
      <c r="AN246" s="962"/>
    </row>
    <row r="247" spans="2:40" s="901" customFormat="1" ht="154.5" customHeight="1" x14ac:dyDescent="0.45">
      <c r="B247" s="902" t="s">
        <v>782</v>
      </c>
      <c r="C247" s="903" t="s">
        <v>3631</v>
      </c>
      <c r="D247" s="904" t="s">
        <v>3632</v>
      </c>
      <c r="E247" s="904" t="s">
        <v>3633</v>
      </c>
      <c r="F247" s="905" t="s">
        <v>3634</v>
      </c>
      <c r="G247" s="906" t="s">
        <v>3635</v>
      </c>
      <c r="H247" s="907">
        <v>0.1</v>
      </c>
      <c r="I247" s="908">
        <v>44743</v>
      </c>
      <c r="J247" s="908">
        <v>44918</v>
      </c>
      <c r="K247" s="907">
        <v>0</v>
      </c>
      <c r="L247" s="907">
        <v>0</v>
      </c>
      <c r="M247" s="909">
        <v>0.3</v>
      </c>
      <c r="N247" s="907">
        <v>1</v>
      </c>
      <c r="O247" s="910">
        <v>410347755</v>
      </c>
      <c r="P247" s="910">
        <v>408716393</v>
      </c>
      <c r="Q247" s="1122"/>
      <c r="R247" s="945">
        <v>0.3</v>
      </c>
      <c r="S247" s="1220" t="s">
        <v>3636</v>
      </c>
      <c r="T247" s="947">
        <v>1</v>
      </c>
      <c r="U247" s="1221" t="s">
        <v>3637</v>
      </c>
      <c r="V247" s="1221" t="s">
        <v>3638</v>
      </c>
      <c r="W247" s="949" t="str">
        <f t="shared" si="16"/>
        <v>En gestión</v>
      </c>
      <c r="X247" s="949" t="str">
        <f t="shared" si="18"/>
        <v>Terminado</v>
      </c>
      <c r="Y247" s="913" t="s">
        <v>3639</v>
      </c>
      <c r="Z247" s="1179">
        <f>SUMPRODUCT(H247:H252,T247:T252)</f>
        <v>0.57999999999999996</v>
      </c>
      <c r="AA247" s="1179">
        <f>SUMPRODUCT(H247:H252,M247:M252)</f>
        <v>0.38</v>
      </c>
      <c r="AB247" s="1216" t="str">
        <f>IF(AA247&lt;1%,"Sin iniciar",IF(AA247=100%,"Terminado","En gestión"))</f>
        <v>En gestión</v>
      </c>
      <c r="AC247" s="1216" t="str">
        <f>IF(Z247&lt;1%,"Sin iniciar",IF(Z247=100%,"Terminado","En gestión"))</f>
        <v>En gestión</v>
      </c>
      <c r="AD247" s="962" t="s">
        <v>58</v>
      </c>
      <c r="AE247" s="1217">
        <v>408716393</v>
      </c>
      <c r="AF247" s="1218">
        <v>408716393</v>
      </c>
      <c r="AG247" s="953">
        <v>306537294.75</v>
      </c>
      <c r="AH247" s="1219">
        <v>406495892.25</v>
      </c>
      <c r="AI247" s="955">
        <v>406495892.25</v>
      </c>
      <c r="AJ247" s="955">
        <v>252435428.5</v>
      </c>
      <c r="AK247" s="950" t="s">
        <v>3612</v>
      </c>
      <c r="AL247" s="950" t="s">
        <v>851</v>
      </c>
      <c r="AM247" s="962" t="s">
        <v>852</v>
      </c>
      <c r="AN247" s="962" t="s">
        <v>853</v>
      </c>
    </row>
    <row r="248" spans="2:40" s="901" customFormat="1" ht="154.5" customHeight="1" x14ac:dyDescent="0.45">
      <c r="B248" s="902"/>
      <c r="C248" s="903"/>
      <c r="D248" s="904"/>
      <c r="E248" s="904"/>
      <c r="F248" s="905" t="s">
        <v>3640</v>
      </c>
      <c r="G248" s="906" t="s">
        <v>3641</v>
      </c>
      <c r="H248" s="907">
        <v>0.2</v>
      </c>
      <c r="I248" s="908">
        <v>44743</v>
      </c>
      <c r="J248" s="908">
        <v>44918</v>
      </c>
      <c r="K248" s="907">
        <v>0</v>
      </c>
      <c r="L248" s="907">
        <v>0</v>
      </c>
      <c r="M248" s="909">
        <v>0.3</v>
      </c>
      <c r="N248" s="907">
        <v>1</v>
      </c>
      <c r="O248" s="910"/>
      <c r="P248" s="910"/>
      <c r="Q248" s="1122"/>
      <c r="R248" s="1192"/>
      <c r="S248" s="1220"/>
      <c r="T248" s="947">
        <v>0.81</v>
      </c>
      <c r="U248" s="958" t="s">
        <v>3642</v>
      </c>
      <c r="V248" s="948" t="s">
        <v>3643</v>
      </c>
      <c r="W248" s="949" t="str">
        <f t="shared" si="16"/>
        <v>En gestión</v>
      </c>
      <c r="X248" s="949" t="str">
        <f t="shared" si="18"/>
        <v>En gestión</v>
      </c>
      <c r="Y248" s="913"/>
      <c r="Z248" s="1179"/>
      <c r="AA248" s="1179"/>
      <c r="AB248" s="1216"/>
      <c r="AC248" s="1216"/>
      <c r="AD248" s="962"/>
      <c r="AE248" s="1217"/>
      <c r="AF248" s="1218"/>
      <c r="AG248" s="953"/>
      <c r="AH248" s="1219"/>
      <c r="AI248" s="955"/>
      <c r="AJ248" s="955"/>
      <c r="AK248" s="950"/>
      <c r="AL248" s="950"/>
      <c r="AM248" s="962"/>
      <c r="AN248" s="962"/>
    </row>
    <row r="249" spans="2:40" s="901" customFormat="1" ht="154.5" customHeight="1" x14ac:dyDescent="0.45">
      <c r="B249" s="902"/>
      <c r="C249" s="903"/>
      <c r="D249" s="904"/>
      <c r="E249" s="904"/>
      <c r="F249" s="905" t="s">
        <v>3644</v>
      </c>
      <c r="G249" s="906" t="s">
        <v>3645</v>
      </c>
      <c r="H249" s="907">
        <v>0.1</v>
      </c>
      <c r="I249" s="908">
        <v>44562</v>
      </c>
      <c r="J249" s="908">
        <v>44742</v>
      </c>
      <c r="K249" s="907">
        <v>0.3</v>
      </c>
      <c r="L249" s="907">
        <v>1</v>
      </c>
      <c r="M249" s="909">
        <v>1</v>
      </c>
      <c r="N249" s="907">
        <v>1</v>
      </c>
      <c r="O249" s="910"/>
      <c r="P249" s="910"/>
      <c r="Q249" s="1122"/>
      <c r="R249" s="1192"/>
      <c r="S249" s="1220"/>
      <c r="T249" s="947">
        <v>1</v>
      </c>
      <c r="U249" s="948" t="s">
        <v>3646</v>
      </c>
      <c r="V249" s="948" t="s">
        <v>58</v>
      </c>
      <c r="W249" s="949" t="str">
        <f t="shared" si="16"/>
        <v>Terminado</v>
      </c>
      <c r="X249" s="949" t="str">
        <f t="shared" si="18"/>
        <v>Terminado</v>
      </c>
      <c r="Y249" s="913"/>
      <c r="Z249" s="1179"/>
      <c r="AA249" s="1179"/>
      <c r="AB249" s="1216"/>
      <c r="AC249" s="1216"/>
      <c r="AD249" s="962"/>
      <c r="AE249" s="1217"/>
      <c r="AF249" s="1218"/>
      <c r="AG249" s="953"/>
      <c r="AH249" s="1219"/>
      <c r="AI249" s="955"/>
      <c r="AJ249" s="955"/>
      <c r="AK249" s="950"/>
      <c r="AL249" s="950"/>
      <c r="AM249" s="962"/>
      <c r="AN249" s="962"/>
    </row>
    <row r="250" spans="2:40" s="901" customFormat="1" ht="154.5" customHeight="1" x14ac:dyDescent="0.45">
      <c r="B250" s="902"/>
      <c r="C250" s="903"/>
      <c r="D250" s="904"/>
      <c r="E250" s="904"/>
      <c r="F250" s="905" t="s">
        <v>3647</v>
      </c>
      <c r="G250" s="906" t="s">
        <v>3648</v>
      </c>
      <c r="H250" s="907">
        <v>0.2</v>
      </c>
      <c r="I250" s="908">
        <v>44774</v>
      </c>
      <c r="J250" s="908">
        <v>44918</v>
      </c>
      <c r="K250" s="907">
        <v>0</v>
      </c>
      <c r="L250" s="907">
        <v>0</v>
      </c>
      <c r="M250" s="909">
        <v>0.3</v>
      </c>
      <c r="N250" s="907">
        <v>1</v>
      </c>
      <c r="O250" s="910"/>
      <c r="P250" s="910"/>
      <c r="Q250" s="1122"/>
      <c r="R250" s="1192"/>
      <c r="S250" s="1220"/>
      <c r="T250" s="947">
        <v>0.44</v>
      </c>
      <c r="U250" s="1221" t="s">
        <v>3649</v>
      </c>
      <c r="V250" s="1221" t="s">
        <v>3650</v>
      </c>
      <c r="W250" s="949" t="str">
        <f t="shared" si="16"/>
        <v>En gestión</v>
      </c>
      <c r="X250" s="949" t="str">
        <f t="shared" si="18"/>
        <v>En gestión</v>
      </c>
      <c r="Y250" s="913"/>
      <c r="Z250" s="1179"/>
      <c r="AA250" s="1179"/>
      <c r="AB250" s="1216"/>
      <c r="AC250" s="1216"/>
      <c r="AD250" s="962"/>
      <c r="AE250" s="1217"/>
      <c r="AF250" s="1218"/>
      <c r="AG250" s="953"/>
      <c r="AH250" s="1219"/>
      <c r="AI250" s="955"/>
      <c r="AJ250" s="955"/>
      <c r="AK250" s="950"/>
      <c r="AL250" s="950"/>
      <c r="AM250" s="962"/>
      <c r="AN250" s="962"/>
    </row>
    <row r="251" spans="2:40" s="901" customFormat="1" ht="154.5" customHeight="1" x14ac:dyDescent="0.45">
      <c r="B251" s="902"/>
      <c r="C251" s="903"/>
      <c r="D251" s="904"/>
      <c r="E251" s="904"/>
      <c r="F251" s="905" t="s">
        <v>3651</v>
      </c>
      <c r="G251" s="906" t="s">
        <v>3652</v>
      </c>
      <c r="H251" s="907">
        <v>0.3</v>
      </c>
      <c r="I251" s="908">
        <v>44805</v>
      </c>
      <c r="J251" s="908">
        <v>44918</v>
      </c>
      <c r="K251" s="907">
        <v>0</v>
      </c>
      <c r="L251" s="907">
        <v>0</v>
      </c>
      <c r="M251" s="909">
        <v>0.1</v>
      </c>
      <c r="N251" s="907">
        <v>1</v>
      </c>
      <c r="O251" s="910"/>
      <c r="P251" s="910"/>
      <c r="Q251" s="1122"/>
      <c r="R251" s="1192"/>
      <c r="S251" s="1220"/>
      <c r="T251" s="947">
        <v>0.1</v>
      </c>
      <c r="U251" s="958" t="s">
        <v>3653</v>
      </c>
      <c r="V251" s="958" t="s">
        <v>3654</v>
      </c>
      <c r="W251" s="949" t="str">
        <f t="shared" si="16"/>
        <v>En gestión</v>
      </c>
      <c r="X251" s="949" t="str">
        <f t="shared" si="18"/>
        <v>En gestión</v>
      </c>
      <c r="Y251" s="913"/>
      <c r="Z251" s="1179"/>
      <c r="AA251" s="1179"/>
      <c r="AB251" s="1216"/>
      <c r="AC251" s="1216"/>
      <c r="AD251" s="962"/>
      <c r="AE251" s="1217"/>
      <c r="AF251" s="1218"/>
      <c r="AG251" s="953"/>
      <c r="AH251" s="1219"/>
      <c r="AI251" s="955"/>
      <c r="AJ251" s="955"/>
      <c r="AK251" s="950"/>
      <c r="AL251" s="950"/>
      <c r="AM251" s="962"/>
      <c r="AN251" s="962"/>
    </row>
    <row r="252" spans="2:40" s="901" customFormat="1" ht="154.5" customHeight="1" x14ac:dyDescent="0.45">
      <c r="B252" s="902"/>
      <c r="C252" s="903"/>
      <c r="D252" s="904"/>
      <c r="E252" s="904"/>
      <c r="F252" s="905" t="s">
        <v>3655</v>
      </c>
      <c r="G252" s="906" t="s">
        <v>3656</v>
      </c>
      <c r="H252" s="907">
        <v>0.1</v>
      </c>
      <c r="I252" s="908">
        <v>44593</v>
      </c>
      <c r="J252" s="908">
        <v>44772</v>
      </c>
      <c r="K252" s="907">
        <v>0.1</v>
      </c>
      <c r="L252" s="907">
        <v>0.4</v>
      </c>
      <c r="M252" s="909">
        <v>1</v>
      </c>
      <c r="N252" s="907">
        <v>1</v>
      </c>
      <c r="O252" s="910"/>
      <c r="P252" s="910"/>
      <c r="Q252" s="1122"/>
      <c r="R252" s="1192"/>
      <c r="S252" s="1220"/>
      <c r="T252" s="947">
        <v>1</v>
      </c>
      <c r="U252" s="958" t="s">
        <v>3657</v>
      </c>
      <c r="V252" s="958" t="s">
        <v>3658</v>
      </c>
      <c r="W252" s="949" t="str">
        <f t="shared" si="16"/>
        <v>Terminado</v>
      </c>
      <c r="X252" s="949" t="str">
        <f t="shared" si="18"/>
        <v>Terminado</v>
      </c>
      <c r="Y252" s="913"/>
      <c r="Z252" s="1179"/>
      <c r="AA252" s="1179"/>
      <c r="AB252" s="1216"/>
      <c r="AC252" s="1216"/>
      <c r="AD252" s="962"/>
      <c r="AE252" s="1217"/>
      <c r="AF252" s="1218"/>
      <c r="AG252" s="953"/>
      <c r="AH252" s="1219"/>
      <c r="AI252" s="955"/>
      <c r="AJ252" s="955"/>
      <c r="AK252" s="950"/>
      <c r="AL252" s="950"/>
      <c r="AM252" s="962"/>
      <c r="AN252" s="962"/>
    </row>
    <row r="253" spans="2:40" s="901" customFormat="1" ht="154.5" customHeight="1" x14ac:dyDescent="0.45">
      <c r="B253" s="902" t="s">
        <v>782</v>
      </c>
      <c r="C253" s="903" t="s">
        <v>3659</v>
      </c>
      <c r="D253" s="904" t="s">
        <v>3660</v>
      </c>
      <c r="E253" s="904" t="s">
        <v>3661</v>
      </c>
      <c r="F253" s="905" t="s">
        <v>3662</v>
      </c>
      <c r="G253" s="906" t="s">
        <v>3663</v>
      </c>
      <c r="H253" s="907">
        <v>0.15</v>
      </c>
      <c r="I253" s="908">
        <v>44576</v>
      </c>
      <c r="J253" s="908">
        <v>44862</v>
      </c>
      <c r="K253" s="907">
        <v>0.2</v>
      </c>
      <c r="L253" s="907">
        <v>0.95</v>
      </c>
      <c r="M253" s="909">
        <v>0.95</v>
      </c>
      <c r="N253" s="907">
        <v>1</v>
      </c>
      <c r="O253" s="910">
        <v>18231000</v>
      </c>
      <c r="P253" s="910">
        <v>120475003</v>
      </c>
      <c r="Q253" s="1122"/>
      <c r="R253" s="961">
        <v>0.6</v>
      </c>
      <c r="S253" s="950" t="s">
        <v>3664</v>
      </c>
      <c r="T253" s="947">
        <v>0.95</v>
      </c>
      <c r="U253" s="958" t="s">
        <v>3665</v>
      </c>
      <c r="V253" s="958" t="s">
        <v>3666</v>
      </c>
      <c r="W253" s="949" t="str">
        <f t="shared" si="16"/>
        <v>En gestión</v>
      </c>
      <c r="X253" s="949" t="str">
        <f t="shared" si="18"/>
        <v>En gestión</v>
      </c>
      <c r="Y253" s="928" t="s">
        <v>3667</v>
      </c>
      <c r="Z253" s="1179">
        <f>SUMPRODUCT(H253:H257,T253:T257)</f>
        <v>0.72750000000000004</v>
      </c>
      <c r="AA253" s="1179">
        <f>SUMPRODUCT(H253:H257,M253:M257)</f>
        <v>0.52750000000000008</v>
      </c>
      <c r="AB253" s="1216" t="str">
        <f>IF(AA253&lt;1%,"Sin iniciar",IF(AA253=100%,"Terminado","En gestión"))</f>
        <v>En gestión</v>
      </c>
      <c r="AC253" s="1216" t="str">
        <f>IF(Z253&lt;1%,"Sin iniciar",IF(Z253=100%,"Terminado","En gestión"))</f>
        <v>En gestión</v>
      </c>
      <c r="AD253" s="962" t="s">
        <v>58</v>
      </c>
      <c r="AE253" s="1217">
        <v>120475003</v>
      </c>
      <c r="AF253" s="1218">
        <v>120475003</v>
      </c>
      <c r="AG253" s="953">
        <v>90356252.25</v>
      </c>
      <c r="AH253" s="1222">
        <v>18231000</v>
      </c>
      <c r="AI253" s="955">
        <v>18231000</v>
      </c>
      <c r="AJ253" s="955">
        <v>16171000</v>
      </c>
      <c r="AK253" s="950" t="s">
        <v>3612</v>
      </c>
      <c r="AL253" s="950" t="s">
        <v>851</v>
      </c>
      <c r="AM253" s="962" t="s">
        <v>852</v>
      </c>
      <c r="AN253" s="962" t="s">
        <v>853</v>
      </c>
    </row>
    <row r="254" spans="2:40" s="901" customFormat="1" ht="154.5" customHeight="1" x14ac:dyDescent="0.45">
      <c r="B254" s="902"/>
      <c r="C254" s="903"/>
      <c r="D254" s="904"/>
      <c r="E254" s="904"/>
      <c r="F254" s="905" t="s">
        <v>3668</v>
      </c>
      <c r="G254" s="906" t="s">
        <v>3669</v>
      </c>
      <c r="H254" s="907">
        <v>0.15</v>
      </c>
      <c r="I254" s="908">
        <v>44743</v>
      </c>
      <c r="J254" s="908">
        <v>44895</v>
      </c>
      <c r="K254" s="907">
        <v>0</v>
      </c>
      <c r="L254" s="907">
        <v>0</v>
      </c>
      <c r="M254" s="909">
        <v>0.3</v>
      </c>
      <c r="N254" s="907">
        <v>1</v>
      </c>
      <c r="O254" s="910"/>
      <c r="P254" s="910"/>
      <c r="Q254" s="1122"/>
      <c r="R254" s="961"/>
      <c r="S254" s="950"/>
      <c r="T254" s="947">
        <v>0.3</v>
      </c>
      <c r="U254" s="958" t="s">
        <v>3670</v>
      </c>
      <c r="V254" s="948" t="s">
        <v>3671</v>
      </c>
      <c r="W254" s="949" t="str">
        <f t="shared" si="16"/>
        <v>En gestión</v>
      </c>
      <c r="X254" s="949" t="str">
        <f t="shared" si="18"/>
        <v>En gestión</v>
      </c>
      <c r="Y254" s="928"/>
      <c r="Z254" s="1179"/>
      <c r="AA254" s="1179"/>
      <c r="AB254" s="1216"/>
      <c r="AC254" s="1216"/>
      <c r="AD254" s="962"/>
      <c r="AE254" s="1217"/>
      <c r="AF254" s="1218"/>
      <c r="AG254" s="953"/>
      <c r="AH254" s="1222"/>
      <c r="AI254" s="955"/>
      <c r="AJ254" s="955"/>
      <c r="AK254" s="950"/>
      <c r="AL254" s="950"/>
      <c r="AM254" s="962"/>
      <c r="AN254" s="962"/>
    </row>
    <row r="255" spans="2:40" s="901" customFormat="1" ht="154.5" customHeight="1" x14ac:dyDescent="0.45">
      <c r="B255" s="902"/>
      <c r="C255" s="903"/>
      <c r="D255" s="904"/>
      <c r="E255" s="904"/>
      <c r="F255" s="905" t="s">
        <v>3672</v>
      </c>
      <c r="G255" s="906" t="s">
        <v>3673</v>
      </c>
      <c r="H255" s="907">
        <v>0.2</v>
      </c>
      <c r="I255" s="908">
        <v>44576</v>
      </c>
      <c r="J255" s="908">
        <v>44880</v>
      </c>
      <c r="K255" s="907">
        <v>0.1</v>
      </c>
      <c r="L255" s="907">
        <v>0.3</v>
      </c>
      <c r="M255" s="909">
        <v>0.8</v>
      </c>
      <c r="N255" s="907">
        <v>1</v>
      </c>
      <c r="O255" s="910"/>
      <c r="P255" s="910"/>
      <c r="Q255" s="1122"/>
      <c r="R255" s="961"/>
      <c r="S255" s="950"/>
      <c r="T255" s="947">
        <v>0.8</v>
      </c>
      <c r="U255" s="958" t="s">
        <v>3674</v>
      </c>
      <c r="V255" s="958" t="s">
        <v>3675</v>
      </c>
      <c r="W255" s="949" t="str">
        <f t="shared" si="16"/>
        <v>En gestión</v>
      </c>
      <c r="X255" s="949" t="str">
        <f t="shared" si="18"/>
        <v>En gestión</v>
      </c>
      <c r="Y255" s="928"/>
      <c r="Z255" s="1179"/>
      <c r="AA255" s="1179"/>
      <c r="AB255" s="1216"/>
      <c r="AC255" s="1216"/>
      <c r="AD255" s="962"/>
      <c r="AE255" s="1217"/>
      <c r="AF255" s="1218"/>
      <c r="AG255" s="953"/>
      <c r="AH255" s="1222"/>
      <c r="AI255" s="955"/>
      <c r="AJ255" s="955"/>
      <c r="AK255" s="950"/>
      <c r="AL255" s="950"/>
      <c r="AM255" s="962"/>
      <c r="AN255" s="962"/>
    </row>
    <row r="256" spans="2:40" s="901" customFormat="1" ht="154.5" customHeight="1" x14ac:dyDescent="0.45">
      <c r="B256" s="902"/>
      <c r="C256" s="903"/>
      <c r="D256" s="904"/>
      <c r="E256" s="904"/>
      <c r="F256" s="905" t="s">
        <v>3676</v>
      </c>
      <c r="G256" s="906" t="s">
        <v>3677</v>
      </c>
      <c r="H256" s="907">
        <v>0.3</v>
      </c>
      <c r="I256" s="908">
        <v>44682</v>
      </c>
      <c r="J256" s="908">
        <v>44895</v>
      </c>
      <c r="K256" s="907">
        <v>0</v>
      </c>
      <c r="L256" s="907">
        <v>0.05</v>
      </c>
      <c r="M256" s="909">
        <v>0.2</v>
      </c>
      <c r="N256" s="907">
        <v>1</v>
      </c>
      <c r="O256" s="910"/>
      <c r="P256" s="910"/>
      <c r="Q256" s="1122"/>
      <c r="R256" s="961"/>
      <c r="S256" s="950"/>
      <c r="T256" s="947">
        <v>0.8</v>
      </c>
      <c r="U256" s="958" t="s">
        <v>3678</v>
      </c>
      <c r="V256" s="958" t="s">
        <v>3679</v>
      </c>
      <c r="W256" s="949" t="str">
        <f t="shared" si="16"/>
        <v>En gestión</v>
      </c>
      <c r="X256" s="949" t="str">
        <f t="shared" si="18"/>
        <v>En gestión</v>
      </c>
      <c r="Y256" s="928"/>
      <c r="Z256" s="1179"/>
      <c r="AA256" s="1179"/>
      <c r="AB256" s="1216"/>
      <c r="AC256" s="1216"/>
      <c r="AD256" s="962"/>
      <c r="AE256" s="1217"/>
      <c r="AF256" s="1218"/>
      <c r="AG256" s="953"/>
      <c r="AH256" s="1222"/>
      <c r="AI256" s="955"/>
      <c r="AJ256" s="955"/>
      <c r="AK256" s="950"/>
      <c r="AL256" s="950"/>
      <c r="AM256" s="962"/>
      <c r="AN256" s="962"/>
    </row>
    <row r="257" spans="2:40" s="901" customFormat="1" ht="154.5" customHeight="1" x14ac:dyDescent="0.45">
      <c r="B257" s="902"/>
      <c r="C257" s="903"/>
      <c r="D257" s="904"/>
      <c r="E257" s="904"/>
      <c r="F257" s="905" t="s">
        <v>3680</v>
      </c>
      <c r="G257" s="906" t="s">
        <v>3681</v>
      </c>
      <c r="H257" s="907">
        <v>0.2</v>
      </c>
      <c r="I257" s="908">
        <v>44593</v>
      </c>
      <c r="J257" s="908">
        <v>44895</v>
      </c>
      <c r="K257" s="907">
        <v>0.1</v>
      </c>
      <c r="L257" s="907">
        <v>0.2</v>
      </c>
      <c r="M257" s="909">
        <v>0.6</v>
      </c>
      <c r="N257" s="907">
        <v>1</v>
      </c>
      <c r="O257" s="910"/>
      <c r="P257" s="910"/>
      <c r="Q257" s="1122"/>
      <c r="R257" s="961"/>
      <c r="S257" s="950"/>
      <c r="T257" s="956">
        <v>0.7</v>
      </c>
      <c r="U257" s="958" t="s">
        <v>3682</v>
      </c>
      <c r="V257" s="958" t="s">
        <v>3683</v>
      </c>
      <c r="W257" s="949" t="str">
        <f t="shared" si="16"/>
        <v>En gestión</v>
      </c>
      <c r="X257" s="949" t="str">
        <f t="shared" si="18"/>
        <v>En gestión</v>
      </c>
      <c r="Y257" s="928"/>
      <c r="Z257" s="1179"/>
      <c r="AA257" s="1179"/>
      <c r="AB257" s="1216"/>
      <c r="AC257" s="1216"/>
      <c r="AD257" s="962"/>
      <c r="AE257" s="1217"/>
      <c r="AF257" s="1218"/>
      <c r="AG257" s="953"/>
      <c r="AH257" s="1222"/>
      <c r="AI257" s="955"/>
      <c r="AJ257" s="955"/>
      <c r="AK257" s="950"/>
      <c r="AL257" s="950"/>
      <c r="AM257" s="962"/>
      <c r="AN257" s="962"/>
    </row>
    <row r="258" spans="2:40" s="901" customFormat="1" ht="154.5" customHeight="1" x14ac:dyDescent="0.45">
      <c r="B258" s="902" t="s">
        <v>782</v>
      </c>
      <c r="C258" s="903" t="s">
        <v>3684</v>
      </c>
      <c r="D258" s="904" t="s">
        <v>3685</v>
      </c>
      <c r="E258" s="904" t="s">
        <v>3686</v>
      </c>
      <c r="F258" s="905" t="s">
        <v>3687</v>
      </c>
      <c r="G258" s="906" t="s">
        <v>3688</v>
      </c>
      <c r="H258" s="907">
        <v>0.5</v>
      </c>
      <c r="I258" s="908">
        <v>44593</v>
      </c>
      <c r="J258" s="908">
        <v>44880</v>
      </c>
      <c r="K258" s="907">
        <v>0.1</v>
      </c>
      <c r="L258" s="907">
        <v>0.3</v>
      </c>
      <c r="M258" s="909">
        <v>0.8</v>
      </c>
      <c r="N258" s="907">
        <v>1</v>
      </c>
      <c r="O258" s="910">
        <v>22806681</v>
      </c>
      <c r="P258" s="910">
        <v>23441535</v>
      </c>
      <c r="Q258" s="1122"/>
      <c r="R258" s="945">
        <v>0.6</v>
      </c>
      <c r="S258" s="1223" t="s">
        <v>3689</v>
      </c>
      <c r="T258" s="947">
        <v>0.8</v>
      </c>
      <c r="U258" s="958" t="s">
        <v>3690</v>
      </c>
      <c r="V258" s="958" t="s">
        <v>3691</v>
      </c>
      <c r="W258" s="949" t="str">
        <f t="shared" si="16"/>
        <v>En gestión</v>
      </c>
      <c r="X258" s="949" t="str">
        <f t="shared" si="18"/>
        <v>En gestión</v>
      </c>
      <c r="Y258" s="928" t="s">
        <v>3692</v>
      </c>
      <c r="Z258" s="1179">
        <f>SUMPRODUCT(H258:H259,T258:T259)</f>
        <v>0.5</v>
      </c>
      <c r="AA258" s="1179">
        <f>SUMPRODUCT(H258:H259,M258:M259)</f>
        <v>0.5</v>
      </c>
      <c r="AB258" s="1216" t="str">
        <f>IF(AA258&lt;1%,"Sin iniciar",IF(AA258=100%,"Terminado","En gestión"))</f>
        <v>En gestión</v>
      </c>
      <c r="AC258" s="1216" t="str">
        <f>IF(Z258&lt;1%,"Sin iniciar",IF(Z258=100%,"Terminado","En gestión"))</f>
        <v>En gestión</v>
      </c>
      <c r="AD258" s="962" t="s">
        <v>58</v>
      </c>
      <c r="AE258" s="1217">
        <v>23441535</v>
      </c>
      <c r="AF258" s="1218">
        <v>23441535</v>
      </c>
      <c r="AG258" s="953">
        <v>17581151.25</v>
      </c>
      <c r="AH258" s="1222">
        <v>22806681</v>
      </c>
      <c r="AI258" s="955">
        <v>22806681</v>
      </c>
      <c r="AJ258" s="955">
        <v>20561023.5</v>
      </c>
      <c r="AK258" s="950" t="s">
        <v>3612</v>
      </c>
      <c r="AL258" s="950" t="s">
        <v>793</v>
      </c>
      <c r="AM258" s="962" t="s">
        <v>794</v>
      </c>
      <c r="AN258" s="962" t="s">
        <v>2274</v>
      </c>
    </row>
    <row r="259" spans="2:40" s="901" customFormat="1" ht="154.5" customHeight="1" x14ac:dyDescent="0.45">
      <c r="B259" s="902"/>
      <c r="C259" s="903"/>
      <c r="D259" s="904"/>
      <c r="E259" s="904"/>
      <c r="F259" s="905" t="s">
        <v>3693</v>
      </c>
      <c r="G259" s="906" t="s">
        <v>3694</v>
      </c>
      <c r="H259" s="907">
        <v>0.5</v>
      </c>
      <c r="I259" s="908">
        <v>44774</v>
      </c>
      <c r="J259" s="908">
        <v>44926</v>
      </c>
      <c r="K259" s="907">
        <v>0</v>
      </c>
      <c r="L259" s="907">
        <v>0</v>
      </c>
      <c r="M259" s="909">
        <v>0.2</v>
      </c>
      <c r="N259" s="907">
        <v>1</v>
      </c>
      <c r="O259" s="910"/>
      <c r="P259" s="910"/>
      <c r="Q259" s="1122"/>
      <c r="R259" s="1192"/>
      <c r="S259" s="1223"/>
      <c r="T259" s="947">
        <v>0.2</v>
      </c>
      <c r="U259" s="1221" t="s">
        <v>3695</v>
      </c>
      <c r="V259" s="1221" t="s">
        <v>3696</v>
      </c>
      <c r="W259" s="949" t="str">
        <f t="shared" si="16"/>
        <v>En gestión</v>
      </c>
      <c r="X259" s="949" t="str">
        <f t="shared" si="18"/>
        <v>En gestión</v>
      </c>
      <c r="Y259" s="928"/>
      <c r="Z259" s="1179"/>
      <c r="AA259" s="1179"/>
      <c r="AB259" s="1216"/>
      <c r="AC259" s="1216"/>
      <c r="AD259" s="962"/>
      <c r="AE259" s="1217"/>
      <c r="AF259" s="1218"/>
      <c r="AG259" s="953"/>
      <c r="AH259" s="1222"/>
      <c r="AI259" s="955"/>
      <c r="AJ259" s="955"/>
      <c r="AK259" s="950"/>
      <c r="AL259" s="950"/>
      <c r="AM259" s="962"/>
      <c r="AN259" s="962"/>
    </row>
    <row r="260" spans="2:40" s="901" customFormat="1" ht="154.5" customHeight="1" x14ac:dyDescent="0.45">
      <c r="B260" s="902" t="s">
        <v>782</v>
      </c>
      <c r="C260" s="903" t="s">
        <v>3697</v>
      </c>
      <c r="D260" s="904" t="s">
        <v>3698</v>
      </c>
      <c r="E260" s="904" t="s">
        <v>871</v>
      </c>
      <c r="F260" s="905" t="s">
        <v>3699</v>
      </c>
      <c r="G260" s="906" t="s">
        <v>3700</v>
      </c>
      <c r="H260" s="907">
        <v>0.4</v>
      </c>
      <c r="I260" s="908">
        <v>44606</v>
      </c>
      <c r="J260" s="908">
        <v>44925</v>
      </c>
      <c r="K260" s="907">
        <v>0.1</v>
      </c>
      <c r="L260" s="907">
        <v>0.4</v>
      </c>
      <c r="M260" s="909">
        <v>0.65</v>
      </c>
      <c r="N260" s="907">
        <v>1</v>
      </c>
      <c r="O260" s="910">
        <v>303146564</v>
      </c>
      <c r="P260" s="910">
        <v>330468059</v>
      </c>
      <c r="Q260" s="1135"/>
      <c r="R260" s="1050">
        <v>0.55000000000000004</v>
      </c>
      <c r="S260" s="913" t="s">
        <v>3701</v>
      </c>
      <c r="T260" s="1197">
        <v>0.7</v>
      </c>
      <c r="U260" s="976" t="s">
        <v>3702</v>
      </c>
      <c r="V260" s="976" t="s">
        <v>3703</v>
      </c>
      <c r="W260" s="949" t="str">
        <f t="shared" ref="W260:W323" si="19">IF(M260&lt;1%,"Sin iniciar",IF(M260=100%,"Terminado","En gestión"))</f>
        <v>En gestión</v>
      </c>
      <c r="X260" s="949" t="str">
        <f t="shared" si="18"/>
        <v>En gestión</v>
      </c>
      <c r="Y260" s="1215" t="s">
        <v>3704</v>
      </c>
      <c r="Z260" s="1179">
        <f>SUMPRODUCT(H260:H264,T260:T264)</f>
        <v>0.75499999999999989</v>
      </c>
      <c r="AA260" s="1179">
        <f>SUMPRODUCT(H260:H264,M260:M264)</f>
        <v>0.62250000000000005</v>
      </c>
      <c r="AB260" s="1216" t="str">
        <f>IF(AA260&lt;1%,"Sin iniciar",IF(AA260=100%,"Terminado","En gestión"))</f>
        <v>En gestión</v>
      </c>
      <c r="AC260" s="1216" t="str">
        <f>IF(Z260&lt;1%,"Sin iniciar",IF(Z260=100%,"Terminado","En gestión"))</f>
        <v>En gestión</v>
      </c>
      <c r="AD260" s="948" t="s">
        <v>58</v>
      </c>
      <c r="AE260" s="1217">
        <v>330468059</v>
      </c>
      <c r="AF260" s="1218">
        <v>330468059</v>
      </c>
      <c r="AG260" s="953">
        <v>247851044.25</v>
      </c>
      <c r="AH260" s="1219">
        <v>281516564.39999998</v>
      </c>
      <c r="AI260" s="955">
        <v>281516564.396667</v>
      </c>
      <c r="AJ260" s="955">
        <v>129973661.40000001</v>
      </c>
      <c r="AK260" s="950" t="s">
        <v>3612</v>
      </c>
      <c r="AL260" s="950" t="s">
        <v>3705</v>
      </c>
      <c r="AM260" s="950" t="s">
        <v>3706</v>
      </c>
      <c r="AN260" s="950" t="s">
        <v>3707</v>
      </c>
    </row>
    <row r="261" spans="2:40" s="901" customFormat="1" ht="154.5" customHeight="1" x14ac:dyDescent="0.45">
      <c r="B261" s="902"/>
      <c r="C261" s="903"/>
      <c r="D261" s="904"/>
      <c r="E261" s="904"/>
      <c r="F261" s="905" t="s">
        <v>3708</v>
      </c>
      <c r="G261" s="906" t="s">
        <v>3709</v>
      </c>
      <c r="H261" s="907">
        <v>0.05</v>
      </c>
      <c r="I261" s="908">
        <v>44743</v>
      </c>
      <c r="J261" s="908">
        <v>44771</v>
      </c>
      <c r="K261" s="907">
        <v>0</v>
      </c>
      <c r="L261" s="907">
        <v>0</v>
      </c>
      <c r="M261" s="909">
        <v>1</v>
      </c>
      <c r="N261" s="907">
        <v>1</v>
      </c>
      <c r="O261" s="910"/>
      <c r="P261" s="910"/>
      <c r="Q261" s="1122"/>
      <c r="R261" s="1053"/>
      <c r="S261" s="913"/>
      <c r="T261" s="1197">
        <v>1</v>
      </c>
      <c r="U261" s="976" t="s">
        <v>3710</v>
      </c>
      <c r="V261" s="1190" t="s">
        <v>3711</v>
      </c>
      <c r="W261" s="949" t="str">
        <f t="shared" si="19"/>
        <v>Terminado</v>
      </c>
      <c r="X261" s="949" t="str">
        <f t="shared" si="18"/>
        <v>Terminado</v>
      </c>
      <c r="Y261" s="1215"/>
      <c r="Z261" s="1179"/>
      <c r="AA261" s="1179"/>
      <c r="AB261" s="1216"/>
      <c r="AC261" s="1216"/>
      <c r="AD261" s="948" t="s">
        <v>58</v>
      </c>
      <c r="AE261" s="1217"/>
      <c r="AF261" s="1218"/>
      <c r="AG261" s="953"/>
      <c r="AH261" s="1219"/>
      <c r="AI261" s="955"/>
      <c r="AJ261" s="955"/>
      <c r="AK261" s="950"/>
      <c r="AL261" s="962"/>
      <c r="AM261" s="962"/>
      <c r="AN261" s="962"/>
    </row>
    <row r="262" spans="2:40" s="901" customFormat="1" ht="154.5" customHeight="1" x14ac:dyDescent="0.45">
      <c r="B262" s="902"/>
      <c r="C262" s="903"/>
      <c r="D262" s="904"/>
      <c r="E262" s="904"/>
      <c r="F262" s="905" t="s">
        <v>3712</v>
      </c>
      <c r="G262" s="906" t="s">
        <v>3713</v>
      </c>
      <c r="H262" s="907">
        <v>0.15</v>
      </c>
      <c r="I262" s="908">
        <v>44742</v>
      </c>
      <c r="J262" s="908">
        <v>44925</v>
      </c>
      <c r="K262" s="907">
        <v>0</v>
      </c>
      <c r="L262" s="907">
        <v>0.5</v>
      </c>
      <c r="M262" s="909">
        <v>0</v>
      </c>
      <c r="N262" s="907">
        <v>1</v>
      </c>
      <c r="O262" s="910"/>
      <c r="P262" s="910"/>
      <c r="Q262" s="1122"/>
      <c r="R262" s="1053"/>
      <c r="S262" s="913"/>
      <c r="T262" s="1197">
        <v>0.75</v>
      </c>
      <c r="U262" s="976" t="s">
        <v>3714</v>
      </c>
      <c r="V262" s="1190" t="s">
        <v>3715</v>
      </c>
      <c r="W262" s="949" t="str">
        <f t="shared" si="19"/>
        <v>Sin iniciar</v>
      </c>
      <c r="X262" s="949" t="str">
        <f t="shared" si="18"/>
        <v>En gestión</v>
      </c>
      <c r="Y262" s="1215"/>
      <c r="Z262" s="1179"/>
      <c r="AA262" s="1179"/>
      <c r="AB262" s="1216"/>
      <c r="AC262" s="1216"/>
      <c r="AD262" s="948" t="s">
        <v>58</v>
      </c>
      <c r="AE262" s="1217"/>
      <c r="AF262" s="1218"/>
      <c r="AG262" s="953"/>
      <c r="AH262" s="1219"/>
      <c r="AI262" s="955"/>
      <c r="AJ262" s="955"/>
      <c r="AK262" s="950"/>
      <c r="AL262" s="962"/>
      <c r="AM262" s="962"/>
      <c r="AN262" s="962"/>
    </row>
    <row r="263" spans="2:40" s="901" customFormat="1" ht="154.5" customHeight="1" x14ac:dyDescent="0.45">
      <c r="B263" s="902"/>
      <c r="C263" s="903"/>
      <c r="D263" s="904"/>
      <c r="E263" s="904"/>
      <c r="F263" s="905" t="s">
        <v>3716</v>
      </c>
      <c r="G263" s="906" t="s">
        <v>3717</v>
      </c>
      <c r="H263" s="907">
        <v>0.35</v>
      </c>
      <c r="I263" s="908">
        <v>44572</v>
      </c>
      <c r="J263" s="908">
        <v>44925</v>
      </c>
      <c r="K263" s="907">
        <v>0.25</v>
      </c>
      <c r="L263" s="907">
        <v>0.5</v>
      </c>
      <c r="M263" s="909">
        <v>0.75</v>
      </c>
      <c r="N263" s="907">
        <v>1</v>
      </c>
      <c r="O263" s="910"/>
      <c r="P263" s="910"/>
      <c r="Q263" s="1122"/>
      <c r="R263" s="1053"/>
      <c r="S263" s="913"/>
      <c r="T263" s="1197">
        <v>0.75</v>
      </c>
      <c r="U263" s="976" t="s">
        <v>3718</v>
      </c>
      <c r="V263" s="1190" t="s">
        <v>3719</v>
      </c>
      <c r="W263" s="949" t="str">
        <f t="shared" si="19"/>
        <v>En gestión</v>
      </c>
      <c r="X263" s="949" t="str">
        <f t="shared" si="18"/>
        <v>En gestión</v>
      </c>
      <c r="Y263" s="1215"/>
      <c r="Z263" s="1179"/>
      <c r="AA263" s="1179"/>
      <c r="AB263" s="1216"/>
      <c r="AC263" s="1216"/>
      <c r="AD263" s="948" t="s">
        <v>58</v>
      </c>
      <c r="AE263" s="1217"/>
      <c r="AF263" s="1218"/>
      <c r="AG263" s="953"/>
      <c r="AH263" s="1219"/>
      <c r="AI263" s="955"/>
      <c r="AJ263" s="955"/>
      <c r="AK263" s="950"/>
      <c r="AL263" s="962"/>
      <c r="AM263" s="962"/>
      <c r="AN263" s="962"/>
    </row>
    <row r="264" spans="2:40" s="901" customFormat="1" ht="154.5" customHeight="1" x14ac:dyDescent="0.45">
      <c r="B264" s="902"/>
      <c r="C264" s="903"/>
      <c r="D264" s="904"/>
      <c r="E264" s="904"/>
      <c r="F264" s="905" t="s">
        <v>3720</v>
      </c>
      <c r="G264" s="906" t="s">
        <v>3721</v>
      </c>
      <c r="H264" s="907">
        <v>0.05</v>
      </c>
      <c r="I264" s="908">
        <v>44743</v>
      </c>
      <c r="J264" s="908">
        <v>44771</v>
      </c>
      <c r="K264" s="907">
        <v>0</v>
      </c>
      <c r="L264" s="907">
        <v>0</v>
      </c>
      <c r="M264" s="909">
        <v>1</v>
      </c>
      <c r="N264" s="907">
        <v>1</v>
      </c>
      <c r="O264" s="910"/>
      <c r="P264" s="910"/>
      <c r="Q264" s="1133"/>
      <c r="R264" s="1053"/>
      <c r="S264" s="913"/>
      <c r="T264" s="1197">
        <v>1</v>
      </c>
      <c r="U264" s="976" t="s">
        <v>3722</v>
      </c>
      <c r="V264" s="976" t="s">
        <v>3723</v>
      </c>
      <c r="W264" s="949" t="str">
        <f t="shared" si="19"/>
        <v>Terminado</v>
      </c>
      <c r="X264" s="949" t="str">
        <f t="shared" si="18"/>
        <v>Terminado</v>
      </c>
      <c r="Y264" s="1215"/>
      <c r="Z264" s="1179"/>
      <c r="AA264" s="1179"/>
      <c r="AB264" s="1216"/>
      <c r="AC264" s="1216"/>
      <c r="AD264" s="948" t="s">
        <v>58</v>
      </c>
      <c r="AE264" s="1217"/>
      <c r="AF264" s="1218"/>
      <c r="AG264" s="953"/>
      <c r="AH264" s="1219"/>
      <c r="AI264" s="955"/>
      <c r="AJ264" s="955"/>
      <c r="AK264" s="950"/>
      <c r="AL264" s="962"/>
      <c r="AM264" s="962"/>
      <c r="AN264" s="962"/>
    </row>
    <row r="265" spans="2:40" s="901" customFormat="1" ht="154.5" customHeight="1" x14ac:dyDescent="0.45">
      <c r="B265" s="902" t="s">
        <v>782</v>
      </c>
      <c r="C265" s="903" t="s">
        <v>3724</v>
      </c>
      <c r="D265" s="904" t="s">
        <v>3725</v>
      </c>
      <c r="E265" s="904" t="s">
        <v>3726</v>
      </c>
      <c r="F265" s="905" t="s">
        <v>3727</v>
      </c>
      <c r="G265" s="906" t="s">
        <v>3728</v>
      </c>
      <c r="H265" s="907">
        <v>0.3</v>
      </c>
      <c r="I265" s="908">
        <v>44565</v>
      </c>
      <c r="J265" s="908">
        <v>44910</v>
      </c>
      <c r="K265" s="907">
        <v>0.25</v>
      </c>
      <c r="L265" s="907">
        <v>0.5</v>
      </c>
      <c r="M265" s="909">
        <v>0.75</v>
      </c>
      <c r="N265" s="907">
        <v>1</v>
      </c>
      <c r="O265" s="910">
        <v>141612712</v>
      </c>
      <c r="P265" s="910">
        <v>55663341</v>
      </c>
      <c r="Q265" s="1135"/>
      <c r="R265" s="1050">
        <v>0.6</v>
      </c>
      <c r="S265" s="928" t="s">
        <v>3729</v>
      </c>
      <c r="T265" s="1197">
        <v>0.75</v>
      </c>
      <c r="U265" s="976" t="s">
        <v>3730</v>
      </c>
      <c r="V265" s="976" t="s">
        <v>3731</v>
      </c>
      <c r="W265" s="949" t="str">
        <f t="shared" si="19"/>
        <v>En gestión</v>
      </c>
      <c r="X265" s="949" t="str">
        <f t="shared" si="18"/>
        <v>En gestión</v>
      </c>
      <c r="Y265" s="1215" t="s">
        <v>3732</v>
      </c>
      <c r="Z265" s="1179">
        <f>SUMPRODUCT(H265:H268,T265:T268)</f>
        <v>0.82</v>
      </c>
      <c r="AA265" s="1179">
        <f>SUMPRODUCT(H265:H268,M265:M268)</f>
        <v>0.77499999999999991</v>
      </c>
      <c r="AB265" s="1216" t="str">
        <f>IF(AA265&lt;1%,"Sin iniciar",IF(AA265=100%,"Terminado","En gestión"))</f>
        <v>En gestión</v>
      </c>
      <c r="AC265" s="1216" t="str">
        <f>IF(Z265&lt;1%,"Sin iniciar",IF(Z265=100%,"Terminado","En gestión"))</f>
        <v>En gestión</v>
      </c>
      <c r="AD265" s="962" t="s">
        <v>58</v>
      </c>
      <c r="AE265" s="1217">
        <v>55663341</v>
      </c>
      <c r="AF265" s="1218">
        <v>55663341</v>
      </c>
      <c r="AG265" s="953">
        <v>41747505.75</v>
      </c>
      <c r="AH265" s="1219">
        <v>141612712</v>
      </c>
      <c r="AI265" s="955">
        <v>141612712</v>
      </c>
      <c r="AJ265" s="955">
        <v>110106408.59999999</v>
      </c>
      <c r="AK265" s="950" t="s">
        <v>3612</v>
      </c>
      <c r="AL265" s="950" t="s">
        <v>3733</v>
      </c>
      <c r="AM265" s="950" t="s">
        <v>3734</v>
      </c>
      <c r="AN265" s="950" t="s">
        <v>3735</v>
      </c>
    </row>
    <row r="266" spans="2:40" s="901" customFormat="1" ht="154.5" customHeight="1" x14ac:dyDescent="0.45">
      <c r="B266" s="902"/>
      <c r="C266" s="903"/>
      <c r="D266" s="904"/>
      <c r="E266" s="904"/>
      <c r="F266" s="905" t="s">
        <v>3736</v>
      </c>
      <c r="G266" s="906" t="s">
        <v>3737</v>
      </c>
      <c r="H266" s="907">
        <v>0.3</v>
      </c>
      <c r="I266" s="908">
        <v>44593</v>
      </c>
      <c r="J266" s="908">
        <v>44925</v>
      </c>
      <c r="K266" s="907">
        <v>0.25</v>
      </c>
      <c r="L266" s="907">
        <v>0.5</v>
      </c>
      <c r="M266" s="909">
        <v>0.75</v>
      </c>
      <c r="N266" s="907">
        <v>1</v>
      </c>
      <c r="O266" s="910"/>
      <c r="P266" s="910"/>
      <c r="Q266" s="1122"/>
      <c r="R266" s="1053"/>
      <c r="S266" s="928"/>
      <c r="T266" s="1197">
        <v>0.9</v>
      </c>
      <c r="U266" s="976" t="s">
        <v>3738</v>
      </c>
      <c r="V266" s="1190" t="s">
        <v>3739</v>
      </c>
      <c r="W266" s="949" t="str">
        <f t="shared" si="19"/>
        <v>En gestión</v>
      </c>
      <c r="X266" s="949" t="str">
        <f t="shared" si="18"/>
        <v>En gestión</v>
      </c>
      <c r="Y266" s="1215"/>
      <c r="Z266" s="1179"/>
      <c r="AA266" s="1179"/>
      <c r="AB266" s="1216"/>
      <c r="AC266" s="1216"/>
      <c r="AD266" s="962"/>
      <c r="AE266" s="1217"/>
      <c r="AF266" s="1218"/>
      <c r="AG266" s="953"/>
      <c r="AH266" s="1219"/>
      <c r="AI266" s="955"/>
      <c r="AJ266" s="955"/>
      <c r="AK266" s="950"/>
      <c r="AL266" s="962"/>
      <c r="AM266" s="962"/>
      <c r="AN266" s="962"/>
    </row>
    <row r="267" spans="2:40" s="901" customFormat="1" ht="154.5" customHeight="1" x14ac:dyDescent="0.45">
      <c r="B267" s="902"/>
      <c r="C267" s="903"/>
      <c r="D267" s="904"/>
      <c r="E267" s="904"/>
      <c r="F267" s="905" t="s">
        <v>3740</v>
      </c>
      <c r="G267" s="906" t="s">
        <v>3741</v>
      </c>
      <c r="H267" s="907">
        <v>0.3</v>
      </c>
      <c r="I267" s="908">
        <v>44593</v>
      </c>
      <c r="J267" s="908">
        <v>44925</v>
      </c>
      <c r="K267" s="907">
        <v>0.25</v>
      </c>
      <c r="L267" s="907">
        <v>0.5</v>
      </c>
      <c r="M267" s="909">
        <v>0.75</v>
      </c>
      <c r="N267" s="907">
        <v>1</v>
      </c>
      <c r="O267" s="910"/>
      <c r="P267" s="910"/>
      <c r="Q267" s="1122"/>
      <c r="R267" s="1053"/>
      <c r="S267" s="928"/>
      <c r="T267" s="1186">
        <v>0.75</v>
      </c>
      <c r="U267" s="976" t="s">
        <v>3742</v>
      </c>
      <c r="V267" s="1190" t="s">
        <v>3743</v>
      </c>
      <c r="W267" s="949" t="str">
        <f t="shared" si="19"/>
        <v>En gestión</v>
      </c>
      <c r="X267" s="949" t="str">
        <f t="shared" si="18"/>
        <v>En gestión</v>
      </c>
      <c r="Y267" s="1215"/>
      <c r="Z267" s="1179"/>
      <c r="AA267" s="1179"/>
      <c r="AB267" s="1216"/>
      <c r="AC267" s="1216"/>
      <c r="AD267" s="962"/>
      <c r="AE267" s="1217"/>
      <c r="AF267" s="1218"/>
      <c r="AG267" s="953"/>
      <c r="AH267" s="1219"/>
      <c r="AI267" s="955"/>
      <c r="AJ267" s="955"/>
      <c r="AK267" s="950"/>
      <c r="AL267" s="962"/>
      <c r="AM267" s="962"/>
      <c r="AN267" s="962"/>
    </row>
    <row r="268" spans="2:40" s="901" customFormat="1" ht="154.5" customHeight="1" x14ac:dyDescent="0.45">
      <c r="B268" s="902"/>
      <c r="C268" s="903"/>
      <c r="D268" s="904"/>
      <c r="E268" s="904"/>
      <c r="F268" s="905" t="s">
        <v>3744</v>
      </c>
      <c r="G268" s="906" t="s">
        <v>3745</v>
      </c>
      <c r="H268" s="907">
        <v>0.1</v>
      </c>
      <c r="I268" s="908">
        <v>44743</v>
      </c>
      <c r="J268" s="908">
        <v>44772</v>
      </c>
      <c r="K268" s="907">
        <v>0</v>
      </c>
      <c r="L268" s="907">
        <v>0</v>
      </c>
      <c r="M268" s="909">
        <v>1</v>
      </c>
      <c r="N268" s="907">
        <v>1</v>
      </c>
      <c r="O268" s="910"/>
      <c r="P268" s="910"/>
      <c r="Q268" s="1133"/>
      <c r="R268" s="1053"/>
      <c r="S268" s="928"/>
      <c r="T268" s="1186">
        <v>1</v>
      </c>
      <c r="U268" s="976" t="s">
        <v>3746</v>
      </c>
      <c r="V268" s="976" t="s">
        <v>3747</v>
      </c>
      <c r="W268" s="949" t="str">
        <f t="shared" si="19"/>
        <v>Terminado</v>
      </c>
      <c r="X268" s="949" t="str">
        <f t="shared" si="18"/>
        <v>Terminado</v>
      </c>
      <c r="Y268" s="1215"/>
      <c r="Z268" s="1179"/>
      <c r="AA268" s="1179"/>
      <c r="AB268" s="1216"/>
      <c r="AC268" s="1216"/>
      <c r="AD268" s="962"/>
      <c r="AE268" s="1217"/>
      <c r="AF268" s="1218"/>
      <c r="AG268" s="953"/>
      <c r="AH268" s="1219"/>
      <c r="AI268" s="955"/>
      <c r="AJ268" s="955"/>
      <c r="AK268" s="950"/>
      <c r="AL268" s="962"/>
      <c r="AM268" s="962"/>
      <c r="AN268" s="962"/>
    </row>
    <row r="269" spans="2:40" s="901" customFormat="1" ht="154.5" customHeight="1" x14ac:dyDescent="0.45">
      <c r="B269" s="902" t="s">
        <v>782</v>
      </c>
      <c r="C269" s="903" t="s">
        <v>3748</v>
      </c>
      <c r="D269" s="904" t="s">
        <v>3749</v>
      </c>
      <c r="E269" s="904" t="s">
        <v>3750</v>
      </c>
      <c r="F269" s="905" t="s">
        <v>3751</v>
      </c>
      <c r="G269" s="906" t="s">
        <v>3752</v>
      </c>
      <c r="H269" s="907">
        <v>0.2</v>
      </c>
      <c r="I269" s="908">
        <v>44576</v>
      </c>
      <c r="J269" s="908">
        <v>44651</v>
      </c>
      <c r="K269" s="907">
        <v>1</v>
      </c>
      <c r="L269" s="907">
        <v>1</v>
      </c>
      <c r="M269" s="909">
        <v>1</v>
      </c>
      <c r="N269" s="907">
        <v>1</v>
      </c>
      <c r="O269" s="910">
        <v>141404405</v>
      </c>
      <c r="P269" s="910">
        <v>17180629</v>
      </c>
      <c r="Q269" s="1135"/>
      <c r="R269" s="1043">
        <v>0.82</v>
      </c>
      <c r="S269" s="1215" t="s">
        <v>3753</v>
      </c>
      <c r="T269" s="1186">
        <v>0.95</v>
      </c>
      <c r="U269" s="1224" t="s">
        <v>3754</v>
      </c>
      <c r="V269" s="976" t="s">
        <v>3755</v>
      </c>
      <c r="W269" s="949" t="str">
        <f t="shared" si="19"/>
        <v>Terminado</v>
      </c>
      <c r="X269" s="949" t="str">
        <f t="shared" si="18"/>
        <v>En gestión</v>
      </c>
      <c r="Y269" s="928" t="s">
        <v>3639</v>
      </c>
      <c r="Z269" s="1179">
        <f>SUMPRODUCT(H269:H272,T269:T272)</f>
        <v>0.79499999999999993</v>
      </c>
      <c r="AA269" s="1179">
        <f>SUMPRODUCT(H269:H272,M269:M272)</f>
        <v>0.89500000000000002</v>
      </c>
      <c r="AB269" s="1216" t="str">
        <f t="shared" ref="AB269:AB283" si="20">IF(AA269&lt;1%,"Sin iniciar",IF(AA269=100%,"Terminado","En gestión"))</f>
        <v>En gestión</v>
      </c>
      <c r="AC269" s="1216" t="str">
        <f t="shared" ref="AC269:AC283" si="21">IF(Z269&lt;1%,"Sin iniciar",IF(Z269=100%,"Terminado","En gestión"))</f>
        <v>En gestión</v>
      </c>
      <c r="AD269" s="1225" t="s">
        <v>3756</v>
      </c>
      <c r="AE269" s="1217">
        <v>17180629</v>
      </c>
      <c r="AF269" s="1218">
        <v>17180629</v>
      </c>
      <c r="AG269" s="1226">
        <v>12885471.75</v>
      </c>
      <c r="AH269" s="1219">
        <v>141404405</v>
      </c>
      <c r="AI269" s="1226">
        <v>141404405</v>
      </c>
      <c r="AJ269" s="955">
        <v>121204405</v>
      </c>
      <c r="AK269" s="950" t="s">
        <v>3612</v>
      </c>
      <c r="AL269" s="950" t="s">
        <v>793</v>
      </c>
      <c r="AM269" s="962" t="s">
        <v>794</v>
      </c>
      <c r="AN269" s="962" t="s">
        <v>2274</v>
      </c>
    </row>
    <row r="270" spans="2:40" s="901" customFormat="1" ht="154.5" customHeight="1" x14ac:dyDescent="0.45">
      <c r="B270" s="902"/>
      <c r="C270" s="903"/>
      <c r="D270" s="904"/>
      <c r="E270" s="904"/>
      <c r="F270" s="905" t="s">
        <v>3757</v>
      </c>
      <c r="G270" s="906" t="s">
        <v>3758</v>
      </c>
      <c r="H270" s="907">
        <v>0.3</v>
      </c>
      <c r="I270" s="908">
        <v>44576</v>
      </c>
      <c r="J270" s="908">
        <v>44926</v>
      </c>
      <c r="K270" s="907">
        <v>0.25</v>
      </c>
      <c r="L270" s="907">
        <v>0.5</v>
      </c>
      <c r="M270" s="909">
        <v>0.75</v>
      </c>
      <c r="N270" s="907">
        <v>1</v>
      </c>
      <c r="O270" s="910"/>
      <c r="P270" s="910"/>
      <c r="Q270" s="1122"/>
      <c r="R270" s="1198"/>
      <c r="S270" s="1215"/>
      <c r="T270" s="1186">
        <v>0.65</v>
      </c>
      <c r="U270" s="1224" t="s">
        <v>3759</v>
      </c>
      <c r="V270" s="976" t="s">
        <v>3760</v>
      </c>
      <c r="W270" s="949" t="str">
        <f t="shared" si="19"/>
        <v>En gestión</v>
      </c>
      <c r="X270" s="949" t="str">
        <f t="shared" si="18"/>
        <v>En gestión</v>
      </c>
      <c r="Y270" s="928"/>
      <c r="Z270" s="1179"/>
      <c r="AA270" s="1179"/>
      <c r="AB270" s="1216"/>
      <c r="AC270" s="1216"/>
      <c r="AD270" s="1225" t="s">
        <v>3761</v>
      </c>
      <c r="AE270" s="1217"/>
      <c r="AF270" s="1218"/>
      <c r="AG270" s="1226"/>
      <c r="AH270" s="1219"/>
      <c r="AI270" s="1226"/>
      <c r="AJ270" s="955"/>
      <c r="AK270" s="950"/>
      <c r="AL270" s="950"/>
      <c r="AM270" s="962"/>
      <c r="AN270" s="962"/>
    </row>
    <row r="271" spans="2:40" s="901" customFormat="1" ht="154.5" customHeight="1" x14ac:dyDescent="0.45">
      <c r="B271" s="902"/>
      <c r="C271" s="903"/>
      <c r="D271" s="904"/>
      <c r="E271" s="904"/>
      <c r="F271" s="905" t="s">
        <v>3762</v>
      </c>
      <c r="G271" s="906" t="s">
        <v>3763</v>
      </c>
      <c r="H271" s="907">
        <v>0.3</v>
      </c>
      <c r="I271" s="908">
        <v>44576</v>
      </c>
      <c r="J271" s="908">
        <v>44926</v>
      </c>
      <c r="K271" s="907">
        <v>0.3</v>
      </c>
      <c r="L271" s="907">
        <v>0.6</v>
      </c>
      <c r="M271" s="909">
        <v>0.9</v>
      </c>
      <c r="N271" s="907">
        <v>1</v>
      </c>
      <c r="O271" s="910"/>
      <c r="P271" s="910"/>
      <c r="Q271" s="1122"/>
      <c r="R271" s="1198"/>
      <c r="S271" s="1215"/>
      <c r="T271" s="1186">
        <v>0.7</v>
      </c>
      <c r="U271" s="1224" t="s">
        <v>3764</v>
      </c>
      <c r="V271" s="1190" t="s">
        <v>3765</v>
      </c>
      <c r="W271" s="949" t="str">
        <f t="shared" si="19"/>
        <v>En gestión</v>
      </c>
      <c r="X271" s="949" t="str">
        <f t="shared" si="18"/>
        <v>En gestión</v>
      </c>
      <c r="Y271" s="928"/>
      <c r="Z271" s="1179"/>
      <c r="AA271" s="1179"/>
      <c r="AB271" s="1216"/>
      <c r="AC271" s="1216"/>
      <c r="AD271" s="1225" t="s">
        <v>3766</v>
      </c>
      <c r="AE271" s="1217"/>
      <c r="AF271" s="1218"/>
      <c r="AG271" s="1226"/>
      <c r="AH271" s="1219"/>
      <c r="AI271" s="1226"/>
      <c r="AJ271" s="955"/>
      <c r="AK271" s="950"/>
      <c r="AL271" s="950"/>
      <c r="AM271" s="962"/>
      <c r="AN271" s="962"/>
    </row>
    <row r="272" spans="2:40" s="901" customFormat="1" ht="154.5" customHeight="1" x14ac:dyDescent="0.45">
      <c r="B272" s="902"/>
      <c r="C272" s="903"/>
      <c r="D272" s="904"/>
      <c r="E272" s="904"/>
      <c r="F272" s="905" t="s">
        <v>3767</v>
      </c>
      <c r="G272" s="906" t="s">
        <v>3768</v>
      </c>
      <c r="H272" s="907">
        <v>0.2</v>
      </c>
      <c r="I272" s="908">
        <v>44576</v>
      </c>
      <c r="J272" s="906" t="s">
        <v>3769</v>
      </c>
      <c r="K272" s="907">
        <v>0.5</v>
      </c>
      <c r="L272" s="907">
        <v>1</v>
      </c>
      <c r="M272" s="909">
        <v>1</v>
      </c>
      <c r="N272" s="907">
        <v>1</v>
      </c>
      <c r="O272" s="910"/>
      <c r="P272" s="910"/>
      <c r="Q272" s="1133"/>
      <c r="R272" s="1198"/>
      <c r="S272" s="1215"/>
      <c r="T272" s="1186">
        <v>1</v>
      </c>
      <c r="U272" s="976" t="s">
        <v>3770</v>
      </c>
      <c r="V272" s="1227" t="s">
        <v>58</v>
      </c>
      <c r="W272" s="949" t="str">
        <f t="shared" si="19"/>
        <v>Terminado</v>
      </c>
      <c r="X272" s="949" t="str">
        <f t="shared" si="18"/>
        <v>Terminado</v>
      </c>
      <c r="Y272" s="928"/>
      <c r="Z272" s="1179"/>
      <c r="AA272" s="1179"/>
      <c r="AB272" s="1216"/>
      <c r="AC272" s="1216"/>
      <c r="AD272" s="948" t="s">
        <v>58</v>
      </c>
      <c r="AE272" s="1217"/>
      <c r="AF272" s="1218"/>
      <c r="AG272" s="1226"/>
      <c r="AH272" s="1219"/>
      <c r="AI272" s="1226"/>
      <c r="AJ272" s="955"/>
      <c r="AK272" s="950"/>
      <c r="AL272" s="950"/>
      <c r="AM272" s="962"/>
      <c r="AN272" s="962"/>
    </row>
    <row r="273" spans="2:40" s="901" customFormat="1" ht="154.5" customHeight="1" x14ac:dyDescent="0.45">
      <c r="B273" s="902" t="s">
        <v>782</v>
      </c>
      <c r="C273" s="903" t="s">
        <v>3771</v>
      </c>
      <c r="D273" s="904" t="s">
        <v>3772</v>
      </c>
      <c r="E273" s="904" t="s">
        <v>3773</v>
      </c>
      <c r="F273" s="905" t="s">
        <v>3774</v>
      </c>
      <c r="G273" s="906" t="s">
        <v>3775</v>
      </c>
      <c r="H273" s="907">
        <v>0.2</v>
      </c>
      <c r="I273" s="908">
        <v>44576</v>
      </c>
      <c r="J273" s="908">
        <v>44926</v>
      </c>
      <c r="K273" s="907">
        <v>0.3</v>
      </c>
      <c r="L273" s="907">
        <v>0.7</v>
      </c>
      <c r="M273" s="909">
        <v>0.8</v>
      </c>
      <c r="N273" s="907">
        <v>1</v>
      </c>
      <c r="O273" s="910">
        <v>109204405</v>
      </c>
      <c r="P273" s="910">
        <v>17180629</v>
      </c>
      <c r="Q273" s="1122"/>
      <c r="R273" s="1043">
        <v>0.63</v>
      </c>
      <c r="S273" s="1215" t="s">
        <v>3776</v>
      </c>
      <c r="T273" s="1186">
        <v>0.7</v>
      </c>
      <c r="U273" s="976" t="s">
        <v>3777</v>
      </c>
      <c r="V273" s="1190" t="s">
        <v>3778</v>
      </c>
      <c r="W273" s="949" t="str">
        <f t="shared" si="19"/>
        <v>En gestión</v>
      </c>
      <c r="X273" s="949" t="str">
        <f t="shared" si="18"/>
        <v>En gestión</v>
      </c>
      <c r="Y273" s="928" t="s">
        <v>3667</v>
      </c>
      <c r="Z273" s="1179">
        <f>SUMPRODUCT(H273:H276,T273:T276)</f>
        <v>0.59000000000000008</v>
      </c>
      <c r="AA273" s="1179">
        <f>SUMPRODUCT(H273:H276,M273:M276)</f>
        <v>0.69800000000000006</v>
      </c>
      <c r="AB273" s="1216" t="str">
        <f t="shared" si="20"/>
        <v>En gestión</v>
      </c>
      <c r="AC273" s="1216" t="str">
        <f t="shared" si="21"/>
        <v>En gestión</v>
      </c>
      <c r="AD273" s="1228" t="s">
        <v>3779</v>
      </c>
      <c r="AE273" s="1217">
        <v>17180629</v>
      </c>
      <c r="AF273" s="1218">
        <v>17180629</v>
      </c>
      <c r="AG273" s="953">
        <v>12885471.75</v>
      </c>
      <c r="AH273" s="1195">
        <v>109204405</v>
      </c>
      <c r="AI273" s="1229">
        <v>109204405</v>
      </c>
      <c r="AJ273" s="955">
        <v>89004405</v>
      </c>
      <c r="AK273" s="950" t="s">
        <v>3612</v>
      </c>
      <c r="AL273" s="950" t="s">
        <v>793</v>
      </c>
      <c r="AM273" s="962" t="s">
        <v>794</v>
      </c>
      <c r="AN273" s="1230" t="s">
        <v>2274</v>
      </c>
    </row>
    <row r="274" spans="2:40" s="901" customFormat="1" ht="154.5" customHeight="1" x14ac:dyDescent="0.45">
      <c r="B274" s="902"/>
      <c r="C274" s="903"/>
      <c r="D274" s="904"/>
      <c r="E274" s="904"/>
      <c r="F274" s="905" t="s">
        <v>3780</v>
      </c>
      <c r="G274" s="906" t="s">
        <v>3781</v>
      </c>
      <c r="H274" s="907">
        <v>0.2</v>
      </c>
      <c r="I274" s="908">
        <v>44576</v>
      </c>
      <c r="J274" s="908">
        <v>44926</v>
      </c>
      <c r="K274" s="907">
        <v>0.1</v>
      </c>
      <c r="L274" s="907">
        <v>0.2</v>
      </c>
      <c r="M274" s="909">
        <v>0.6</v>
      </c>
      <c r="N274" s="907">
        <v>1</v>
      </c>
      <c r="O274" s="910"/>
      <c r="P274" s="910"/>
      <c r="Q274" s="1122"/>
      <c r="R274" s="1198"/>
      <c r="S274" s="1215"/>
      <c r="T274" s="1186">
        <v>0.65</v>
      </c>
      <c r="U274" s="976" t="s">
        <v>3782</v>
      </c>
      <c r="V274" s="976" t="s">
        <v>3783</v>
      </c>
      <c r="W274" s="949" t="str">
        <f t="shared" si="19"/>
        <v>En gestión</v>
      </c>
      <c r="X274" s="949" t="str">
        <f t="shared" si="18"/>
        <v>En gestión</v>
      </c>
      <c r="Y274" s="928"/>
      <c r="Z274" s="1179"/>
      <c r="AA274" s="1179"/>
      <c r="AB274" s="1216"/>
      <c r="AC274" s="1216"/>
      <c r="AD274" s="1231" t="s">
        <v>58</v>
      </c>
      <c r="AE274" s="1217"/>
      <c r="AF274" s="1218"/>
      <c r="AG274" s="953"/>
      <c r="AH274" s="1195"/>
      <c r="AI274" s="1229"/>
      <c r="AJ274" s="955"/>
      <c r="AK274" s="950"/>
      <c r="AL274" s="950"/>
      <c r="AM274" s="962"/>
      <c r="AN274" s="1230"/>
    </row>
    <row r="275" spans="2:40" s="901" customFormat="1" ht="154.5" customHeight="1" x14ac:dyDescent="0.45">
      <c r="B275" s="902"/>
      <c r="C275" s="903"/>
      <c r="D275" s="904"/>
      <c r="E275" s="904"/>
      <c r="F275" s="905" t="s">
        <v>3784</v>
      </c>
      <c r="G275" s="906" t="s">
        <v>3785</v>
      </c>
      <c r="H275" s="907">
        <v>0.4</v>
      </c>
      <c r="I275" s="908">
        <v>44576</v>
      </c>
      <c r="J275" s="908">
        <v>44926</v>
      </c>
      <c r="K275" s="907">
        <v>0.25</v>
      </c>
      <c r="L275" s="907">
        <v>0.35</v>
      </c>
      <c r="M275" s="909">
        <v>0.67</v>
      </c>
      <c r="N275" s="907">
        <v>1</v>
      </c>
      <c r="O275" s="910"/>
      <c r="P275" s="910"/>
      <c r="Q275" s="1122"/>
      <c r="R275" s="1198"/>
      <c r="S275" s="1215"/>
      <c r="T275" s="1186">
        <v>0.4</v>
      </c>
      <c r="U275" s="976" t="s">
        <v>3777</v>
      </c>
      <c r="V275" s="1190" t="s">
        <v>3786</v>
      </c>
      <c r="W275" s="949" t="str">
        <f t="shared" si="19"/>
        <v>En gestión</v>
      </c>
      <c r="X275" s="949" t="str">
        <f t="shared" si="18"/>
        <v>En gestión</v>
      </c>
      <c r="Y275" s="928"/>
      <c r="Z275" s="1179"/>
      <c r="AA275" s="1179"/>
      <c r="AB275" s="1216"/>
      <c r="AC275" s="1216"/>
      <c r="AD275" s="1228" t="s">
        <v>3779</v>
      </c>
      <c r="AE275" s="1217"/>
      <c r="AF275" s="1218"/>
      <c r="AG275" s="953"/>
      <c r="AH275" s="1195"/>
      <c r="AI275" s="1229"/>
      <c r="AJ275" s="955"/>
      <c r="AK275" s="950"/>
      <c r="AL275" s="950"/>
      <c r="AM275" s="962"/>
      <c r="AN275" s="1230"/>
    </row>
    <row r="276" spans="2:40" s="901" customFormat="1" ht="154.5" customHeight="1" x14ac:dyDescent="0.45">
      <c r="B276" s="902"/>
      <c r="C276" s="903"/>
      <c r="D276" s="904"/>
      <c r="E276" s="904"/>
      <c r="F276" s="905" t="s">
        <v>3787</v>
      </c>
      <c r="G276" s="906" t="s">
        <v>3788</v>
      </c>
      <c r="H276" s="907">
        <v>0.2</v>
      </c>
      <c r="I276" s="908">
        <v>44576</v>
      </c>
      <c r="J276" s="908">
        <v>44926</v>
      </c>
      <c r="K276" s="907">
        <v>0.25</v>
      </c>
      <c r="L276" s="907">
        <v>0.5</v>
      </c>
      <c r="M276" s="909">
        <v>0.75</v>
      </c>
      <c r="N276" s="907">
        <v>1</v>
      </c>
      <c r="O276" s="910"/>
      <c r="P276" s="910"/>
      <c r="Q276" s="1133"/>
      <c r="R276" s="1198"/>
      <c r="S276" s="1215"/>
      <c r="T276" s="1186">
        <v>0.8</v>
      </c>
      <c r="U276" s="976" t="s">
        <v>3789</v>
      </c>
      <c r="V276" s="976" t="s">
        <v>3790</v>
      </c>
      <c r="W276" s="949" t="str">
        <f t="shared" si="19"/>
        <v>En gestión</v>
      </c>
      <c r="X276" s="949" t="str">
        <f t="shared" si="18"/>
        <v>En gestión</v>
      </c>
      <c r="Y276" s="928"/>
      <c r="Z276" s="1179"/>
      <c r="AA276" s="1179"/>
      <c r="AB276" s="1216"/>
      <c r="AC276" s="1216"/>
      <c r="AD276" s="1232" t="s">
        <v>58</v>
      </c>
      <c r="AE276" s="1217"/>
      <c r="AF276" s="1218"/>
      <c r="AG276" s="953"/>
      <c r="AH276" s="1195"/>
      <c r="AI276" s="1229"/>
      <c r="AJ276" s="955"/>
      <c r="AK276" s="950"/>
      <c r="AL276" s="950"/>
      <c r="AM276" s="962"/>
      <c r="AN276" s="1230"/>
    </row>
    <row r="277" spans="2:40" s="901" customFormat="1" ht="154.5" customHeight="1" x14ac:dyDescent="0.45">
      <c r="B277" s="902" t="s">
        <v>782</v>
      </c>
      <c r="C277" s="903" t="s">
        <v>3791</v>
      </c>
      <c r="D277" s="904" t="s">
        <v>3792</v>
      </c>
      <c r="E277" s="904" t="s">
        <v>3793</v>
      </c>
      <c r="F277" s="905" t="s">
        <v>3794</v>
      </c>
      <c r="G277" s="906" t="s">
        <v>3795</v>
      </c>
      <c r="H277" s="907">
        <v>0.55000000000000004</v>
      </c>
      <c r="I277" s="908">
        <v>44562</v>
      </c>
      <c r="J277" s="906" t="s">
        <v>538</v>
      </c>
      <c r="K277" s="907">
        <v>0.2</v>
      </c>
      <c r="L277" s="907">
        <v>0.4</v>
      </c>
      <c r="M277" s="909">
        <v>0.8</v>
      </c>
      <c r="N277" s="907">
        <v>1</v>
      </c>
      <c r="O277" s="910">
        <v>15400000</v>
      </c>
      <c r="P277" s="910">
        <v>52708756</v>
      </c>
      <c r="Q277" s="1122"/>
      <c r="R277" s="1043">
        <v>0.9</v>
      </c>
      <c r="S277" s="1215" t="s">
        <v>3796</v>
      </c>
      <c r="T277" s="1186">
        <v>0.8</v>
      </c>
      <c r="U277" s="976" t="s">
        <v>3789</v>
      </c>
      <c r="V277" s="976" t="s">
        <v>3797</v>
      </c>
      <c r="W277" s="949" t="str">
        <f t="shared" si="19"/>
        <v>En gestión</v>
      </c>
      <c r="X277" s="949" t="str">
        <f t="shared" si="18"/>
        <v>En gestión</v>
      </c>
      <c r="Y277" s="928" t="s">
        <v>3692</v>
      </c>
      <c r="Z277" s="1179">
        <f>SUMPRODUCT(H277:H278,T277:T278)</f>
        <v>0.89000000000000012</v>
      </c>
      <c r="AA277" s="1179">
        <f>SUMPRODUCT(H277:H278,M277:M278)</f>
        <v>0.89000000000000012</v>
      </c>
      <c r="AB277" s="1216" t="str">
        <f t="shared" si="20"/>
        <v>En gestión</v>
      </c>
      <c r="AC277" s="1216" t="str">
        <f t="shared" si="21"/>
        <v>En gestión</v>
      </c>
      <c r="AD277" s="1233" t="s">
        <v>58</v>
      </c>
      <c r="AE277" s="1217">
        <v>52708756</v>
      </c>
      <c r="AF277" s="1218">
        <v>52708756</v>
      </c>
      <c r="AG277" s="953">
        <v>39531567</v>
      </c>
      <c r="AH277" s="1195">
        <v>15400000</v>
      </c>
      <c r="AI277" s="955">
        <v>15400000</v>
      </c>
      <c r="AJ277" s="955">
        <v>15400000</v>
      </c>
      <c r="AK277" s="950" t="s">
        <v>3612</v>
      </c>
      <c r="AL277" s="950" t="s">
        <v>793</v>
      </c>
      <c r="AM277" s="962" t="s">
        <v>794</v>
      </c>
      <c r="AN277" s="950" t="s">
        <v>2274</v>
      </c>
    </row>
    <row r="278" spans="2:40" s="901" customFormat="1" ht="154.5" customHeight="1" x14ac:dyDescent="0.45">
      <c r="B278" s="902"/>
      <c r="C278" s="903"/>
      <c r="D278" s="904"/>
      <c r="E278" s="904"/>
      <c r="F278" s="905" t="s">
        <v>3798</v>
      </c>
      <c r="G278" s="906" t="s">
        <v>3799</v>
      </c>
      <c r="H278" s="907">
        <v>0.45</v>
      </c>
      <c r="I278" s="908">
        <v>44576</v>
      </c>
      <c r="J278" s="908">
        <v>44742</v>
      </c>
      <c r="K278" s="907">
        <v>0.5</v>
      </c>
      <c r="L278" s="907">
        <v>1</v>
      </c>
      <c r="M278" s="909">
        <v>1</v>
      </c>
      <c r="N278" s="907">
        <v>1</v>
      </c>
      <c r="O278" s="910"/>
      <c r="P278" s="910"/>
      <c r="Q278" s="1133"/>
      <c r="R278" s="1198"/>
      <c r="S278" s="1215"/>
      <c r="T278" s="1186">
        <v>1</v>
      </c>
      <c r="U278" s="976" t="s">
        <v>3800</v>
      </c>
      <c r="V278" s="976" t="s">
        <v>3801</v>
      </c>
      <c r="W278" s="949" t="str">
        <f t="shared" si="19"/>
        <v>Terminado</v>
      </c>
      <c r="X278" s="949" t="str">
        <f t="shared" si="18"/>
        <v>Terminado</v>
      </c>
      <c r="Y278" s="928"/>
      <c r="Z278" s="1179"/>
      <c r="AA278" s="1179"/>
      <c r="AB278" s="1216"/>
      <c r="AC278" s="1216"/>
      <c r="AD278" s="1233"/>
      <c r="AE278" s="1217"/>
      <c r="AF278" s="1218"/>
      <c r="AG278" s="953"/>
      <c r="AH278" s="1195"/>
      <c r="AI278" s="955"/>
      <c r="AJ278" s="955"/>
      <c r="AK278" s="950"/>
      <c r="AL278" s="950"/>
      <c r="AM278" s="962"/>
      <c r="AN278" s="950"/>
    </row>
    <row r="279" spans="2:40" s="901" customFormat="1" ht="154.5" customHeight="1" x14ac:dyDescent="0.45">
      <c r="B279" s="902" t="s">
        <v>782</v>
      </c>
      <c r="C279" s="903" t="s">
        <v>3802</v>
      </c>
      <c r="D279" s="904" t="s">
        <v>3803</v>
      </c>
      <c r="E279" s="906" t="s">
        <v>3804</v>
      </c>
      <c r="F279" s="905" t="s">
        <v>3805</v>
      </c>
      <c r="G279" s="906" t="s">
        <v>3806</v>
      </c>
      <c r="H279" s="907">
        <v>0.2</v>
      </c>
      <c r="I279" s="908">
        <v>44562</v>
      </c>
      <c r="J279" s="908">
        <v>44926</v>
      </c>
      <c r="K279" s="907">
        <v>0.2</v>
      </c>
      <c r="L279" s="907">
        <v>0.4</v>
      </c>
      <c r="M279" s="909">
        <v>0.7</v>
      </c>
      <c r="N279" s="907">
        <v>1</v>
      </c>
      <c r="O279" s="910">
        <v>104732464</v>
      </c>
      <c r="P279" s="910">
        <v>37852290</v>
      </c>
      <c r="Q279" s="1122"/>
      <c r="R279" s="1234">
        <v>0.7</v>
      </c>
      <c r="S279" s="1235" t="s">
        <v>3807</v>
      </c>
      <c r="T279" s="947">
        <v>0.7</v>
      </c>
      <c r="U279" s="976" t="s">
        <v>3808</v>
      </c>
      <c r="V279" s="976" t="s">
        <v>3809</v>
      </c>
      <c r="W279" s="949" t="str">
        <f t="shared" si="19"/>
        <v>En gestión</v>
      </c>
      <c r="X279" s="949" t="str">
        <f t="shared" si="18"/>
        <v>En gestión</v>
      </c>
      <c r="Y279" s="1236" t="s">
        <v>3807</v>
      </c>
      <c r="Z279" s="1179">
        <f>SUMPRODUCT(H279:H282,T279:T282)</f>
        <v>0.7</v>
      </c>
      <c r="AA279" s="1179">
        <f>SUMPRODUCT(H279:H282,M279:M282)</f>
        <v>0.7</v>
      </c>
      <c r="AB279" s="1216" t="str">
        <f t="shared" si="20"/>
        <v>En gestión</v>
      </c>
      <c r="AC279" s="1216" t="str">
        <f t="shared" si="21"/>
        <v>En gestión</v>
      </c>
      <c r="AD279" s="962" t="s">
        <v>58</v>
      </c>
      <c r="AE279" s="1217">
        <v>37852290</v>
      </c>
      <c r="AF279" s="1218">
        <v>37852290</v>
      </c>
      <c r="AG279" s="953">
        <v>28389217.5</v>
      </c>
      <c r="AH279" s="1237">
        <v>104732464.09999999</v>
      </c>
      <c r="AI279" s="1182">
        <v>104732464.09999999</v>
      </c>
      <c r="AJ279" s="955">
        <v>93508142.099999994</v>
      </c>
      <c r="AK279" s="950" t="s">
        <v>3612</v>
      </c>
      <c r="AL279" s="950" t="s">
        <v>793</v>
      </c>
      <c r="AM279" s="950" t="s">
        <v>794</v>
      </c>
      <c r="AN279" s="962" t="s">
        <v>2274</v>
      </c>
    </row>
    <row r="280" spans="2:40" s="901" customFormat="1" ht="154.5" customHeight="1" x14ac:dyDescent="0.45">
      <c r="B280" s="902"/>
      <c r="C280" s="903"/>
      <c r="D280" s="904"/>
      <c r="E280" s="906"/>
      <c r="F280" s="905" t="s">
        <v>3810</v>
      </c>
      <c r="G280" s="906" t="s">
        <v>3811</v>
      </c>
      <c r="H280" s="907">
        <v>0.2</v>
      </c>
      <c r="I280" s="908">
        <v>44562</v>
      </c>
      <c r="J280" s="908">
        <v>44926</v>
      </c>
      <c r="K280" s="907">
        <v>0.3</v>
      </c>
      <c r="L280" s="907">
        <v>0.5</v>
      </c>
      <c r="M280" s="909">
        <v>0.7</v>
      </c>
      <c r="N280" s="907">
        <v>1</v>
      </c>
      <c r="O280" s="910"/>
      <c r="P280" s="910"/>
      <c r="Q280" s="1122"/>
      <c r="R280" s="1234"/>
      <c r="S280" s="1235"/>
      <c r="T280" s="947">
        <v>0.7</v>
      </c>
      <c r="U280" s="976" t="s">
        <v>3812</v>
      </c>
      <c r="V280" s="1190" t="s">
        <v>3813</v>
      </c>
      <c r="W280" s="949" t="str">
        <f t="shared" si="19"/>
        <v>En gestión</v>
      </c>
      <c r="X280" s="949" t="str">
        <f t="shared" si="18"/>
        <v>En gestión</v>
      </c>
      <c r="Y280" s="1236"/>
      <c r="Z280" s="1179"/>
      <c r="AA280" s="1179"/>
      <c r="AB280" s="1216"/>
      <c r="AC280" s="1216"/>
      <c r="AD280" s="962"/>
      <c r="AE280" s="1217"/>
      <c r="AF280" s="1218"/>
      <c r="AG280" s="953"/>
      <c r="AH280" s="1237"/>
      <c r="AI280" s="1182"/>
      <c r="AJ280" s="955"/>
      <c r="AK280" s="950"/>
      <c r="AL280" s="950"/>
      <c r="AM280" s="950"/>
      <c r="AN280" s="962"/>
    </row>
    <row r="281" spans="2:40" s="901" customFormat="1" ht="154.5" customHeight="1" x14ac:dyDescent="0.45">
      <c r="B281" s="902"/>
      <c r="C281" s="903"/>
      <c r="D281" s="904"/>
      <c r="E281" s="906" t="s">
        <v>3814</v>
      </c>
      <c r="F281" s="905" t="s">
        <v>3815</v>
      </c>
      <c r="G281" s="906" t="s">
        <v>3816</v>
      </c>
      <c r="H281" s="907">
        <v>0.4</v>
      </c>
      <c r="I281" s="908">
        <v>44607</v>
      </c>
      <c r="J281" s="908">
        <v>44926</v>
      </c>
      <c r="K281" s="907">
        <v>0.2</v>
      </c>
      <c r="L281" s="907">
        <v>0.4</v>
      </c>
      <c r="M281" s="909">
        <v>0.7</v>
      </c>
      <c r="N281" s="907">
        <v>1</v>
      </c>
      <c r="O281" s="910"/>
      <c r="P281" s="910"/>
      <c r="Q281" s="1122"/>
      <c r="R281" s="1234"/>
      <c r="S281" s="1235"/>
      <c r="T281" s="947">
        <v>0.7</v>
      </c>
      <c r="U281" s="976" t="s">
        <v>3817</v>
      </c>
      <c r="V281" s="976" t="s">
        <v>3818</v>
      </c>
      <c r="W281" s="949" t="str">
        <f t="shared" si="19"/>
        <v>En gestión</v>
      </c>
      <c r="X281" s="949" t="str">
        <f t="shared" si="18"/>
        <v>En gestión</v>
      </c>
      <c r="Y281" s="1236"/>
      <c r="Z281" s="1179"/>
      <c r="AA281" s="1179"/>
      <c r="AB281" s="1216"/>
      <c r="AC281" s="1216"/>
      <c r="AD281" s="962"/>
      <c r="AE281" s="1217"/>
      <c r="AF281" s="1218"/>
      <c r="AG281" s="953"/>
      <c r="AH281" s="1237"/>
      <c r="AI281" s="1182"/>
      <c r="AJ281" s="955"/>
      <c r="AK281" s="950"/>
      <c r="AL281" s="950"/>
      <c r="AM281" s="950"/>
      <c r="AN281" s="962"/>
    </row>
    <row r="282" spans="2:40" s="901" customFormat="1" ht="154.5" customHeight="1" x14ac:dyDescent="0.45">
      <c r="B282" s="902"/>
      <c r="C282" s="903"/>
      <c r="D282" s="904"/>
      <c r="E282" s="906"/>
      <c r="F282" s="905" t="s">
        <v>3819</v>
      </c>
      <c r="G282" s="906" t="s">
        <v>3820</v>
      </c>
      <c r="H282" s="907">
        <v>0.2</v>
      </c>
      <c r="I282" s="908">
        <v>44652</v>
      </c>
      <c r="J282" s="908">
        <v>44926</v>
      </c>
      <c r="K282" s="907">
        <v>0</v>
      </c>
      <c r="L282" s="907">
        <v>0.3</v>
      </c>
      <c r="M282" s="909">
        <v>0.7</v>
      </c>
      <c r="N282" s="907">
        <v>1</v>
      </c>
      <c r="O282" s="910"/>
      <c r="P282" s="910"/>
      <c r="Q282" s="1122"/>
      <c r="R282" s="1234"/>
      <c r="S282" s="1235"/>
      <c r="T282" s="947">
        <v>0.7</v>
      </c>
      <c r="U282" s="976" t="s">
        <v>3821</v>
      </c>
      <c r="V282" s="1190" t="s">
        <v>3822</v>
      </c>
      <c r="W282" s="949" t="str">
        <f t="shared" si="19"/>
        <v>En gestión</v>
      </c>
      <c r="X282" s="949" t="str">
        <f t="shared" si="18"/>
        <v>En gestión</v>
      </c>
      <c r="Y282" s="1236"/>
      <c r="Z282" s="1179"/>
      <c r="AA282" s="1179"/>
      <c r="AB282" s="1216"/>
      <c r="AC282" s="1216"/>
      <c r="AD282" s="962"/>
      <c r="AE282" s="1217"/>
      <c r="AF282" s="1218"/>
      <c r="AG282" s="953"/>
      <c r="AH282" s="1237"/>
      <c r="AI282" s="1182"/>
      <c r="AJ282" s="955"/>
      <c r="AK282" s="950"/>
      <c r="AL282" s="950"/>
      <c r="AM282" s="950"/>
      <c r="AN282" s="962"/>
    </row>
    <row r="283" spans="2:40" s="901" customFormat="1" ht="154.5" customHeight="1" x14ac:dyDescent="0.45">
      <c r="B283" s="902" t="s">
        <v>782</v>
      </c>
      <c r="C283" s="903" t="s">
        <v>3823</v>
      </c>
      <c r="D283" s="904" t="s">
        <v>3824</v>
      </c>
      <c r="E283" s="904" t="s">
        <v>3825</v>
      </c>
      <c r="F283" s="905" t="s">
        <v>3826</v>
      </c>
      <c r="G283" s="906" t="s">
        <v>3827</v>
      </c>
      <c r="H283" s="907">
        <v>0.25</v>
      </c>
      <c r="I283" s="908">
        <v>44635</v>
      </c>
      <c r="J283" s="908">
        <v>44670</v>
      </c>
      <c r="K283" s="907">
        <v>0.3</v>
      </c>
      <c r="L283" s="907">
        <v>1</v>
      </c>
      <c r="M283" s="909">
        <v>1</v>
      </c>
      <c r="N283" s="907">
        <v>1</v>
      </c>
      <c r="O283" s="910">
        <v>20412753</v>
      </c>
      <c r="P283" s="910">
        <v>43563668</v>
      </c>
      <c r="Q283" s="1135"/>
      <c r="R283" s="1194">
        <v>0.8</v>
      </c>
      <c r="S283" s="913" t="s">
        <v>3828</v>
      </c>
      <c r="T283" s="1186">
        <v>1</v>
      </c>
      <c r="U283" s="1190" t="s">
        <v>2854</v>
      </c>
      <c r="V283" s="1190" t="s">
        <v>58</v>
      </c>
      <c r="W283" s="949" t="str">
        <f t="shared" si="19"/>
        <v>Terminado</v>
      </c>
      <c r="X283" s="949" t="str">
        <f t="shared" si="18"/>
        <v>Terminado</v>
      </c>
      <c r="Y283" s="1236" t="s">
        <v>3829</v>
      </c>
      <c r="Z283" s="1179">
        <f>SUMPRODUCT(H283:H286,T283:T286)</f>
        <v>0.86250000000000004</v>
      </c>
      <c r="AA283" s="1179">
        <f>SUMPRODUCT(H283:H286,M283:M286)</f>
        <v>0.85</v>
      </c>
      <c r="AB283" s="1216" t="str">
        <f t="shared" si="20"/>
        <v>En gestión</v>
      </c>
      <c r="AC283" s="1216" t="str">
        <f t="shared" si="21"/>
        <v>En gestión</v>
      </c>
      <c r="AD283" s="962" t="s">
        <v>58</v>
      </c>
      <c r="AE283" s="1217">
        <v>43563668</v>
      </c>
      <c r="AF283" s="1218">
        <v>43563668</v>
      </c>
      <c r="AG283" s="953">
        <v>32672751</v>
      </c>
      <c r="AH283" s="1238">
        <v>20412752.5</v>
      </c>
      <c r="AI283" s="1182">
        <v>20412752.5</v>
      </c>
      <c r="AJ283" s="1182">
        <v>20412752.5</v>
      </c>
      <c r="AK283" s="950" t="s">
        <v>3612</v>
      </c>
      <c r="AL283" s="950" t="s">
        <v>793</v>
      </c>
      <c r="AM283" s="962" t="s">
        <v>794</v>
      </c>
      <c r="AN283" s="950" t="s">
        <v>2274</v>
      </c>
    </row>
    <row r="284" spans="2:40" s="901" customFormat="1" ht="154.5" customHeight="1" x14ac:dyDescent="0.45">
      <c r="B284" s="902"/>
      <c r="C284" s="903"/>
      <c r="D284" s="904"/>
      <c r="E284" s="904"/>
      <c r="F284" s="905" t="s">
        <v>3830</v>
      </c>
      <c r="G284" s="906" t="s">
        <v>3831</v>
      </c>
      <c r="H284" s="907">
        <v>0.25</v>
      </c>
      <c r="I284" s="908">
        <v>44672</v>
      </c>
      <c r="J284" s="908">
        <v>44694</v>
      </c>
      <c r="K284" s="907">
        <v>0</v>
      </c>
      <c r="L284" s="907">
        <v>1</v>
      </c>
      <c r="M284" s="909">
        <v>1</v>
      </c>
      <c r="N284" s="907">
        <v>1</v>
      </c>
      <c r="O284" s="910"/>
      <c r="P284" s="910"/>
      <c r="Q284" s="1122"/>
      <c r="R284" s="1196"/>
      <c r="S284" s="913"/>
      <c r="T284" s="1186">
        <v>1</v>
      </c>
      <c r="U284" s="1190" t="s">
        <v>2854</v>
      </c>
      <c r="V284" s="1190" t="s">
        <v>58</v>
      </c>
      <c r="W284" s="949" t="str">
        <f t="shared" si="19"/>
        <v>Terminado</v>
      </c>
      <c r="X284" s="949" t="str">
        <f t="shared" si="18"/>
        <v>Terminado</v>
      </c>
      <c r="Y284" s="1236"/>
      <c r="Z284" s="1179"/>
      <c r="AA284" s="1179"/>
      <c r="AB284" s="1216"/>
      <c r="AC284" s="1216"/>
      <c r="AD284" s="962"/>
      <c r="AE284" s="1217"/>
      <c r="AF284" s="1218"/>
      <c r="AG284" s="953"/>
      <c r="AH284" s="1238"/>
      <c r="AI284" s="1182"/>
      <c r="AJ284" s="1182"/>
      <c r="AK284" s="950"/>
      <c r="AL284" s="950"/>
      <c r="AM284" s="962"/>
      <c r="AN284" s="950"/>
    </row>
    <row r="285" spans="2:40" s="901" customFormat="1" ht="154.5" customHeight="1" x14ac:dyDescent="0.45">
      <c r="B285" s="902"/>
      <c r="C285" s="903"/>
      <c r="D285" s="904"/>
      <c r="E285" s="904"/>
      <c r="F285" s="905" t="s">
        <v>3832</v>
      </c>
      <c r="G285" s="906" t="s">
        <v>3833</v>
      </c>
      <c r="H285" s="907">
        <v>0.25</v>
      </c>
      <c r="I285" s="908">
        <v>44697</v>
      </c>
      <c r="J285" s="908">
        <v>44925</v>
      </c>
      <c r="K285" s="907">
        <v>0</v>
      </c>
      <c r="L285" s="907">
        <v>0.5</v>
      </c>
      <c r="M285" s="909">
        <v>0.8</v>
      </c>
      <c r="N285" s="907">
        <v>1</v>
      </c>
      <c r="O285" s="910"/>
      <c r="P285" s="910"/>
      <c r="Q285" s="1122"/>
      <c r="R285" s="1196"/>
      <c r="S285" s="913"/>
      <c r="T285" s="1186">
        <v>0.85</v>
      </c>
      <c r="U285" s="976" t="s">
        <v>3834</v>
      </c>
      <c r="V285" s="976" t="s">
        <v>3835</v>
      </c>
      <c r="W285" s="949" t="str">
        <f t="shared" si="19"/>
        <v>En gestión</v>
      </c>
      <c r="X285" s="949" t="str">
        <f t="shared" si="18"/>
        <v>En gestión</v>
      </c>
      <c r="Y285" s="1236"/>
      <c r="Z285" s="1179"/>
      <c r="AA285" s="1179"/>
      <c r="AB285" s="1216"/>
      <c r="AC285" s="1216"/>
      <c r="AD285" s="962"/>
      <c r="AE285" s="1217"/>
      <c r="AF285" s="1218"/>
      <c r="AG285" s="953"/>
      <c r="AH285" s="1238"/>
      <c r="AI285" s="1182"/>
      <c r="AJ285" s="1182"/>
      <c r="AK285" s="950"/>
      <c r="AL285" s="950"/>
      <c r="AM285" s="962"/>
      <c r="AN285" s="950"/>
    </row>
    <row r="286" spans="2:40" s="901" customFormat="1" ht="154.5" customHeight="1" x14ac:dyDescent="0.45">
      <c r="B286" s="902"/>
      <c r="C286" s="903"/>
      <c r="D286" s="904"/>
      <c r="E286" s="904"/>
      <c r="F286" s="905" t="s">
        <v>3836</v>
      </c>
      <c r="G286" s="906" t="s">
        <v>3837</v>
      </c>
      <c r="H286" s="907">
        <v>0.25</v>
      </c>
      <c r="I286" s="908">
        <v>44669</v>
      </c>
      <c r="J286" s="908">
        <v>44925</v>
      </c>
      <c r="K286" s="907">
        <v>0</v>
      </c>
      <c r="L286" s="907">
        <v>0.2</v>
      </c>
      <c r="M286" s="909">
        <v>0.6</v>
      </c>
      <c r="N286" s="907">
        <v>1</v>
      </c>
      <c r="O286" s="910"/>
      <c r="P286" s="910"/>
      <c r="Q286" s="1122"/>
      <c r="R286" s="1196"/>
      <c r="S286" s="913"/>
      <c r="T286" s="1186">
        <v>0.6</v>
      </c>
      <c r="U286" s="976" t="s">
        <v>3838</v>
      </c>
      <c r="V286" s="976" t="s">
        <v>3839</v>
      </c>
      <c r="W286" s="949" t="str">
        <f t="shared" si="19"/>
        <v>En gestión</v>
      </c>
      <c r="X286" s="949" t="str">
        <f t="shared" si="18"/>
        <v>En gestión</v>
      </c>
      <c r="Y286" s="1236"/>
      <c r="Z286" s="1179"/>
      <c r="AA286" s="1179"/>
      <c r="AB286" s="1216"/>
      <c r="AC286" s="1216"/>
      <c r="AD286" s="962"/>
      <c r="AE286" s="1217"/>
      <c r="AF286" s="1218"/>
      <c r="AG286" s="953"/>
      <c r="AH286" s="1238"/>
      <c r="AI286" s="1182"/>
      <c r="AJ286" s="1182"/>
      <c r="AK286" s="950"/>
      <c r="AL286" s="950"/>
      <c r="AM286" s="962"/>
      <c r="AN286" s="950"/>
    </row>
    <row r="287" spans="2:40" s="901" customFormat="1" ht="154.5" customHeight="1" x14ac:dyDescent="0.45">
      <c r="B287" s="902" t="s">
        <v>782</v>
      </c>
      <c r="C287" s="903" t="s">
        <v>3840</v>
      </c>
      <c r="D287" s="904" t="s">
        <v>3841</v>
      </c>
      <c r="E287" s="904" t="s">
        <v>3825</v>
      </c>
      <c r="F287" s="905" t="s">
        <v>3842</v>
      </c>
      <c r="G287" s="906" t="s">
        <v>3843</v>
      </c>
      <c r="H287" s="907">
        <v>0.3</v>
      </c>
      <c r="I287" s="908">
        <v>44774</v>
      </c>
      <c r="J287" s="908">
        <v>44819</v>
      </c>
      <c r="K287" s="907">
        <v>0</v>
      </c>
      <c r="L287" s="907">
        <v>0</v>
      </c>
      <c r="M287" s="909">
        <v>1</v>
      </c>
      <c r="N287" s="907">
        <v>1</v>
      </c>
      <c r="O287" s="1239">
        <v>0</v>
      </c>
      <c r="P287" s="910">
        <v>17804282</v>
      </c>
      <c r="Q287" s="1122"/>
      <c r="R287" s="1194">
        <v>0.7</v>
      </c>
      <c r="S287" s="913" t="s">
        <v>3844</v>
      </c>
      <c r="T287" s="1186">
        <v>1</v>
      </c>
      <c r="U287" s="976" t="s">
        <v>3845</v>
      </c>
      <c r="V287" s="976" t="s">
        <v>3846</v>
      </c>
      <c r="W287" s="949" t="str">
        <f t="shared" si="19"/>
        <v>Terminado</v>
      </c>
      <c r="X287" s="949" t="str">
        <f t="shared" si="18"/>
        <v>Terminado</v>
      </c>
      <c r="Y287" s="1236" t="s">
        <v>3847</v>
      </c>
      <c r="Z287" s="1179">
        <f>SUMPRODUCT(T287:T289,H287:H289)</f>
        <v>0.33999999999999997</v>
      </c>
      <c r="AA287" s="1179">
        <f>SUMPRODUCT(H287:H289,M287:M289)</f>
        <v>0.33999999999999997</v>
      </c>
      <c r="AB287" s="1216" t="str">
        <f>IF(AA287&lt;1%,"Sin iniciar",IF(AA287=100%,"Terminado","En gestión"))</f>
        <v>En gestión</v>
      </c>
      <c r="AC287" s="1216" t="str">
        <f>IF(Z287&lt;1%,"Sin iniciar",IF(Z287=100%,"Terminado","En gestión"))</f>
        <v>En gestión</v>
      </c>
      <c r="AD287" s="962" t="s">
        <v>58</v>
      </c>
      <c r="AE287" s="1217">
        <v>17804282</v>
      </c>
      <c r="AF287" s="1218">
        <v>17804282</v>
      </c>
      <c r="AG287" s="953">
        <v>13353211.5</v>
      </c>
      <c r="AH287" s="1219">
        <v>0</v>
      </c>
      <c r="AI287" s="953">
        <v>0</v>
      </c>
      <c r="AJ287" s="953">
        <v>0</v>
      </c>
      <c r="AK287" s="1240" t="s">
        <v>90</v>
      </c>
      <c r="AL287" s="1240" t="s">
        <v>90</v>
      </c>
      <c r="AM287" s="1240" t="s">
        <v>90</v>
      </c>
      <c r="AN287" s="1240" t="s">
        <v>90</v>
      </c>
    </row>
    <row r="288" spans="2:40" s="901" customFormat="1" ht="154.5" customHeight="1" x14ac:dyDescent="0.45">
      <c r="B288" s="902"/>
      <c r="C288" s="903"/>
      <c r="D288" s="904"/>
      <c r="E288" s="904"/>
      <c r="F288" s="905" t="s">
        <v>3848</v>
      </c>
      <c r="G288" s="906" t="s">
        <v>3849</v>
      </c>
      <c r="H288" s="907">
        <v>0.2</v>
      </c>
      <c r="I288" s="908">
        <v>44820</v>
      </c>
      <c r="J288" s="908">
        <v>44869</v>
      </c>
      <c r="K288" s="907">
        <v>0</v>
      </c>
      <c r="L288" s="907">
        <v>0</v>
      </c>
      <c r="M288" s="909">
        <v>0.2</v>
      </c>
      <c r="N288" s="907">
        <v>1</v>
      </c>
      <c r="O288" s="1239"/>
      <c r="P288" s="910"/>
      <c r="Q288" s="1122"/>
      <c r="R288" s="1196"/>
      <c r="S288" s="913"/>
      <c r="T288" s="1186">
        <v>0.2</v>
      </c>
      <c r="U288" s="976" t="s">
        <v>3850</v>
      </c>
      <c r="V288" s="976" t="s">
        <v>3851</v>
      </c>
      <c r="W288" s="949" t="str">
        <f t="shared" si="19"/>
        <v>En gestión</v>
      </c>
      <c r="X288" s="949" t="str">
        <f t="shared" si="18"/>
        <v>En gestión</v>
      </c>
      <c r="Y288" s="1236"/>
      <c r="Z288" s="1179"/>
      <c r="AA288" s="1179"/>
      <c r="AB288" s="1216"/>
      <c r="AC288" s="1216"/>
      <c r="AD288" s="962"/>
      <c r="AE288" s="1217"/>
      <c r="AF288" s="1218"/>
      <c r="AG288" s="953"/>
      <c r="AH288" s="1219"/>
      <c r="AI288" s="953"/>
      <c r="AJ288" s="953"/>
      <c r="AK288" s="1240"/>
      <c r="AL288" s="1240"/>
      <c r="AM288" s="1240"/>
      <c r="AN288" s="1240"/>
    </row>
    <row r="289" spans="2:40" s="901" customFormat="1" ht="154.5" customHeight="1" x14ac:dyDescent="0.45">
      <c r="B289" s="902"/>
      <c r="C289" s="903"/>
      <c r="D289" s="904"/>
      <c r="E289" s="904"/>
      <c r="F289" s="905" t="s">
        <v>3852</v>
      </c>
      <c r="G289" s="906" t="s">
        <v>3853</v>
      </c>
      <c r="H289" s="907">
        <v>0.5</v>
      </c>
      <c r="I289" s="908">
        <v>44873</v>
      </c>
      <c r="J289" s="908">
        <v>44915</v>
      </c>
      <c r="K289" s="907">
        <v>0</v>
      </c>
      <c r="L289" s="907">
        <v>0</v>
      </c>
      <c r="M289" s="909">
        <v>0</v>
      </c>
      <c r="N289" s="907">
        <v>1</v>
      </c>
      <c r="O289" s="1239"/>
      <c r="P289" s="910"/>
      <c r="Q289" s="1122"/>
      <c r="R289" s="1196"/>
      <c r="S289" s="913"/>
      <c r="T289" s="1186">
        <v>0</v>
      </c>
      <c r="U289" s="1190" t="s">
        <v>3854</v>
      </c>
      <c r="V289" s="1190" t="s">
        <v>58</v>
      </c>
      <c r="W289" s="949" t="str">
        <f t="shared" si="19"/>
        <v>Sin iniciar</v>
      </c>
      <c r="X289" s="949" t="str">
        <f t="shared" si="18"/>
        <v>Sin iniciar</v>
      </c>
      <c r="Y289" s="1236"/>
      <c r="Z289" s="1179"/>
      <c r="AA289" s="1179"/>
      <c r="AB289" s="1216"/>
      <c r="AC289" s="1216"/>
      <c r="AD289" s="962"/>
      <c r="AE289" s="1217"/>
      <c r="AF289" s="1218"/>
      <c r="AG289" s="953"/>
      <c r="AH289" s="1219"/>
      <c r="AI289" s="953"/>
      <c r="AJ289" s="953"/>
      <c r="AK289" s="1240"/>
      <c r="AL289" s="1240"/>
      <c r="AM289" s="1240"/>
      <c r="AN289" s="1240"/>
    </row>
    <row r="290" spans="2:40" s="901" customFormat="1" ht="154.5" customHeight="1" x14ac:dyDescent="0.45">
      <c r="B290" s="902" t="s">
        <v>283</v>
      </c>
      <c r="C290" s="903" t="s">
        <v>3855</v>
      </c>
      <c r="D290" s="904" t="s">
        <v>3856</v>
      </c>
      <c r="E290" s="904" t="s">
        <v>3857</v>
      </c>
      <c r="F290" s="905" t="s">
        <v>3858</v>
      </c>
      <c r="G290" s="906" t="s">
        <v>288</v>
      </c>
      <c r="H290" s="907">
        <v>0.4</v>
      </c>
      <c r="I290" s="908">
        <v>44576</v>
      </c>
      <c r="J290" s="908">
        <v>44925</v>
      </c>
      <c r="K290" s="907">
        <v>0.25</v>
      </c>
      <c r="L290" s="907">
        <v>0.5</v>
      </c>
      <c r="M290" s="909">
        <v>0.75</v>
      </c>
      <c r="N290" s="907">
        <v>1</v>
      </c>
      <c r="O290" s="910">
        <v>98841333</v>
      </c>
      <c r="P290" s="910">
        <v>448195</v>
      </c>
      <c r="Q290" s="1122"/>
      <c r="R290" s="918">
        <v>0.9</v>
      </c>
      <c r="S290" s="946" t="s">
        <v>3859</v>
      </c>
      <c r="T290" s="977">
        <v>0.75</v>
      </c>
      <c r="U290" s="965" t="s">
        <v>3860</v>
      </c>
      <c r="V290" s="965" t="s">
        <v>3861</v>
      </c>
      <c r="W290" s="916" t="str">
        <f t="shared" si="19"/>
        <v>En gestión</v>
      </c>
      <c r="X290" s="916" t="str">
        <f>IF(T290&lt;1%,"Sin iniciar",IF(T290=100%,"Terminado","En gestión"))</f>
        <v>En gestión</v>
      </c>
      <c r="Y290" s="1061" t="s">
        <v>3862</v>
      </c>
      <c r="Z290" s="918">
        <f>SUMPRODUCT(H290:H291,T290:T291)</f>
        <v>0.9</v>
      </c>
      <c r="AA290" s="918">
        <f>SUMPRODUCT(H290:H291,M290:M291)</f>
        <v>0.9</v>
      </c>
      <c r="AB290" s="919" t="str">
        <f>IF(AA290&lt;1%,"Sin iniciar",IF(AA290=100%,"Terminado","En gestión"))</f>
        <v>En gestión</v>
      </c>
      <c r="AC290" s="919" t="str">
        <f>IF(Z290&lt;1%,"Sin iniciar",IF(Z290=100%,"Terminado","En gestión"))</f>
        <v>En gestión</v>
      </c>
      <c r="AD290" s="927" t="s">
        <v>58</v>
      </c>
      <c r="AE290" s="1004">
        <v>0</v>
      </c>
      <c r="AF290" s="1005">
        <v>0</v>
      </c>
      <c r="AG290" s="1005">
        <v>360550.35</v>
      </c>
      <c r="AH290" s="1154">
        <v>105425833.33</v>
      </c>
      <c r="AI290" s="1007">
        <v>105425833.333333</v>
      </c>
      <c r="AJ290" s="1007">
        <v>69245000</v>
      </c>
      <c r="AK290" s="917" t="s">
        <v>2233</v>
      </c>
      <c r="AL290" s="917" t="s">
        <v>2247</v>
      </c>
      <c r="AM290" s="917" t="s">
        <v>2248</v>
      </c>
      <c r="AN290" s="917" t="s">
        <v>3863</v>
      </c>
    </row>
    <row r="291" spans="2:40" s="901" customFormat="1" ht="154.5" customHeight="1" x14ac:dyDescent="0.45">
      <c r="B291" s="902"/>
      <c r="C291" s="903"/>
      <c r="D291" s="904"/>
      <c r="E291" s="904"/>
      <c r="F291" s="905" t="s">
        <v>3864</v>
      </c>
      <c r="G291" s="906" t="s">
        <v>3865</v>
      </c>
      <c r="H291" s="907">
        <v>0.6</v>
      </c>
      <c r="I291" s="908">
        <v>44563</v>
      </c>
      <c r="J291" s="908">
        <v>44925</v>
      </c>
      <c r="K291" s="907">
        <v>0.25</v>
      </c>
      <c r="L291" s="907">
        <v>0.8</v>
      </c>
      <c r="M291" s="909">
        <v>1</v>
      </c>
      <c r="N291" s="907">
        <v>1</v>
      </c>
      <c r="O291" s="910"/>
      <c r="P291" s="910"/>
      <c r="Q291" s="1122"/>
      <c r="R291" s="918"/>
      <c r="S291" s="946"/>
      <c r="T291" s="977">
        <v>1</v>
      </c>
      <c r="U291" s="965" t="s">
        <v>3866</v>
      </c>
      <c r="V291" s="965" t="s">
        <v>3867</v>
      </c>
      <c r="W291" s="916" t="str">
        <f t="shared" si="19"/>
        <v>Terminado</v>
      </c>
      <c r="X291" s="916" t="str">
        <f t="shared" ref="X291:X340" si="22">IF(T291&lt;1%,"Sin iniciar",IF(T291=100%,"Terminado","En gestión"))</f>
        <v>Terminado</v>
      </c>
      <c r="Y291" s="1241"/>
      <c r="Z291" s="918"/>
      <c r="AA291" s="918"/>
      <c r="AB291" s="919"/>
      <c r="AC291" s="919"/>
      <c r="AD291" s="927"/>
      <c r="AE291" s="1004"/>
      <c r="AF291" s="1005"/>
      <c r="AG291" s="1005"/>
      <c r="AH291" s="1154"/>
      <c r="AI291" s="1007"/>
      <c r="AJ291" s="1007"/>
      <c r="AK291" s="917"/>
      <c r="AL291" s="917"/>
      <c r="AM291" s="917"/>
      <c r="AN291" s="917"/>
    </row>
    <row r="292" spans="2:40" s="901" customFormat="1" ht="154.5" customHeight="1" x14ac:dyDescent="0.45">
      <c r="B292" s="902" t="s">
        <v>283</v>
      </c>
      <c r="C292" s="903" t="s">
        <v>3868</v>
      </c>
      <c r="D292" s="904" t="s">
        <v>3869</v>
      </c>
      <c r="E292" s="904" t="s">
        <v>3857</v>
      </c>
      <c r="F292" s="905" t="s">
        <v>3870</v>
      </c>
      <c r="G292" s="906" t="s">
        <v>288</v>
      </c>
      <c r="H292" s="907">
        <v>0.35</v>
      </c>
      <c r="I292" s="908">
        <v>44576</v>
      </c>
      <c r="J292" s="908">
        <v>44925</v>
      </c>
      <c r="K292" s="907">
        <v>0.25</v>
      </c>
      <c r="L292" s="907">
        <v>0.5</v>
      </c>
      <c r="M292" s="909">
        <v>0.75</v>
      </c>
      <c r="N292" s="907">
        <v>1</v>
      </c>
      <c r="O292" s="910">
        <v>105585667</v>
      </c>
      <c r="P292" s="910">
        <v>448195</v>
      </c>
      <c r="Q292" s="1122"/>
      <c r="R292" s="912">
        <v>0.62</v>
      </c>
      <c r="S292" s="946" t="s">
        <v>3871</v>
      </c>
      <c r="T292" s="977">
        <v>0.75</v>
      </c>
      <c r="U292" s="965" t="s">
        <v>3860</v>
      </c>
      <c r="V292" s="965" t="s">
        <v>3861</v>
      </c>
      <c r="W292" s="916" t="str">
        <f t="shared" si="19"/>
        <v>En gestión</v>
      </c>
      <c r="X292" s="916" t="str">
        <f t="shared" si="22"/>
        <v>En gestión</v>
      </c>
      <c r="Y292" s="925" t="s">
        <v>3872</v>
      </c>
      <c r="Z292" s="918">
        <f>SUMPRODUCT(T292:T294,H292:H294)</f>
        <v>0.61249999999999993</v>
      </c>
      <c r="AA292" s="918">
        <f>SUMPRODUCT(H292:H294,M292:M294)</f>
        <v>0.61249999999999993</v>
      </c>
      <c r="AB292" s="919" t="str">
        <f>IF(AA292&lt;1%,"Sin iniciar",IF(AA292=100%,"Terminado","En gestión"))</f>
        <v>En gestión</v>
      </c>
      <c r="AC292" s="919" t="str">
        <f>IF(Z292&lt;1%,"Sin iniciar",IF(Z292=100%,"Terminado","En gestión"))</f>
        <v>En gestión</v>
      </c>
      <c r="AD292" s="927" t="s">
        <v>58</v>
      </c>
      <c r="AE292" s="1004">
        <v>0</v>
      </c>
      <c r="AF292" s="1005">
        <v>0</v>
      </c>
      <c r="AG292" s="1159">
        <v>360550.35</v>
      </c>
      <c r="AH292" s="1154">
        <v>105585667.37</v>
      </c>
      <c r="AI292" s="1007">
        <v>102661833.333333</v>
      </c>
      <c r="AJ292" s="1007">
        <v>64645000</v>
      </c>
      <c r="AK292" s="917" t="s">
        <v>2233</v>
      </c>
      <c r="AL292" s="917" t="s">
        <v>3873</v>
      </c>
      <c r="AM292" s="917" t="s">
        <v>3874</v>
      </c>
      <c r="AN292" s="917" t="s">
        <v>3875</v>
      </c>
    </row>
    <row r="293" spans="2:40" s="901" customFormat="1" ht="154.5" customHeight="1" x14ac:dyDescent="0.45">
      <c r="B293" s="902"/>
      <c r="C293" s="903"/>
      <c r="D293" s="904"/>
      <c r="E293" s="904"/>
      <c r="F293" s="905" t="s">
        <v>3876</v>
      </c>
      <c r="G293" s="906" t="s">
        <v>3865</v>
      </c>
      <c r="H293" s="907">
        <v>0.35</v>
      </c>
      <c r="I293" s="908">
        <v>44563</v>
      </c>
      <c r="J293" s="908">
        <v>44742</v>
      </c>
      <c r="K293" s="907">
        <v>0.25</v>
      </c>
      <c r="L293" s="907">
        <v>1</v>
      </c>
      <c r="M293" s="909">
        <v>1</v>
      </c>
      <c r="N293" s="907">
        <v>1</v>
      </c>
      <c r="O293" s="910"/>
      <c r="P293" s="910"/>
      <c r="Q293" s="1122"/>
      <c r="R293" s="912"/>
      <c r="S293" s="946"/>
      <c r="T293" s="977">
        <v>1</v>
      </c>
      <c r="U293" s="965" t="s">
        <v>3877</v>
      </c>
      <c r="V293" s="965" t="s">
        <v>3878</v>
      </c>
      <c r="W293" s="916" t="str">
        <f t="shared" si="19"/>
        <v>Terminado</v>
      </c>
      <c r="X293" s="916" t="str">
        <f t="shared" si="22"/>
        <v>Terminado</v>
      </c>
      <c r="Y293" s="1242"/>
      <c r="Z293" s="918"/>
      <c r="AA293" s="918"/>
      <c r="AB293" s="919"/>
      <c r="AC293" s="919"/>
      <c r="AD293" s="927"/>
      <c r="AE293" s="1004"/>
      <c r="AF293" s="1005"/>
      <c r="AG293" s="1005"/>
      <c r="AH293" s="1154"/>
      <c r="AI293" s="1007"/>
      <c r="AJ293" s="1007"/>
      <c r="AK293" s="917"/>
      <c r="AL293" s="917"/>
      <c r="AM293" s="917"/>
      <c r="AN293" s="917"/>
    </row>
    <row r="294" spans="2:40" s="901" customFormat="1" ht="154.5" customHeight="1" x14ac:dyDescent="0.45">
      <c r="B294" s="902"/>
      <c r="C294" s="903"/>
      <c r="D294" s="904"/>
      <c r="E294" s="904"/>
      <c r="F294" s="905" t="s">
        <v>3879</v>
      </c>
      <c r="G294" s="906" t="s">
        <v>3880</v>
      </c>
      <c r="H294" s="907">
        <v>0.3</v>
      </c>
      <c r="I294" s="908">
        <v>44572</v>
      </c>
      <c r="J294" s="908">
        <v>44926</v>
      </c>
      <c r="K294" s="907">
        <v>0</v>
      </c>
      <c r="L294" s="907">
        <v>0</v>
      </c>
      <c r="M294" s="909">
        <v>0</v>
      </c>
      <c r="N294" s="907">
        <v>1</v>
      </c>
      <c r="O294" s="910"/>
      <c r="P294" s="910"/>
      <c r="Q294" s="1122"/>
      <c r="R294" s="912"/>
      <c r="S294" s="946"/>
      <c r="T294" s="977">
        <v>0</v>
      </c>
      <c r="U294" s="930" t="s">
        <v>3881</v>
      </c>
      <c r="V294" s="930" t="s">
        <v>58</v>
      </c>
      <c r="W294" s="916" t="str">
        <f t="shared" si="19"/>
        <v>Sin iniciar</v>
      </c>
      <c r="X294" s="916" t="str">
        <f t="shared" si="22"/>
        <v>Sin iniciar</v>
      </c>
      <c r="Y294" s="1242"/>
      <c r="Z294" s="918"/>
      <c r="AA294" s="918"/>
      <c r="AB294" s="919"/>
      <c r="AC294" s="919"/>
      <c r="AD294" s="927"/>
      <c r="AE294" s="1004"/>
      <c r="AF294" s="1005"/>
      <c r="AG294" s="1005"/>
      <c r="AH294" s="1154"/>
      <c r="AI294" s="1007"/>
      <c r="AJ294" s="1007"/>
      <c r="AK294" s="917"/>
      <c r="AL294" s="917"/>
      <c r="AM294" s="917"/>
      <c r="AN294" s="917"/>
    </row>
    <row r="295" spans="2:40" s="901" customFormat="1" ht="154.5" customHeight="1" x14ac:dyDescent="0.45">
      <c r="B295" s="902" t="s">
        <v>283</v>
      </c>
      <c r="C295" s="903" t="s">
        <v>3882</v>
      </c>
      <c r="D295" s="904" t="s">
        <v>3883</v>
      </c>
      <c r="E295" s="904" t="s">
        <v>3857</v>
      </c>
      <c r="F295" s="905" t="s">
        <v>3884</v>
      </c>
      <c r="G295" s="906" t="s">
        <v>3885</v>
      </c>
      <c r="H295" s="907">
        <v>0.5</v>
      </c>
      <c r="I295" s="908">
        <v>44562</v>
      </c>
      <c r="J295" s="908">
        <v>44926</v>
      </c>
      <c r="K295" s="907">
        <v>0.33</v>
      </c>
      <c r="L295" s="907">
        <v>0.66</v>
      </c>
      <c r="M295" s="909">
        <v>0.99</v>
      </c>
      <c r="N295" s="907">
        <v>1</v>
      </c>
      <c r="O295" s="910">
        <v>51600000</v>
      </c>
      <c r="P295" s="910">
        <v>586362</v>
      </c>
      <c r="Q295" s="1122"/>
      <c r="R295" s="912">
        <v>1</v>
      </c>
      <c r="S295" s="1000" t="s">
        <v>3886</v>
      </c>
      <c r="T295" s="977">
        <v>1</v>
      </c>
      <c r="U295" s="1243" t="s">
        <v>3887</v>
      </c>
      <c r="V295" s="965" t="s">
        <v>3888</v>
      </c>
      <c r="W295" s="916" t="str">
        <f t="shared" si="19"/>
        <v>En gestión</v>
      </c>
      <c r="X295" s="916" t="str">
        <f t="shared" si="22"/>
        <v>Terminado</v>
      </c>
      <c r="Y295" s="929" t="s">
        <v>3889</v>
      </c>
      <c r="Z295" s="918">
        <f>SUMPRODUCT(H295:H296,T295:T296)</f>
        <v>1</v>
      </c>
      <c r="AA295" s="918">
        <f>SUMPRODUCT(H295:H296,M295:M296)</f>
        <v>0.99</v>
      </c>
      <c r="AB295" s="919" t="str">
        <f>IF(AA295&lt;1%,"Sin iniciar",IF(AA295=100%,"Terminado","En gestión"))</f>
        <v>En gestión</v>
      </c>
      <c r="AC295" s="919" t="str">
        <f>IF(Z295&lt;1%,"Sin iniciar",IF(Z295=100%,"Terminado","En gestión"))</f>
        <v>Terminado</v>
      </c>
      <c r="AD295" s="927" t="s">
        <v>58</v>
      </c>
      <c r="AE295" s="1004">
        <v>0</v>
      </c>
      <c r="AF295" s="1005">
        <v>0</v>
      </c>
      <c r="AG295" s="1159">
        <v>471699</v>
      </c>
      <c r="AH295" s="1154">
        <v>53400000</v>
      </c>
      <c r="AI295" s="1007">
        <v>55333333.333333299</v>
      </c>
      <c r="AJ295" s="1007">
        <v>36000000</v>
      </c>
      <c r="AK295" s="917" t="s">
        <v>295</v>
      </c>
      <c r="AL295" s="917" t="s">
        <v>3890</v>
      </c>
      <c r="AM295" s="917" t="s">
        <v>3891</v>
      </c>
      <c r="AN295" s="917" t="s">
        <v>680</v>
      </c>
    </row>
    <row r="296" spans="2:40" s="901" customFormat="1" ht="154.5" customHeight="1" x14ac:dyDescent="0.45">
      <c r="B296" s="902"/>
      <c r="C296" s="903"/>
      <c r="D296" s="904"/>
      <c r="E296" s="904"/>
      <c r="F296" s="905" t="s">
        <v>3892</v>
      </c>
      <c r="G296" s="906" t="s">
        <v>308</v>
      </c>
      <c r="H296" s="907">
        <v>0.5</v>
      </c>
      <c r="I296" s="908">
        <v>44562</v>
      </c>
      <c r="J296" s="908">
        <v>44926</v>
      </c>
      <c r="K296" s="907">
        <v>0.33</v>
      </c>
      <c r="L296" s="907">
        <v>0.66</v>
      </c>
      <c r="M296" s="909">
        <v>0.99</v>
      </c>
      <c r="N296" s="907">
        <v>1</v>
      </c>
      <c r="O296" s="910"/>
      <c r="P296" s="910"/>
      <c r="Q296" s="1122"/>
      <c r="R296" s="912"/>
      <c r="S296" s="1000"/>
      <c r="T296" s="977">
        <v>1</v>
      </c>
      <c r="U296" s="1243" t="s">
        <v>3893</v>
      </c>
      <c r="V296" s="965" t="s">
        <v>3888</v>
      </c>
      <c r="W296" s="916" t="str">
        <f t="shared" si="19"/>
        <v>En gestión</v>
      </c>
      <c r="X296" s="916" t="str">
        <f t="shared" si="22"/>
        <v>Terminado</v>
      </c>
      <c r="Y296" s="929"/>
      <c r="Z296" s="918"/>
      <c r="AA296" s="918"/>
      <c r="AB296" s="919"/>
      <c r="AC296" s="919"/>
      <c r="AD296" s="927"/>
      <c r="AE296" s="1004"/>
      <c r="AF296" s="1005"/>
      <c r="AG296" s="1005"/>
      <c r="AH296" s="1154"/>
      <c r="AI296" s="1007"/>
      <c r="AJ296" s="1007"/>
      <c r="AK296" s="917"/>
      <c r="AL296" s="917"/>
      <c r="AM296" s="917"/>
      <c r="AN296" s="917"/>
    </row>
    <row r="297" spans="2:40" s="901" customFormat="1" ht="154.5" customHeight="1" x14ac:dyDescent="0.45">
      <c r="B297" s="902" t="s">
        <v>283</v>
      </c>
      <c r="C297" s="903" t="s">
        <v>3894</v>
      </c>
      <c r="D297" s="904" t="s">
        <v>3895</v>
      </c>
      <c r="E297" s="904" t="s">
        <v>3857</v>
      </c>
      <c r="F297" s="905" t="s">
        <v>3896</v>
      </c>
      <c r="G297" s="906" t="s">
        <v>3897</v>
      </c>
      <c r="H297" s="907">
        <v>0.5</v>
      </c>
      <c r="I297" s="908">
        <v>44565</v>
      </c>
      <c r="J297" s="908">
        <v>44926</v>
      </c>
      <c r="K297" s="907">
        <v>0.25</v>
      </c>
      <c r="L297" s="907">
        <v>0.5</v>
      </c>
      <c r="M297" s="909">
        <v>0.75</v>
      </c>
      <c r="N297" s="907">
        <v>1</v>
      </c>
      <c r="O297" s="910">
        <v>53400000</v>
      </c>
      <c r="P297" s="910">
        <v>3666649</v>
      </c>
      <c r="Q297" s="1122"/>
      <c r="R297" s="912">
        <v>0.5</v>
      </c>
      <c r="S297" s="928" t="s">
        <v>3898</v>
      </c>
      <c r="T297" s="1046">
        <v>0.75</v>
      </c>
      <c r="U297" s="915" t="s">
        <v>3899</v>
      </c>
      <c r="V297" s="915" t="s">
        <v>3900</v>
      </c>
      <c r="W297" s="916" t="str">
        <f t="shared" si="19"/>
        <v>En gestión</v>
      </c>
      <c r="X297" s="916" t="str">
        <f t="shared" si="22"/>
        <v>En gestión</v>
      </c>
      <c r="Y297" s="1061" t="s">
        <v>3899</v>
      </c>
      <c r="Z297" s="918">
        <f>SUMPRODUCT(H297:H298,T297:T298)</f>
        <v>0.375</v>
      </c>
      <c r="AA297" s="918">
        <f>SUMPRODUCT(H297:H298,M297:M298)</f>
        <v>0.375</v>
      </c>
      <c r="AB297" s="919" t="str">
        <f>IF(AA297&lt;1%,"Sin iniciar",IF(AA297=100%,"Terminado","En gestión"))</f>
        <v>En gestión</v>
      </c>
      <c r="AC297" s="1244" t="str">
        <f>IF(Z297&lt;1%,"Sin iniciar",IF(Z297=100%,"Terminado","En gestión"))</f>
        <v>En gestión</v>
      </c>
      <c r="AD297" s="927" t="s">
        <v>58</v>
      </c>
      <c r="AE297" s="1004">
        <v>0</v>
      </c>
      <c r="AF297" s="1005">
        <v>0</v>
      </c>
      <c r="AG297" s="1159">
        <v>2949635.44</v>
      </c>
      <c r="AH297" s="1154">
        <v>52050000</v>
      </c>
      <c r="AI297" s="1007">
        <v>52050000</v>
      </c>
      <c r="AJ297" s="1007">
        <v>17280000</v>
      </c>
      <c r="AK297" s="917" t="s">
        <v>295</v>
      </c>
      <c r="AL297" s="917" t="s">
        <v>582</v>
      </c>
      <c r="AM297" s="917" t="s">
        <v>583</v>
      </c>
      <c r="AN297" s="917" t="s">
        <v>3901</v>
      </c>
    </row>
    <row r="298" spans="2:40" s="901" customFormat="1" ht="154.5" customHeight="1" x14ac:dyDescent="0.45">
      <c r="B298" s="902"/>
      <c r="C298" s="903"/>
      <c r="D298" s="904"/>
      <c r="E298" s="904"/>
      <c r="F298" s="905" t="s">
        <v>3902</v>
      </c>
      <c r="G298" s="906" t="s">
        <v>3903</v>
      </c>
      <c r="H298" s="907">
        <v>0.5</v>
      </c>
      <c r="I298" s="908">
        <v>44565</v>
      </c>
      <c r="J298" s="908">
        <v>44926</v>
      </c>
      <c r="K298" s="907">
        <v>0</v>
      </c>
      <c r="L298" s="907">
        <v>0</v>
      </c>
      <c r="M298" s="909">
        <v>0</v>
      </c>
      <c r="N298" s="907">
        <v>1</v>
      </c>
      <c r="O298" s="910"/>
      <c r="P298" s="910"/>
      <c r="Q298" s="1122"/>
      <c r="R298" s="912"/>
      <c r="S298" s="928"/>
      <c r="T298" s="1046">
        <v>0</v>
      </c>
      <c r="U298" s="1038" t="s">
        <v>3904</v>
      </c>
      <c r="V298" s="1038" t="s">
        <v>3904</v>
      </c>
      <c r="W298" s="916" t="str">
        <f t="shared" si="19"/>
        <v>Sin iniciar</v>
      </c>
      <c r="X298" s="916" t="str">
        <f t="shared" si="22"/>
        <v>Sin iniciar</v>
      </c>
      <c r="Y298" s="1241"/>
      <c r="Z298" s="918"/>
      <c r="AA298" s="918"/>
      <c r="AB298" s="919"/>
      <c r="AC298" s="1244"/>
      <c r="AD298" s="927"/>
      <c r="AE298" s="1004"/>
      <c r="AF298" s="1005"/>
      <c r="AG298" s="1005"/>
      <c r="AH298" s="1154"/>
      <c r="AI298" s="1007"/>
      <c r="AJ298" s="1007"/>
      <c r="AK298" s="917"/>
      <c r="AL298" s="917"/>
      <c r="AM298" s="917"/>
      <c r="AN298" s="917"/>
    </row>
    <row r="299" spans="2:40" s="901" customFormat="1" ht="154.5" customHeight="1" x14ac:dyDescent="0.45">
      <c r="B299" s="902" t="s">
        <v>283</v>
      </c>
      <c r="C299" s="903" t="s">
        <v>3905</v>
      </c>
      <c r="D299" s="904" t="s">
        <v>3906</v>
      </c>
      <c r="E299" s="904" t="s">
        <v>3857</v>
      </c>
      <c r="F299" s="905" t="s">
        <v>3907</v>
      </c>
      <c r="G299" s="906" t="s">
        <v>300</v>
      </c>
      <c r="H299" s="907">
        <v>0.3</v>
      </c>
      <c r="I299" s="908">
        <v>44571</v>
      </c>
      <c r="J299" s="908">
        <v>44650</v>
      </c>
      <c r="K299" s="907">
        <v>1</v>
      </c>
      <c r="L299" s="907">
        <v>1</v>
      </c>
      <c r="M299" s="909">
        <v>1</v>
      </c>
      <c r="N299" s="907">
        <v>1</v>
      </c>
      <c r="O299" s="910">
        <v>24768000</v>
      </c>
      <c r="P299" s="910">
        <v>2535228</v>
      </c>
      <c r="Q299" s="1122"/>
      <c r="R299" s="912">
        <v>0.88</v>
      </c>
      <c r="S299" s="1220" t="s">
        <v>3908</v>
      </c>
      <c r="T299" s="977">
        <v>1</v>
      </c>
      <c r="U299" s="965" t="s">
        <v>3909</v>
      </c>
      <c r="V299" s="965" t="s">
        <v>58</v>
      </c>
      <c r="W299" s="916" t="str">
        <f t="shared" si="19"/>
        <v>Terminado</v>
      </c>
      <c r="X299" s="916" t="str">
        <f t="shared" si="22"/>
        <v>Terminado</v>
      </c>
      <c r="Y299" s="1061" t="s">
        <v>3910</v>
      </c>
      <c r="Z299" s="918">
        <f>SUMPRODUCT(H299:H300,T299:T300)</f>
        <v>0.72</v>
      </c>
      <c r="AA299" s="918">
        <f>SUMPRODUCT(H299:H300,M299:M300)</f>
        <v>0.72</v>
      </c>
      <c r="AB299" s="919" t="str">
        <f>IF(AA299&lt;1%,"Sin iniciar",IF(AA299=100%,"Terminado","En gestión"))</f>
        <v>En gestión</v>
      </c>
      <c r="AC299" s="919" t="str">
        <f>IF(Z299&lt;1%,"Sin iniciar",IF(Z299=100%,"Terminado","En gestión"))</f>
        <v>En gestión</v>
      </c>
      <c r="AD299" s="927" t="s">
        <v>58</v>
      </c>
      <c r="AE299" s="1004">
        <v>0</v>
      </c>
      <c r="AF299" s="1005">
        <v>0</v>
      </c>
      <c r="AG299" s="1159">
        <v>2020041.03</v>
      </c>
      <c r="AH299" s="1154">
        <v>24768000</v>
      </c>
      <c r="AI299" s="1007">
        <v>24768000</v>
      </c>
      <c r="AJ299" s="1007">
        <v>6480000</v>
      </c>
      <c r="AK299" s="917" t="s">
        <v>295</v>
      </c>
      <c r="AL299" s="917" t="s">
        <v>3911</v>
      </c>
      <c r="AM299" s="917" t="s">
        <v>3912</v>
      </c>
      <c r="AN299" s="917" t="s">
        <v>345</v>
      </c>
    </row>
    <row r="300" spans="2:40" s="901" customFormat="1" ht="154.5" customHeight="1" x14ac:dyDescent="0.45">
      <c r="B300" s="902"/>
      <c r="C300" s="903"/>
      <c r="D300" s="904"/>
      <c r="E300" s="904"/>
      <c r="F300" s="905" t="s">
        <v>3913</v>
      </c>
      <c r="G300" s="906" t="s">
        <v>3914</v>
      </c>
      <c r="H300" s="907">
        <v>0.7</v>
      </c>
      <c r="I300" s="908">
        <v>44571</v>
      </c>
      <c r="J300" s="908">
        <v>44926</v>
      </c>
      <c r="K300" s="907">
        <v>0.2</v>
      </c>
      <c r="L300" s="907">
        <v>0.4</v>
      </c>
      <c r="M300" s="909">
        <v>0.6</v>
      </c>
      <c r="N300" s="907">
        <v>1</v>
      </c>
      <c r="O300" s="910"/>
      <c r="P300" s="910"/>
      <c r="Q300" s="1122"/>
      <c r="R300" s="912"/>
      <c r="S300" s="1220"/>
      <c r="T300" s="977">
        <v>0.6</v>
      </c>
      <c r="U300" s="965" t="s">
        <v>3915</v>
      </c>
      <c r="V300" s="965" t="s">
        <v>3916</v>
      </c>
      <c r="W300" s="916" t="str">
        <f t="shared" si="19"/>
        <v>En gestión</v>
      </c>
      <c r="X300" s="916" t="str">
        <f t="shared" si="22"/>
        <v>En gestión</v>
      </c>
      <c r="Y300" s="1061"/>
      <c r="Z300" s="918"/>
      <c r="AA300" s="918"/>
      <c r="AB300" s="919"/>
      <c r="AC300" s="919"/>
      <c r="AD300" s="927"/>
      <c r="AE300" s="1004"/>
      <c r="AF300" s="1005"/>
      <c r="AG300" s="1005"/>
      <c r="AH300" s="1154"/>
      <c r="AI300" s="1007"/>
      <c r="AJ300" s="1007"/>
      <c r="AK300" s="917"/>
      <c r="AL300" s="917"/>
      <c r="AM300" s="917"/>
      <c r="AN300" s="917"/>
    </row>
    <row r="301" spans="2:40" s="901" customFormat="1" ht="154.5" customHeight="1" x14ac:dyDescent="0.45">
      <c r="B301" s="902" t="s">
        <v>283</v>
      </c>
      <c r="C301" s="903" t="s">
        <v>3917</v>
      </c>
      <c r="D301" s="904" t="s">
        <v>3918</v>
      </c>
      <c r="E301" s="904" t="s">
        <v>3857</v>
      </c>
      <c r="F301" s="905" t="s">
        <v>3919</v>
      </c>
      <c r="G301" s="906" t="s">
        <v>3920</v>
      </c>
      <c r="H301" s="907">
        <v>0.5</v>
      </c>
      <c r="I301" s="908">
        <v>44593</v>
      </c>
      <c r="J301" s="908">
        <v>44925</v>
      </c>
      <c r="K301" s="907">
        <v>0.25</v>
      </c>
      <c r="L301" s="907">
        <v>0.5</v>
      </c>
      <c r="M301" s="909">
        <v>0.75</v>
      </c>
      <c r="N301" s="907">
        <v>1</v>
      </c>
      <c r="O301" s="910">
        <v>99760000</v>
      </c>
      <c r="P301" s="910">
        <v>6755337</v>
      </c>
      <c r="Q301" s="1122"/>
      <c r="R301" s="912">
        <v>0.75</v>
      </c>
      <c r="S301" s="946" t="s">
        <v>3921</v>
      </c>
      <c r="T301" s="977">
        <v>0.75</v>
      </c>
      <c r="U301" s="965" t="s">
        <v>3922</v>
      </c>
      <c r="V301" s="965" t="s">
        <v>3923</v>
      </c>
      <c r="W301" s="916" t="str">
        <f t="shared" si="19"/>
        <v>En gestión</v>
      </c>
      <c r="X301" s="916" t="str">
        <f t="shared" si="22"/>
        <v>En gestión</v>
      </c>
      <c r="Y301" s="1061" t="s">
        <v>3924</v>
      </c>
      <c r="Z301" s="918">
        <f>SUMPRODUCT(H301:H302,T301:T302)</f>
        <v>0.75</v>
      </c>
      <c r="AA301" s="918">
        <f>SUMPRODUCT(H301:H302,M301:M302)</f>
        <v>0.75</v>
      </c>
      <c r="AB301" s="919" t="str">
        <f>IF(AA301&lt;1%,"Sin iniciar",IF(AA301=100%,"Terminado","En gestión"))</f>
        <v>En gestión</v>
      </c>
      <c r="AC301" s="919" t="str">
        <f>IF(Z301&lt;1%,"Sin iniciar",IF(Z301=100%,"Terminado","En gestión"))</f>
        <v>En gestión</v>
      </c>
      <c r="AD301" s="927" t="s">
        <v>58</v>
      </c>
      <c r="AE301" s="1004">
        <v>0</v>
      </c>
      <c r="AF301" s="1005">
        <v>0</v>
      </c>
      <c r="AG301" s="1159">
        <v>5269654.55</v>
      </c>
      <c r="AH301" s="1154">
        <v>99610000</v>
      </c>
      <c r="AI301" s="1007">
        <v>99610000</v>
      </c>
      <c r="AJ301" s="1007">
        <v>68100000</v>
      </c>
      <c r="AK301" s="917" t="s">
        <v>295</v>
      </c>
      <c r="AL301" s="917" t="s">
        <v>3925</v>
      </c>
      <c r="AM301" s="917" t="s">
        <v>3926</v>
      </c>
      <c r="AN301" s="917" t="s">
        <v>3927</v>
      </c>
    </row>
    <row r="302" spans="2:40" s="901" customFormat="1" ht="154.5" customHeight="1" x14ac:dyDescent="0.45">
      <c r="B302" s="902"/>
      <c r="C302" s="903"/>
      <c r="D302" s="904"/>
      <c r="E302" s="904"/>
      <c r="F302" s="905" t="s">
        <v>3928</v>
      </c>
      <c r="G302" s="906" t="s">
        <v>3929</v>
      </c>
      <c r="H302" s="907">
        <v>0.5</v>
      </c>
      <c r="I302" s="908">
        <v>44593</v>
      </c>
      <c r="J302" s="908">
        <v>44925</v>
      </c>
      <c r="K302" s="907">
        <v>0.25</v>
      </c>
      <c r="L302" s="907">
        <v>0.5</v>
      </c>
      <c r="M302" s="909">
        <v>0.75</v>
      </c>
      <c r="N302" s="907">
        <v>1</v>
      </c>
      <c r="O302" s="910"/>
      <c r="P302" s="910"/>
      <c r="Q302" s="1122"/>
      <c r="R302" s="912"/>
      <c r="S302" s="946"/>
      <c r="T302" s="977">
        <v>0.75</v>
      </c>
      <c r="U302" s="965" t="s">
        <v>3930</v>
      </c>
      <c r="V302" s="965" t="s">
        <v>3931</v>
      </c>
      <c r="W302" s="916" t="str">
        <f t="shared" si="19"/>
        <v>En gestión</v>
      </c>
      <c r="X302" s="916" t="str">
        <f t="shared" si="22"/>
        <v>En gestión</v>
      </c>
      <c r="Y302" s="1061"/>
      <c r="Z302" s="918"/>
      <c r="AA302" s="918"/>
      <c r="AB302" s="919"/>
      <c r="AC302" s="919"/>
      <c r="AD302" s="927"/>
      <c r="AE302" s="1004"/>
      <c r="AF302" s="1005"/>
      <c r="AG302" s="1005"/>
      <c r="AH302" s="1154"/>
      <c r="AI302" s="1007"/>
      <c r="AJ302" s="1007"/>
      <c r="AK302" s="917"/>
      <c r="AL302" s="917"/>
      <c r="AM302" s="917"/>
      <c r="AN302" s="917"/>
    </row>
    <row r="303" spans="2:40" s="901" customFormat="1" ht="154.5" customHeight="1" x14ac:dyDescent="0.45">
      <c r="B303" s="902" t="s">
        <v>283</v>
      </c>
      <c r="C303" s="903" t="s">
        <v>3932</v>
      </c>
      <c r="D303" s="904" t="s">
        <v>3933</v>
      </c>
      <c r="E303" s="904" t="s">
        <v>3934</v>
      </c>
      <c r="F303" s="905" t="s">
        <v>3935</v>
      </c>
      <c r="G303" s="906" t="s">
        <v>3936</v>
      </c>
      <c r="H303" s="907">
        <v>0.5</v>
      </c>
      <c r="I303" s="908">
        <v>44621</v>
      </c>
      <c r="J303" s="908">
        <v>44651</v>
      </c>
      <c r="K303" s="907">
        <v>1</v>
      </c>
      <c r="L303" s="907">
        <v>1</v>
      </c>
      <c r="M303" s="909">
        <v>1</v>
      </c>
      <c r="N303" s="907">
        <v>1</v>
      </c>
      <c r="O303" s="1239">
        <v>0</v>
      </c>
      <c r="P303" s="910">
        <v>6323393</v>
      </c>
      <c r="Q303" s="1122"/>
      <c r="R303" s="912">
        <v>1</v>
      </c>
      <c r="S303" s="1060" t="s">
        <v>3937</v>
      </c>
      <c r="T303" s="977">
        <v>1</v>
      </c>
      <c r="U303" s="965" t="s">
        <v>3938</v>
      </c>
      <c r="V303" s="965" t="s">
        <v>58</v>
      </c>
      <c r="W303" s="916" t="str">
        <f t="shared" si="19"/>
        <v>Terminado</v>
      </c>
      <c r="X303" s="916" t="str">
        <f t="shared" si="22"/>
        <v>Terminado</v>
      </c>
      <c r="Y303" s="1061" t="s">
        <v>3939</v>
      </c>
      <c r="Z303" s="918">
        <f>SUMPRODUCT(H303:H304,T303:T304)</f>
        <v>1</v>
      </c>
      <c r="AA303" s="918">
        <f>SUMPRODUCT(H303:H304,M303:M304)</f>
        <v>1</v>
      </c>
      <c r="AB303" s="919" t="str">
        <f>IF(AA303&lt;1%,"Sin iniciar",IF(AA303=100%,"Terminado","En gestión"))</f>
        <v>Terminado</v>
      </c>
      <c r="AC303" s="919" t="str">
        <f>IF(Z303&lt;1%,"Sin iniciar",IF(Z303=100%,"Terminado","En gestión"))</f>
        <v>Terminado</v>
      </c>
      <c r="AD303" s="927" t="s">
        <v>58</v>
      </c>
      <c r="AE303" s="1004">
        <v>0</v>
      </c>
      <c r="AF303" s="1005">
        <v>0</v>
      </c>
      <c r="AG303" s="1245">
        <v>0</v>
      </c>
      <c r="AH303" s="923">
        <v>0</v>
      </c>
      <c r="AI303" s="1005">
        <v>0</v>
      </c>
      <c r="AJ303" s="1005">
        <v>0</v>
      </c>
      <c r="AK303" s="1246" t="s">
        <v>90</v>
      </c>
      <c r="AL303" s="1246" t="s">
        <v>90</v>
      </c>
      <c r="AM303" s="1246" t="s">
        <v>90</v>
      </c>
      <c r="AN303" s="1246" t="s">
        <v>90</v>
      </c>
    </row>
    <row r="304" spans="2:40" s="901" customFormat="1" ht="154.5" customHeight="1" x14ac:dyDescent="0.45">
      <c r="B304" s="902"/>
      <c r="C304" s="903"/>
      <c r="D304" s="904"/>
      <c r="E304" s="904"/>
      <c r="F304" s="905" t="s">
        <v>3940</v>
      </c>
      <c r="G304" s="906" t="s">
        <v>3941</v>
      </c>
      <c r="H304" s="907">
        <v>0.5</v>
      </c>
      <c r="I304" s="908">
        <v>44621</v>
      </c>
      <c r="J304" s="908">
        <v>44568</v>
      </c>
      <c r="K304" s="907">
        <v>0.25</v>
      </c>
      <c r="L304" s="907">
        <v>0.75</v>
      </c>
      <c r="M304" s="909">
        <v>1</v>
      </c>
      <c r="N304" s="907">
        <v>1</v>
      </c>
      <c r="O304" s="1239"/>
      <c r="P304" s="910"/>
      <c r="Q304" s="1122"/>
      <c r="R304" s="912"/>
      <c r="S304" s="1060"/>
      <c r="T304" s="977">
        <v>1</v>
      </c>
      <c r="U304" s="965" t="s">
        <v>3942</v>
      </c>
      <c r="V304" s="965" t="s">
        <v>58</v>
      </c>
      <c r="W304" s="916" t="str">
        <f t="shared" si="19"/>
        <v>Terminado</v>
      </c>
      <c r="X304" s="916" t="str">
        <f t="shared" si="22"/>
        <v>Terminado</v>
      </c>
      <c r="Y304" s="1241"/>
      <c r="Z304" s="918"/>
      <c r="AA304" s="918"/>
      <c r="AB304" s="919"/>
      <c r="AC304" s="919"/>
      <c r="AD304" s="927"/>
      <c r="AE304" s="1004"/>
      <c r="AF304" s="1005"/>
      <c r="AG304" s="1245"/>
      <c r="AH304" s="923"/>
      <c r="AI304" s="1005"/>
      <c r="AJ304" s="1005"/>
      <c r="AK304" s="1246"/>
      <c r="AL304" s="1246"/>
      <c r="AM304" s="1246"/>
      <c r="AN304" s="1246"/>
    </row>
    <row r="305" spans="2:40" s="901" customFormat="1" ht="154.5" customHeight="1" x14ac:dyDescent="0.45">
      <c r="B305" s="902" t="s">
        <v>283</v>
      </c>
      <c r="C305" s="903" t="s">
        <v>3943</v>
      </c>
      <c r="D305" s="904" t="s">
        <v>3944</v>
      </c>
      <c r="E305" s="904" t="s">
        <v>3934</v>
      </c>
      <c r="F305" s="905" t="s">
        <v>3945</v>
      </c>
      <c r="G305" s="906" t="s">
        <v>3946</v>
      </c>
      <c r="H305" s="907">
        <v>0.35</v>
      </c>
      <c r="I305" s="908">
        <v>44621</v>
      </c>
      <c r="J305" s="908">
        <v>44925</v>
      </c>
      <c r="K305" s="907">
        <v>0.7</v>
      </c>
      <c r="L305" s="907">
        <v>0.3</v>
      </c>
      <c r="M305" s="909">
        <v>0.85</v>
      </c>
      <c r="N305" s="907">
        <v>1</v>
      </c>
      <c r="O305" s="1239">
        <v>0</v>
      </c>
      <c r="P305" s="910">
        <v>3496349</v>
      </c>
      <c r="Q305" s="1122"/>
      <c r="R305" s="912">
        <v>0.5</v>
      </c>
      <c r="S305" s="1060" t="s">
        <v>3947</v>
      </c>
      <c r="T305" s="977">
        <v>0.85</v>
      </c>
      <c r="U305" s="965" t="s">
        <v>3948</v>
      </c>
      <c r="V305" s="1178" t="s">
        <v>3949</v>
      </c>
      <c r="W305" s="916" t="str">
        <f t="shared" si="19"/>
        <v>En gestión</v>
      </c>
      <c r="X305" s="916" t="str">
        <f t="shared" si="22"/>
        <v>En gestión</v>
      </c>
      <c r="Y305" s="928" t="s">
        <v>3950</v>
      </c>
      <c r="Z305" s="918">
        <f>SUMPRODUCT(T305:T307,H305:H307)</f>
        <v>0.67499999999999993</v>
      </c>
      <c r="AA305" s="918">
        <f>SUMPRODUCT(H305:H307,M305:M307)</f>
        <v>0.67499999999999993</v>
      </c>
      <c r="AB305" s="919" t="str">
        <f>IF(AA305&lt;1%,"Sin iniciar",IF(AA305=100%,"Terminado","En gestión"))</f>
        <v>En gestión</v>
      </c>
      <c r="AC305" s="919" t="str">
        <f>IF(Z305&lt;1%,"Sin iniciar",IF(Z305=100%,"Terminado","En gestión"))</f>
        <v>En gestión</v>
      </c>
      <c r="AD305" s="927" t="s">
        <v>58</v>
      </c>
      <c r="AE305" s="1004">
        <v>0</v>
      </c>
      <c r="AF305" s="1005">
        <v>0</v>
      </c>
      <c r="AG305" s="1159">
        <v>3750184</v>
      </c>
      <c r="AH305" s="923">
        <v>0</v>
      </c>
      <c r="AI305" s="1005">
        <v>0</v>
      </c>
      <c r="AJ305" s="1005">
        <v>0</v>
      </c>
      <c r="AK305" s="1246" t="s">
        <v>90</v>
      </c>
      <c r="AL305" s="1246" t="s">
        <v>90</v>
      </c>
      <c r="AM305" s="1246" t="s">
        <v>90</v>
      </c>
      <c r="AN305" s="1246" t="s">
        <v>90</v>
      </c>
    </row>
    <row r="306" spans="2:40" s="901" customFormat="1" ht="154.5" customHeight="1" x14ac:dyDescent="0.45">
      <c r="B306" s="902"/>
      <c r="C306" s="903"/>
      <c r="D306" s="904"/>
      <c r="E306" s="904"/>
      <c r="F306" s="905" t="s">
        <v>3951</v>
      </c>
      <c r="G306" s="906" t="s">
        <v>3952</v>
      </c>
      <c r="H306" s="907">
        <v>0.35</v>
      </c>
      <c r="I306" s="908">
        <v>44621</v>
      </c>
      <c r="J306" s="908">
        <v>44925</v>
      </c>
      <c r="K306" s="907">
        <v>0.4</v>
      </c>
      <c r="L306" s="907">
        <v>0.6</v>
      </c>
      <c r="M306" s="909">
        <v>0.65</v>
      </c>
      <c r="N306" s="907">
        <v>1</v>
      </c>
      <c r="O306" s="1239"/>
      <c r="P306" s="910"/>
      <c r="Q306" s="1122"/>
      <c r="R306" s="912"/>
      <c r="S306" s="1060"/>
      <c r="T306" s="977">
        <v>0.65</v>
      </c>
      <c r="U306" s="965" t="s">
        <v>3953</v>
      </c>
      <c r="V306" s="1178" t="s">
        <v>3954</v>
      </c>
      <c r="W306" s="916" t="str">
        <f t="shared" si="19"/>
        <v>En gestión</v>
      </c>
      <c r="X306" s="916" t="str">
        <f t="shared" si="22"/>
        <v>En gestión</v>
      </c>
      <c r="Y306" s="928"/>
      <c r="Z306" s="918"/>
      <c r="AA306" s="918"/>
      <c r="AB306" s="919"/>
      <c r="AC306" s="919"/>
      <c r="AD306" s="927"/>
      <c r="AE306" s="1004"/>
      <c r="AF306" s="1005"/>
      <c r="AG306" s="1005"/>
      <c r="AH306" s="923"/>
      <c r="AI306" s="1005"/>
      <c r="AJ306" s="1005"/>
      <c r="AK306" s="1246"/>
      <c r="AL306" s="1246"/>
      <c r="AM306" s="1246"/>
      <c r="AN306" s="1246"/>
    </row>
    <row r="307" spans="2:40" s="901" customFormat="1" ht="154.5" customHeight="1" x14ac:dyDescent="0.45">
      <c r="B307" s="902"/>
      <c r="C307" s="903"/>
      <c r="D307" s="904"/>
      <c r="E307" s="904"/>
      <c r="F307" s="905" t="s">
        <v>3955</v>
      </c>
      <c r="G307" s="906" t="s">
        <v>3956</v>
      </c>
      <c r="H307" s="907">
        <v>0.3</v>
      </c>
      <c r="I307" s="908">
        <v>44621</v>
      </c>
      <c r="J307" s="908">
        <v>44925</v>
      </c>
      <c r="K307" s="907">
        <v>0.15</v>
      </c>
      <c r="L307" s="907">
        <v>0.45</v>
      </c>
      <c r="M307" s="909">
        <v>0.5</v>
      </c>
      <c r="N307" s="907">
        <v>1</v>
      </c>
      <c r="O307" s="1239"/>
      <c r="P307" s="910"/>
      <c r="Q307" s="1122"/>
      <c r="R307" s="912"/>
      <c r="S307" s="1060"/>
      <c r="T307" s="977">
        <v>0.5</v>
      </c>
      <c r="U307" s="965" t="s">
        <v>3957</v>
      </c>
      <c r="V307" s="930" t="s">
        <v>3958</v>
      </c>
      <c r="W307" s="916" t="str">
        <f t="shared" si="19"/>
        <v>En gestión</v>
      </c>
      <c r="X307" s="916" t="str">
        <f t="shared" si="22"/>
        <v>En gestión</v>
      </c>
      <c r="Y307" s="928"/>
      <c r="Z307" s="918"/>
      <c r="AA307" s="918"/>
      <c r="AB307" s="919"/>
      <c r="AC307" s="919"/>
      <c r="AD307" s="927"/>
      <c r="AE307" s="1004"/>
      <c r="AF307" s="1005"/>
      <c r="AG307" s="1005"/>
      <c r="AH307" s="923"/>
      <c r="AI307" s="1005"/>
      <c r="AJ307" s="1005"/>
      <c r="AK307" s="1246"/>
      <c r="AL307" s="1246"/>
      <c r="AM307" s="1246"/>
      <c r="AN307" s="1246"/>
    </row>
    <row r="308" spans="2:40" s="901" customFormat="1" ht="154.5" customHeight="1" x14ac:dyDescent="0.45">
      <c r="B308" s="902" t="s">
        <v>283</v>
      </c>
      <c r="C308" s="903" t="s">
        <v>3959</v>
      </c>
      <c r="D308" s="904" t="s">
        <v>3960</v>
      </c>
      <c r="E308" s="904" t="s">
        <v>3934</v>
      </c>
      <c r="F308" s="905" t="s">
        <v>3961</v>
      </c>
      <c r="G308" s="906" t="s">
        <v>3962</v>
      </c>
      <c r="H308" s="907">
        <v>0.25</v>
      </c>
      <c r="I308" s="908">
        <v>44564</v>
      </c>
      <c r="J308" s="908">
        <v>44926</v>
      </c>
      <c r="K308" s="907">
        <v>0.4</v>
      </c>
      <c r="L308" s="907">
        <v>0.5</v>
      </c>
      <c r="M308" s="909">
        <v>0.6</v>
      </c>
      <c r="N308" s="907">
        <v>1</v>
      </c>
      <c r="O308" s="910">
        <v>889641342</v>
      </c>
      <c r="P308" s="904" t="s">
        <v>2229</v>
      </c>
      <c r="Q308" s="911"/>
      <c r="R308" s="912">
        <v>0.78</v>
      </c>
      <c r="S308" s="1173" t="s">
        <v>3963</v>
      </c>
      <c r="T308" s="977">
        <v>0.6</v>
      </c>
      <c r="U308" s="965" t="s">
        <v>3964</v>
      </c>
      <c r="V308" s="930" t="s">
        <v>3965</v>
      </c>
      <c r="W308" s="916" t="str">
        <f t="shared" si="19"/>
        <v>En gestión</v>
      </c>
      <c r="X308" s="916" t="str">
        <f t="shared" si="22"/>
        <v>En gestión</v>
      </c>
      <c r="Y308" s="1061" t="s">
        <v>3966</v>
      </c>
      <c r="Z308" s="918">
        <f>SUMPRODUCT(H308:H311,T308:T311)</f>
        <v>0.77500000000000002</v>
      </c>
      <c r="AA308" s="918">
        <f>SUMPRODUCT(H308:H311,M308:M311)</f>
        <v>0.77500000000000002</v>
      </c>
      <c r="AB308" s="919" t="str">
        <f>IF(AA308&lt;1%,"Sin iniciar",IF(AA308=100%,"Terminado","En gestión"))</f>
        <v>En gestión</v>
      </c>
      <c r="AC308" s="919" t="str">
        <f>IF(Z308&lt;1%,"Sin iniciar",IF(Z308=100%,"Terminado","En gestión"))</f>
        <v>En gestión</v>
      </c>
      <c r="AD308" s="927" t="s">
        <v>58</v>
      </c>
      <c r="AE308" s="1004">
        <v>0</v>
      </c>
      <c r="AF308" s="1005">
        <v>0</v>
      </c>
      <c r="AG308" s="1005">
        <v>0</v>
      </c>
      <c r="AH308" s="1154">
        <v>859640981.33000004</v>
      </c>
      <c r="AI308" s="1007">
        <v>854159860.33000004</v>
      </c>
      <c r="AJ308" s="1007">
        <v>584196286</v>
      </c>
      <c r="AK308" s="917" t="s">
        <v>2233</v>
      </c>
      <c r="AL308" s="917" t="s">
        <v>3967</v>
      </c>
      <c r="AM308" s="917" t="s">
        <v>3968</v>
      </c>
      <c r="AN308" s="917" t="s">
        <v>3969</v>
      </c>
    </row>
    <row r="309" spans="2:40" s="901" customFormat="1" ht="154.5" customHeight="1" x14ac:dyDescent="0.45">
      <c r="B309" s="902"/>
      <c r="C309" s="903"/>
      <c r="D309" s="904"/>
      <c r="E309" s="904"/>
      <c r="F309" s="905" t="s">
        <v>3970</v>
      </c>
      <c r="G309" s="906" t="s">
        <v>3971</v>
      </c>
      <c r="H309" s="907">
        <v>0.25</v>
      </c>
      <c r="I309" s="908">
        <v>44564</v>
      </c>
      <c r="J309" s="908">
        <v>44742</v>
      </c>
      <c r="K309" s="907">
        <v>0.5</v>
      </c>
      <c r="L309" s="907">
        <v>1</v>
      </c>
      <c r="M309" s="909">
        <v>1</v>
      </c>
      <c r="N309" s="907">
        <v>1</v>
      </c>
      <c r="O309" s="910"/>
      <c r="P309" s="904"/>
      <c r="Q309" s="911"/>
      <c r="R309" s="912"/>
      <c r="S309" s="1173"/>
      <c r="T309" s="977">
        <v>1</v>
      </c>
      <c r="U309" s="965" t="s">
        <v>3972</v>
      </c>
      <c r="V309" s="930" t="s">
        <v>58</v>
      </c>
      <c r="W309" s="916" t="str">
        <f t="shared" si="19"/>
        <v>Terminado</v>
      </c>
      <c r="X309" s="916" t="str">
        <f t="shared" si="22"/>
        <v>Terminado</v>
      </c>
      <c r="Y309" s="1061"/>
      <c r="Z309" s="918"/>
      <c r="AA309" s="918"/>
      <c r="AB309" s="919"/>
      <c r="AC309" s="919"/>
      <c r="AD309" s="927"/>
      <c r="AE309" s="1004"/>
      <c r="AF309" s="1005"/>
      <c r="AG309" s="1005"/>
      <c r="AH309" s="1154"/>
      <c r="AI309" s="1007"/>
      <c r="AJ309" s="1007"/>
      <c r="AK309" s="917"/>
      <c r="AL309" s="917"/>
      <c r="AM309" s="917"/>
      <c r="AN309" s="917"/>
    </row>
    <row r="310" spans="2:40" s="901" customFormat="1" ht="154.5" customHeight="1" x14ac:dyDescent="0.45">
      <c r="B310" s="902"/>
      <c r="C310" s="903"/>
      <c r="D310" s="904"/>
      <c r="E310" s="904"/>
      <c r="F310" s="905" t="s">
        <v>3973</v>
      </c>
      <c r="G310" s="906" t="s">
        <v>308</v>
      </c>
      <c r="H310" s="907">
        <v>0.25</v>
      </c>
      <c r="I310" s="908">
        <v>44572</v>
      </c>
      <c r="J310" s="908">
        <v>44926</v>
      </c>
      <c r="K310" s="907">
        <v>0.25</v>
      </c>
      <c r="L310" s="907">
        <v>0.5</v>
      </c>
      <c r="M310" s="909">
        <v>0.75</v>
      </c>
      <c r="N310" s="907">
        <v>1</v>
      </c>
      <c r="O310" s="910"/>
      <c r="P310" s="904"/>
      <c r="Q310" s="911"/>
      <c r="R310" s="912"/>
      <c r="S310" s="1173"/>
      <c r="T310" s="977">
        <v>0.75</v>
      </c>
      <c r="U310" s="965" t="s">
        <v>3974</v>
      </c>
      <c r="V310" s="965" t="s">
        <v>3975</v>
      </c>
      <c r="W310" s="916" t="str">
        <f t="shared" si="19"/>
        <v>En gestión</v>
      </c>
      <c r="X310" s="916" t="str">
        <f t="shared" si="22"/>
        <v>En gestión</v>
      </c>
      <c r="Y310" s="1061"/>
      <c r="Z310" s="918"/>
      <c r="AA310" s="918"/>
      <c r="AB310" s="919"/>
      <c r="AC310" s="919"/>
      <c r="AD310" s="927"/>
      <c r="AE310" s="1004"/>
      <c r="AF310" s="1005"/>
      <c r="AG310" s="1005"/>
      <c r="AH310" s="1154"/>
      <c r="AI310" s="1007"/>
      <c r="AJ310" s="1007"/>
      <c r="AK310" s="917"/>
      <c r="AL310" s="917"/>
      <c r="AM310" s="917"/>
      <c r="AN310" s="917"/>
    </row>
    <row r="311" spans="2:40" s="901" customFormat="1" ht="154.5" customHeight="1" x14ac:dyDescent="0.45">
      <c r="B311" s="902"/>
      <c r="C311" s="903"/>
      <c r="D311" s="904"/>
      <c r="E311" s="904"/>
      <c r="F311" s="905" t="s">
        <v>3976</v>
      </c>
      <c r="G311" s="906" t="s">
        <v>3977</v>
      </c>
      <c r="H311" s="907">
        <v>0.25</v>
      </c>
      <c r="I311" s="908">
        <v>44572</v>
      </c>
      <c r="J311" s="908">
        <v>44926</v>
      </c>
      <c r="K311" s="907">
        <v>0.25</v>
      </c>
      <c r="L311" s="907">
        <v>0.5</v>
      </c>
      <c r="M311" s="909">
        <v>0.75</v>
      </c>
      <c r="N311" s="907">
        <v>1</v>
      </c>
      <c r="O311" s="910"/>
      <c r="P311" s="904"/>
      <c r="Q311" s="911"/>
      <c r="R311" s="912"/>
      <c r="S311" s="1173"/>
      <c r="T311" s="977">
        <v>0.75</v>
      </c>
      <c r="U311" s="965" t="s">
        <v>3978</v>
      </c>
      <c r="V311" s="965" t="s">
        <v>3979</v>
      </c>
      <c r="W311" s="916" t="str">
        <f t="shared" si="19"/>
        <v>En gestión</v>
      </c>
      <c r="X311" s="916" t="str">
        <f t="shared" si="22"/>
        <v>En gestión</v>
      </c>
      <c r="Y311" s="1061"/>
      <c r="Z311" s="918"/>
      <c r="AA311" s="918"/>
      <c r="AB311" s="919"/>
      <c r="AC311" s="919"/>
      <c r="AD311" s="927"/>
      <c r="AE311" s="1004"/>
      <c r="AF311" s="1005"/>
      <c r="AG311" s="1005"/>
      <c r="AH311" s="1154"/>
      <c r="AI311" s="1007"/>
      <c r="AJ311" s="1007"/>
      <c r="AK311" s="917"/>
      <c r="AL311" s="917"/>
      <c r="AM311" s="917"/>
      <c r="AN311" s="917"/>
    </row>
    <row r="312" spans="2:40" s="901" customFormat="1" ht="154.5" customHeight="1" x14ac:dyDescent="0.45">
      <c r="B312" s="902" t="s">
        <v>283</v>
      </c>
      <c r="C312" s="903" t="s">
        <v>3980</v>
      </c>
      <c r="D312" s="904" t="s">
        <v>3981</v>
      </c>
      <c r="E312" s="904" t="s">
        <v>3857</v>
      </c>
      <c r="F312" s="905" t="s">
        <v>3982</v>
      </c>
      <c r="G312" s="906" t="s">
        <v>3983</v>
      </c>
      <c r="H312" s="907">
        <v>0.1</v>
      </c>
      <c r="I312" s="908">
        <v>44563</v>
      </c>
      <c r="J312" s="908">
        <v>44650</v>
      </c>
      <c r="K312" s="907">
        <v>1</v>
      </c>
      <c r="L312" s="907">
        <v>1</v>
      </c>
      <c r="M312" s="909">
        <v>1</v>
      </c>
      <c r="N312" s="907">
        <v>1</v>
      </c>
      <c r="O312" s="910">
        <v>160864027</v>
      </c>
      <c r="P312" s="910">
        <v>3281179</v>
      </c>
      <c r="Q312" s="1122"/>
      <c r="R312" s="912">
        <v>0.76</v>
      </c>
      <c r="S312" s="950" t="s">
        <v>3984</v>
      </c>
      <c r="T312" s="977">
        <v>1</v>
      </c>
      <c r="U312" s="1247" t="s">
        <v>3985</v>
      </c>
      <c r="V312" s="930" t="s">
        <v>58</v>
      </c>
      <c r="W312" s="916" t="str">
        <f t="shared" si="19"/>
        <v>Terminado</v>
      </c>
      <c r="X312" s="916" t="str">
        <f t="shared" si="22"/>
        <v>Terminado</v>
      </c>
      <c r="Y312" s="1061" t="s">
        <v>3986</v>
      </c>
      <c r="Z312" s="918">
        <f>SUMPRODUCT(H312:H315,T312:T315)</f>
        <v>0.7</v>
      </c>
      <c r="AA312" s="918">
        <f>SUMPRODUCT(H312:H315,M312:M315)</f>
        <v>0.64</v>
      </c>
      <c r="AB312" s="919" t="str">
        <f>IF(AA312&lt;1%,"Sin iniciar",IF(AA312=100%,"Terminado","En gestión"))</f>
        <v>En gestión</v>
      </c>
      <c r="AC312" s="919" t="str">
        <f>IF(Z312&lt;1%,"Sin iniciar",IF(Z312=100%,"Terminado","En gestión"))</f>
        <v>En gestión</v>
      </c>
      <c r="AD312" s="927" t="s">
        <v>58</v>
      </c>
      <c r="AE312" s="1004">
        <v>0</v>
      </c>
      <c r="AF312" s="1005">
        <v>0</v>
      </c>
      <c r="AG312" s="1159">
        <v>2639544.38</v>
      </c>
      <c r="AH312" s="923">
        <v>160864027</v>
      </c>
      <c r="AI312" s="1007">
        <v>160864026.66666701</v>
      </c>
      <c r="AJ312" s="1007">
        <v>109462295</v>
      </c>
      <c r="AK312" s="917" t="s">
        <v>295</v>
      </c>
      <c r="AL312" s="917" t="s">
        <v>3987</v>
      </c>
      <c r="AM312" s="917" t="s">
        <v>3988</v>
      </c>
      <c r="AN312" s="917" t="s">
        <v>3989</v>
      </c>
    </row>
    <row r="313" spans="2:40" s="901" customFormat="1" ht="154.5" customHeight="1" x14ac:dyDescent="0.45">
      <c r="B313" s="902"/>
      <c r="C313" s="903"/>
      <c r="D313" s="904"/>
      <c r="E313" s="904"/>
      <c r="F313" s="905" t="s">
        <v>3990</v>
      </c>
      <c r="G313" s="906" t="s">
        <v>3991</v>
      </c>
      <c r="H313" s="907">
        <v>0.3</v>
      </c>
      <c r="I313" s="908">
        <v>44565</v>
      </c>
      <c r="J313" s="908">
        <v>44742</v>
      </c>
      <c r="K313" s="907">
        <v>0</v>
      </c>
      <c r="L313" s="907">
        <v>1</v>
      </c>
      <c r="M313" s="909">
        <v>1</v>
      </c>
      <c r="N313" s="907">
        <v>1</v>
      </c>
      <c r="O313" s="910"/>
      <c r="P313" s="910"/>
      <c r="Q313" s="1122"/>
      <c r="R313" s="912"/>
      <c r="S313" s="950"/>
      <c r="T313" s="977">
        <v>1</v>
      </c>
      <c r="U313" s="965" t="s">
        <v>3992</v>
      </c>
      <c r="V313" s="930" t="s">
        <v>58</v>
      </c>
      <c r="W313" s="916" t="str">
        <f t="shared" si="19"/>
        <v>Terminado</v>
      </c>
      <c r="X313" s="916" t="str">
        <f t="shared" si="22"/>
        <v>Terminado</v>
      </c>
      <c r="Y313" s="1061"/>
      <c r="Z313" s="918"/>
      <c r="AA313" s="918"/>
      <c r="AB313" s="919"/>
      <c r="AC313" s="919"/>
      <c r="AD313" s="927"/>
      <c r="AE313" s="1004"/>
      <c r="AF313" s="1005"/>
      <c r="AG313" s="1005"/>
      <c r="AH313" s="923"/>
      <c r="AI313" s="1007"/>
      <c r="AJ313" s="1007"/>
      <c r="AK313" s="917"/>
      <c r="AL313" s="917"/>
      <c r="AM313" s="917"/>
      <c r="AN313" s="917"/>
    </row>
    <row r="314" spans="2:40" s="901" customFormat="1" ht="154.5" customHeight="1" x14ac:dyDescent="0.45">
      <c r="B314" s="902"/>
      <c r="C314" s="903"/>
      <c r="D314" s="904"/>
      <c r="E314" s="904"/>
      <c r="F314" s="905" t="s">
        <v>3993</v>
      </c>
      <c r="G314" s="906" t="s">
        <v>3994</v>
      </c>
      <c r="H314" s="907">
        <v>0.3</v>
      </c>
      <c r="I314" s="908">
        <v>44567</v>
      </c>
      <c r="J314" s="908">
        <v>44803</v>
      </c>
      <c r="K314" s="907">
        <v>0</v>
      </c>
      <c r="L314" s="907">
        <v>0.2</v>
      </c>
      <c r="M314" s="909">
        <v>0.8</v>
      </c>
      <c r="N314" s="907">
        <v>1</v>
      </c>
      <c r="O314" s="910"/>
      <c r="P314" s="910"/>
      <c r="Q314" s="1122"/>
      <c r="R314" s="912"/>
      <c r="S314" s="950"/>
      <c r="T314" s="977">
        <v>0.8</v>
      </c>
      <c r="U314" s="965" t="s">
        <v>3995</v>
      </c>
      <c r="V314" s="965" t="s">
        <v>3996</v>
      </c>
      <c r="W314" s="916" t="str">
        <f t="shared" si="19"/>
        <v>En gestión</v>
      </c>
      <c r="X314" s="916" t="str">
        <f t="shared" si="22"/>
        <v>En gestión</v>
      </c>
      <c r="Y314" s="1061"/>
      <c r="Z314" s="918"/>
      <c r="AA314" s="918"/>
      <c r="AB314" s="919"/>
      <c r="AC314" s="919"/>
      <c r="AD314" s="927"/>
      <c r="AE314" s="1004"/>
      <c r="AF314" s="1005"/>
      <c r="AG314" s="1005"/>
      <c r="AH314" s="923"/>
      <c r="AI314" s="1007"/>
      <c r="AJ314" s="1007"/>
      <c r="AK314" s="917"/>
      <c r="AL314" s="917"/>
      <c r="AM314" s="917"/>
      <c r="AN314" s="917"/>
    </row>
    <row r="315" spans="2:40" s="901" customFormat="1" ht="154.5" customHeight="1" x14ac:dyDescent="0.45">
      <c r="B315" s="902"/>
      <c r="C315" s="903"/>
      <c r="D315" s="904"/>
      <c r="E315" s="904"/>
      <c r="F315" s="905" t="s">
        <v>3997</v>
      </c>
      <c r="G315" s="906" t="s">
        <v>3998</v>
      </c>
      <c r="H315" s="907">
        <v>0.3</v>
      </c>
      <c r="I315" s="908">
        <v>44835</v>
      </c>
      <c r="J315" s="908">
        <v>44925</v>
      </c>
      <c r="K315" s="907">
        <v>0</v>
      </c>
      <c r="L315" s="907">
        <v>0</v>
      </c>
      <c r="M315" s="909">
        <v>0</v>
      </c>
      <c r="N315" s="907">
        <v>1</v>
      </c>
      <c r="O315" s="910"/>
      <c r="P315" s="910"/>
      <c r="Q315" s="1122"/>
      <c r="R315" s="912"/>
      <c r="S315" s="950"/>
      <c r="T315" s="977">
        <v>0.2</v>
      </c>
      <c r="U315" s="965" t="s">
        <v>3999</v>
      </c>
      <c r="V315" s="915" t="s">
        <v>4000</v>
      </c>
      <c r="W315" s="916" t="str">
        <f t="shared" si="19"/>
        <v>Sin iniciar</v>
      </c>
      <c r="X315" s="916" t="str">
        <f t="shared" si="22"/>
        <v>En gestión</v>
      </c>
      <c r="Y315" s="1061"/>
      <c r="Z315" s="918"/>
      <c r="AA315" s="918"/>
      <c r="AB315" s="919"/>
      <c r="AC315" s="919"/>
      <c r="AD315" s="927"/>
      <c r="AE315" s="1004"/>
      <c r="AF315" s="1005"/>
      <c r="AG315" s="1005"/>
      <c r="AH315" s="923"/>
      <c r="AI315" s="1007"/>
      <c r="AJ315" s="1007"/>
      <c r="AK315" s="917"/>
      <c r="AL315" s="917"/>
      <c r="AM315" s="917"/>
      <c r="AN315" s="917"/>
    </row>
    <row r="316" spans="2:40" s="901" customFormat="1" ht="154.5" customHeight="1" x14ac:dyDescent="0.45">
      <c r="B316" s="902" t="s">
        <v>283</v>
      </c>
      <c r="C316" s="903" t="s">
        <v>4001</v>
      </c>
      <c r="D316" s="904" t="s">
        <v>4002</v>
      </c>
      <c r="E316" s="904" t="s">
        <v>4003</v>
      </c>
      <c r="F316" s="905" t="s">
        <v>4004</v>
      </c>
      <c r="G316" s="906" t="s">
        <v>4005</v>
      </c>
      <c r="H316" s="907">
        <v>0.3</v>
      </c>
      <c r="I316" s="908">
        <v>44563</v>
      </c>
      <c r="J316" s="908">
        <v>44681</v>
      </c>
      <c r="K316" s="907">
        <v>0.4</v>
      </c>
      <c r="L316" s="907">
        <v>0.6</v>
      </c>
      <c r="M316" s="909">
        <v>1</v>
      </c>
      <c r="N316" s="907">
        <v>1</v>
      </c>
      <c r="O316" s="910">
        <v>166908959</v>
      </c>
      <c r="P316" s="910">
        <v>4979748</v>
      </c>
      <c r="Q316" s="1122"/>
      <c r="R316" s="912">
        <v>1</v>
      </c>
      <c r="S316" s="1235" t="s">
        <v>4006</v>
      </c>
      <c r="T316" s="977">
        <v>1</v>
      </c>
      <c r="U316" s="1039" t="s">
        <v>4007</v>
      </c>
      <c r="V316" s="965" t="s">
        <v>4008</v>
      </c>
      <c r="W316" s="916" t="str">
        <f t="shared" si="19"/>
        <v>Terminado</v>
      </c>
      <c r="X316" s="916" t="str">
        <f t="shared" si="22"/>
        <v>Terminado</v>
      </c>
      <c r="Y316" s="1061" t="s">
        <v>4009</v>
      </c>
      <c r="Z316" s="918">
        <f>SUMPRODUCT(T316:T318,H316:H318)</f>
        <v>1</v>
      </c>
      <c r="AA316" s="918">
        <f>SUMPRODUCT(H316:H318,M316:M318)</f>
        <v>0.62000000000000011</v>
      </c>
      <c r="AB316" s="919" t="str">
        <f>IF(AA316&lt;1%,"Sin iniciar",IF(AA316=100%,"Terminado","En gestión"))</f>
        <v>En gestión</v>
      </c>
      <c r="AC316" s="919" t="str">
        <f>IF(Z316&lt;1%,"Sin iniciar",IF(Z316=100%,"Terminado","En gestión"))</f>
        <v>Terminado</v>
      </c>
      <c r="AD316" s="927" t="s">
        <v>58</v>
      </c>
      <c r="AE316" s="1004">
        <v>0</v>
      </c>
      <c r="AF316" s="1005">
        <v>0</v>
      </c>
      <c r="AG316" s="1159">
        <v>4005958.91</v>
      </c>
      <c r="AH316" s="923">
        <v>172769384.66666701</v>
      </c>
      <c r="AI316" s="1007">
        <v>172769384.66666701</v>
      </c>
      <c r="AJ316" s="1007">
        <v>120748960</v>
      </c>
      <c r="AK316" s="917" t="s">
        <v>295</v>
      </c>
      <c r="AL316" s="917" t="s">
        <v>4010</v>
      </c>
      <c r="AM316" s="917" t="s">
        <v>4011</v>
      </c>
      <c r="AN316" s="917" t="s">
        <v>4012</v>
      </c>
    </row>
    <row r="317" spans="2:40" s="901" customFormat="1" ht="154.5" customHeight="1" x14ac:dyDescent="0.45">
      <c r="B317" s="902"/>
      <c r="C317" s="903"/>
      <c r="D317" s="904"/>
      <c r="E317" s="904"/>
      <c r="F317" s="905" t="s">
        <v>4013</v>
      </c>
      <c r="G317" s="906" t="s">
        <v>4014</v>
      </c>
      <c r="H317" s="907">
        <v>0.3</v>
      </c>
      <c r="I317" s="908">
        <v>44566</v>
      </c>
      <c r="J317" s="908">
        <v>44772</v>
      </c>
      <c r="K317" s="907">
        <v>0</v>
      </c>
      <c r="L317" s="907">
        <v>0.2</v>
      </c>
      <c r="M317" s="909">
        <v>0.8</v>
      </c>
      <c r="N317" s="907">
        <v>1</v>
      </c>
      <c r="O317" s="910"/>
      <c r="P317" s="910"/>
      <c r="Q317" s="1122"/>
      <c r="R317" s="912"/>
      <c r="S317" s="1235"/>
      <c r="T317" s="977">
        <v>1</v>
      </c>
      <c r="U317" s="1039" t="s">
        <v>4015</v>
      </c>
      <c r="V317" s="930" t="s">
        <v>4016</v>
      </c>
      <c r="W317" s="916" t="str">
        <f t="shared" si="19"/>
        <v>En gestión</v>
      </c>
      <c r="X317" s="916" t="str">
        <f t="shared" si="22"/>
        <v>Terminado</v>
      </c>
      <c r="Y317" s="1061"/>
      <c r="Z317" s="918"/>
      <c r="AA317" s="918"/>
      <c r="AB317" s="919"/>
      <c r="AC317" s="919"/>
      <c r="AD317" s="927"/>
      <c r="AE317" s="1004"/>
      <c r="AF317" s="1005"/>
      <c r="AG317" s="1005"/>
      <c r="AH317" s="923"/>
      <c r="AI317" s="1007"/>
      <c r="AJ317" s="1007"/>
      <c r="AK317" s="917"/>
      <c r="AL317" s="917"/>
      <c r="AM317" s="917"/>
      <c r="AN317" s="917"/>
    </row>
    <row r="318" spans="2:40" s="901" customFormat="1" ht="154.5" customHeight="1" x14ac:dyDescent="0.45">
      <c r="B318" s="902"/>
      <c r="C318" s="903"/>
      <c r="D318" s="904"/>
      <c r="E318" s="904"/>
      <c r="F318" s="905" t="s">
        <v>4017</v>
      </c>
      <c r="G318" s="906" t="s">
        <v>4018</v>
      </c>
      <c r="H318" s="907">
        <v>0.4</v>
      </c>
      <c r="I318" s="908">
        <v>44569</v>
      </c>
      <c r="J318" s="908">
        <v>44925</v>
      </c>
      <c r="K318" s="907">
        <v>0</v>
      </c>
      <c r="L318" s="907">
        <v>0</v>
      </c>
      <c r="M318" s="909">
        <v>0.2</v>
      </c>
      <c r="N318" s="907">
        <v>1</v>
      </c>
      <c r="O318" s="910"/>
      <c r="P318" s="910"/>
      <c r="Q318" s="1122"/>
      <c r="R318" s="912"/>
      <c r="S318" s="1235"/>
      <c r="T318" s="977">
        <v>1</v>
      </c>
      <c r="U318" s="1039" t="s">
        <v>4019</v>
      </c>
      <c r="V318" s="965" t="s">
        <v>4020</v>
      </c>
      <c r="W318" s="916" t="str">
        <f t="shared" si="19"/>
        <v>En gestión</v>
      </c>
      <c r="X318" s="916" t="str">
        <f t="shared" si="22"/>
        <v>Terminado</v>
      </c>
      <c r="Y318" s="1061"/>
      <c r="Z318" s="918"/>
      <c r="AA318" s="918"/>
      <c r="AB318" s="919"/>
      <c r="AC318" s="919"/>
      <c r="AD318" s="927"/>
      <c r="AE318" s="1004"/>
      <c r="AF318" s="1005"/>
      <c r="AG318" s="1005"/>
      <c r="AH318" s="923"/>
      <c r="AI318" s="1007"/>
      <c r="AJ318" s="1007"/>
      <c r="AK318" s="917"/>
      <c r="AL318" s="917"/>
      <c r="AM318" s="917"/>
      <c r="AN318" s="917"/>
    </row>
    <row r="319" spans="2:40" s="901" customFormat="1" ht="154.5" customHeight="1" x14ac:dyDescent="0.45">
      <c r="B319" s="902" t="s">
        <v>283</v>
      </c>
      <c r="C319" s="903" t="s">
        <v>4021</v>
      </c>
      <c r="D319" s="904" t="s">
        <v>4022</v>
      </c>
      <c r="E319" s="904" t="s">
        <v>3934</v>
      </c>
      <c r="F319" s="905" t="s">
        <v>4023</v>
      </c>
      <c r="G319" s="906" t="s">
        <v>4024</v>
      </c>
      <c r="H319" s="907">
        <v>0.45</v>
      </c>
      <c r="I319" s="908">
        <v>44562</v>
      </c>
      <c r="J319" s="908">
        <v>44742</v>
      </c>
      <c r="K319" s="907">
        <v>0.5</v>
      </c>
      <c r="L319" s="907">
        <v>1</v>
      </c>
      <c r="M319" s="909">
        <v>1</v>
      </c>
      <c r="N319" s="907">
        <v>1</v>
      </c>
      <c r="O319" s="1239">
        <v>0</v>
      </c>
      <c r="P319" s="910">
        <v>659100</v>
      </c>
      <c r="Q319" s="1122"/>
      <c r="R319" s="1035">
        <v>0.75</v>
      </c>
      <c r="S319" s="913" t="s">
        <v>4025</v>
      </c>
      <c r="T319" s="1046">
        <v>1</v>
      </c>
      <c r="U319" s="915" t="s">
        <v>4026</v>
      </c>
      <c r="V319" s="915" t="s">
        <v>58</v>
      </c>
      <c r="W319" s="916" t="str">
        <f t="shared" si="19"/>
        <v>Terminado</v>
      </c>
      <c r="X319" s="916" t="str">
        <f t="shared" si="22"/>
        <v>Terminado</v>
      </c>
      <c r="Y319" s="917" t="s">
        <v>4027</v>
      </c>
      <c r="Z319" s="918">
        <f>SUMPRODUCT(T319:T321,H319:H321)</f>
        <v>0.75</v>
      </c>
      <c r="AA319" s="918">
        <f>SUMPRODUCT(H319:H321,M319:M321)</f>
        <v>0.875</v>
      </c>
      <c r="AB319" s="919" t="str">
        <f t="shared" ref="AB319:AB331" si="23">IF(AA319&lt;1%,"Sin iniciar",IF(AA319=100%,"Terminado","En gestión"))</f>
        <v>En gestión</v>
      </c>
      <c r="AC319" s="919" t="str">
        <f t="shared" ref="AC319:AC334" si="24">IF(Z319&lt;1%,"Sin iniciar",IF(Z319=100%,"Terminado","En gestión"))</f>
        <v>En gestión</v>
      </c>
      <c r="AD319" s="917" t="s">
        <v>58</v>
      </c>
      <c r="AE319" s="1004">
        <v>0</v>
      </c>
      <c r="AF319" s="1005">
        <v>0</v>
      </c>
      <c r="AG319" s="1159">
        <v>706950.4</v>
      </c>
      <c r="AH319" s="923">
        <v>0</v>
      </c>
      <c r="AI319" s="1005">
        <v>0</v>
      </c>
      <c r="AJ319" s="1005">
        <v>0</v>
      </c>
      <c r="AK319" s="1248" t="s">
        <v>90</v>
      </c>
      <c r="AL319" s="1248" t="s">
        <v>90</v>
      </c>
      <c r="AM319" s="1248" t="s">
        <v>90</v>
      </c>
      <c r="AN319" s="1248" t="s">
        <v>90</v>
      </c>
    </row>
    <row r="320" spans="2:40" s="901" customFormat="1" ht="154.5" customHeight="1" x14ac:dyDescent="0.45">
      <c r="B320" s="902"/>
      <c r="C320" s="903"/>
      <c r="D320" s="904"/>
      <c r="E320" s="904"/>
      <c r="F320" s="905" t="s">
        <v>4028</v>
      </c>
      <c r="G320" s="906" t="s">
        <v>4029</v>
      </c>
      <c r="H320" s="907">
        <v>0.3</v>
      </c>
      <c r="I320" s="908">
        <v>44682</v>
      </c>
      <c r="J320" s="908">
        <v>44804</v>
      </c>
      <c r="K320" s="907">
        <v>0.25</v>
      </c>
      <c r="L320" s="907">
        <v>0.5</v>
      </c>
      <c r="M320" s="909">
        <v>1</v>
      </c>
      <c r="N320" s="907">
        <v>1</v>
      </c>
      <c r="O320" s="1239"/>
      <c r="P320" s="910"/>
      <c r="Q320" s="1122"/>
      <c r="R320" s="1249"/>
      <c r="S320" s="913"/>
      <c r="T320" s="1046">
        <v>1</v>
      </c>
      <c r="U320" s="915" t="s">
        <v>4030</v>
      </c>
      <c r="V320" s="915" t="s">
        <v>4031</v>
      </c>
      <c r="W320" s="916" t="str">
        <f t="shared" si="19"/>
        <v>Terminado</v>
      </c>
      <c r="X320" s="916" t="str">
        <f t="shared" si="22"/>
        <v>Terminado</v>
      </c>
      <c r="Y320" s="917"/>
      <c r="Z320" s="918"/>
      <c r="AA320" s="918"/>
      <c r="AB320" s="919"/>
      <c r="AC320" s="919"/>
      <c r="AD320" s="917"/>
      <c r="AE320" s="1004"/>
      <c r="AF320" s="1005"/>
      <c r="AG320" s="1005"/>
      <c r="AH320" s="923"/>
      <c r="AI320" s="1005"/>
      <c r="AJ320" s="1005"/>
      <c r="AK320" s="1248"/>
      <c r="AL320" s="1248"/>
      <c r="AM320" s="1248"/>
      <c r="AN320" s="1248"/>
    </row>
    <row r="321" spans="2:40" s="901" customFormat="1" ht="154.5" customHeight="1" x14ac:dyDescent="0.45">
      <c r="B321" s="902"/>
      <c r="C321" s="903"/>
      <c r="D321" s="904"/>
      <c r="E321" s="904"/>
      <c r="F321" s="905" t="s">
        <v>4032</v>
      </c>
      <c r="G321" s="906" t="s">
        <v>4033</v>
      </c>
      <c r="H321" s="907">
        <v>0.25</v>
      </c>
      <c r="I321" s="908">
        <v>44743</v>
      </c>
      <c r="J321" s="908">
        <v>44865</v>
      </c>
      <c r="K321" s="907">
        <v>0</v>
      </c>
      <c r="L321" s="907">
        <v>0</v>
      </c>
      <c r="M321" s="909">
        <v>0.5</v>
      </c>
      <c r="N321" s="907">
        <v>1</v>
      </c>
      <c r="O321" s="1239"/>
      <c r="P321" s="910"/>
      <c r="Q321" s="1122"/>
      <c r="R321" s="1249"/>
      <c r="S321" s="913"/>
      <c r="T321" s="1046">
        <v>0</v>
      </c>
      <c r="U321" s="915" t="s">
        <v>58</v>
      </c>
      <c r="V321" s="915" t="s">
        <v>58</v>
      </c>
      <c r="W321" s="916" t="str">
        <f t="shared" si="19"/>
        <v>En gestión</v>
      </c>
      <c r="X321" s="916" t="str">
        <f t="shared" si="22"/>
        <v>Sin iniciar</v>
      </c>
      <c r="Y321" s="917"/>
      <c r="Z321" s="918"/>
      <c r="AA321" s="918"/>
      <c r="AB321" s="919"/>
      <c r="AC321" s="919"/>
      <c r="AD321" s="915" t="s">
        <v>4034</v>
      </c>
      <c r="AE321" s="1004"/>
      <c r="AF321" s="1005"/>
      <c r="AG321" s="1005"/>
      <c r="AH321" s="923"/>
      <c r="AI321" s="1005"/>
      <c r="AJ321" s="1005"/>
      <c r="AK321" s="1248"/>
      <c r="AL321" s="1248"/>
      <c r="AM321" s="1248"/>
      <c r="AN321" s="1248"/>
    </row>
    <row r="322" spans="2:40" s="901" customFormat="1" ht="154.5" customHeight="1" x14ac:dyDescent="0.45">
      <c r="B322" s="1250" t="s">
        <v>283</v>
      </c>
      <c r="C322" s="1251" t="s">
        <v>4035</v>
      </c>
      <c r="D322" s="1252" t="s">
        <v>4036</v>
      </c>
      <c r="E322" s="1252" t="s">
        <v>3934</v>
      </c>
      <c r="F322" s="1253" t="s">
        <v>4037</v>
      </c>
      <c r="G322" s="1254" t="s">
        <v>4038</v>
      </c>
      <c r="H322" s="1255">
        <v>0.3</v>
      </c>
      <c r="I322" s="1256">
        <v>44562</v>
      </c>
      <c r="J322" s="1256">
        <v>44742</v>
      </c>
      <c r="K322" s="1257">
        <v>0.7</v>
      </c>
      <c r="L322" s="1257">
        <v>1</v>
      </c>
      <c r="M322" s="1258">
        <v>1</v>
      </c>
      <c r="N322" s="1255">
        <v>1</v>
      </c>
      <c r="O322" s="1259">
        <v>48160000</v>
      </c>
      <c r="P322" s="1259">
        <v>2240974</v>
      </c>
      <c r="Q322" s="1260"/>
      <c r="R322" s="1035">
        <v>0.97</v>
      </c>
      <c r="S322" s="913" t="s">
        <v>4039</v>
      </c>
      <c r="T322" s="1046">
        <v>0.9</v>
      </c>
      <c r="U322" s="915" t="s">
        <v>4040</v>
      </c>
      <c r="V322" s="915" t="s">
        <v>4041</v>
      </c>
      <c r="W322" s="916" t="str">
        <f t="shared" si="19"/>
        <v>Terminado</v>
      </c>
      <c r="X322" s="916" t="str">
        <f t="shared" si="22"/>
        <v>En gestión</v>
      </c>
      <c r="Y322" s="917" t="s">
        <v>4042</v>
      </c>
      <c r="Z322" s="918">
        <f>SUMPRODUCT(T322:T324,H322:H324)</f>
        <v>0.97</v>
      </c>
      <c r="AA322" s="918">
        <f>SUMPRODUCT(H322:H324,M322:M324)</f>
        <v>0.82499999999999996</v>
      </c>
      <c r="AB322" s="919" t="str">
        <f t="shared" si="23"/>
        <v>En gestión</v>
      </c>
      <c r="AC322" s="919" t="str">
        <f t="shared" si="24"/>
        <v>En gestión</v>
      </c>
      <c r="AD322" s="915" t="s">
        <v>4043</v>
      </c>
      <c r="AE322" s="1004">
        <v>0</v>
      </c>
      <c r="AF322" s="1005">
        <v>0</v>
      </c>
      <c r="AG322" s="1159">
        <v>1802751.75</v>
      </c>
      <c r="AH322" s="1154">
        <v>48160000</v>
      </c>
      <c r="AI322" s="1007">
        <v>48160000</v>
      </c>
      <c r="AJ322" s="1007">
        <v>33600000</v>
      </c>
      <c r="AK322" s="917" t="s">
        <v>295</v>
      </c>
      <c r="AL322" s="917" t="s">
        <v>533</v>
      </c>
      <c r="AM322" s="917" t="s">
        <v>534</v>
      </c>
      <c r="AN322" s="917" t="s">
        <v>4044</v>
      </c>
    </row>
    <row r="323" spans="2:40" s="901" customFormat="1" ht="154.5" customHeight="1" x14ac:dyDescent="0.45">
      <c r="B323" s="1250"/>
      <c r="C323" s="1251"/>
      <c r="D323" s="1252"/>
      <c r="E323" s="1252"/>
      <c r="F323" s="1253" t="s">
        <v>4045</v>
      </c>
      <c r="G323" s="1254" t="s">
        <v>4024</v>
      </c>
      <c r="H323" s="1255">
        <v>0.35</v>
      </c>
      <c r="I323" s="1256">
        <v>44607</v>
      </c>
      <c r="J323" s="1256">
        <v>44926</v>
      </c>
      <c r="K323" s="1257">
        <v>0.25</v>
      </c>
      <c r="L323" s="1257">
        <v>0.5</v>
      </c>
      <c r="M323" s="1258">
        <v>0.75</v>
      </c>
      <c r="N323" s="1255">
        <v>1</v>
      </c>
      <c r="O323" s="1259"/>
      <c r="P323" s="1259"/>
      <c r="Q323" s="1260"/>
      <c r="R323" s="1249"/>
      <c r="S323" s="913"/>
      <c r="T323" s="1046">
        <v>1</v>
      </c>
      <c r="U323" s="915" t="s">
        <v>4026</v>
      </c>
      <c r="V323" s="915" t="s">
        <v>58</v>
      </c>
      <c r="W323" s="916" t="str">
        <f t="shared" si="19"/>
        <v>En gestión</v>
      </c>
      <c r="X323" s="916" t="str">
        <f t="shared" si="22"/>
        <v>Terminado</v>
      </c>
      <c r="Y323" s="917"/>
      <c r="Z323" s="918"/>
      <c r="AA323" s="918"/>
      <c r="AB323" s="919"/>
      <c r="AC323" s="919"/>
      <c r="AD323" s="917" t="s">
        <v>58</v>
      </c>
      <c r="AE323" s="1004"/>
      <c r="AF323" s="1005"/>
      <c r="AG323" s="1005"/>
      <c r="AH323" s="1154"/>
      <c r="AI323" s="1007"/>
      <c r="AJ323" s="1007"/>
      <c r="AK323" s="917"/>
      <c r="AL323" s="917"/>
      <c r="AM323" s="917"/>
      <c r="AN323" s="917"/>
    </row>
    <row r="324" spans="2:40" s="901" customFormat="1" ht="154.5" customHeight="1" x14ac:dyDescent="0.45">
      <c r="B324" s="1250"/>
      <c r="C324" s="1251"/>
      <c r="D324" s="1252"/>
      <c r="E324" s="1252"/>
      <c r="F324" s="1253" t="s">
        <v>4046</v>
      </c>
      <c r="G324" s="1254" t="s">
        <v>4029</v>
      </c>
      <c r="H324" s="1255">
        <v>0.35</v>
      </c>
      <c r="I324" s="1256">
        <v>44612</v>
      </c>
      <c r="J324" s="1256">
        <v>44926</v>
      </c>
      <c r="K324" s="1257">
        <v>0.25</v>
      </c>
      <c r="L324" s="1257">
        <v>0.5</v>
      </c>
      <c r="M324" s="1258">
        <v>0.75</v>
      </c>
      <c r="N324" s="1255">
        <v>1</v>
      </c>
      <c r="O324" s="1259"/>
      <c r="P324" s="1259"/>
      <c r="Q324" s="1260"/>
      <c r="R324" s="1249"/>
      <c r="S324" s="913"/>
      <c r="T324" s="1046">
        <v>1</v>
      </c>
      <c r="U324" s="915" t="s">
        <v>4026</v>
      </c>
      <c r="V324" s="915" t="s">
        <v>58</v>
      </c>
      <c r="W324" s="916" t="str">
        <f t="shared" ref="W324:W387" si="25">IF(M324&lt;1%,"Sin iniciar",IF(M324=100%,"Terminado","En gestión"))</f>
        <v>En gestión</v>
      </c>
      <c r="X324" s="916" t="str">
        <f t="shared" si="22"/>
        <v>Terminado</v>
      </c>
      <c r="Y324" s="917"/>
      <c r="Z324" s="918"/>
      <c r="AA324" s="918"/>
      <c r="AB324" s="919"/>
      <c r="AC324" s="919"/>
      <c r="AD324" s="917"/>
      <c r="AE324" s="1004"/>
      <c r="AF324" s="1005"/>
      <c r="AG324" s="1005"/>
      <c r="AH324" s="1154"/>
      <c r="AI324" s="1007"/>
      <c r="AJ324" s="1007"/>
      <c r="AK324" s="917"/>
      <c r="AL324" s="917"/>
      <c r="AM324" s="917"/>
      <c r="AN324" s="917"/>
    </row>
    <row r="325" spans="2:40" s="901" customFormat="1" ht="154.5" customHeight="1" x14ac:dyDescent="0.45">
      <c r="B325" s="1250" t="s">
        <v>283</v>
      </c>
      <c r="C325" s="1251" t="s">
        <v>4047</v>
      </c>
      <c r="D325" s="1252" t="s">
        <v>4048</v>
      </c>
      <c r="E325" s="1252" t="s">
        <v>3934</v>
      </c>
      <c r="F325" s="1253" t="s">
        <v>4049</v>
      </c>
      <c r="G325" s="1254" t="s">
        <v>4050</v>
      </c>
      <c r="H325" s="1255">
        <v>0.6</v>
      </c>
      <c r="I325" s="1256">
        <v>44562</v>
      </c>
      <c r="J325" s="1256">
        <v>44651</v>
      </c>
      <c r="K325" s="1257">
        <v>1</v>
      </c>
      <c r="L325" s="1257">
        <v>1</v>
      </c>
      <c r="M325" s="1258">
        <v>1</v>
      </c>
      <c r="N325" s="1255">
        <v>1</v>
      </c>
      <c r="O325" s="1259">
        <v>105826667</v>
      </c>
      <c r="P325" s="1259">
        <v>1688834</v>
      </c>
      <c r="Q325" s="1260"/>
      <c r="R325" s="1152">
        <v>0.6</v>
      </c>
      <c r="S325" s="950" t="s">
        <v>4051</v>
      </c>
      <c r="T325" s="1046">
        <v>1</v>
      </c>
      <c r="U325" s="915" t="s">
        <v>4026</v>
      </c>
      <c r="V325" s="915" t="s">
        <v>58</v>
      </c>
      <c r="W325" s="916" t="str">
        <f t="shared" si="25"/>
        <v>Terminado</v>
      </c>
      <c r="X325" s="916" t="str">
        <f t="shared" si="22"/>
        <v>Terminado</v>
      </c>
      <c r="Y325" s="917" t="s">
        <v>4042</v>
      </c>
      <c r="Z325" s="918">
        <f>SUMPRODUCT(H325:H326,T325:T326)</f>
        <v>0.6</v>
      </c>
      <c r="AA325" s="918">
        <f>SUMPRODUCT(H325:H326,M325:M326)</f>
        <v>0.72</v>
      </c>
      <c r="AB325" s="919" t="str">
        <f t="shared" si="23"/>
        <v>En gestión</v>
      </c>
      <c r="AC325" s="919" t="str">
        <f t="shared" si="24"/>
        <v>En gestión</v>
      </c>
      <c r="AD325" s="915" t="s">
        <v>58</v>
      </c>
      <c r="AE325" s="1004">
        <v>0</v>
      </c>
      <c r="AF325" s="1005">
        <v>0</v>
      </c>
      <c r="AG325" s="1159">
        <v>1358582.81</v>
      </c>
      <c r="AH325" s="1154">
        <v>105826667</v>
      </c>
      <c r="AI325" s="1007">
        <v>105826666.666667</v>
      </c>
      <c r="AJ325" s="1007">
        <v>70000000</v>
      </c>
      <c r="AK325" s="917" t="s">
        <v>295</v>
      </c>
      <c r="AL325" s="917" t="s">
        <v>4052</v>
      </c>
      <c r="AM325" s="917" t="s">
        <v>4053</v>
      </c>
      <c r="AN325" s="917" t="s">
        <v>4054</v>
      </c>
    </row>
    <row r="326" spans="2:40" s="901" customFormat="1" ht="154.5" customHeight="1" x14ac:dyDescent="0.45">
      <c r="B326" s="1250"/>
      <c r="C326" s="1251"/>
      <c r="D326" s="1252"/>
      <c r="E326" s="1252"/>
      <c r="F326" s="1253" t="s">
        <v>4055</v>
      </c>
      <c r="G326" s="1254" t="s">
        <v>4056</v>
      </c>
      <c r="H326" s="1255">
        <v>0.4</v>
      </c>
      <c r="I326" s="1256">
        <v>44565</v>
      </c>
      <c r="J326" s="1256">
        <v>44926</v>
      </c>
      <c r="K326" s="1257">
        <v>0</v>
      </c>
      <c r="L326" s="1257">
        <v>0</v>
      </c>
      <c r="M326" s="1258">
        <v>0.3</v>
      </c>
      <c r="N326" s="1255">
        <v>1</v>
      </c>
      <c r="O326" s="1259"/>
      <c r="P326" s="1259"/>
      <c r="Q326" s="1260"/>
      <c r="R326" s="1249"/>
      <c r="S326" s="962"/>
      <c r="T326" s="1046">
        <v>0</v>
      </c>
      <c r="U326" s="915" t="s">
        <v>140</v>
      </c>
      <c r="V326" s="915" t="s">
        <v>58</v>
      </c>
      <c r="W326" s="916" t="str">
        <f t="shared" si="25"/>
        <v>En gestión</v>
      </c>
      <c r="X326" s="916" t="str">
        <f t="shared" si="22"/>
        <v>Sin iniciar</v>
      </c>
      <c r="Y326" s="917"/>
      <c r="Z326" s="918"/>
      <c r="AA326" s="918"/>
      <c r="AB326" s="919"/>
      <c r="AC326" s="919"/>
      <c r="AD326" s="915" t="s">
        <v>4057</v>
      </c>
      <c r="AE326" s="1004"/>
      <c r="AF326" s="1005"/>
      <c r="AG326" s="1005"/>
      <c r="AH326" s="1154"/>
      <c r="AI326" s="1007"/>
      <c r="AJ326" s="1007"/>
      <c r="AK326" s="917"/>
      <c r="AL326" s="917"/>
      <c r="AM326" s="917"/>
      <c r="AN326" s="917"/>
    </row>
    <row r="327" spans="2:40" s="901" customFormat="1" ht="154.5" customHeight="1" x14ac:dyDescent="0.45">
      <c r="B327" s="1250" t="s">
        <v>283</v>
      </c>
      <c r="C327" s="1251" t="s">
        <v>4058</v>
      </c>
      <c r="D327" s="1252" t="s">
        <v>4059</v>
      </c>
      <c r="E327" s="1252" t="s">
        <v>4003</v>
      </c>
      <c r="F327" s="1253" t="s">
        <v>4060</v>
      </c>
      <c r="G327" s="1254" t="s">
        <v>4024</v>
      </c>
      <c r="H327" s="1255">
        <v>0.4</v>
      </c>
      <c r="I327" s="1256">
        <v>44607</v>
      </c>
      <c r="J327" s="1256">
        <v>44926</v>
      </c>
      <c r="K327" s="1257">
        <v>0.25</v>
      </c>
      <c r="L327" s="1257">
        <v>0.5</v>
      </c>
      <c r="M327" s="1258">
        <v>0.75</v>
      </c>
      <c r="N327" s="1255">
        <v>1</v>
      </c>
      <c r="O327" s="1261">
        <v>0</v>
      </c>
      <c r="P327" s="1259">
        <v>1344584</v>
      </c>
      <c r="Q327" s="1260"/>
      <c r="R327" s="1035">
        <v>0.8</v>
      </c>
      <c r="S327" s="913" t="s">
        <v>4061</v>
      </c>
      <c r="T327" s="1046">
        <v>0.75</v>
      </c>
      <c r="U327" s="915" t="s">
        <v>4062</v>
      </c>
      <c r="V327" s="915" t="s">
        <v>4063</v>
      </c>
      <c r="W327" s="916" t="str">
        <f t="shared" si="25"/>
        <v>En gestión</v>
      </c>
      <c r="X327" s="916" t="str">
        <f t="shared" si="22"/>
        <v>En gestión</v>
      </c>
      <c r="Y327" s="1262" t="s">
        <v>4064</v>
      </c>
      <c r="Z327" s="918">
        <f>SUMPRODUCT(T327:T329,H327:H329)</f>
        <v>0.8</v>
      </c>
      <c r="AA327" s="918">
        <f>SUMPRODUCT(H327:H329,M327:M329)</f>
        <v>0.8</v>
      </c>
      <c r="AB327" s="919" t="str">
        <f t="shared" si="23"/>
        <v>En gestión</v>
      </c>
      <c r="AC327" s="919" t="str">
        <f t="shared" si="24"/>
        <v>En gestión</v>
      </c>
      <c r="AD327" s="915" t="s">
        <v>58</v>
      </c>
      <c r="AE327" s="1004">
        <v>0</v>
      </c>
      <c r="AF327" s="1005">
        <v>0</v>
      </c>
      <c r="AG327" s="1159">
        <v>1081651.05</v>
      </c>
      <c r="AH327" s="923">
        <v>0</v>
      </c>
      <c r="AI327" s="1005">
        <v>0</v>
      </c>
      <c r="AJ327" s="1005">
        <v>0</v>
      </c>
      <c r="AK327" s="1246" t="s">
        <v>90</v>
      </c>
      <c r="AL327" s="1246" t="s">
        <v>90</v>
      </c>
      <c r="AM327" s="1246" t="s">
        <v>90</v>
      </c>
      <c r="AN327" s="1246" t="s">
        <v>90</v>
      </c>
    </row>
    <row r="328" spans="2:40" s="901" customFormat="1" ht="154.5" customHeight="1" x14ac:dyDescent="0.45">
      <c r="B328" s="1250"/>
      <c r="C328" s="1251"/>
      <c r="D328" s="1252"/>
      <c r="E328" s="1252"/>
      <c r="F328" s="1253" t="s">
        <v>4065</v>
      </c>
      <c r="G328" s="1254" t="s">
        <v>4029</v>
      </c>
      <c r="H328" s="1255">
        <v>0.4</v>
      </c>
      <c r="I328" s="1256">
        <v>44676</v>
      </c>
      <c r="J328" s="1256">
        <v>44926</v>
      </c>
      <c r="K328" s="1257">
        <v>0.25</v>
      </c>
      <c r="L328" s="1257">
        <v>0.5</v>
      </c>
      <c r="M328" s="1258">
        <v>0.75</v>
      </c>
      <c r="N328" s="1255">
        <v>1</v>
      </c>
      <c r="O328" s="1261"/>
      <c r="P328" s="1259"/>
      <c r="Q328" s="1260"/>
      <c r="R328" s="1249"/>
      <c r="S328" s="913"/>
      <c r="T328" s="1046">
        <v>0.75</v>
      </c>
      <c r="U328" s="915" t="s">
        <v>4066</v>
      </c>
      <c r="V328" s="915" t="s">
        <v>4067</v>
      </c>
      <c r="W328" s="916" t="str">
        <f t="shared" si="25"/>
        <v>En gestión</v>
      </c>
      <c r="X328" s="916" t="str">
        <f t="shared" si="22"/>
        <v>En gestión</v>
      </c>
      <c r="Y328" s="1262"/>
      <c r="Z328" s="918"/>
      <c r="AA328" s="918"/>
      <c r="AB328" s="919"/>
      <c r="AC328" s="919"/>
      <c r="AD328" s="915" t="s">
        <v>58</v>
      </c>
      <c r="AE328" s="1004"/>
      <c r="AF328" s="1005"/>
      <c r="AG328" s="1005"/>
      <c r="AH328" s="923"/>
      <c r="AI328" s="1005"/>
      <c r="AJ328" s="1005"/>
      <c r="AK328" s="1246"/>
      <c r="AL328" s="1246"/>
      <c r="AM328" s="1246"/>
      <c r="AN328" s="1246"/>
    </row>
    <row r="329" spans="2:40" s="901" customFormat="1" ht="154.5" customHeight="1" x14ac:dyDescent="0.45">
      <c r="B329" s="1250"/>
      <c r="C329" s="1251"/>
      <c r="D329" s="1252"/>
      <c r="E329" s="1252"/>
      <c r="F329" s="1253" t="s">
        <v>4068</v>
      </c>
      <c r="G329" s="1254" t="s">
        <v>4056</v>
      </c>
      <c r="H329" s="1255">
        <v>0.2</v>
      </c>
      <c r="I329" s="1256">
        <v>44562</v>
      </c>
      <c r="J329" s="1256">
        <v>44651</v>
      </c>
      <c r="K329" s="1257">
        <v>1</v>
      </c>
      <c r="L329" s="1257">
        <v>1</v>
      </c>
      <c r="M329" s="1258">
        <v>1</v>
      </c>
      <c r="N329" s="1255">
        <v>1</v>
      </c>
      <c r="O329" s="1261"/>
      <c r="P329" s="1259"/>
      <c r="Q329" s="1260"/>
      <c r="R329" s="1249"/>
      <c r="S329" s="913"/>
      <c r="T329" s="1046">
        <v>1</v>
      </c>
      <c r="U329" s="915" t="s">
        <v>577</v>
      </c>
      <c r="V329" s="915" t="s">
        <v>58</v>
      </c>
      <c r="W329" s="916" t="str">
        <f t="shared" si="25"/>
        <v>Terminado</v>
      </c>
      <c r="X329" s="916" t="str">
        <f t="shared" si="22"/>
        <v>Terminado</v>
      </c>
      <c r="Y329" s="1262"/>
      <c r="Z329" s="918"/>
      <c r="AA329" s="918"/>
      <c r="AB329" s="919"/>
      <c r="AC329" s="919"/>
      <c r="AD329" s="915" t="s">
        <v>58</v>
      </c>
      <c r="AE329" s="1004"/>
      <c r="AF329" s="1005"/>
      <c r="AG329" s="1005"/>
      <c r="AH329" s="923"/>
      <c r="AI329" s="1005"/>
      <c r="AJ329" s="1005"/>
      <c r="AK329" s="1246"/>
      <c r="AL329" s="1246"/>
      <c r="AM329" s="1246"/>
      <c r="AN329" s="1246"/>
    </row>
    <row r="330" spans="2:40" s="901" customFormat="1" ht="154.5" customHeight="1" x14ac:dyDescent="0.45">
      <c r="B330" s="1263" t="s">
        <v>283</v>
      </c>
      <c r="C330" s="1264" t="s">
        <v>4069</v>
      </c>
      <c r="D330" s="1254" t="s">
        <v>4070</v>
      </c>
      <c r="E330" s="1254" t="s">
        <v>4003</v>
      </c>
      <c r="F330" s="1253" t="s">
        <v>4071</v>
      </c>
      <c r="G330" s="1254" t="s">
        <v>4072</v>
      </c>
      <c r="H330" s="1255">
        <v>1</v>
      </c>
      <c r="I330" s="1256">
        <v>44621</v>
      </c>
      <c r="J330" s="1256">
        <v>44926</v>
      </c>
      <c r="K330" s="1257">
        <v>0</v>
      </c>
      <c r="L330" s="1257">
        <v>0</v>
      </c>
      <c r="M330" s="1258">
        <v>0.2</v>
      </c>
      <c r="N330" s="1255">
        <v>1</v>
      </c>
      <c r="O330" s="1265">
        <v>419485067</v>
      </c>
      <c r="P330" s="1265">
        <v>1688834</v>
      </c>
      <c r="Q330" s="1260"/>
      <c r="R330" s="914">
        <v>0</v>
      </c>
      <c r="S330" s="958" t="s">
        <v>4073</v>
      </c>
      <c r="T330" s="1046">
        <v>0</v>
      </c>
      <c r="U330" s="915" t="s">
        <v>58</v>
      </c>
      <c r="V330" s="915" t="s">
        <v>58</v>
      </c>
      <c r="W330" s="916" t="str">
        <f t="shared" si="25"/>
        <v>En gestión</v>
      </c>
      <c r="X330" s="916" t="str">
        <f t="shared" si="22"/>
        <v>Sin iniciar</v>
      </c>
      <c r="Y330" s="1266" t="s">
        <v>4074</v>
      </c>
      <c r="Z330" s="977">
        <f>SUMPRODUCT(H330,T330)</f>
        <v>0</v>
      </c>
      <c r="AA330" s="978">
        <f>SUMPRODUCT(H330,M330)</f>
        <v>0.2</v>
      </c>
      <c r="AB330" s="979" t="str">
        <f t="shared" si="23"/>
        <v>En gestión</v>
      </c>
      <c r="AC330" s="979" t="str">
        <f t="shared" si="24"/>
        <v>Sin iniciar</v>
      </c>
      <c r="AD330" s="915" t="s">
        <v>4075</v>
      </c>
      <c r="AE330" s="1017">
        <v>0</v>
      </c>
      <c r="AF330" s="1018">
        <v>0</v>
      </c>
      <c r="AG330" s="1267">
        <v>1268010.6299999999</v>
      </c>
      <c r="AH330" s="1268">
        <v>416945983.66000003</v>
      </c>
      <c r="AI330" s="1020">
        <v>416945983.65666699</v>
      </c>
      <c r="AJ330" s="1020">
        <v>292664000</v>
      </c>
      <c r="AK330" s="915" t="s">
        <v>295</v>
      </c>
      <c r="AL330" s="915" t="s">
        <v>4076</v>
      </c>
      <c r="AM330" s="915" t="s">
        <v>4077</v>
      </c>
      <c r="AN330" s="915" t="s">
        <v>4078</v>
      </c>
    </row>
    <row r="331" spans="2:40" s="901" customFormat="1" ht="154.5" customHeight="1" x14ac:dyDescent="0.45">
      <c r="B331" s="1269" t="s">
        <v>283</v>
      </c>
      <c r="C331" s="1270" t="s">
        <v>4079</v>
      </c>
      <c r="D331" s="1271" t="s">
        <v>4080</v>
      </c>
      <c r="E331" s="1271" t="s">
        <v>4003</v>
      </c>
      <c r="F331" s="1272" t="s">
        <v>4081</v>
      </c>
      <c r="G331" s="1273" t="s">
        <v>4082</v>
      </c>
      <c r="H331" s="1274">
        <v>0.35</v>
      </c>
      <c r="I331" s="1275">
        <v>44563</v>
      </c>
      <c r="J331" s="1275">
        <v>44925</v>
      </c>
      <c r="K331" s="1257">
        <v>0</v>
      </c>
      <c r="L331" s="1257">
        <v>0.3</v>
      </c>
      <c r="M331" s="1276">
        <v>0.6</v>
      </c>
      <c r="N331" s="1274">
        <v>1</v>
      </c>
      <c r="O331" s="1261">
        <v>0</v>
      </c>
      <c r="P331" s="1261">
        <v>11744356</v>
      </c>
      <c r="Q331" s="1277"/>
      <c r="R331" s="1166">
        <v>0.01</v>
      </c>
      <c r="S331" s="1278" t="s">
        <v>4083</v>
      </c>
      <c r="T331" s="977">
        <v>0.6</v>
      </c>
      <c r="U331" s="965" t="s">
        <v>4084</v>
      </c>
      <c r="V331" s="965" t="s">
        <v>4085</v>
      </c>
      <c r="W331" s="916" t="str">
        <f t="shared" si="25"/>
        <v>En gestión</v>
      </c>
      <c r="X331" s="916" t="str">
        <f t="shared" si="22"/>
        <v>En gestión</v>
      </c>
      <c r="Y331" s="929" t="s">
        <v>4086</v>
      </c>
      <c r="Z331" s="1011">
        <f>SUMPRODUCT(T331:T333,H331:H333)</f>
        <v>0.51</v>
      </c>
      <c r="AA331" s="918">
        <f>SUMPRODUCT(H331:H333,M331:M333)</f>
        <v>0.51</v>
      </c>
      <c r="AB331" s="919" t="str">
        <f t="shared" si="23"/>
        <v>En gestión</v>
      </c>
      <c r="AC331" s="919" t="str">
        <f t="shared" si="24"/>
        <v>En gestión</v>
      </c>
      <c r="AD331" s="927" t="s">
        <v>58</v>
      </c>
      <c r="AE331" s="1004">
        <v>0</v>
      </c>
      <c r="AF331" s="1005">
        <v>0</v>
      </c>
      <c r="AG331" s="1159">
        <v>9447747.3800000008</v>
      </c>
      <c r="AH331" s="923">
        <v>0</v>
      </c>
      <c r="AI331" s="1005">
        <v>0</v>
      </c>
      <c r="AJ331" s="1005">
        <v>0</v>
      </c>
      <c r="AK331" s="1246" t="s">
        <v>90</v>
      </c>
      <c r="AL331" s="1246" t="s">
        <v>90</v>
      </c>
      <c r="AM331" s="1246" t="s">
        <v>90</v>
      </c>
      <c r="AN331" s="1246" t="s">
        <v>90</v>
      </c>
    </row>
    <row r="332" spans="2:40" s="901" customFormat="1" ht="154.5" customHeight="1" x14ac:dyDescent="0.45">
      <c r="B332" s="1269"/>
      <c r="C332" s="1270"/>
      <c r="D332" s="1271"/>
      <c r="E332" s="1271"/>
      <c r="F332" s="1272" t="s">
        <v>4087</v>
      </c>
      <c r="G332" s="1273" t="s">
        <v>4088</v>
      </c>
      <c r="H332" s="1274">
        <v>0.35</v>
      </c>
      <c r="I332" s="1275">
        <v>44563</v>
      </c>
      <c r="J332" s="1275">
        <v>44925</v>
      </c>
      <c r="K332" s="1257">
        <v>0</v>
      </c>
      <c r="L332" s="1257">
        <v>0.3</v>
      </c>
      <c r="M332" s="1276">
        <v>0.6</v>
      </c>
      <c r="N332" s="1274">
        <v>1</v>
      </c>
      <c r="O332" s="1261"/>
      <c r="P332" s="1261"/>
      <c r="Q332" s="1277"/>
      <c r="R332" s="1166"/>
      <c r="S332" s="1278"/>
      <c r="T332" s="977">
        <v>0.6</v>
      </c>
      <c r="U332" s="965" t="s">
        <v>4089</v>
      </c>
      <c r="V332" s="965" t="s">
        <v>4090</v>
      </c>
      <c r="W332" s="916" t="str">
        <f t="shared" si="25"/>
        <v>En gestión</v>
      </c>
      <c r="X332" s="916" t="str">
        <f t="shared" si="22"/>
        <v>En gestión</v>
      </c>
      <c r="Y332" s="972"/>
      <c r="Z332" s="1011"/>
      <c r="AA332" s="918"/>
      <c r="AB332" s="919"/>
      <c r="AC332" s="919"/>
      <c r="AD332" s="927"/>
      <c r="AE332" s="1004"/>
      <c r="AF332" s="1005"/>
      <c r="AG332" s="1005"/>
      <c r="AH332" s="923"/>
      <c r="AI332" s="1005"/>
      <c r="AJ332" s="1005"/>
      <c r="AK332" s="1246"/>
      <c r="AL332" s="1246"/>
      <c r="AM332" s="1246"/>
      <c r="AN332" s="1246"/>
    </row>
    <row r="333" spans="2:40" s="901" customFormat="1" ht="154.5" customHeight="1" x14ac:dyDescent="0.45">
      <c r="B333" s="1269"/>
      <c r="C333" s="1270"/>
      <c r="D333" s="1271"/>
      <c r="E333" s="1271"/>
      <c r="F333" s="1272" t="s">
        <v>4091</v>
      </c>
      <c r="G333" s="1273" t="s">
        <v>4092</v>
      </c>
      <c r="H333" s="1274">
        <v>0.3</v>
      </c>
      <c r="I333" s="1275">
        <v>44563</v>
      </c>
      <c r="J333" s="1275">
        <v>44925</v>
      </c>
      <c r="K333" s="1257">
        <v>0</v>
      </c>
      <c r="L333" s="1257">
        <v>0</v>
      </c>
      <c r="M333" s="1276">
        <v>0.3</v>
      </c>
      <c r="N333" s="1274">
        <v>1</v>
      </c>
      <c r="O333" s="1261"/>
      <c r="P333" s="1261"/>
      <c r="Q333" s="1277"/>
      <c r="R333" s="1166"/>
      <c r="S333" s="1278"/>
      <c r="T333" s="977">
        <v>0.3</v>
      </c>
      <c r="U333" s="965" t="s">
        <v>4093</v>
      </c>
      <c r="V333" s="965" t="s">
        <v>4094</v>
      </c>
      <c r="W333" s="916" t="str">
        <f t="shared" si="25"/>
        <v>En gestión</v>
      </c>
      <c r="X333" s="916" t="str">
        <f t="shared" si="22"/>
        <v>En gestión</v>
      </c>
      <c r="Y333" s="972"/>
      <c r="Z333" s="1011"/>
      <c r="AA333" s="918"/>
      <c r="AB333" s="919"/>
      <c r="AC333" s="919"/>
      <c r="AD333" s="927"/>
      <c r="AE333" s="1004"/>
      <c r="AF333" s="1005"/>
      <c r="AG333" s="1005"/>
      <c r="AH333" s="923"/>
      <c r="AI333" s="1005"/>
      <c r="AJ333" s="1005"/>
      <c r="AK333" s="1246"/>
      <c r="AL333" s="1246"/>
      <c r="AM333" s="1246"/>
      <c r="AN333" s="1246"/>
    </row>
    <row r="334" spans="2:40" s="901" customFormat="1" ht="154.5" customHeight="1" x14ac:dyDescent="0.45">
      <c r="B334" s="1269" t="s">
        <v>283</v>
      </c>
      <c r="C334" s="1270" t="s">
        <v>4095</v>
      </c>
      <c r="D334" s="1271" t="s">
        <v>4096</v>
      </c>
      <c r="E334" s="1271" t="s">
        <v>4003</v>
      </c>
      <c r="F334" s="1272" t="s">
        <v>4097</v>
      </c>
      <c r="G334" s="1273" t="s">
        <v>4098</v>
      </c>
      <c r="H334" s="1274">
        <v>0.1</v>
      </c>
      <c r="I334" s="1275">
        <v>44562</v>
      </c>
      <c r="J334" s="1275">
        <v>44650</v>
      </c>
      <c r="K334" s="1257">
        <v>1</v>
      </c>
      <c r="L334" s="1257">
        <v>1</v>
      </c>
      <c r="M334" s="1276">
        <v>1</v>
      </c>
      <c r="N334" s="1274">
        <v>1</v>
      </c>
      <c r="O334" s="1261">
        <v>0</v>
      </c>
      <c r="P334" s="1261">
        <v>1351067</v>
      </c>
      <c r="Q334" s="1277"/>
      <c r="R334" s="1166">
        <v>0.85</v>
      </c>
      <c r="S334" s="1279" t="s">
        <v>4099</v>
      </c>
      <c r="T334" s="977">
        <v>1</v>
      </c>
      <c r="U334" s="1280" t="s">
        <v>577</v>
      </c>
      <c r="V334" s="1105" t="s">
        <v>58</v>
      </c>
      <c r="W334" s="916" t="str">
        <f t="shared" si="25"/>
        <v>Terminado</v>
      </c>
      <c r="X334" s="916" t="str">
        <f t="shared" si="22"/>
        <v>Terminado</v>
      </c>
      <c r="Y334" s="929" t="s">
        <v>4100</v>
      </c>
      <c r="Z334" s="1011">
        <f>SUMPRODUCT(H334:H338,T334:T338)</f>
        <v>0.85</v>
      </c>
      <c r="AA334" s="918">
        <f>SUMPRODUCT(H334:H338,M334:M338)</f>
        <v>0.85</v>
      </c>
      <c r="AB334" s="919" t="str">
        <f t="shared" ref="AB334" si="26">IF(AA334&lt;1%,"Sin iniciar",IF(AA334=100%,"Terminado","En gestión"))</f>
        <v>En gestión</v>
      </c>
      <c r="AC334" s="919" t="str">
        <f t="shared" si="24"/>
        <v>En gestión</v>
      </c>
      <c r="AD334" s="927" t="s">
        <v>58</v>
      </c>
      <c r="AE334" s="1004">
        <v>0</v>
      </c>
      <c r="AF334" s="1005">
        <v>0</v>
      </c>
      <c r="AG334" s="1159">
        <v>1086866.25</v>
      </c>
      <c r="AH334" s="923">
        <v>0</v>
      </c>
      <c r="AI334" s="1005">
        <v>0</v>
      </c>
      <c r="AJ334" s="1005">
        <v>0</v>
      </c>
      <c r="AK334" s="1246" t="s">
        <v>90</v>
      </c>
      <c r="AL334" s="1246" t="s">
        <v>90</v>
      </c>
      <c r="AM334" s="1246" t="s">
        <v>90</v>
      </c>
      <c r="AN334" s="1246" t="s">
        <v>90</v>
      </c>
    </row>
    <row r="335" spans="2:40" s="901" customFormat="1" ht="154.5" customHeight="1" x14ac:dyDescent="0.45">
      <c r="B335" s="1269"/>
      <c r="C335" s="1270"/>
      <c r="D335" s="1271"/>
      <c r="E335" s="1271"/>
      <c r="F335" s="1272" t="s">
        <v>4101</v>
      </c>
      <c r="G335" s="1273" t="s">
        <v>4102</v>
      </c>
      <c r="H335" s="1274">
        <v>0.1</v>
      </c>
      <c r="I335" s="1275">
        <v>44562</v>
      </c>
      <c r="J335" s="1275">
        <v>44650</v>
      </c>
      <c r="K335" s="1257">
        <v>1</v>
      </c>
      <c r="L335" s="1257">
        <v>1</v>
      </c>
      <c r="M335" s="1276">
        <v>1</v>
      </c>
      <c r="N335" s="1274">
        <v>1</v>
      </c>
      <c r="O335" s="1261"/>
      <c r="P335" s="1261"/>
      <c r="Q335" s="1277"/>
      <c r="R335" s="1166"/>
      <c r="S335" s="1279"/>
      <c r="T335" s="977">
        <v>1</v>
      </c>
      <c r="U335" s="1280" t="s">
        <v>577</v>
      </c>
      <c r="V335" s="1105" t="s">
        <v>58</v>
      </c>
      <c r="W335" s="916" t="str">
        <f t="shared" si="25"/>
        <v>Terminado</v>
      </c>
      <c r="X335" s="916" t="str">
        <f t="shared" si="22"/>
        <v>Terminado</v>
      </c>
      <c r="Y335" s="929"/>
      <c r="Z335" s="1011"/>
      <c r="AA335" s="918"/>
      <c r="AB335" s="919"/>
      <c r="AC335" s="919"/>
      <c r="AD335" s="927"/>
      <c r="AE335" s="1004"/>
      <c r="AF335" s="1005"/>
      <c r="AG335" s="1005"/>
      <c r="AH335" s="923"/>
      <c r="AI335" s="1005"/>
      <c r="AJ335" s="1005"/>
      <c r="AK335" s="1246"/>
      <c r="AL335" s="1246"/>
      <c r="AM335" s="1246"/>
      <c r="AN335" s="1246"/>
    </row>
    <row r="336" spans="2:40" s="901" customFormat="1" ht="154.5" customHeight="1" x14ac:dyDescent="0.45">
      <c r="B336" s="1269"/>
      <c r="C336" s="1270"/>
      <c r="D336" s="1271"/>
      <c r="E336" s="1271"/>
      <c r="F336" s="1272" t="s">
        <v>4103</v>
      </c>
      <c r="G336" s="1273" t="s">
        <v>4104</v>
      </c>
      <c r="H336" s="1274">
        <v>0.2</v>
      </c>
      <c r="I336" s="1275">
        <v>44562</v>
      </c>
      <c r="J336" s="1275">
        <v>44650</v>
      </c>
      <c r="K336" s="1257">
        <v>1</v>
      </c>
      <c r="L336" s="1257">
        <v>1</v>
      </c>
      <c r="M336" s="1276">
        <v>1</v>
      </c>
      <c r="N336" s="1274">
        <v>1</v>
      </c>
      <c r="O336" s="1261"/>
      <c r="P336" s="1261"/>
      <c r="Q336" s="1277"/>
      <c r="R336" s="1166"/>
      <c r="S336" s="1279"/>
      <c r="T336" s="977">
        <v>1</v>
      </c>
      <c r="U336" s="1280" t="s">
        <v>577</v>
      </c>
      <c r="V336" s="1105" t="s">
        <v>58</v>
      </c>
      <c r="W336" s="916" t="str">
        <f t="shared" si="25"/>
        <v>Terminado</v>
      </c>
      <c r="X336" s="916" t="str">
        <f t="shared" si="22"/>
        <v>Terminado</v>
      </c>
      <c r="Y336" s="929"/>
      <c r="Z336" s="1011"/>
      <c r="AA336" s="918"/>
      <c r="AB336" s="919"/>
      <c r="AC336" s="919"/>
      <c r="AD336" s="927"/>
      <c r="AE336" s="1004"/>
      <c r="AF336" s="1005"/>
      <c r="AG336" s="1005"/>
      <c r="AH336" s="923"/>
      <c r="AI336" s="1005"/>
      <c r="AJ336" s="1005"/>
      <c r="AK336" s="1246"/>
      <c r="AL336" s="1246"/>
      <c r="AM336" s="1246"/>
      <c r="AN336" s="1246"/>
    </row>
    <row r="337" spans="2:40" s="901" customFormat="1" ht="154.5" customHeight="1" x14ac:dyDescent="0.45">
      <c r="B337" s="1269"/>
      <c r="C337" s="1270"/>
      <c r="D337" s="1271"/>
      <c r="E337" s="1271"/>
      <c r="F337" s="1272" t="s">
        <v>4105</v>
      </c>
      <c r="G337" s="1273" t="s">
        <v>308</v>
      </c>
      <c r="H337" s="1274">
        <v>0.3</v>
      </c>
      <c r="I337" s="1275">
        <v>44562</v>
      </c>
      <c r="J337" s="1275">
        <v>44926</v>
      </c>
      <c r="K337" s="1257">
        <v>0.25</v>
      </c>
      <c r="L337" s="1257">
        <v>0.5</v>
      </c>
      <c r="M337" s="1276">
        <v>0.75</v>
      </c>
      <c r="N337" s="1274">
        <v>1</v>
      </c>
      <c r="O337" s="1261"/>
      <c r="P337" s="1261"/>
      <c r="Q337" s="1277"/>
      <c r="R337" s="1166"/>
      <c r="S337" s="1279"/>
      <c r="T337" s="977">
        <v>0.75</v>
      </c>
      <c r="U337" s="1243" t="s">
        <v>3893</v>
      </c>
      <c r="V337" s="965" t="s">
        <v>3888</v>
      </c>
      <c r="W337" s="916" t="str">
        <f t="shared" si="25"/>
        <v>En gestión</v>
      </c>
      <c r="X337" s="916" t="str">
        <f t="shared" si="22"/>
        <v>En gestión</v>
      </c>
      <c r="Y337" s="929"/>
      <c r="Z337" s="1011"/>
      <c r="AA337" s="918"/>
      <c r="AB337" s="919"/>
      <c r="AC337" s="919"/>
      <c r="AD337" s="927"/>
      <c r="AE337" s="1004"/>
      <c r="AF337" s="1005"/>
      <c r="AG337" s="1005"/>
      <c r="AH337" s="923"/>
      <c r="AI337" s="1005"/>
      <c r="AJ337" s="1005"/>
      <c r="AK337" s="1246"/>
      <c r="AL337" s="1246"/>
      <c r="AM337" s="1246"/>
      <c r="AN337" s="1246"/>
    </row>
    <row r="338" spans="2:40" s="901" customFormat="1" ht="154.5" customHeight="1" x14ac:dyDescent="0.45">
      <c r="B338" s="1269"/>
      <c r="C338" s="1270"/>
      <c r="D338" s="1271"/>
      <c r="E338" s="1271"/>
      <c r="F338" s="1272" t="s">
        <v>4106</v>
      </c>
      <c r="G338" s="1273" t="s">
        <v>4107</v>
      </c>
      <c r="H338" s="1274">
        <v>0.3</v>
      </c>
      <c r="I338" s="1275">
        <v>44562</v>
      </c>
      <c r="J338" s="1275">
        <v>44926</v>
      </c>
      <c r="K338" s="1257">
        <v>0.25</v>
      </c>
      <c r="L338" s="1257">
        <v>0.5</v>
      </c>
      <c r="M338" s="1276">
        <v>0.75</v>
      </c>
      <c r="N338" s="1274">
        <v>1</v>
      </c>
      <c r="O338" s="1261"/>
      <c r="P338" s="1261"/>
      <c r="Q338" s="1277"/>
      <c r="R338" s="1166"/>
      <c r="S338" s="1279"/>
      <c r="T338" s="977">
        <v>0.75</v>
      </c>
      <c r="U338" s="1280" t="s">
        <v>4108</v>
      </c>
      <c r="V338" s="965" t="s">
        <v>3888</v>
      </c>
      <c r="W338" s="916" t="str">
        <f t="shared" si="25"/>
        <v>En gestión</v>
      </c>
      <c r="X338" s="916" t="str">
        <f t="shared" si="22"/>
        <v>En gestión</v>
      </c>
      <c r="Y338" s="929"/>
      <c r="Z338" s="1011"/>
      <c r="AA338" s="918"/>
      <c r="AB338" s="919"/>
      <c r="AC338" s="919"/>
      <c r="AD338" s="927"/>
      <c r="AE338" s="1004"/>
      <c r="AF338" s="1005"/>
      <c r="AG338" s="1005"/>
      <c r="AH338" s="923"/>
      <c r="AI338" s="1005"/>
      <c r="AJ338" s="1005"/>
      <c r="AK338" s="1246"/>
      <c r="AL338" s="1246"/>
      <c r="AM338" s="1246"/>
      <c r="AN338" s="1246"/>
    </row>
    <row r="339" spans="2:40" s="901" customFormat="1" ht="154.5" customHeight="1" x14ac:dyDescent="0.45">
      <c r="B339" s="1250" t="s">
        <v>283</v>
      </c>
      <c r="C339" s="1251" t="s">
        <v>4109</v>
      </c>
      <c r="D339" s="1252" t="s">
        <v>4110</v>
      </c>
      <c r="E339" s="1252" t="s">
        <v>4003</v>
      </c>
      <c r="F339" s="1253" t="s">
        <v>4111</v>
      </c>
      <c r="G339" s="1254" t="s">
        <v>4112</v>
      </c>
      <c r="H339" s="1255">
        <v>0.3</v>
      </c>
      <c r="I339" s="1256">
        <v>44593</v>
      </c>
      <c r="J339" s="1281">
        <v>44804</v>
      </c>
      <c r="K339" s="1257">
        <v>0.15</v>
      </c>
      <c r="L339" s="1257">
        <v>0.3</v>
      </c>
      <c r="M339" s="1258">
        <v>0.6</v>
      </c>
      <c r="N339" s="1255">
        <v>1</v>
      </c>
      <c r="O339" s="1259">
        <v>67312000</v>
      </c>
      <c r="P339" s="1259">
        <v>0</v>
      </c>
      <c r="Q339" s="1260"/>
      <c r="R339" s="926">
        <v>0.37</v>
      </c>
      <c r="S339" s="1282" t="s">
        <v>4113</v>
      </c>
      <c r="T339" s="977">
        <v>0.6</v>
      </c>
      <c r="U339" s="915" t="s">
        <v>4114</v>
      </c>
      <c r="V339" s="915" t="s">
        <v>4115</v>
      </c>
      <c r="W339" s="916" t="str">
        <f t="shared" si="25"/>
        <v>En gestión</v>
      </c>
      <c r="X339" s="916" t="str">
        <f t="shared" si="22"/>
        <v>En gestión</v>
      </c>
      <c r="Y339" s="917" t="s">
        <v>4116</v>
      </c>
      <c r="Z339" s="1011">
        <f>SUMPRODUCT(H339:H340,T339:T340)</f>
        <v>0.35499999999999998</v>
      </c>
      <c r="AA339" s="918">
        <f>SUMPRODUCT(H339:H340,M339:M340)</f>
        <v>0.31999999999999995</v>
      </c>
      <c r="AB339" s="919" t="str">
        <f>IF(AA339&lt;1%,"Sin iniciar",IF(AA339=100%,"Terminado","En gestión"))</f>
        <v>En gestión</v>
      </c>
      <c r="AC339" s="919" t="str">
        <f>IF(Z339&lt;1%,"Sin iniciar",IF(Z339=100%,"Terminado","En gestión"))</f>
        <v>En gestión</v>
      </c>
      <c r="AD339" s="927" t="s">
        <v>58</v>
      </c>
      <c r="AE339" s="1004">
        <v>0</v>
      </c>
      <c r="AF339" s="1005">
        <v>0</v>
      </c>
      <c r="AG339" s="1005">
        <v>0</v>
      </c>
      <c r="AH339" s="1154">
        <v>79967266.670000002</v>
      </c>
      <c r="AI339" s="1007">
        <v>82299639.269999996</v>
      </c>
      <c r="AJ339" s="1007">
        <v>62348000</v>
      </c>
      <c r="AK339" s="917" t="s">
        <v>2233</v>
      </c>
      <c r="AL339" s="917" t="s">
        <v>4117</v>
      </c>
      <c r="AM339" s="917" t="s">
        <v>4118</v>
      </c>
      <c r="AN339" s="917" t="s">
        <v>4119</v>
      </c>
    </row>
    <row r="340" spans="2:40" s="901" customFormat="1" ht="154.5" customHeight="1" x14ac:dyDescent="0.45">
      <c r="B340" s="1250"/>
      <c r="C340" s="1251"/>
      <c r="D340" s="1252"/>
      <c r="E340" s="1252"/>
      <c r="F340" s="1253" t="s">
        <v>4120</v>
      </c>
      <c r="G340" s="1254" t="s">
        <v>4121</v>
      </c>
      <c r="H340" s="1255">
        <v>0.7</v>
      </c>
      <c r="I340" s="1256">
        <v>44805</v>
      </c>
      <c r="J340" s="1281">
        <v>44925</v>
      </c>
      <c r="K340" s="1257">
        <v>0</v>
      </c>
      <c r="L340" s="1257">
        <v>0</v>
      </c>
      <c r="M340" s="1258">
        <v>0.2</v>
      </c>
      <c r="N340" s="1255">
        <v>1</v>
      </c>
      <c r="O340" s="1259"/>
      <c r="P340" s="1259"/>
      <c r="Q340" s="1260"/>
      <c r="R340" s="926"/>
      <c r="S340" s="1282"/>
      <c r="T340" s="1046">
        <v>0.25</v>
      </c>
      <c r="U340" s="1038" t="s">
        <v>4122</v>
      </c>
      <c r="V340" s="1038" t="s">
        <v>4123</v>
      </c>
      <c r="W340" s="916" t="str">
        <f t="shared" si="25"/>
        <v>En gestión</v>
      </c>
      <c r="X340" s="916" t="str">
        <f t="shared" si="22"/>
        <v>En gestión</v>
      </c>
      <c r="Y340" s="917"/>
      <c r="Z340" s="1011"/>
      <c r="AA340" s="918"/>
      <c r="AB340" s="919"/>
      <c r="AC340" s="919"/>
      <c r="AD340" s="927"/>
      <c r="AE340" s="1004"/>
      <c r="AF340" s="1005"/>
      <c r="AG340" s="1005"/>
      <c r="AH340" s="1154"/>
      <c r="AI340" s="1007"/>
      <c r="AJ340" s="1007"/>
      <c r="AK340" s="917"/>
      <c r="AL340" s="917"/>
      <c r="AM340" s="917"/>
      <c r="AN340" s="917"/>
    </row>
    <row r="341" spans="2:40" s="901" customFormat="1" ht="154.5" customHeight="1" x14ac:dyDescent="0.45">
      <c r="B341" s="989" t="s">
        <v>925</v>
      </c>
      <c r="C341" s="990" t="s">
        <v>4124</v>
      </c>
      <c r="D341" s="991" t="s">
        <v>4125</v>
      </c>
      <c r="E341" s="991" t="s">
        <v>4126</v>
      </c>
      <c r="F341" s="992" t="s">
        <v>4127</v>
      </c>
      <c r="G341" s="993" t="s">
        <v>4128</v>
      </c>
      <c r="H341" s="994">
        <v>0.1</v>
      </c>
      <c r="I341" s="995">
        <v>44606</v>
      </c>
      <c r="J341" s="995">
        <v>44620</v>
      </c>
      <c r="K341" s="907">
        <v>1</v>
      </c>
      <c r="L341" s="939">
        <v>1</v>
      </c>
      <c r="M341" s="909">
        <v>1</v>
      </c>
      <c r="N341" s="994">
        <v>1</v>
      </c>
      <c r="O341" s="910">
        <v>129825393</v>
      </c>
      <c r="P341" s="910">
        <v>39522434</v>
      </c>
      <c r="Q341" s="1122"/>
      <c r="R341" s="926">
        <v>0.86</v>
      </c>
      <c r="S341" s="929" t="s">
        <v>4129</v>
      </c>
      <c r="T341" s="914">
        <v>1</v>
      </c>
      <c r="U341" s="1038" t="s">
        <v>1005</v>
      </c>
      <c r="V341" s="1038" t="s">
        <v>58</v>
      </c>
      <c r="W341" s="916" t="str">
        <f t="shared" si="25"/>
        <v>Terminado</v>
      </c>
      <c r="X341" s="916" t="str">
        <f>IF(T341&lt;1%,"Sin iniciar",IF(T341=100%,"Terminado","En gestión"))</f>
        <v>Terminado</v>
      </c>
      <c r="Y341" s="917" t="s">
        <v>4130</v>
      </c>
      <c r="Z341" s="918">
        <f>SUMPRODUCT(T341:T343,H341:H343)</f>
        <v>0.86</v>
      </c>
      <c r="AA341" s="918">
        <f>SUMPRODUCT(H341:H343,M341:M343)</f>
        <v>0.86</v>
      </c>
      <c r="AB341" s="919" t="str">
        <f>IF(AA341&lt;1%,"Sin iniciar",IF(AA341=100%,"Terminado","En gestión"))</f>
        <v>En gestión</v>
      </c>
      <c r="AC341" s="919" t="str">
        <f>IF(Z341&lt;1%,"Sin iniciar",IF(Z341=100%,"Terminado","En gestión"))</f>
        <v>En gestión</v>
      </c>
      <c r="AD341" s="927" t="s">
        <v>58</v>
      </c>
      <c r="AE341" s="1057">
        <v>0</v>
      </c>
      <c r="AF341" s="932">
        <v>0</v>
      </c>
      <c r="AG341" s="932">
        <v>0</v>
      </c>
      <c r="AH341" s="1097">
        <v>127925081.17</v>
      </c>
      <c r="AI341" s="924">
        <v>128009500</v>
      </c>
      <c r="AJ341" s="924">
        <v>96536000</v>
      </c>
      <c r="AK341" s="920" t="s">
        <v>4131</v>
      </c>
      <c r="AL341" s="920" t="s">
        <v>4132</v>
      </c>
      <c r="AM341" s="920" t="s">
        <v>4133</v>
      </c>
      <c r="AN341" s="920" t="s">
        <v>4134</v>
      </c>
    </row>
    <row r="342" spans="2:40" s="901" customFormat="1" ht="154.5" customHeight="1" x14ac:dyDescent="0.45">
      <c r="B342" s="989"/>
      <c r="C342" s="990"/>
      <c r="D342" s="991"/>
      <c r="E342" s="991"/>
      <c r="F342" s="992" t="s">
        <v>4135</v>
      </c>
      <c r="G342" s="993" t="s">
        <v>4136</v>
      </c>
      <c r="H342" s="994">
        <v>0.5</v>
      </c>
      <c r="I342" s="995">
        <v>44621</v>
      </c>
      <c r="J342" s="995">
        <v>44742</v>
      </c>
      <c r="K342" s="907">
        <v>0.25</v>
      </c>
      <c r="L342" s="939">
        <v>1</v>
      </c>
      <c r="M342" s="909">
        <v>1</v>
      </c>
      <c r="N342" s="994">
        <v>1</v>
      </c>
      <c r="O342" s="910"/>
      <c r="P342" s="910"/>
      <c r="Q342" s="1122"/>
      <c r="R342" s="1283"/>
      <c r="S342" s="929"/>
      <c r="T342" s="914">
        <v>1</v>
      </c>
      <c r="U342" s="1038" t="s">
        <v>1005</v>
      </c>
      <c r="V342" s="1038" t="s">
        <v>58</v>
      </c>
      <c r="W342" s="916" t="str">
        <f t="shared" si="25"/>
        <v>Terminado</v>
      </c>
      <c r="X342" s="916" t="str">
        <f t="shared" ref="X342:X399" si="27">IF(T342&lt;1%,"Sin iniciar",IF(T342=100%,"Terminado","En gestión"))</f>
        <v>Terminado</v>
      </c>
      <c r="Y342" s="917"/>
      <c r="Z342" s="918"/>
      <c r="AA342" s="918"/>
      <c r="AB342" s="919"/>
      <c r="AC342" s="919"/>
      <c r="AD342" s="927"/>
      <c r="AE342" s="1057"/>
      <c r="AF342" s="932"/>
      <c r="AG342" s="932"/>
      <c r="AH342" s="1097"/>
      <c r="AI342" s="924"/>
      <c r="AJ342" s="924"/>
      <c r="AK342" s="920"/>
      <c r="AL342" s="920"/>
      <c r="AM342" s="920"/>
      <c r="AN342" s="920"/>
    </row>
    <row r="343" spans="2:40" s="901" customFormat="1" ht="154.5" customHeight="1" x14ac:dyDescent="0.45">
      <c r="B343" s="989"/>
      <c r="C343" s="990"/>
      <c r="D343" s="991"/>
      <c r="E343" s="991"/>
      <c r="F343" s="992" t="s">
        <v>4137</v>
      </c>
      <c r="G343" s="993" t="s">
        <v>4138</v>
      </c>
      <c r="H343" s="994">
        <v>0.4</v>
      </c>
      <c r="I343" s="995">
        <v>44655</v>
      </c>
      <c r="J343" s="995">
        <v>44925</v>
      </c>
      <c r="K343" s="907">
        <v>0</v>
      </c>
      <c r="L343" s="939">
        <v>0.3</v>
      </c>
      <c r="M343" s="909">
        <v>0.65</v>
      </c>
      <c r="N343" s="994">
        <v>1</v>
      </c>
      <c r="O343" s="910"/>
      <c r="P343" s="910"/>
      <c r="Q343" s="1133"/>
      <c r="R343" s="1283"/>
      <c r="S343" s="929"/>
      <c r="T343" s="914">
        <v>0.65</v>
      </c>
      <c r="U343" s="1038" t="s">
        <v>4139</v>
      </c>
      <c r="V343" s="1145" t="s">
        <v>4140</v>
      </c>
      <c r="W343" s="916" t="str">
        <f t="shared" si="25"/>
        <v>En gestión</v>
      </c>
      <c r="X343" s="916" t="str">
        <f t="shared" si="27"/>
        <v>En gestión</v>
      </c>
      <c r="Y343" s="917"/>
      <c r="Z343" s="918"/>
      <c r="AA343" s="918"/>
      <c r="AB343" s="919"/>
      <c r="AC343" s="919"/>
      <c r="AD343" s="927"/>
      <c r="AE343" s="1057"/>
      <c r="AF343" s="932"/>
      <c r="AG343" s="932"/>
      <c r="AH343" s="1097"/>
      <c r="AI343" s="924"/>
      <c r="AJ343" s="924"/>
      <c r="AK343" s="920"/>
      <c r="AL343" s="920"/>
      <c r="AM343" s="920"/>
      <c r="AN343" s="920"/>
    </row>
    <row r="344" spans="2:40" s="901" customFormat="1" ht="154.5" customHeight="1" x14ac:dyDescent="0.45">
      <c r="B344" s="989" t="s">
        <v>925</v>
      </c>
      <c r="C344" s="990" t="s">
        <v>4141</v>
      </c>
      <c r="D344" s="991" t="s">
        <v>4142</v>
      </c>
      <c r="E344" s="991" t="s">
        <v>4143</v>
      </c>
      <c r="F344" s="992" t="s">
        <v>4144</v>
      </c>
      <c r="G344" s="993" t="s">
        <v>4145</v>
      </c>
      <c r="H344" s="994">
        <v>0.1</v>
      </c>
      <c r="I344" s="995">
        <v>44606</v>
      </c>
      <c r="J344" s="995">
        <v>44620</v>
      </c>
      <c r="K344" s="907">
        <v>1</v>
      </c>
      <c r="L344" s="939">
        <v>1</v>
      </c>
      <c r="M344" s="909">
        <v>1</v>
      </c>
      <c r="N344" s="994">
        <v>1</v>
      </c>
      <c r="O344" s="910">
        <v>102368168</v>
      </c>
      <c r="P344" s="910">
        <v>39522434</v>
      </c>
      <c r="Q344" s="1122"/>
      <c r="R344" s="926">
        <v>0.86</v>
      </c>
      <c r="S344" s="929" t="s">
        <v>4146</v>
      </c>
      <c r="T344" s="914">
        <v>1</v>
      </c>
      <c r="U344" s="1038" t="s">
        <v>1005</v>
      </c>
      <c r="V344" s="1038" t="s">
        <v>58</v>
      </c>
      <c r="W344" s="916" t="str">
        <f t="shared" si="25"/>
        <v>Terminado</v>
      </c>
      <c r="X344" s="916" t="str">
        <f t="shared" si="27"/>
        <v>Terminado</v>
      </c>
      <c r="Y344" s="917" t="s">
        <v>4147</v>
      </c>
      <c r="Z344" s="918">
        <f>SUMPRODUCT(T344:T346,H344:H346)</f>
        <v>0.86</v>
      </c>
      <c r="AA344" s="918">
        <f>SUMPRODUCT(H344:H346,M344:M346)</f>
        <v>0.86</v>
      </c>
      <c r="AB344" s="919" t="str">
        <f>IF(AA344&lt;1%,"Sin iniciar",IF(AA344=100%,"Terminado","En gestión"))</f>
        <v>En gestión</v>
      </c>
      <c r="AC344" s="919" t="str">
        <f>IF(Z344&lt;1%,"Sin iniciar",IF(Z344=100%,"Terminado","En gestión"))</f>
        <v>En gestión</v>
      </c>
      <c r="AD344" s="927" t="s">
        <v>58</v>
      </c>
      <c r="AE344" s="1057">
        <v>0</v>
      </c>
      <c r="AF344" s="932">
        <v>0</v>
      </c>
      <c r="AG344" s="932">
        <v>0</v>
      </c>
      <c r="AH344" s="1097">
        <v>102368167.5</v>
      </c>
      <c r="AI344" s="924">
        <v>102368167.5</v>
      </c>
      <c r="AJ344" s="924">
        <v>74245445</v>
      </c>
      <c r="AK344" s="920" t="s">
        <v>4131</v>
      </c>
      <c r="AL344" s="920" t="s">
        <v>4132</v>
      </c>
      <c r="AM344" s="920" t="s">
        <v>4133</v>
      </c>
      <c r="AN344" s="920" t="s">
        <v>4134</v>
      </c>
    </row>
    <row r="345" spans="2:40" s="901" customFormat="1" ht="154.5" customHeight="1" x14ac:dyDescent="0.45">
      <c r="B345" s="989"/>
      <c r="C345" s="990"/>
      <c r="D345" s="991"/>
      <c r="E345" s="991"/>
      <c r="F345" s="992" t="s">
        <v>4148</v>
      </c>
      <c r="G345" s="993" t="s">
        <v>4149</v>
      </c>
      <c r="H345" s="994">
        <v>0.5</v>
      </c>
      <c r="I345" s="995">
        <v>44621</v>
      </c>
      <c r="J345" s="995">
        <v>44742</v>
      </c>
      <c r="K345" s="907">
        <v>0.25</v>
      </c>
      <c r="L345" s="939">
        <v>1</v>
      </c>
      <c r="M345" s="909">
        <v>1</v>
      </c>
      <c r="N345" s="994">
        <v>1</v>
      </c>
      <c r="O345" s="910"/>
      <c r="P345" s="910"/>
      <c r="Q345" s="1122"/>
      <c r="R345" s="1283"/>
      <c r="S345" s="929"/>
      <c r="T345" s="914">
        <v>1</v>
      </c>
      <c r="U345" s="1038" t="s">
        <v>1005</v>
      </c>
      <c r="V345" s="1038" t="s">
        <v>58</v>
      </c>
      <c r="W345" s="916" t="str">
        <f t="shared" si="25"/>
        <v>Terminado</v>
      </c>
      <c r="X345" s="916" t="str">
        <f t="shared" si="27"/>
        <v>Terminado</v>
      </c>
      <c r="Y345" s="917"/>
      <c r="Z345" s="918"/>
      <c r="AA345" s="918"/>
      <c r="AB345" s="919"/>
      <c r="AC345" s="919"/>
      <c r="AD345" s="927"/>
      <c r="AE345" s="1057"/>
      <c r="AF345" s="932"/>
      <c r="AG345" s="932"/>
      <c r="AH345" s="1097"/>
      <c r="AI345" s="924"/>
      <c r="AJ345" s="924"/>
      <c r="AK345" s="920"/>
      <c r="AL345" s="920"/>
      <c r="AM345" s="920"/>
      <c r="AN345" s="920"/>
    </row>
    <row r="346" spans="2:40" s="901" customFormat="1" ht="154.5" customHeight="1" x14ac:dyDescent="0.45">
      <c r="B346" s="989"/>
      <c r="C346" s="990"/>
      <c r="D346" s="991"/>
      <c r="E346" s="991"/>
      <c r="F346" s="992" t="s">
        <v>4150</v>
      </c>
      <c r="G346" s="993" t="s">
        <v>4151</v>
      </c>
      <c r="H346" s="994">
        <v>0.4</v>
      </c>
      <c r="I346" s="995">
        <v>44655</v>
      </c>
      <c r="J346" s="995">
        <v>44925</v>
      </c>
      <c r="K346" s="907">
        <v>0</v>
      </c>
      <c r="L346" s="939">
        <v>0.3</v>
      </c>
      <c r="M346" s="909">
        <v>0.65</v>
      </c>
      <c r="N346" s="994">
        <v>1</v>
      </c>
      <c r="O346" s="910"/>
      <c r="P346" s="910"/>
      <c r="Q346" s="1133"/>
      <c r="R346" s="1283"/>
      <c r="S346" s="929"/>
      <c r="T346" s="914">
        <v>0.65</v>
      </c>
      <c r="U346" s="1038" t="s">
        <v>4152</v>
      </c>
      <c r="V346" s="1145" t="s">
        <v>4153</v>
      </c>
      <c r="W346" s="916" t="str">
        <f t="shared" si="25"/>
        <v>En gestión</v>
      </c>
      <c r="X346" s="916" t="str">
        <f t="shared" si="27"/>
        <v>En gestión</v>
      </c>
      <c r="Y346" s="917"/>
      <c r="Z346" s="918"/>
      <c r="AA346" s="918"/>
      <c r="AB346" s="919"/>
      <c r="AC346" s="919"/>
      <c r="AD346" s="927"/>
      <c r="AE346" s="1057"/>
      <c r="AF346" s="932"/>
      <c r="AG346" s="932"/>
      <c r="AH346" s="1097"/>
      <c r="AI346" s="924"/>
      <c r="AJ346" s="924"/>
      <c r="AK346" s="920"/>
      <c r="AL346" s="920"/>
      <c r="AM346" s="920"/>
      <c r="AN346" s="920"/>
    </row>
    <row r="347" spans="2:40" s="901" customFormat="1" ht="154.5" customHeight="1" x14ac:dyDescent="0.45">
      <c r="B347" s="989" t="s">
        <v>925</v>
      </c>
      <c r="C347" s="990" t="s">
        <v>4154</v>
      </c>
      <c r="D347" s="991" t="s">
        <v>4155</v>
      </c>
      <c r="E347" s="991" t="s">
        <v>4156</v>
      </c>
      <c r="F347" s="992" t="s">
        <v>4157</v>
      </c>
      <c r="G347" s="993" t="s">
        <v>4158</v>
      </c>
      <c r="H347" s="994">
        <v>0.3</v>
      </c>
      <c r="I347" s="995">
        <v>44565</v>
      </c>
      <c r="J347" s="995">
        <v>44592</v>
      </c>
      <c r="K347" s="907">
        <v>1</v>
      </c>
      <c r="L347" s="939">
        <v>1</v>
      </c>
      <c r="M347" s="909">
        <v>1</v>
      </c>
      <c r="N347" s="994">
        <v>1</v>
      </c>
      <c r="O347" s="904" t="s">
        <v>4159</v>
      </c>
      <c r="P347" s="910">
        <v>18111884</v>
      </c>
      <c r="Q347" s="1122"/>
      <c r="R347" s="926">
        <v>1</v>
      </c>
      <c r="S347" s="929" t="s">
        <v>4160</v>
      </c>
      <c r="T347" s="914">
        <v>1</v>
      </c>
      <c r="U347" s="1038" t="s">
        <v>4161</v>
      </c>
      <c r="V347" s="1038" t="s">
        <v>58</v>
      </c>
      <c r="W347" s="916" t="str">
        <f t="shared" si="25"/>
        <v>Terminado</v>
      </c>
      <c r="X347" s="916" t="str">
        <f t="shared" si="27"/>
        <v>Terminado</v>
      </c>
      <c r="Y347" s="929" t="s">
        <v>4160</v>
      </c>
      <c r="Z347" s="918">
        <f>SUMPRODUCT(H347:H348,T347:T348)</f>
        <v>1</v>
      </c>
      <c r="AA347" s="918">
        <f>SUMPRODUCT(H347:H348,M347:M348)</f>
        <v>1</v>
      </c>
      <c r="AB347" s="919" t="str">
        <f>IF(AA347&lt;1%,"Sin iniciar",IF(AA347=100%,"Terminado","En gestión"))</f>
        <v>Terminado</v>
      </c>
      <c r="AC347" s="919" t="str">
        <f>IF(Z347&lt;1%,"Sin iniciar",IF(Z347=100%,"Terminado","En gestión"))</f>
        <v>Terminado</v>
      </c>
      <c r="AD347" s="927" t="s">
        <v>58</v>
      </c>
      <c r="AE347" s="1057">
        <v>0</v>
      </c>
      <c r="AF347" s="932">
        <v>0</v>
      </c>
      <c r="AG347" s="932">
        <v>0</v>
      </c>
      <c r="AH347" s="1097">
        <v>0</v>
      </c>
      <c r="AI347" s="932">
        <v>0</v>
      </c>
      <c r="AJ347" s="932">
        <v>0</v>
      </c>
      <c r="AK347" s="1284" t="s">
        <v>90</v>
      </c>
      <c r="AL347" s="1284" t="s">
        <v>90</v>
      </c>
      <c r="AM347" s="1284" t="s">
        <v>90</v>
      </c>
      <c r="AN347" s="1284" t="s">
        <v>90</v>
      </c>
    </row>
    <row r="348" spans="2:40" s="901" customFormat="1" ht="154.5" customHeight="1" x14ac:dyDescent="0.45">
      <c r="B348" s="989"/>
      <c r="C348" s="990"/>
      <c r="D348" s="991"/>
      <c r="E348" s="991"/>
      <c r="F348" s="992" t="s">
        <v>4162</v>
      </c>
      <c r="G348" s="993" t="s">
        <v>4163</v>
      </c>
      <c r="H348" s="994">
        <v>0.7</v>
      </c>
      <c r="I348" s="995">
        <v>44593</v>
      </c>
      <c r="J348" s="995">
        <v>44692</v>
      </c>
      <c r="K348" s="907">
        <v>0.5</v>
      </c>
      <c r="L348" s="939">
        <v>1</v>
      </c>
      <c r="M348" s="909">
        <v>1</v>
      </c>
      <c r="N348" s="994">
        <v>1</v>
      </c>
      <c r="O348" s="904"/>
      <c r="P348" s="910"/>
      <c r="Q348" s="1133"/>
      <c r="R348" s="1283"/>
      <c r="S348" s="929"/>
      <c r="T348" s="914">
        <v>1</v>
      </c>
      <c r="U348" s="1038" t="s">
        <v>4161</v>
      </c>
      <c r="V348" s="1038" t="s">
        <v>58</v>
      </c>
      <c r="W348" s="916" t="str">
        <f t="shared" si="25"/>
        <v>Terminado</v>
      </c>
      <c r="X348" s="916" t="str">
        <f t="shared" si="27"/>
        <v>Terminado</v>
      </c>
      <c r="Y348" s="929"/>
      <c r="Z348" s="918"/>
      <c r="AA348" s="918"/>
      <c r="AB348" s="919"/>
      <c r="AC348" s="919"/>
      <c r="AD348" s="927"/>
      <c r="AE348" s="1057"/>
      <c r="AF348" s="932"/>
      <c r="AG348" s="932"/>
      <c r="AH348" s="1097"/>
      <c r="AI348" s="932"/>
      <c r="AJ348" s="932"/>
      <c r="AK348" s="1284"/>
      <c r="AL348" s="1284"/>
      <c r="AM348" s="1284"/>
      <c r="AN348" s="1284"/>
    </row>
    <row r="349" spans="2:40" s="901" customFormat="1" ht="154.5" customHeight="1" x14ac:dyDescent="0.45">
      <c r="B349" s="989" t="s">
        <v>925</v>
      </c>
      <c r="C349" s="990" t="s">
        <v>4164</v>
      </c>
      <c r="D349" s="991" t="s">
        <v>4165</v>
      </c>
      <c r="E349" s="991" t="s">
        <v>4166</v>
      </c>
      <c r="F349" s="992" t="s">
        <v>4167</v>
      </c>
      <c r="G349" s="993" t="s">
        <v>4168</v>
      </c>
      <c r="H349" s="994">
        <v>0.3</v>
      </c>
      <c r="I349" s="995">
        <v>44565</v>
      </c>
      <c r="J349" s="995">
        <v>44592</v>
      </c>
      <c r="K349" s="907">
        <v>1</v>
      </c>
      <c r="L349" s="939">
        <v>1</v>
      </c>
      <c r="M349" s="909">
        <v>1</v>
      </c>
      <c r="N349" s="994">
        <v>1</v>
      </c>
      <c r="O349" s="904" t="s">
        <v>4159</v>
      </c>
      <c r="P349" s="910">
        <v>38377895</v>
      </c>
      <c r="Q349" s="1122"/>
      <c r="R349" s="926">
        <v>1</v>
      </c>
      <c r="S349" s="929" t="s">
        <v>4169</v>
      </c>
      <c r="T349" s="914">
        <v>1</v>
      </c>
      <c r="U349" s="1038" t="s">
        <v>4161</v>
      </c>
      <c r="V349" s="1038" t="s">
        <v>58</v>
      </c>
      <c r="W349" s="916" t="str">
        <f t="shared" si="25"/>
        <v>Terminado</v>
      </c>
      <c r="X349" s="916" t="str">
        <f t="shared" si="27"/>
        <v>Terminado</v>
      </c>
      <c r="Y349" s="917" t="s">
        <v>4170</v>
      </c>
      <c r="Z349" s="918">
        <f>SUMPRODUCT(H349:H350,T349:T350)</f>
        <v>1</v>
      </c>
      <c r="AA349" s="918">
        <f>SUMPRODUCT(H349:H350,M349:M350)</f>
        <v>1</v>
      </c>
      <c r="AB349" s="919" t="str">
        <f>IF(AA349&lt;1%,"Sin iniciar",IF(AA349=100%,"Terminado","En gestión"))</f>
        <v>Terminado</v>
      </c>
      <c r="AC349" s="919" t="str">
        <f>IF(Z349&lt;1%,"Sin iniciar",IF(Z349=100%,"Terminado","En gestión"))</f>
        <v>Terminado</v>
      </c>
      <c r="AD349" s="927" t="s">
        <v>58</v>
      </c>
      <c r="AE349" s="1057">
        <v>0</v>
      </c>
      <c r="AF349" s="932">
        <v>0</v>
      </c>
      <c r="AG349" s="932">
        <v>0</v>
      </c>
      <c r="AH349" s="1097">
        <v>0</v>
      </c>
      <c r="AI349" s="932">
        <v>0</v>
      </c>
      <c r="AJ349" s="932">
        <v>0</v>
      </c>
      <c r="AK349" s="1284" t="s">
        <v>90</v>
      </c>
      <c r="AL349" s="1284" t="s">
        <v>90</v>
      </c>
      <c r="AM349" s="1284" t="s">
        <v>90</v>
      </c>
      <c r="AN349" s="1284" t="s">
        <v>90</v>
      </c>
    </row>
    <row r="350" spans="2:40" s="901" customFormat="1" ht="154.5" customHeight="1" x14ac:dyDescent="0.45">
      <c r="B350" s="989"/>
      <c r="C350" s="990"/>
      <c r="D350" s="991"/>
      <c r="E350" s="991"/>
      <c r="F350" s="992" t="s">
        <v>4171</v>
      </c>
      <c r="G350" s="993" t="s">
        <v>4172</v>
      </c>
      <c r="H350" s="994">
        <v>0.7</v>
      </c>
      <c r="I350" s="995">
        <v>44593</v>
      </c>
      <c r="J350" s="995">
        <v>44771</v>
      </c>
      <c r="K350" s="907">
        <v>0.3</v>
      </c>
      <c r="L350" s="939">
        <v>0.8</v>
      </c>
      <c r="M350" s="909">
        <v>1</v>
      </c>
      <c r="N350" s="994">
        <v>1</v>
      </c>
      <c r="O350" s="904"/>
      <c r="P350" s="910"/>
      <c r="Q350" s="1133"/>
      <c r="R350" s="1283"/>
      <c r="S350" s="929"/>
      <c r="T350" s="914">
        <v>1</v>
      </c>
      <c r="U350" s="915" t="s">
        <v>4173</v>
      </c>
      <c r="V350" s="1145" t="s">
        <v>4174</v>
      </c>
      <c r="W350" s="916" t="str">
        <f t="shared" si="25"/>
        <v>Terminado</v>
      </c>
      <c r="X350" s="916" t="str">
        <f t="shared" si="27"/>
        <v>Terminado</v>
      </c>
      <c r="Y350" s="917"/>
      <c r="Z350" s="918"/>
      <c r="AA350" s="918"/>
      <c r="AB350" s="919"/>
      <c r="AC350" s="919"/>
      <c r="AD350" s="927"/>
      <c r="AE350" s="1057"/>
      <c r="AF350" s="932"/>
      <c r="AG350" s="932"/>
      <c r="AH350" s="1097"/>
      <c r="AI350" s="932"/>
      <c r="AJ350" s="932"/>
      <c r="AK350" s="1284"/>
      <c r="AL350" s="1284"/>
      <c r="AM350" s="1284"/>
      <c r="AN350" s="1284"/>
    </row>
    <row r="351" spans="2:40" s="901" customFormat="1" ht="154.5" customHeight="1" x14ac:dyDescent="0.45">
      <c r="B351" s="1012" t="s">
        <v>925</v>
      </c>
      <c r="C351" s="992" t="s">
        <v>4175</v>
      </c>
      <c r="D351" s="993" t="s">
        <v>4176</v>
      </c>
      <c r="E351" s="993" t="s">
        <v>4177</v>
      </c>
      <c r="F351" s="992" t="s">
        <v>4178</v>
      </c>
      <c r="G351" s="993" t="s">
        <v>4179</v>
      </c>
      <c r="H351" s="994">
        <v>1</v>
      </c>
      <c r="I351" s="995">
        <v>44593</v>
      </c>
      <c r="J351" s="995">
        <v>44772</v>
      </c>
      <c r="K351" s="907">
        <v>0.2</v>
      </c>
      <c r="L351" s="939">
        <v>0.7</v>
      </c>
      <c r="M351" s="909">
        <v>1</v>
      </c>
      <c r="N351" s="994">
        <v>1</v>
      </c>
      <c r="O351" s="974">
        <v>11556000</v>
      </c>
      <c r="P351" s="974">
        <v>10234284</v>
      </c>
      <c r="Q351" s="1133"/>
      <c r="R351" s="1036">
        <v>1</v>
      </c>
      <c r="S351" s="1039" t="s">
        <v>4180</v>
      </c>
      <c r="T351" s="914">
        <v>1</v>
      </c>
      <c r="U351" s="915" t="s">
        <v>4181</v>
      </c>
      <c r="V351" s="915" t="s">
        <v>4182</v>
      </c>
      <c r="W351" s="916" t="str">
        <f t="shared" si="25"/>
        <v>Terminado</v>
      </c>
      <c r="X351" s="916" t="str">
        <f t="shared" si="27"/>
        <v>Terminado</v>
      </c>
      <c r="Y351" s="1039" t="s">
        <v>4183</v>
      </c>
      <c r="Z351" s="978">
        <f>SUMPRODUCT(H351,T351)</f>
        <v>1</v>
      </c>
      <c r="AA351" s="978">
        <f>SUMPRODUCT(H351,M351)</f>
        <v>1</v>
      </c>
      <c r="AB351" s="979" t="str">
        <f>IF(AA351&lt;1%,"Sin iniciar",IF(AA351=100%,"Terminado","En gestión"))</f>
        <v>Terminado</v>
      </c>
      <c r="AC351" s="979" t="str">
        <f>IF(Z351&lt;1%,"Sin iniciar",IF(Z351=100%,"Terminado","En gestión"))</f>
        <v>Terminado</v>
      </c>
      <c r="AD351" s="930" t="s">
        <v>58</v>
      </c>
      <c r="AE351" s="1082">
        <v>0</v>
      </c>
      <c r="AF351" s="1066">
        <v>0</v>
      </c>
      <c r="AG351" s="1066">
        <v>0</v>
      </c>
      <c r="AH351" s="1285">
        <v>11556600</v>
      </c>
      <c r="AI351" s="1068">
        <v>11556600</v>
      </c>
      <c r="AJ351" s="1068">
        <v>7354200</v>
      </c>
      <c r="AK351" s="1178" t="s">
        <v>4131</v>
      </c>
      <c r="AL351" s="1178" t="s">
        <v>4184</v>
      </c>
      <c r="AM351" s="1178" t="s">
        <v>4185</v>
      </c>
      <c r="AN351" s="1178" t="s">
        <v>4186</v>
      </c>
    </row>
    <row r="352" spans="2:40" s="901" customFormat="1" ht="154.5" customHeight="1" x14ac:dyDescent="0.45">
      <c r="B352" s="989" t="s">
        <v>925</v>
      </c>
      <c r="C352" s="990" t="s">
        <v>4187</v>
      </c>
      <c r="D352" s="991" t="s">
        <v>4188</v>
      </c>
      <c r="E352" s="991" t="s">
        <v>4189</v>
      </c>
      <c r="F352" s="992" t="s">
        <v>4190</v>
      </c>
      <c r="G352" s="993" t="s">
        <v>4191</v>
      </c>
      <c r="H352" s="994">
        <v>0.4</v>
      </c>
      <c r="I352" s="995">
        <v>44608</v>
      </c>
      <c r="J352" s="995">
        <v>44742</v>
      </c>
      <c r="K352" s="907">
        <v>0.5</v>
      </c>
      <c r="L352" s="939">
        <v>1</v>
      </c>
      <c r="M352" s="909">
        <v>1</v>
      </c>
      <c r="N352" s="994">
        <v>1</v>
      </c>
      <c r="O352" s="910">
        <v>13781250</v>
      </c>
      <c r="P352" s="910">
        <v>66979115</v>
      </c>
      <c r="Q352" s="1122"/>
      <c r="R352" s="926">
        <v>0.72</v>
      </c>
      <c r="S352" s="917" t="s">
        <v>4192</v>
      </c>
      <c r="T352" s="914">
        <v>1</v>
      </c>
      <c r="U352" s="915" t="s">
        <v>4161</v>
      </c>
      <c r="V352" s="915" t="s">
        <v>4193</v>
      </c>
      <c r="W352" s="916" t="str">
        <f t="shared" si="25"/>
        <v>Terminado</v>
      </c>
      <c r="X352" s="916" t="str">
        <f t="shared" si="27"/>
        <v>Terminado</v>
      </c>
      <c r="Y352" s="917" t="s">
        <v>4192</v>
      </c>
      <c r="Z352" s="918">
        <f>SUMPRODUCT(T352:T354,H352:H354)</f>
        <v>0.72000000000000008</v>
      </c>
      <c r="AA352" s="918">
        <f>SUMPRODUCT(H352:H354,M352:M354)</f>
        <v>0.72000000000000008</v>
      </c>
      <c r="AB352" s="919" t="str">
        <f>IF(AA352&lt;1%,"Sin iniciar",IF(AA352=100%,"Terminado","En gestión"))</f>
        <v>En gestión</v>
      </c>
      <c r="AC352" s="919" t="str">
        <f>IF(Z352&lt;1%,"Sin iniciar",IF(Z352=100%,"Terminado","En gestión"))</f>
        <v>En gestión</v>
      </c>
      <c r="AD352" s="927" t="s">
        <v>58</v>
      </c>
      <c r="AE352" s="1057">
        <v>0</v>
      </c>
      <c r="AF352" s="932">
        <v>0</v>
      </c>
      <c r="AG352" s="932">
        <v>0</v>
      </c>
      <c r="AH352" s="1097">
        <v>13781250</v>
      </c>
      <c r="AI352" s="924">
        <v>13781250</v>
      </c>
      <c r="AJ352" s="924">
        <v>9187500</v>
      </c>
      <c r="AK352" s="920" t="s">
        <v>4131</v>
      </c>
      <c r="AL352" s="920" t="s">
        <v>4194</v>
      </c>
      <c r="AM352" s="920" t="s">
        <v>4195</v>
      </c>
      <c r="AN352" s="920" t="s">
        <v>4196</v>
      </c>
    </row>
    <row r="353" spans="2:40" s="901" customFormat="1" ht="154.5" customHeight="1" x14ac:dyDescent="0.45">
      <c r="B353" s="989"/>
      <c r="C353" s="990"/>
      <c r="D353" s="991"/>
      <c r="E353" s="991"/>
      <c r="F353" s="992" t="s">
        <v>4197</v>
      </c>
      <c r="G353" s="993" t="s">
        <v>4198</v>
      </c>
      <c r="H353" s="994">
        <v>0.2</v>
      </c>
      <c r="I353" s="995">
        <v>44683</v>
      </c>
      <c r="J353" s="995">
        <v>44775</v>
      </c>
      <c r="K353" s="907">
        <v>0</v>
      </c>
      <c r="L353" s="939">
        <v>0.3</v>
      </c>
      <c r="M353" s="909">
        <v>1</v>
      </c>
      <c r="N353" s="994">
        <v>1</v>
      </c>
      <c r="O353" s="910"/>
      <c r="P353" s="910"/>
      <c r="Q353" s="1122"/>
      <c r="R353" s="1283"/>
      <c r="S353" s="917"/>
      <c r="T353" s="914">
        <v>1</v>
      </c>
      <c r="U353" s="1039" t="s">
        <v>4199</v>
      </c>
      <c r="V353" s="915" t="s">
        <v>4200</v>
      </c>
      <c r="W353" s="916" t="str">
        <f t="shared" si="25"/>
        <v>Terminado</v>
      </c>
      <c r="X353" s="916" t="str">
        <f t="shared" si="27"/>
        <v>Terminado</v>
      </c>
      <c r="Y353" s="917"/>
      <c r="Z353" s="918"/>
      <c r="AA353" s="918"/>
      <c r="AB353" s="919"/>
      <c r="AC353" s="919"/>
      <c r="AD353" s="927"/>
      <c r="AE353" s="1057"/>
      <c r="AF353" s="932"/>
      <c r="AG353" s="932"/>
      <c r="AH353" s="1097"/>
      <c r="AI353" s="924"/>
      <c r="AJ353" s="924"/>
      <c r="AK353" s="920"/>
      <c r="AL353" s="920"/>
      <c r="AM353" s="920"/>
      <c r="AN353" s="920"/>
    </row>
    <row r="354" spans="2:40" s="901" customFormat="1" ht="154.5" customHeight="1" x14ac:dyDescent="0.45">
      <c r="B354" s="989"/>
      <c r="C354" s="990"/>
      <c r="D354" s="991"/>
      <c r="E354" s="991"/>
      <c r="F354" s="992" t="s">
        <v>4201</v>
      </c>
      <c r="G354" s="993" t="s">
        <v>4202</v>
      </c>
      <c r="H354" s="994">
        <v>0.4</v>
      </c>
      <c r="I354" s="995">
        <v>44743</v>
      </c>
      <c r="J354" s="995">
        <v>44910</v>
      </c>
      <c r="K354" s="907">
        <v>0</v>
      </c>
      <c r="L354" s="939">
        <v>0</v>
      </c>
      <c r="M354" s="909">
        <v>0.3</v>
      </c>
      <c r="N354" s="994">
        <v>1</v>
      </c>
      <c r="O354" s="910"/>
      <c r="P354" s="910"/>
      <c r="Q354" s="1133"/>
      <c r="R354" s="1283"/>
      <c r="S354" s="917"/>
      <c r="T354" s="914">
        <v>0.3</v>
      </c>
      <c r="U354" s="915" t="s">
        <v>4203</v>
      </c>
      <c r="V354" s="915" t="s">
        <v>4204</v>
      </c>
      <c r="W354" s="916" t="str">
        <f t="shared" si="25"/>
        <v>En gestión</v>
      </c>
      <c r="X354" s="916" t="str">
        <f t="shared" si="27"/>
        <v>En gestión</v>
      </c>
      <c r="Y354" s="917"/>
      <c r="Z354" s="918"/>
      <c r="AA354" s="918"/>
      <c r="AB354" s="919"/>
      <c r="AC354" s="919"/>
      <c r="AD354" s="927"/>
      <c r="AE354" s="1057"/>
      <c r="AF354" s="932"/>
      <c r="AG354" s="932"/>
      <c r="AH354" s="1097"/>
      <c r="AI354" s="924"/>
      <c r="AJ354" s="924"/>
      <c r="AK354" s="920"/>
      <c r="AL354" s="920"/>
      <c r="AM354" s="920"/>
      <c r="AN354" s="920"/>
    </row>
    <row r="355" spans="2:40" s="901" customFormat="1" ht="154.5" customHeight="1" x14ac:dyDescent="0.45">
      <c r="B355" s="989" t="s">
        <v>925</v>
      </c>
      <c r="C355" s="990" t="s">
        <v>4205</v>
      </c>
      <c r="D355" s="991" t="s">
        <v>4206</v>
      </c>
      <c r="E355" s="991" t="s">
        <v>4207</v>
      </c>
      <c r="F355" s="992" t="s">
        <v>4208</v>
      </c>
      <c r="G355" s="993" t="s">
        <v>4209</v>
      </c>
      <c r="H355" s="994">
        <v>0.2</v>
      </c>
      <c r="I355" s="995">
        <v>44593</v>
      </c>
      <c r="J355" s="995">
        <v>44680</v>
      </c>
      <c r="K355" s="907">
        <v>0.9</v>
      </c>
      <c r="L355" s="939">
        <v>1</v>
      </c>
      <c r="M355" s="909">
        <v>1</v>
      </c>
      <c r="N355" s="994">
        <v>1</v>
      </c>
      <c r="O355" s="910">
        <v>28891500</v>
      </c>
      <c r="P355" s="910">
        <v>10234284</v>
      </c>
      <c r="Q355" s="1122"/>
      <c r="R355" s="926">
        <v>1</v>
      </c>
      <c r="S355" s="929" t="s">
        <v>4210</v>
      </c>
      <c r="T355" s="914">
        <v>1</v>
      </c>
      <c r="U355" s="1038" t="s">
        <v>4161</v>
      </c>
      <c r="V355" s="1038" t="s">
        <v>58</v>
      </c>
      <c r="W355" s="916" t="str">
        <f t="shared" si="25"/>
        <v>Terminado</v>
      </c>
      <c r="X355" s="916" t="str">
        <f t="shared" si="27"/>
        <v>Terminado</v>
      </c>
      <c r="Y355" s="929" t="s">
        <v>4211</v>
      </c>
      <c r="Z355" s="918">
        <f>SUMPRODUCT(H355:H358,T355:T358)</f>
        <v>1</v>
      </c>
      <c r="AA355" s="918">
        <f>SUMPRODUCT(H355:H358,M355:M358)</f>
        <v>1</v>
      </c>
      <c r="AB355" s="919" t="str">
        <f>IF(AA355&lt;1%,"Sin iniciar",IF(AA355=100%,"Terminado","En gestión"))</f>
        <v>Terminado</v>
      </c>
      <c r="AC355" s="919" t="str">
        <f>IF(Z355&lt;1%,"Sin iniciar",IF(Z355=100%,"Terminado","En gestión"))</f>
        <v>Terminado</v>
      </c>
      <c r="AD355" s="927" t="s">
        <v>58</v>
      </c>
      <c r="AE355" s="1057">
        <v>0</v>
      </c>
      <c r="AF355" s="932">
        <v>0</v>
      </c>
      <c r="AG355" s="932">
        <v>0</v>
      </c>
      <c r="AH355" s="1097">
        <v>28891500</v>
      </c>
      <c r="AI355" s="924">
        <v>28891500</v>
      </c>
      <c r="AJ355" s="924">
        <v>18385500</v>
      </c>
      <c r="AK355" s="920" t="s">
        <v>4212</v>
      </c>
      <c r="AL355" s="920" t="s">
        <v>4213</v>
      </c>
      <c r="AM355" s="920" t="s">
        <v>4195</v>
      </c>
      <c r="AN355" s="920" t="s">
        <v>4196</v>
      </c>
    </row>
    <row r="356" spans="2:40" s="901" customFormat="1" ht="154.5" customHeight="1" x14ac:dyDescent="0.45">
      <c r="B356" s="989"/>
      <c r="C356" s="990"/>
      <c r="D356" s="991"/>
      <c r="E356" s="991"/>
      <c r="F356" s="992" t="s">
        <v>4214</v>
      </c>
      <c r="G356" s="993" t="s">
        <v>4215</v>
      </c>
      <c r="H356" s="994">
        <v>0.3</v>
      </c>
      <c r="I356" s="995">
        <v>44593</v>
      </c>
      <c r="J356" s="995">
        <v>44680</v>
      </c>
      <c r="K356" s="907">
        <v>0.6</v>
      </c>
      <c r="L356" s="939">
        <v>1</v>
      </c>
      <c r="M356" s="909">
        <v>1</v>
      </c>
      <c r="N356" s="994">
        <v>1</v>
      </c>
      <c r="O356" s="910"/>
      <c r="P356" s="910"/>
      <c r="Q356" s="1122"/>
      <c r="R356" s="1283"/>
      <c r="S356" s="929"/>
      <c r="T356" s="914">
        <v>1</v>
      </c>
      <c r="U356" s="1038" t="s">
        <v>4161</v>
      </c>
      <c r="V356" s="1038" t="s">
        <v>58</v>
      </c>
      <c r="W356" s="916" t="str">
        <f t="shared" si="25"/>
        <v>Terminado</v>
      </c>
      <c r="X356" s="916" t="str">
        <f t="shared" si="27"/>
        <v>Terminado</v>
      </c>
      <c r="Y356" s="929"/>
      <c r="Z356" s="918"/>
      <c r="AA356" s="918"/>
      <c r="AB356" s="919"/>
      <c r="AC356" s="919"/>
      <c r="AD356" s="927"/>
      <c r="AE356" s="1057"/>
      <c r="AF356" s="932"/>
      <c r="AG356" s="932"/>
      <c r="AH356" s="1097"/>
      <c r="AI356" s="924"/>
      <c r="AJ356" s="924"/>
      <c r="AK356" s="920"/>
      <c r="AL356" s="920"/>
      <c r="AM356" s="920"/>
      <c r="AN356" s="920"/>
    </row>
    <row r="357" spans="2:40" s="901" customFormat="1" ht="154.5" customHeight="1" x14ac:dyDescent="0.45">
      <c r="B357" s="989"/>
      <c r="C357" s="990"/>
      <c r="D357" s="991"/>
      <c r="E357" s="991"/>
      <c r="F357" s="992" t="s">
        <v>4216</v>
      </c>
      <c r="G357" s="993" t="s">
        <v>4217</v>
      </c>
      <c r="H357" s="994">
        <v>0.3</v>
      </c>
      <c r="I357" s="995">
        <v>44683</v>
      </c>
      <c r="J357" s="995">
        <v>44771</v>
      </c>
      <c r="K357" s="907">
        <v>0</v>
      </c>
      <c r="L357" s="939">
        <v>0.6</v>
      </c>
      <c r="M357" s="909">
        <v>1</v>
      </c>
      <c r="N357" s="994">
        <v>1</v>
      </c>
      <c r="O357" s="910"/>
      <c r="P357" s="910"/>
      <c r="Q357" s="1122"/>
      <c r="R357" s="1283"/>
      <c r="S357" s="929"/>
      <c r="T357" s="914">
        <v>1</v>
      </c>
      <c r="U357" s="1039" t="s">
        <v>4218</v>
      </c>
      <c r="V357" s="1039" t="s">
        <v>4219</v>
      </c>
      <c r="W357" s="916" t="str">
        <f t="shared" si="25"/>
        <v>Terminado</v>
      </c>
      <c r="X357" s="916" t="str">
        <f t="shared" si="27"/>
        <v>Terminado</v>
      </c>
      <c r="Y357" s="929"/>
      <c r="Z357" s="918"/>
      <c r="AA357" s="918"/>
      <c r="AB357" s="919"/>
      <c r="AC357" s="919"/>
      <c r="AD357" s="927"/>
      <c r="AE357" s="1057"/>
      <c r="AF357" s="932"/>
      <c r="AG357" s="932"/>
      <c r="AH357" s="1097"/>
      <c r="AI357" s="924"/>
      <c r="AJ357" s="924"/>
      <c r="AK357" s="920"/>
      <c r="AL357" s="920"/>
      <c r="AM357" s="920"/>
      <c r="AN357" s="920"/>
    </row>
    <row r="358" spans="2:40" s="901" customFormat="1" ht="154.5" customHeight="1" x14ac:dyDescent="0.45">
      <c r="B358" s="989"/>
      <c r="C358" s="990"/>
      <c r="D358" s="991"/>
      <c r="E358" s="991"/>
      <c r="F358" s="992" t="s">
        <v>4220</v>
      </c>
      <c r="G358" s="993" t="s">
        <v>4221</v>
      </c>
      <c r="H358" s="994">
        <v>0.2</v>
      </c>
      <c r="I358" s="995">
        <v>44774</v>
      </c>
      <c r="J358" s="995">
        <v>44819</v>
      </c>
      <c r="K358" s="907">
        <v>0</v>
      </c>
      <c r="L358" s="939">
        <v>0</v>
      </c>
      <c r="M358" s="909">
        <v>1</v>
      </c>
      <c r="N358" s="994">
        <v>1</v>
      </c>
      <c r="O358" s="910"/>
      <c r="P358" s="910"/>
      <c r="Q358" s="1133"/>
      <c r="R358" s="1283"/>
      <c r="S358" s="929"/>
      <c r="T358" s="914">
        <v>1</v>
      </c>
      <c r="U358" s="1039" t="s">
        <v>4222</v>
      </c>
      <c r="V358" s="1039" t="s">
        <v>4223</v>
      </c>
      <c r="W358" s="916" t="str">
        <f t="shared" si="25"/>
        <v>Terminado</v>
      </c>
      <c r="X358" s="916" t="str">
        <f t="shared" si="27"/>
        <v>Terminado</v>
      </c>
      <c r="Y358" s="929"/>
      <c r="Z358" s="918"/>
      <c r="AA358" s="918"/>
      <c r="AB358" s="919"/>
      <c r="AC358" s="919"/>
      <c r="AD358" s="927"/>
      <c r="AE358" s="1057"/>
      <c r="AF358" s="932"/>
      <c r="AG358" s="932"/>
      <c r="AH358" s="1097"/>
      <c r="AI358" s="924"/>
      <c r="AJ358" s="924"/>
      <c r="AK358" s="920"/>
      <c r="AL358" s="920"/>
      <c r="AM358" s="920"/>
      <c r="AN358" s="920"/>
    </row>
    <row r="359" spans="2:40" s="901" customFormat="1" ht="154.5" customHeight="1" x14ac:dyDescent="0.45">
      <c r="B359" s="989" t="s">
        <v>925</v>
      </c>
      <c r="C359" s="990" t="s">
        <v>4224</v>
      </c>
      <c r="D359" s="991" t="s">
        <v>4225</v>
      </c>
      <c r="E359" s="991" t="s">
        <v>4226</v>
      </c>
      <c r="F359" s="992" t="s">
        <v>4227</v>
      </c>
      <c r="G359" s="993" t="s">
        <v>4228</v>
      </c>
      <c r="H359" s="994">
        <v>0.2</v>
      </c>
      <c r="I359" s="995">
        <v>44564</v>
      </c>
      <c r="J359" s="995">
        <v>44712</v>
      </c>
      <c r="K359" s="907">
        <v>0.6</v>
      </c>
      <c r="L359" s="939">
        <v>1</v>
      </c>
      <c r="M359" s="909">
        <v>1</v>
      </c>
      <c r="N359" s="994">
        <v>1</v>
      </c>
      <c r="O359" s="910">
        <v>130532425</v>
      </c>
      <c r="P359" s="910">
        <v>16493530</v>
      </c>
      <c r="Q359" s="1122"/>
      <c r="R359" s="926">
        <v>0.75</v>
      </c>
      <c r="S359" s="929" t="s">
        <v>4229</v>
      </c>
      <c r="T359" s="914">
        <v>1</v>
      </c>
      <c r="U359" s="1039" t="s">
        <v>4230</v>
      </c>
      <c r="V359" s="1039" t="s">
        <v>4231</v>
      </c>
      <c r="W359" s="916" t="str">
        <f t="shared" si="25"/>
        <v>Terminado</v>
      </c>
      <c r="X359" s="916" t="str">
        <f t="shared" si="27"/>
        <v>Terminado</v>
      </c>
      <c r="Y359" s="929" t="s">
        <v>4232</v>
      </c>
      <c r="Z359" s="918">
        <f>SUMPRODUCT(T359:T361,H359:H361)</f>
        <v>0.76</v>
      </c>
      <c r="AA359" s="918">
        <f>SUMPRODUCT(H359:H361,M359:M361)</f>
        <v>0.76</v>
      </c>
      <c r="AB359" s="919" t="str">
        <f>IF(AA359&lt;1%,"Sin iniciar",IF(AA359=100%,"Terminado","En gestión"))</f>
        <v>En gestión</v>
      </c>
      <c r="AC359" s="919" t="str">
        <f>IF(Z359&lt;1%,"Sin iniciar",IF(Z359=100%,"Terminado","En gestión"))</f>
        <v>En gestión</v>
      </c>
      <c r="AD359" s="927" t="s">
        <v>58</v>
      </c>
      <c r="AE359" s="1057">
        <v>0</v>
      </c>
      <c r="AF359" s="932">
        <v>0</v>
      </c>
      <c r="AG359" s="932">
        <v>0</v>
      </c>
      <c r="AH359" s="1097">
        <v>130532425</v>
      </c>
      <c r="AI359" s="924">
        <v>130532425</v>
      </c>
      <c r="AJ359" s="924">
        <v>93032225</v>
      </c>
      <c r="AK359" s="920" t="s">
        <v>4233</v>
      </c>
      <c r="AL359" s="920" t="s">
        <v>4234</v>
      </c>
      <c r="AM359" s="920" t="s">
        <v>4235</v>
      </c>
      <c r="AN359" s="920" t="s">
        <v>4236</v>
      </c>
    </row>
    <row r="360" spans="2:40" s="901" customFormat="1" ht="154.5" customHeight="1" x14ac:dyDescent="0.45">
      <c r="B360" s="989"/>
      <c r="C360" s="990"/>
      <c r="D360" s="991"/>
      <c r="E360" s="991"/>
      <c r="F360" s="992" t="s">
        <v>4237</v>
      </c>
      <c r="G360" s="993" t="s">
        <v>4238</v>
      </c>
      <c r="H360" s="994">
        <v>0.3</v>
      </c>
      <c r="I360" s="995">
        <v>44593</v>
      </c>
      <c r="J360" s="995">
        <v>44895</v>
      </c>
      <c r="K360" s="907">
        <v>0.2</v>
      </c>
      <c r="L360" s="939">
        <v>0.5</v>
      </c>
      <c r="M360" s="909">
        <v>0.7</v>
      </c>
      <c r="N360" s="994">
        <v>1</v>
      </c>
      <c r="O360" s="910"/>
      <c r="P360" s="910"/>
      <c r="Q360" s="1122"/>
      <c r="R360" s="1283"/>
      <c r="S360" s="929"/>
      <c r="T360" s="914">
        <v>0.7</v>
      </c>
      <c r="U360" s="1039" t="s">
        <v>4239</v>
      </c>
      <c r="V360" s="1039" t="s">
        <v>4240</v>
      </c>
      <c r="W360" s="916" t="str">
        <f t="shared" si="25"/>
        <v>En gestión</v>
      </c>
      <c r="X360" s="916" t="str">
        <f t="shared" si="27"/>
        <v>En gestión</v>
      </c>
      <c r="Y360" s="929"/>
      <c r="Z360" s="918"/>
      <c r="AA360" s="918"/>
      <c r="AB360" s="919"/>
      <c r="AC360" s="919"/>
      <c r="AD360" s="927"/>
      <c r="AE360" s="1057"/>
      <c r="AF360" s="932"/>
      <c r="AG360" s="932"/>
      <c r="AH360" s="1097"/>
      <c r="AI360" s="924"/>
      <c r="AJ360" s="924"/>
      <c r="AK360" s="920"/>
      <c r="AL360" s="920"/>
      <c r="AM360" s="920"/>
      <c r="AN360" s="920"/>
    </row>
    <row r="361" spans="2:40" s="901" customFormat="1" ht="154.5" customHeight="1" x14ac:dyDescent="0.45">
      <c r="B361" s="989"/>
      <c r="C361" s="990"/>
      <c r="D361" s="991"/>
      <c r="E361" s="991"/>
      <c r="F361" s="992" t="s">
        <v>4241</v>
      </c>
      <c r="G361" s="993" t="s">
        <v>4242</v>
      </c>
      <c r="H361" s="994">
        <v>0.5</v>
      </c>
      <c r="I361" s="995">
        <v>44652</v>
      </c>
      <c r="J361" s="995">
        <v>44925</v>
      </c>
      <c r="K361" s="907">
        <v>0</v>
      </c>
      <c r="L361" s="939">
        <v>0.3</v>
      </c>
      <c r="M361" s="909">
        <v>0.7</v>
      </c>
      <c r="N361" s="994">
        <v>1</v>
      </c>
      <c r="O361" s="910"/>
      <c r="P361" s="910"/>
      <c r="Q361" s="1122"/>
      <c r="R361" s="1283"/>
      <c r="S361" s="929"/>
      <c r="T361" s="914">
        <v>0.7</v>
      </c>
      <c r="U361" s="1039" t="s">
        <v>4243</v>
      </c>
      <c r="V361" s="1039" t="s">
        <v>4244</v>
      </c>
      <c r="W361" s="916" t="str">
        <f t="shared" si="25"/>
        <v>En gestión</v>
      </c>
      <c r="X361" s="916" t="str">
        <f t="shared" si="27"/>
        <v>En gestión</v>
      </c>
      <c r="Y361" s="929"/>
      <c r="Z361" s="918"/>
      <c r="AA361" s="918"/>
      <c r="AB361" s="919"/>
      <c r="AC361" s="919"/>
      <c r="AD361" s="927"/>
      <c r="AE361" s="1057"/>
      <c r="AF361" s="932"/>
      <c r="AG361" s="932"/>
      <c r="AH361" s="1097"/>
      <c r="AI361" s="924"/>
      <c r="AJ361" s="924"/>
      <c r="AK361" s="920"/>
      <c r="AL361" s="920"/>
      <c r="AM361" s="920"/>
      <c r="AN361" s="920"/>
    </row>
    <row r="362" spans="2:40" s="901" customFormat="1" ht="154.5" customHeight="1" x14ac:dyDescent="0.45">
      <c r="B362" s="989" t="s">
        <v>925</v>
      </c>
      <c r="C362" s="990" t="s">
        <v>4245</v>
      </c>
      <c r="D362" s="991" t="s">
        <v>4246</v>
      </c>
      <c r="E362" s="991" t="s">
        <v>4247</v>
      </c>
      <c r="F362" s="992" t="s">
        <v>4248</v>
      </c>
      <c r="G362" s="993" t="s">
        <v>4249</v>
      </c>
      <c r="H362" s="994">
        <v>0.3</v>
      </c>
      <c r="I362" s="995">
        <v>44743</v>
      </c>
      <c r="J362" s="995">
        <v>44925</v>
      </c>
      <c r="K362" s="907">
        <v>0</v>
      </c>
      <c r="L362" s="939">
        <v>0</v>
      </c>
      <c r="M362" s="909">
        <v>0.5</v>
      </c>
      <c r="N362" s="994">
        <v>1</v>
      </c>
      <c r="O362" s="910">
        <v>130532425</v>
      </c>
      <c r="P362" s="910">
        <v>16493530</v>
      </c>
      <c r="Q362" s="1135"/>
      <c r="R362" s="926">
        <v>0.5</v>
      </c>
      <c r="S362" s="929" t="s">
        <v>4250</v>
      </c>
      <c r="T362" s="914">
        <v>0.5</v>
      </c>
      <c r="U362" s="1039" t="s">
        <v>4251</v>
      </c>
      <c r="V362" s="1039" t="s">
        <v>4252</v>
      </c>
      <c r="W362" s="916" t="str">
        <f t="shared" si="25"/>
        <v>En gestión</v>
      </c>
      <c r="X362" s="916" t="str">
        <f t="shared" si="27"/>
        <v>En gestión</v>
      </c>
      <c r="Y362" s="929" t="s">
        <v>4253</v>
      </c>
      <c r="Z362" s="918">
        <f>SUMPRODUCT(H362:H363,T362:T363)</f>
        <v>0.5</v>
      </c>
      <c r="AA362" s="918">
        <f>SUMPRODUCT(H362:H363,M362:M363)</f>
        <v>0.5</v>
      </c>
      <c r="AB362" s="919" t="str">
        <f>IF(AA362&lt;1%,"Sin iniciar",IF(AA362=100%,"Terminado","En gestión"))</f>
        <v>En gestión</v>
      </c>
      <c r="AC362" s="919" t="str">
        <f>IF(Z362&lt;1%,"Sin iniciar",IF(Z362=100%,"Terminado","En gestión"))</f>
        <v>En gestión</v>
      </c>
      <c r="AD362" s="927" t="s">
        <v>58</v>
      </c>
      <c r="AE362" s="1057">
        <v>0</v>
      </c>
      <c r="AF362" s="932">
        <v>0</v>
      </c>
      <c r="AG362" s="932"/>
      <c r="AH362" s="1097">
        <v>130532425</v>
      </c>
      <c r="AI362" s="924">
        <v>130532425</v>
      </c>
      <c r="AJ362" s="924">
        <v>93032225</v>
      </c>
      <c r="AK362" s="920" t="s">
        <v>4233</v>
      </c>
      <c r="AL362" s="920" t="s">
        <v>4234</v>
      </c>
      <c r="AM362" s="920" t="s">
        <v>4235</v>
      </c>
      <c r="AN362" s="920" t="s">
        <v>4236</v>
      </c>
    </row>
    <row r="363" spans="2:40" s="901" customFormat="1" ht="154.5" customHeight="1" x14ac:dyDescent="0.45">
      <c r="B363" s="989"/>
      <c r="C363" s="990"/>
      <c r="D363" s="991"/>
      <c r="E363" s="991"/>
      <c r="F363" s="992" t="s">
        <v>4254</v>
      </c>
      <c r="G363" s="993" t="s">
        <v>4255</v>
      </c>
      <c r="H363" s="994">
        <v>0.7</v>
      </c>
      <c r="I363" s="995">
        <v>44743</v>
      </c>
      <c r="J363" s="995">
        <v>44925</v>
      </c>
      <c r="K363" s="907">
        <v>0</v>
      </c>
      <c r="L363" s="939">
        <v>0</v>
      </c>
      <c r="M363" s="909">
        <v>0.5</v>
      </c>
      <c r="N363" s="994">
        <v>1</v>
      </c>
      <c r="O363" s="910"/>
      <c r="P363" s="910"/>
      <c r="Q363" s="1122"/>
      <c r="R363" s="1283"/>
      <c r="S363" s="929"/>
      <c r="T363" s="914">
        <v>0.5</v>
      </c>
      <c r="U363" s="1039" t="s">
        <v>4256</v>
      </c>
      <c r="V363" s="1039" t="s">
        <v>4257</v>
      </c>
      <c r="W363" s="916" t="str">
        <f t="shared" si="25"/>
        <v>En gestión</v>
      </c>
      <c r="X363" s="916" t="str">
        <f t="shared" si="27"/>
        <v>En gestión</v>
      </c>
      <c r="Y363" s="929"/>
      <c r="Z363" s="918"/>
      <c r="AA363" s="918"/>
      <c r="AB363" s="919"/>
      <c r="AC363" s="919"/>
      <c r="AD363" s="927"/>
      <c r="AE363" s="1057"/>
      <c r="AF363" s="932"/>
      <c r="AG363" s="932"/>
      <c r="AH363" s="1097"/>
      <c r="AI363" s="924"/>
      <c r="AJ363" s="924"/>
      <c r="AK363" s="920"/>
      <c r="AL363" s="920"/>
      <c r="AM363" s="920"/>
      <c r="AN363" s="920"/>
    </row>
    <row r="364" spans="2:40" s="901" customFormat="1" ht="154.5" customHeight="1" x14ac:dyDescent="0.45">
      <c r="B364" s="989" t="s">
        <v>925</v>
      </c>
      <c r="C364" s="990" t="s">
        <v>4258</v>
      </c>
      <c r="D364" s="991" t="s">
        <v>4259</v>
      </c>
      <c r="E364" s="991" t="s">
        <v>4260</v>
      </c>
      <c r="F364" s="992" t="s">
        <v>4261</v>
      </c>
      <c r="G364" s="993" t="s">
        <v>4262</v>
      </c>
      <c r="H364" s="994">
        <v>0.3</v>
      </c>
      <c r="I364" s="995">
        <v>44608</v>
      </c>
      <c r="J364" s="995">
        <v>44895</v>
      </c>
      <c r="K364" s="907">
        <v>0.15</v>
      </c>
      <c r="L364" s="939">
        <v>0.5</v>
      </c>
      <c r="M364" s="909">
        <v>0.75</v>
      </c>
      <c r="N364" s="994">
        <v>1</v>
      </c>
      <c r="O364" s="910">
        <v>6020250</v>
      </c>
      <c r="P364" s="910">
        <v>13283836</v>
      </c>
      <c r="Q364" s="1135"/>
      <c r="R364" s="926">
        <v>0.75</v>
      </c>
      <c r="S364" s="929" t="s">
        <v>4263</v>
      </c>
      <c r="T364" s="914">
        <v>0.75</v>
      </c>
      <c r="U364" s="915" t="s">
        <v>4264</v>
      </c>
      <c r="V364" s="1038" t="s">
        <v>4265</v>
      </c>
      <c r="W364" s="916" t="str">
        <f t="shared" si="25"/>
        <v>En gestión</v>
      </c>
      <c r="X364" s="916" t="str">
        <f t="shared" si="27"/>
        <v>En gestión</v>
      </c>
      <c r="Y364" s="929" t="s">
        <v>4266</v>
      </c>
      <c r="Z364" s="918">
        <f>SUMPRODUCT(T364:T366,H364:H366)</f>
        <v>0.75</v>
      </c>
      <c r="AA364" s="918">
        <f>SUMPRODUCT(H364:H366,M364:M366)</f>
        <v>0.75</v>
      </c>
      <c r="AB364" s="919" t="str">
        <f>IF(AA364&lt;1%,"Sin iniciar",IF(AA364=100%,"Terminado","En gestión"))</f>
        <v>En gestión</v>
      </c>
      <c r="AC364" s="919" t="str">
        <f>IF(Z364&lt;1%,"Sin iniciar",IF(Z364=100%,"Terminado","En gestión"))</f>
        <v>En gestión</v>
      </c>
      <c r="AD364" s="927" t="s">
        <v>58</v>
      </c>
      <c r="AE364" s="1057">
        <v>0</v>
      </c>
      <c r="AF364" s="932">
        <v>0</v>
      </c>
      <c r="AG364" s="932">
        <v>0</v>
      </c>
      <c r="AH364" s="1097">
        <v>6020250</v>
      </c>
      <c r="AI364" s="924">
        <v>6020250</v>
      </c>
      <c r="AJ364" s="924">
        <v>4188000</v>
      </c>
      <c r="AK364" s="920" t="s">
        <v>4267</v>
      </c>
      <c r="AL364" s="920" t="s">
        <v>4268</v>
      </c>
      <c r="AM364" s="920" t="s">
        <v>4185</v>
      </c>
      <c r="AN364" s="920" t="s">
        <v>4186</v>
      </c>
    </row>
    <row r="365" spans="2:40" s="901" customFormat="1" ht="154.5" customHeight="1" x14ac:dyDescent="0.45">
      <c r="B365" s="989"/>
      <c r="C365" s="990"/>
      <c r="D365" s="991"/>
      <c r="E365" s="991"/>
      <c r="F365" s="992" t="s">
        <v>4269</v>
      </c>
      <c r="G365" s="993" t="s">
        <v>4270</v>
      </c>
      <c r="H365" s="994">
        <v>0.3</v>
      </c>
      <c r="I365" s="995">
        <v>44652</v>
      </c>
      <c r="J365" s="995">
        <v>44911</v>
      </c>
      <c r="K365" s="907">
        <v>0.15</v>
      </c>
      <c r="L365" s="939">
        <v>0.5</v>
      </c>
      <c r="M365" s="909">
        <v>0.75</v>
      </c>
      <c r="N365" s="994">
        <v>1</v>
      </c>
      <c r="O365" s="910"/>
      <c r="P365" s="910"/>
      <c r="Q365" s="1122"/>
      <c r="R365" s="1283"/>
      <c r="S365" s="929"/>
      <c r="T365" s="914">
        <v>0.75</v>
      </c>
      <c r="U365" s="915" t="s">
        <v>4271</v>
      </c>
      <c r="V365" s="915" t="s">
        <v>4272</v>
      </c>
      <c r="W365" s="916" t="str">
        <f t="shared" si="25"/>
        <v>En gestión</v>
      </c>
      <c r="X365" s="916" t="str">
        <f t="shared" si="27"/>
        <v>En gestión</v>
      </c>
      <c r="Y365" s="929"/>
      <c r="Z365" s="918"/>
      <c r="AA365" s="918"/>
      <c r="AB365" s="919"/>
      <c r="AC365" s="919"/>
      <c r="AD365" s="927"/>
      <c r="AE365" s="1057"/>
      <c r="AF365" s="932"/>
      <c r="AG365" s="932"/>
      <c r="AH365" s="1097"/>
      <c r="AI365" s="924"/>
      <c r="AJ365" s="924"/>
      <c r="AK365" s="920"/>
      <c r="AL365" s="920"/>
      <c r="AM365" s="920"/>
      <c r="AN365" s="920"/>
    </row>
    <row r="366" spans="2:40" s="901" customFormat="1" ht="154.5" customHeight="1" x14ac:dyDescent="0.45">
      <c r="B366" s="989"/>
      <c r="C366" s="990"/>
      <c r="D366" s="991"/>
      <c r="E366" s="991"/>
      <c r="F366" s="992" t="s">
        <v>4273</v>
      </c>
      <c r="G366" s="993" t="s">
        <v>4274</v>
      </c>
      <c r="H366" s="994">
        <v>0.4</v>
      </c>
      <c r="I366" s="995">
        <v>44683</v>
      </c>
      <c r="J366" s="995">
        <v>44925</v>
      </c>
      <c r="K366" s="907">
        <v>0.15</v>
      </c>
      <c r="L366" s="939">
        <v>0.5</v>
      </c>
      <c r="M366" s="909">
        <v>0.75</v>
      </c>
      <c r="N366" s="994">
        <v>1</v>
      </c>
      <c r="O366" s="910"/>
      <c r="P366" s="910"/>
      <c r="Q366" s="1133"/>
      <c r="R366" s="1283"/>
      <c r="S366" s="929"/>
      <c r="T366" s="914">
        <v>0.75</v>
      </c>
      <c r="U366" s="915" t="s">
        <v>4275</v>
      </c>
      <c r="V366" s="1038" t="s">
        <v>4276</v>
      </c>
      <c r="W366" s="916" t="str">
        <f t="shared" si="25"/>
        <v>En gestión</v>
      </c>
      <c r="X366" s="916" t="str">
        <f t="shared" si="27"/>
        <v>En gestión</v>
      </c>
      <c r="Y366" s="929"/>
      <c r="Z366" s="918"/>
      <c r="AA366" s="918"/>
      <c r="AB366" s="919"/>
      <c r="AC366" s="919"/>
      <c r="AD366" s="927"/>
      <c r="AE366" s="1057"/>
      <c r="AF366" s="932"/>
      <c r="AG366" s="932"/>
      <c r="AH366" s="1097"/>
      <c r="AI366" s="924"/>
      <c r="AJ366" s="924"/>
      <c r="AK366" s="920"/>
      <c r="AL366" s="920"/>
      <c r="AM366" s="920"/>
      <c r="AN366" s="920"/>
    </row>
    <row r="367" spans="2:40" s="901" customFormat="1" ht="154.5" customHeight="1" x14ac:dyDescent="0.45">
      <c r="B367" s="989" t="s">
        <v>925</v>
      </c>
      <c r="C367" s="990" t="s">
        <v>4277</v>
      </c>
      <c r="D367" s="991" t="s">
        <v>4278</v>
      </c>
      <c r="E367" s="991" t="s">
        <v>4279</v>
      </c>
      <c r="F367" s="992" t="s">
        <v>4280</v>
      </c>
      <c r="G367" s="993" t="s">
        <v>4281</v>
      </c>
      <c r="H367" s="994">
        <v>0.3</v>
      </c>
      <c r="I367" s="995">
        <v>44608</v>
      </c>
      <c r="J367" s="995">
        <v>44650</v>
      </c>
      <c r="K367" s="907">
        <v>0.5</v>
      </c>
      <c r="L367" s="939">
        <v>1</v>
      </c>
      <c r="M367" s="909">
        <v>1</v>
      </c>
      <c r="N367" s="994">
        <v>1</v>
      </c>
      <c r="O367" s="910">
        <v>5025565</v>
      </c>
      <c r="P367" s="910">
        <v>13283836</v>
      </c>
      <c r="Q367" s="1122"/>
      <c r="R367" s="926">
        <v>1</v>
      </c>
      <c r="S367" s="929" t="s">
        <v>4160</v>
      </c>
      <c r="T367" s="914">
        <v>1</v>
      </c>
      <c r="U367" s="1038" t="s">
        <v>4161</v>
      </c>
      <c r="V367" s="1038" t="s">
        <v>58</v>
      </c>
      <c r="W367" s="916" t="str">
        <f t="shared" si="25"/>
        <v>Terminado</v>
      </c>
      <c r="X367" s="916" t="str">
        <f t="shared" si="27"/>
        <v>Terminado</v>
      </c>
      <c r="Y367" s="1130" t="s">
        <v>4161</v>
      </c>
      <c r="Z367" s="918">
        <f>SUMPRODUCT(T367:T369,H367:H369)</f>
        <v>1</v>
      </c>
      <c r="AA367" s="918">
        <f>SUMPRODUCT(H367:H369,M367:M369)</f>
        <v>1</v>
      </c>
      <c r="AB367" s="919" t="str">
        <f>IF(AA367&lt;1%,"Sin iniciar",IF(AA367=100%,"Terminado","En gestión"))</f>
        <v>Terminado</v>
      </c>
      <c r="AC367" s="919" t="str">
        <f>IF(Z367&lt;1%,"Sin iniciar",IF(Z367=100%,"Terminado","En gestión"))</f>
        <v>Terminado</v>
      </c>
      <c r="AD367" s="927" t="s">
        <v>58</v>
      </c>
      <c r="AE367" s="1057">
        <v>0</v>
      </c>
      <c r="AF367" s="932">
        <v>0</v>
      </c>
      <c r="AG367" s="932">
        <v>0</v>
      </c>
      <c r="AH367" s="1097">
        <v>4992269.29</v>
      </c>
      <c r="AI367" s="924">
        <v>4992269.2883400004</v>
      </c>
      <c r="AJ367" s="924">
        <v>3131657.4092999999</v>
      </c>
      <c r="AK367" s="920" t="s">
        <v>4267</v>
      </c>
      <c r="AL367" s="920" t="s">
        <v>4282</v>
      </c>
      <c r="AM367" s="920" t="s">
        <v>4283</v>
      </c>
      <c r="AN367" s="920" t="s">
        <v>4284</v>
      </c>
    </row>
    <row r="368" spans="2:40" s="901" customFormat="1" ht="154.5" customHeight="1" x14ac:dyDescent="0.45">
      <c r="B368" s="989"/>
      <c r="C368" s="990"/>
      <c r="D368" s="991"/>
      <c r="E368" s="991"/>
      <c r="F368" s="992" t="s">
        <v>4285</v>
      </c>
      <c r="G368" s="993" t="s">
        <v>4286</v>
      </c>
      <c r="H368" s="994">
        <v>0.3</v>
      </c>
      <c r="I368" s="995">
        <v>44652</v>
      </c>
      <c r="J368" s="995">
        <v>44712</v>
      </c>
      <c r="K368" s="907">
        <v>0.5</v>
      </c>
      <c r="L368" s="939">
        <v>1</v>
      </c>
      <c r="M368" s="909">
        <v>1</v>
      </c>
      <c r="N368" s="994">
        <v>1</v>
      </c>
      <c r="O368" s="910"/>
      <c r="P368" s="910"/>
      <c r="Q368" s="1122"/>
      <c r="R368" s="1283"/>
      <c r="S368" s="929"/>
      <c r="T368" s="914">
        <v>1</v>
      </c>
      <c r="U368" s="1038" t="s">
        <v>4161</v>
      </c>
      <c r="V368" s="1038" t="s">
        <v>58</v>
      </c>
      <c r="W368" s="916" t="str">
        <f t="shared" si="25"/>
        <v>Terminado</v>
      </c>
      <c r="X368" s="916" t="str">
        <f t="shared" si="27"/>
        <v>Terminado</v>
      </c>
      <c r="Y368" s="1130"/>
      <c r="Z368" s="918"/>
      <c r="AA368" s="918"/>
      <c r="AB368" s="919"/>
      <c r="AC368" s="919"/>
      <c r="AD368" s="927"/>
      <c r="AE368" s="1057"/>
      <c r="AF368" s="932"/>
      <c r="AG368" s="932"/>
      <c r="AH368" s="1097"/>
      <c r="AI368" s="924"/>
      <c r="AJ368" s="924"/>
      <c r="AK368" s="920"/>
      <c r="AL368" s="920"/>
      <c r="AM368" s="920"/>
      <c r="AN368" s="920"/>
    </row>
    <row r="369" spans="2:40" s="901" customFormat="1" ht="154.5" customHeight="1" x14ac:dyDescent="0.45">
      <c r="B369" s="989"/>
      <c r="C369" s="990"/>
      <c r="D369" s="991"/>
      <c r="E369" s="991"/>
      <c r="F369" s="992" t="s">
        <v>4287</v>
      </c>
      <c r="G369" s="993" t="s">
        <v>4288</v>
      </c>
      <c r="H369" s="994">
        <v>0.4</v>
      </c>
      <c r="I369" s="995">
        <v>44683</v>
      </c>
      <c r="J369" s="995">
        <v>44742</v>
      </c>
      <c r="K369" s="907">
        <v>0.5</v>
      </c>
      <c r="L369" s="939">
        <v>1</v>
      </c>
      <c r="M369" s="909">
        <v>1</v>
      </c>
      <c r="N369" s="994">
        <v>1</v>
      </c>
      <c r="O369" s="910"/>
      <c r="P369" s="910"/>
      <c r="Q369" s="1133"/>
      <c r="R369" s="1283"/>
      <c r="S369" s="929"/>
      <c r="T369" s="914">
        <v>1</v>
      </c>
      <c r="U369" s="1038" t="s">
        <v>4161</v>
      </c>
      <c r="V369" s="1038" t="s">
        <v>58</v>
      </c>
      <c r="W369" s="916" t="str">
        <f t="shared" si="25"/>
        <v>Terminado</v>
      </c>
      <c r="X369" s="916" t="str">
        <f t="shared" si="27"/>
        <v>Terminado</v>
      </c>
      <c r="Y369" s="1130"/>
      <c r="Z369" s="918"/>
      <c r="AA369" s="918"/>
      <c r="AB369" s="919"/>
      <c r="AC369" s="919"/>
      <c r="AD369" s="927"/>
      <c r="AE369" s="1057"/>
      <c r="AF369" s="932"/>
      <c r="AG369" s="932"/>
      <c r="AH369" s="1097"/>
      <c r="AI369" s="924"/>
      <c r="AJ369" s="924"/>
      <c r="AK369" s="920"/>
      <c r="AL369" s="920"/>
      <c r="AM369" s="920"/>
      <c r="AN369" s="920"/>
    </row>
    <row r="370" spans="2:40" s="901" customFormat="1" ht="154.5" customHeight="1" x14ac:dyDescent="0.45">
      <c r="B370" s="989" t="s">
        <v>925</v>
      </c>
      <c r="C370" s="990" t="s">
        <v>4289</v>
      </c>
      <c r="D370" s="991" t="s">
        <v>4290</v>
      </c>
      <c r="E370" s="991" t="s">
        <v>4291</v>
      </c>
      <c r="F370" s="992" t="s">
        <v>4292</v>
      </c>
      <c r="G370" s="993" t="s">
        <v>4293</v>
      </c>
      <c r="H370" s="994">
        <v>0.1</v>
      </c>
      <c r="I370" s="995">
        <v>44652</v>
      </c>
      <c r="J370" s="995">
        <v>44680</v>
      </c>
      <c r="K370" s="907">
        <v>0</v>
      </c>
      <c r="L370" s="939">
        <v>1</v>
      </c>
      <c r="M370" s="909">
        <v>1</v>
      </c>
      <c r="N370" s="994">
        <v>1</v>
      </c>
      <c r="O370" s="910">
        <v>6021635</v>
      </c>
      <c r="P370" s="910">
        <v>13283836</v>
      </c>
      <c r="Q370" s="1122"/>
      <c r="R370" s="1152">
        <v>0.5</v>
      </c>
      <c r="S370" s="917" t="s">
        <v>4294</v>
      </c>
      <c r="T370" s="914">
        <v>1</v>
      </c>
      <c r="U370" s="1038" t="s">
        <v>1005</v>
      </c>
      <c r="V370" s="1038" t="s">
        <v>58</v>
      </c>
      <c r="W370" s="916" t="str">
        <f t="shared" si="25"/>
        <v>Terminado</v>
      </c>
      <c r="X370" s="916" t="str">
        <f t="shared" si="27"/>
        <v>Terminado</v>
      </c>
      <c r="Y370" s="917" t="s">
        <v>4295</v>
      </c>
      <c r="Z370" s="918">
        <f>SUMPRODUCT(T370:T372,H370:H372)</f>
        <v>0.65</v>
      </c>
      <c r="AA370" s="918">
        <f>SUMPRODUCT(H370:H372,M370:M372)</f>
        <v>0.65</v>
      </c>
      <c r="AB370" s="919" t="str">
        <f t="shared" ref="AB370:AB380" si="28">IF(AA370&lt;1%,"Sin iniciar",IF(AA370=100%,"Terminado","En gestión"))</f>
        <v>En gestión</v>
      </c>
      <c r="AC370" s="919" t="str">
        <f t="shared" ref="AC370:AC380" si="29">IF(Z370&lt;1%,"Sin iniciar",IF(Z370=100%,"Terminado","En gestión"))</f>
        <v>En gestión</v>
      </c>
      <c r="AD370" s="927" t="s">
        <v>58</v>
      </c>
      <c r="AE370" s="1057">
        <v>0</v>
      </c>
      <c r="AF370" s="932">
        <v>0</v>
      </c>
      <c r="AG370" s="932">
        <v>0</v>
      </c>
      <c r="AH370" s="1097">
        <v>6004180.6399999997</v>
      </c>
      <c r="AI370" s="924">
        <v>6004180.6440000003</v>
      </c>
      <c r="AJ370" s="924">
        <v>4188963.24</v>
      </c>
      <c r="AK370" s="920" t="s">
        <v>4296</v>
      </c>
      <c r="AL370" s="920" t="s">
        <v>4282</v>
      </c>
      <c r="AM370" s="920" t="s">
        <v>4283</v>
      </c>
      <c r="AN370" s="920" t="s">
        <v>4284</v>
      </c>
    </row>
    <row r="371" spans="2:40" s="901" customFormat="1" ht="154.5" customHeight="1" x14ac:dyDescent="0.45">
      <c r="B371" s="989"/>
      <c r="C371" s="990"/>
      <c r="D371" s="991"/>
      <c r="E371" s="991"/>
      <c r="F371" s="992" t="s">
        <v>4297</v>
      </c>
      <c r="G371" s="993" t="s">
        <v>4298</v>
      </c>
      <c r="H371" s="994">
        <v>0.2</v>
      </c>
      <c r="I371" s="995">
        <v>44683</v>
      </c>
      <c r="J371" s="995">
        <v>44694</v>
      </c>
      <c r="K371" s="907">
        <v>0</v>
      </c>
      <c r="L371" s="939">
        <v>1</v>
      </c>
      <c r="M371" s="909">
        <v>1</v>
      </c>
      <c r="N371" s="994">
        <v>1</v>
      </c>
      <c r="O371" s="910"/>
      <c r="P371" s="910"/>
      <c r="Q371" s="1122"/>
      <c r="R371" s="1286"/>
      <c r="S371" s="917"/>
      <c r="T371" s="914">
        <v>1</v>
      </c>
      <c r="U371" s="1038" t="s">
        <v>1005</v>
      </c>
      <c r="V371" s="1038" t="s">
        <v>58</v>
      </c>
      <c r="W371" s="916" t="str">
        <f t="shared" si="25"/>
        <v>Terminado</v>
      </c>
      <c r="X371" s="916" t="str">
        <f t="shared" si="27"/>
        <v>Terminado</v>
      </c>
      <c r="Y371" s="917"/>
      <c r="Z371" s="918"/>
      <c r="AA371" s="918"/>
      <c r="AB371" s="919"/>
      <c r="AC371" s="919"/>
      <c r="AD371" s="927"/>
      <c r="AE371" s="1057"/>
      <c r="AF371" s="932"/>
      <c r="AG371" s="932"/>
      <c r="AH371" s="1097"/>
      <c r="AI371" s="924"/>
      <c r="AJ371" s="924"/>
      <c r="AK371" s="920"/>
      <c r="AL371" s="920"/>
      <c r="AM371" s="920"/>
      <c r="AN371" s="920"/>
    </row>
    <row r="372" spans="2:40" s="901" customFormat="1" ht="154.5" customHeight="1" x14ac:dyDescent="0.45">
      <c r="B372" s="989"/>
      <c r="C372" s="990"/>
      <c r="D372" s="991"/>
      <c r="E372" s="991"/>
      <c r="F372" s="992" t="s">
        <v>4299</v>
      </c>
      <c r="G372" s="993" t="s">
        <v>4300</v>
      </c>
      <c r="H372" s="994">
        <v>0.7</v>
      </c>
      <c r="I372" s="995">
        <v>44743</v>
      </c>
      <c r="J372" s="995">
        <v>44918</v>
      </c>
      <c r="K372" s="907">
        <v>0</v>
      </c>
      <c r="L372" s="939">
        <v>0</v>
      </c>
      <c r="M372" s="909">
        <v>0.5</v>
      </c>
      <c r="N372" s="994">
        <v>1</v>
      </c>
      <c r="O372" s="910"/>
      <c r="P372" s="910"/>
      <c r="Q372" s="1133"/>
      <c r="R372" s="1286"/>
      <c r="S372" s="917"/>
      <c r="T372" s="914">
        <v>0.5</v>
      </c>
      <c r="U372" s="1038" t="s">
        <v>4301</v>
      </c>
      <c r="V372" s="1038" t="s">
        <v>4302</v>
      </c>
      <c r="W372" s="916" t="str">
        <f t="shared" si="25"/>
        <v>En gestión</v>
      </c>
      <c r="X372" s="916" t="str">
        <f t="shared" si="27"/>
        <v>En gestión</v>
      </c>
      <c r="Y372" s="917"/>
      <c r="Z372" s="918"/>
      <c r="AA372" s="918"/>
      <c r="AB372" s="919"/>
      <c r="AC372" s="919"/>
      <c r="AD372" s="927"/>
      <c r="AE372" s="1057"/>
      <c r="AF372" s="932"/>
      <c r="AG372" s="932"/>
      <c r="AH372" s="1097"/>
      <c r="AI372" s="924"/>
      <c r="AJ372" s="924"/>
      <c r="AK372" s="920"/>
      <c r="AL372" s="920"/>
      <c r="AM372" s="920"/>
      <c r="AN372" s="920"/>
    </row>
    <row r="373" spans="2:40" s="901" customFormat="1" ht="154.5" customHeight="1" x14ac:dyDescent="0.45">
      <c r="B373" s="989" t="s">
        <v>925</v>
      </c>
      <c r="C373" s="990" t="s">
        <v>4303</v>
      </c>
      <c r="D373" s="991" t="s">
        <v>4304</v>
      </c>
      <c r="E373" s="991" t="s">
        <v>4305</v>
      </c>
      <c r="F373" s="992" t="s">
        <v>4306</v>
      </c>
      <c r="G373" s="993" t="s">
        <v>4307</v>
      </c>
      <c r="H373" s="994">
        <v>0.1</v>
      </c>
      <c r="I373" s="995">
        <v>44726</v>
      </c>
      <c r="J373" s="995">
        <v>44756</v>
      </c>
      <c r="K373" s="907">
        <v>0</v>
      </c>
      <c r="L373" s="939">
        <v>0.5</v>
      </c>
      <c r="M373" s="909">
        <v>1</v>
      </c>
      <c r="N373" s="994">
        <v>1</v>
      </c>
      <c r="O373" s="904" t="s">
        <v>3051</v>
      </c>
      <c r="P373" s="910">
        <v>26967619</v>
      </c>
      <c r="Q373" s="1122"/>
      <c r="R373" s="1035">
        <v>0.45</v>
      </c>
      <c r="S373" s="917" t="s">
        <v>4308</v>
      </c>
      <c r="T373" s="914">
        <v>1</v>
      </c>
      <c r="U373" s="1038" t="s">
        <v>4309</v>
      </c>
      <c r="V373" s="1038" t="s">
        <v>4310</v>
      </c>
      <c r="W373" s="916" t="str">
        <f t="shared" si="25"/>
        <v>Terminado</v>
      </c>
      <c r="X373" s="916" t="str">
        <f t="shared" si="27"/>
        <v>Terminado</v>
      </c>
      <c r="Y373" s="917" t="s">
        <v>4311</v>
      </c>
      <c r="Z373" s="918">
        <f>SUMPRODUCT(T373:T375,H373:H375)</f>
        <v>0.44999999999999996</v>
      </c>
      <c r="AA373" s="918">
        <f>SUMPRODUCT(H373:H375,M373:M375)</f>
        <v>0.44999999999999996</v>
      </c>
      <c r="AB373" s="919" t="str">
        <f t="shared" si="28"/>
        <v>En gestión</v>
      </c>
      <c r="AC373" s="919" t="str">
        <f t="shared" si="29"/>
        <v>En gestión</v>
      </c>
      <c r="AD373" s="927" t="s">
        <v>58</v>
      </c>
      <c r="AE373" s="1057">
        <v>0</v>
      </c>
      <c r="AF373" s="932">
        <v>0</v>
      </c>
      <c r="AG373" s="932">
        <v>0</v>
      </c>
      <c r="AH373" s="1097">
        <v>0</v>
      </c>
      <c r="AI373" s="932">
        <v>0</v>
      </c>
      <c r="AJ373" s="932">
        <v>0</v>
      </c>
      <c r="AK373" s="1284" t="s">
        <v>90</v>
      </c>
      <c r="AL373" s="1284" t="s">
        <v>90</v>
      </c>
      <c r="AM373" s="1284" t="s">
        <v>90</v>
      </c>
      <c r="AN373" s="1284" t="s">
        <v>90</v>
      </c>
    </row>
    <row r="374" spans="2:40" s="901" customFormat="1" ht="154.5" customHeight="1" x14ac:dyDescent="0.45">
      <c r="B374" s="989"/>
      <c r="C374" s="990"/>
      <c r="D374" s="991"/>
      <c r="E374" s="991"/>
      <c r="F374" s="992" t="s">
        <v>4312</v>
      </c>
      <c r="G374" s="993" t="s">
        <v>4313</v>
      </c>
      <c r="H374" s="994">
        <v>0.5</v>
      </c>
      <c r="I374" s="995">
        <v>44756</v>
      </c>
      <c r="J374" s="995">
        <v>44848</v>
      </c>
      <c r="K374" s="907">
        <v>0</v>
      </c>
      <c r="L374" s="939">
        <v>0</v>
      </c>
      <c r="M374" s="909">
        <v>0.7</v>
      </c>
      <c r="N374" s="994">
        <v>1</v>
      </c>
      <c r="O374" s="904"/>
      <c r="P374" s="910"/>
      <c r="Q374" s="1122"/>
      <c r="R374" s="1249"/>
      <c r="S374" s="917"/>
      <c r="T374" s="914">
        <v>0.7</v>
      </c>
      <c r="U374" s="915" t="s">
        <v>4314</v>
      </c>
      <c r="V374" s="1145" t="s">
        <v>4315</v>
      </c>
      <c r="W374" s="916" t="str">
        <f t="shared" si="25"/>
        <v>En gestión</v>
      </c>
      <c r="X374" s="916" t="str">
        <f t="shared" si="27"/>
        <v>En gestión</v>
      </c>
      <c r="Y374" s="917"/>
      <c r="Z374" s="918"/>
      <c r="AA374" s="918"/>
      <c r="AB374" s="919"/>
      <c r="AC374" s="919"/>
      <c r="AD374" s="927"/>
      <c r="AE374" s="1057"/>
      <c r="AF374" s="932"/>
      <c r="AG374" s="932"/>
      <c r="AH374" s="1097"/>
      <c r="AI374" s="932"/>
      <c r="AJ374" s="932"/>
      <c r="AK374" s="1284"/>
      <c r="AL374" s="1284"/>
      <c r="AM374" s="1284"/>
      <c r="AN374" s="1284"/>
    </row>
    <row r="375" spans="2:40" s="901" customFormat="1" ht="154.5" customHeight="1" x14ac:dyDescent="0.45">
      <c r="B375" s="989"/>
      <c r="C375" s="990"/>
      <c r="D375" s="991"/>
      <c r="E375" s="991"/>
      <c r="F375" s="992" t="s">
        <v>4316</v>
      </c>
      <c r="G375" s="993" t="s">
        <v>4317</v>
      </c>
      <c r="H375" s="994">
        <v>0.4</v>
      </c>
      <c r="I375" s="995">
        <v>44852</v>
      </c>
      <c r="J375" s="995">
        <v>44925</v>
      </c>
      <c r="K375" s="907">
        <v>0</v>
      </c>
      <c r="L375" s="939">
        <v>0</v>
      </c>
      <c r="M375" s="909">
        <v>0</v>
      </c>
      <c r="N375" s="994">
        <v>1</v>
      </c>
      <c r="O375" s="904"/>
      <c r="P375" s="910"/>
      <c r="Q375" s="1133"/>
      <c r="R375" s="1249"/>
      <c r="S375" s="917"/>
      <c r="T375" s="914">
        <v>0</v>
      </c>
      <c r="U375" s="1038" t="s">
        <v>58</v>
      </c>
      <c r="V375" s="1038" t="s">
        <v>58</v>
      </c>
      <c r="W375" s="916" t="str">
        <f t="shared" si="25"/>
        <v>Sin iniciar</v>
      </c>
      <c r="X375" s="916" t="str">
        <f t="shared" si="27"/>
        <v>Sin iniciar</v>
      </c>
      <c r="Y375" s="917"/>
      <c r="Z375" s="918"/>
      <c r="AA375" s="918"/>
      <c r="AB375" s="919"/>
      <c r="AC375" s="919"/>
      <c r="AD375" s="927"/>
      <c r="AE375" s="1057"/>
      <c r="AF375" s="932"/>
      <c r="AG375" s="932"/>
      <c r="AH375" s="1097"/>
      <c r="AI375" s="932"/>
      <c r="AJ375" s="932"/>
      <c r="AK375" s="1284"/>
      <c r="AL375" s="1284"/>
      <c r="AM375" s="1284"/>
      <c r="AN375" s="1284"/>
    </row>
    <row r="376" spans="2:40" s="901" customFormat="1" ht="154.5" customHeight="1" x14ac:dyDescent="0.45">
      <c r="B376" s="1012" t="s">
        <v>925</v>
      </c>
      <c r="C376" s="992" t="s">
        <v>4318</v>
      </c>
      <c r="D376" s="993" t="s">
        <v>4319</v>
      </c>
      <c r="E376" s="993" t="s">
        <v>4320</v>
      </c>
      <c r="F376" s="992" t="s">
        <v>4321</v>
      </c>
      <c r="G376" s="993" t="s">
        <v>4322</v>
      </c>
      <c r="H376" s="994">
        <v>1</v>
      </c>
      <c r="I376" s="995">
        <v>44593</v>
      </c>
      <c r="J376" s="995">
        <v>44911</v>
      </c>
      <c r="K376" s="907">
        <v>0.05</v>
      </c>
      <c r="L376" s="939">
        <v>0.35</v>
      </c>
      <c r="M376" s="909">
        <v>0.75</v>
      </c>
      <c r="N376" s="994">
        <v>1</v>
      </c>
      <c r="O376" s="974">
        <v>34967864</v>
      </c>
      <c r="P376" s="974">
        <v>57984859</v>
      </c>
      <c r="Q376" s="1122"/>
      <c r="R376" s="914">
        <v>0.75</v>
      </c>
      <c r="S376" s="915" t="s">
        <v>4323</v>
      </c>
      <c r="T376" s="914">
        <v>0.75</v>
      </c>
      <c r="U376" s="915" t="s">
        <v>4324</v>
      </c>
      <c r="V376" s="1038" t="s">
        <v>4325</v>
      </c>
      <c r="W376" s="916" t="str">
        <f t="shared" si="25"/>
        <v>En gestión</v>
      </c>
      <c r="X376" s="916" t="str">
        <f t="shared" si="27"/>
        <v>En gestión</v>
      </c>
      <c r="Y376" s="915" t="s">
        <v>4324</v>
      </c>
      <c r="Z376" s="978">
        <f>SUMPRODUCT(H376,T376)</f>
        <v>0.75</v>
      </c>
      <c r="AA376" s="978">
        <f>SUMPRODUCT(H376,M376)</f>
        <v>0.75</v>
      </c>
      <c r="AB376" s="979" t="str">
        <f t="shared" si="28"/>
        <v>En gestión</v>
      </c>
      <c r="AC376" s="979" t="str">
        <f t="shared" si="29"/>
        <v>En gestión</v>
      </c>
      <c r="AD376" s="930" t="s">
        <v>58</v>
      </c>
      <c r="AE376" s="1082">
        <v>0</v>
      </c>
      <c r="AF376" s="1066">
        <v>0</v>
      </c>
      <c r="AG376" s="1066">
        <v>0</v>
      </c>
      <c r="AH376" s="1285">
        <v>34967264</v>
      </c>
      <c r="AI376" s="1068">
        <v>34967264</v>
      </c>
      <c r="AJ376" s="1068">
        <v>26225448</v>
      </c>
      <c r="AK376" s="1178" t="s">
        <v>4296</v>
      </c>
      <c r="AL376" s="1178" t="s">
        <v>4282</v>
      </c>
      <c r="AM376" s="1178" t="s">
        <v>4283</v>
      </c>
      <c r="AN376" s="1178" t="s">
        <v>4284</v>
      </c>
    </row>
    <row r="377" spans="2:40" s="901" customFormat="1" ht="154.5" customHeight="1" x14ac:dyDescent="0.45">
      <c r="B377" s="1012" t="s">
        <v>925</v>
      </c>
      <c r="C377" s="992" t="s">
        <v>4326</v>
      </c>
      <c r="D377" s="993" t="s">
        <v>4327</v>
      </c>
      <c r="E377" s="993" t="s">
        <v>4328</v>
      </c>
      <c r="F377" s="992" t="s">
        <v>4329</v>
      </c>
      <c r="G377" s="993" t="s">
        <v>4330</v>
      </c>
      <c r="H377" s="994">
        <v>1</v>
      </c>
      <c r="I377" s="995">
        <v>44593</v>
      </c>
      <c r="J377" s="995">
        <v>44742</v>
      </c>
      <c r="K377" s="907">
        <v>0.5</v>
      </c>
      <c r="L377" s="939">
        <v>1</v>
      </c>
      <c r="M377" s="909">
        <v>1</v>
      </c>
      <c r="N377" s="994">
        <v>1</v>
      </c>
      <c r="O377" s="906" t="s">
        <v>3051</v>
      </c>
      <c r="P377" s="974">
        <v>6701608</v>
      </c>
      <c r="Q377" s="1122"/>
      <c r="R377" s="914">
        <v>1</v>
      </c>
      <c r="S377" s="1038" t="s">
        <v>4160</v>
      </c>
      <c r="T377" s="914">
        <v>1</v>
      </c>
      <c r="U377" s="1038" t="s">
        <v>4161</v>
      </c>
      <c r="V377" s="1038" t="s">
        <v>4331</v>
      </c>
      <c r="W377" s="916" t="str">
        <f t="shared" si="25"/>
        <v>Terminado</v>
      </c>
      <c r="X377" s="916" t="str">
        <f t="shared" si="27"/>
        <v>Terminado</v>
      </c>
      <c r="Y377" s="1038" t="s">
        <v>4161</v>
      </c>
      <c r="Z377" s="978">
        <f>SUMPRODUCT(H377,T377)</f>
        <v>1</v>
      </c>
      <c r="AA377" s="978">
        <f>SUMPRODUCT(H377,M377)</f>
        <v>1</v>
      </c>
      <c r="AB377" s="979" t="str">
        <f t="shared" si="28"/>
        <v>Terminado</v>
      </c>
      <c r="AC377" s="979" t="str">
        <f t="shared" si="29"/>
        <v>Terminado</v>
      </c>
      <c r="AD377" s="930" t="s">
        <v>58</v>
      </c>
      <c r="AE377" s="1082">
        <v>0</v>
      </c>
      <c r="AF377" s="1066">
        <v>0</v>
      </c>
      <c r="AG377" s="1066">
        <v>0</v>
      </c>
      <c r="AH377" s="1285">
        <v>0</v>
      </c>
      <c r="AI377" s="1066">
        <v>0</v>
      </c>
      <c r="AJ377" s="1066">
        <v>0</v>
      </c>
      <c r="AK377" s="1287" t="s">
        <v>90</v>
      </c>
      <c r="AL377" s="1287" t="s">
        <v>90</v>
      </c>
      <c r="AM377" s="1287" t="s">
        <v>90</v>
      </c>
      <c r="AN377" s="1287" t="s">
        <v>90</v>
      </c>
    </row>
    <row r="378" spans="2:40" s="901" customFormat="1" ht="154.5" customHeight="1" x14ac:dyDescent="0.45">
      <c r="B378" s="989" t="s">
        <v>925</v>
      </c>
      <c r="C378" s="990" t="s">
        <v>4332</v>
      </c>
      <c r="D378" s="991" t="s">
        <v>4333</v>
      </c>
      <c r="E378" s="991" t="s">
        <v>4334</v>
      </c>
      <c r="F378" s="992" t="s">
        <v>4335</v>
      </c>
      <c r="G378" s="993" t="s">
        <v>4336</v>
      </c>
      <c r="H378" s="994">
        <v>0.5</v>
      </c>
      <c r="I378" s="995">
        <v>44585</v>
      </c>
      <c r="J378" s="995">
        <v>44925</v>
      </c>
      <c r="K378" s="907">
        <v>0.25</v>
      </c>
      <c r="L378" s="939">
        <v>0.5</v>
      </c>
      <c r="M378" s="909">
        <v>0.75</v>
      </c>
      <c r="N378" s="994">
        <v>1</v>
      </c>
      <c r="O378" s="904" t="s">
        <v>4337</v>
      </c>
      <c r="P378" s="910">
        <v>29518663</v>
      </c>
      <c r="Q378" s="1122"/>
      <c r="R378" s="1036">
        <v>0.75</v>
      </c>
      <c r="S378" s="1039" t="s">
        <v>4338</v>
      </c>
      <c r="T378" s="914">
        <v>0.75</v>
      </c>
      <c r="U378" s="1039" t="s">
        <v>4339</v>
      </c>
      <c r="V378" s="1038" t="s">
        <v>4331</v>
      </c>
      <c r="W378" s="916" t="str">
        <f t="shared" si="25"/>
        <v>En gestión</v>
      </c>
      <c r="X378" s="916" t="str">
        <f t="shared" si="27"/>
        <v>En gestión</v>
      </c>
      <c r="Y378" s="917" t="s">
        <v>4340</v>
      </c>
      <c r="Z378" s="918">
        <f>SUMPRODUCT(H378:H379,T378:T379)</f>
        <v>0.75</v>
      </c>
      <c r="AA378" s="918">
        <f>SUMPRODUCT(H378:H379,M378:M379)</f>
        <v>0.75</v>
      </c>
      <c r="AB378" s="919" t="str">
        <f t="shared" si="28"/>
        <v>En gestión</v>
      </c>
      <c r="AC378" s="919" t="str">
        <f t="shared" si="29"/>
        <v>En gestión</v>
      </c>
      <c r="AD378" s="927" t="s">
        <v>58</v>
      </c>
      <c r="AE378" s="1057">
        <v>0</v>
      </c>
      <c r="AF378" s="932">
        <v>0</v>
      </c>
      <c r="AG378" s="932">
        <v>0</v>
      </c>
      <c r="AH378" s="1097">
        <v>0</v>
      </c>
      <c r="AI378" s="932">
        <v>0</v>
      </c>
      <c r="AJ378" s="932">
        <v>0</v>
      </c>
      <c r="AK378" s="1284" t="s">
        <v>90</v>
      </c>
      <c r="AL378" s="1284" t="s">
        <v>90</v>
      </c>
      <c r="AM378" s="1284" t="s">
        <v>90</v>
      </c>
      <c r="AN378" s="1284" t="s">
        <v>90</v>
      </c>
    </row>
    <row r="379" spans="2:40" s="901" customFormat="1" ht="154.5" customHeight="1" x14ac:dyDescent="0.45">
      <c r="B379" s="989"/>
      <c r="C379" s="990"/>
      <c r="D379" s="991"/>
      <c r="E379" s="991"/>
      <c r="F379" s="992" t="s">
        <v>4341</v>
      </c>
      <c r="G379" s="993" t="s">
        <v>4342</v>
      </c>
      <c r="H379" s="994">
        <v>0.5</v>
      </c>
      <c r="I379" s="995">
        <v>44585</v>
      </c>
      <c r="J379" s="995">
        <v>44925</v>
      </c>
      <c r="K379" s="907">
        <v>0.25</v>
      </c>
      <c r="L379" s="939">
        <v>0.5</v>
      </c>
      <c r="M379" s="909">
        <v>0.75</v>
      </c>
      <c r="N379" s="994">
        <v>1</v>
      </c>
      <c r="O379" s="904"/>
      <c r="P379" s="910"/>
      <c r="Q379" s="1122"/>
      <c r="R379" s="1036">
        <v>0.75</v>
      </c>
      <c r="S379" s="1039" t="s">
        <v>4343</v>
      </c>
      <c r="T379" s="914">
        <v>0.75</v>
      </c>
      <c r="U379" s="1039" t="s">
        <v>4344</v>
      </c>
      <c r="V379" s="1038" t="s">
        <v>4345</v>
      </c>
      <c r="W379" s="916" t="str">
        <f t="shared" si="25"/>
        <v>En gestión</v>
      </c>
      <c r="X379" s="916" t="str">
        <f t="shared" si="27"/>
        <v>En gestión</v>
      </c>
      <c r="Y379" s="917"/>
      <c r="Z379" s="918"/>
      <c r="AA379" s="918"/>
      <c r="AB379" s="919"/>
      <c r="AC379" s="919"/>
      <c r="AD379" s="927"/>
      <c r="AE379" s="1057"/>
      <c r="AF379" s="932"/>
      <c r="AG379" s="932"/>
      <c r="AH379" s="1097"/>
      <c r="AI379" s="932"/>
      <c r="AJ379" s="932"/>
      <c r="AK379" s="1284"/>
      <c r="AL379" s="1284"/>
      <c r="AM379" s="1284"/>
      <c r="AN379" s="1284"/>
    </row>
    <row r="380" spans="2:40" s="901" customFormat="1" ht="154.5" customHeight="1" x14ac:dyDescent="0.45">
      <c r="B380" s="989" t="s">
        <v>925</v>
      </c>
      <c r="C380" s="990" t="s">
        <v>4346</v>
      </c>
      <c r="D380" s="991" t="s">
        <v>4347</v>
      </c>
      <c r="E380" s="991" t="s">
        <v>4348</v>
      </c>
      <c r="F380" s="992" t="s">
        <v>4349</v>
      </c>
      <c r="G380" s="993" t="s">
        <v>4350</v>
      </c>
      <c r="H380" s="994">
        <v>0.4</v>
      </c>
      <c r="I380" s="995">
        <v>44593</v>
      </c>
      <c r="J380" s="995">
        <v>44742</v>
      </c>
      <c r="K380" s="907">
        <v>0.4</v>
      </c>
      <c r="L380" s="939">
        <v>1</v>
      </c>
      <c r="M380" s="909">
        <v>1</v>
      </c>
      <c r="N380" s="994">
        <v>1</v>
      </c>
      <c r="O380" s="904" t="s">
        <v>3051</v>
      </c>
      <c r="P380" s="910">
        <v>53928472</v>
      </c>
      <c r="Q380" s="1122"/>
      <c r="R380" s="926">
        <v>1</v>
      </c>
      <c r="S380" s="929" t="s">
        <v>4351</v>
      </c>
      <c r="T380" s="914">
        <v>1</v>
      </c>
      <c r="U380" s="1039" t="s">
        <v>4352</v>
      </c>
      <c r="V380" s="1039" t="s">
        <v>4240</v>
      </c>
      <c r="W380" s="916" t="str">
        <f t="shared" si="25"/>
        <v>Terminado</v>
      </c>
      <c r="X380" s="916" t="str">
        <f t="shared" si="27"/>
        <v>Terminado</v>
      </c>
      <c r="Y380" s="929" t="s">
        <v>4353</v>
      </c>
      <c r="Z380" s="918">
        <f>SUMPRODUCT(T380:T382,H380:H382)</f>
        <v>1</v>
      </c>
      <c r="AA380" s="918">
        <f>SUMPRODUCT(H380:H382,M380:M382)</f>
        <v>1</v>
      </c>
      <c r="AB380" s="919" t="str">
        <f t="shared" si="28"/>
        <v>Terminado</v>
      </c>
      <c r="AC380" s="919" t="str">
        <f t="shared" si="29"/>
        <v>Terminado</v>
      </c>
      <c r="AD380" s="927" t="s">
        <v>58</v>
      </c>
      <c r="AE380" s="1057">
        <v>0</v>
      </c>
      <c r="AF380" s="932">
        <v>0</v>
      </c>
      <c r="AG380" s="932">
        <v>0</v>
      </c>
      <c r="AH380" s="1097">
        <v>0</v>
      </c>
      <c r="AI380" s="932">
        <v>0</v>
      </c>
      <c r="AJ380" s="932">
        <v>0</v>
      </c>
      <c r="AK380" s="1284" t="s">
        <v>90</v>
      </c>
      <c r="AL380" s="1284" t="s">
        <v>90</v>
      </c>
      <c r="AM380" s="1284" t="s">
        <v>90</v>
      </c>
      <c r="AN380" s="1284" t="s">
        <v>90</v>
      </c>
    </row>
    <row r="381" spans="2:40" s="901" customFormat="1" ht="154.5" customHeight="1" x14ac:dyDescent="0.45">
      <c r="B381" s="989"/>
      <c r="C381" s="990"/>
      <c r="D381" s="991"/>
      <c r="E381" s="991"/>
      <c r="F381" s="992" t="s">
        <v>4354</v>
      </c>
      <c r="G381" s="993" t="s">
        <v>4355</v>
      </c>
      <c r="H381" s="994">
        <v>0.3</v>
      </c>
      <c r="I381" s="995">
        <v>44652</v>
      </c>
      <c r="J381" s="995">
        <v>44757</v>
      </c>
      <c r="K381" s="907">
        <v>0</v>
      </c>
      <c r="L381" s="939">
        <v>0.8</v>
      </c>
      <c r="M381" s="909">
        <v>1</v>
      </c>
      <c r="N381" s="994">
        <v>1</v>
      </c>
      <c r="O381" s="904"/>
      <c r="P381" s="910"/>
      <c r="Q381" s="1122"/>
      <c r="R381" s="1283"/>
      <c r="S381" s="929"/>
      <c r="T381" s="914">
        <v>1</v>
      </c>
      <c r="U381" s="1039" t="s">
        <v>4356</v>
      </c>
      <c r="V381" s="1039" t="s">
        <v>4357</v>
      </c>
      <c r="W381" s="916" t="str">
        <f t="shared" si="25"/>
        <v>Terminado</v>
      </c>
      <c r="X381" s="916" t="str">
        <f t="shared" si="27"/>
        <v>Terminado</v>
      </c>
      <c r="Y381" s="929"/>
      <c r="Z381" s="918"/>
      <c r="AA381" s="918"/>
      <c r="AB381" s="919"/>
      <c r="AC381" s="919"/>
      <c r="AD381" s="927"/>
      <c r="AE381" s="1057"/>
      <c r="AF381" s="932"/>
      <c r="AG381" s="932"/>
      <c r="AH381" s="1097"/>
      <c r="AI381" s="932"/>
      <c r="AJ381" s="932"/>
      <c r="AK381" s="1284"/>
      <c r="AL381" s="1284"/>
      <c r="AM381" s="1284"/>
      <c r="AN381" s="1284"/>
    </row>
    <row r="382" spans="2:40" s="901" customFormat="1" ht="154.5" customHeight="1" x14ac:dyDescent="0.45">
      <c r="B382" s="989"/>
      <c r="C382" s="990"/>
      <c r="D382" s="991"/>
      <c r="E382" s="991"/>
      <c r="F382" s="992" t="s">
        <v>4358</v>
      </c>
      <c r="G382" s="993" t="s">
        <v>4359</v>
      </c>
      <c r="H382" s="994">
        <v>0.3</v>
      </c>
      <c r="I382" s="995">
        <v>44757</v>
      </c>
      <c r="J382" s="995">
        <v>44771</v>
      </c>
      <c r="K382" s="907">
        <v>0</v>
      </c>
      <c r="L382" s="939">
        <v>0</v>
      </c>
      <c r="M382" s="909">
        <v>1</v>
      </c>
      <c r="N382" s="994">
        <v>1</v>
      </c>
      <c r="O382" s="904"/>
      <c r="P382" s="910"/>
      <c r="Q382" s="1122"/>
      <c r="R382" s="1283"/>
      <c r="S382" s="929"/>
      <c r="T382" s="914">
        <v>1</v>
      </c>
      <c r="U382" s="1039" t="s">
        <v>4360</v>
      </c>
      <c r="V382" s="1039" t="s">
        <v>4361</v>
      </c>
      <c r="W382" s="916" t="str">
        <f t="shared" si="25"/>
        <v>Terminado</v>
      </c>
      <c r="X382" s="916" t="str">
        <f t="shared" si="27"/>
        <v>Terminado</v>
      </c>
      <c r="Y382" s="929"/>
      <c r="Z382" s="918"/>
      <c r="AA382" s="918"/>
      <c r="AB382" s="919"/>
      <c r="AC382" s="919"/>
      <c r="AD382" s="927"/>
      <c r="AE382" s="1057"/>
      <c r="AF382" s="932"/>
      <c r="AG382" s="932"/>
      <c r="AH382" s="1097"/>
      <c r="AI382" s="932"/>
      <c r="AJ382" s="932"/>
      <c r="AK382" s="1284"/>
      <c r="AL382" s="1284"/>
      <c r="AM382" s="1284"/>
      <c r="AN382" s="1284"/>
    </row>
    <row r="383" spans="2:40" s="901" customFormat="1" ht="154.5" customHeight="1" x14ac:dyDescent="0.45">
      <c r="B383" s="934" t="s">
        <v>1947</v>
      </c>
      <c r="C383" s="935" t="s">
        <v>4362</v>
      </c>
      <c r="D383" s="936" t="s">
        <v>4363</v>
      </c>
      <c r="E383" s="936" t="s">
        <v>4364</v>
      </c>
      <c r="F383" s="937" t="s">
        <v>4365</v>
      </c>
      <c r="G383" s="938" t="s">
        <v>4366</v>
      </c>
      <c r="H383" s="939">
        <v>0.5</v>
      </c>
      <c r="I383" s="959">
        <v>44562</v>
      </c>
      <c r="J383" s="959">
        <v>44926</v>
      </c>
      <c r="K383" s="907">
        <v>0</v>
      </c>
      <c r="L383" s="907">
        <v>0.1</v>
      </c>
      <c r="M383" s="941">
        <v>0.5</v>
      </c>
      <c r="N383" s="939">
        <v>1</v>
      </c>
      <c r="O383" s="942">
        <v>169585399</v>
      </c>
      <c r="P383" s="936" t="s">
        <v>2229</v>
      </c>
      <c r="Q383" s="1164"/>
      <c r="R383" s="945">
        <v>0.9</v>
      </c>
      <c r="S383" s="946" t="s">
        <v>4367</v>
      </c>
      <c r="T383" s="947">
        <v>0.9</v>
      </c>
      <c r="U383" s="1288" t="s">
        <v>4368</v>
      </c>
      <c r="V383" s="958" t="s">
        <v>4369</v>
      </c>
      <c r="W383" s="949" t="str">
        <f t="shared" si="25"/>
        <v>En gestión</v>
      </c>
      <c r="X383" s="949" t="str">
        <f t="shared" si="27"/>
        <v>En gestión</v>
      </c>
      <c r="Y383" s="1220" t="s">
        <v>4367</v>
      </c>
      <c r="Z383" s="1179">
        <f>SUMPRODUCT(T383:T385,H383:H385)</f>
        <v>0.9</v>
      </c>
      <c r="AA383" s="1179">
        <f>SUMPRODUCT(H383:H385,M383:M385)</f>
        <v>0.5</v>
      </c>
      <c r="AB383" s="951" t="str">
        <f>IF(AA383&lt;1%,"Sin iniciar",IF(AA383=100%,"Terminado","En gestión"))</f>
        <v>En gestión</v>
      </c>
      <c r="AC383" s="951" t="str">
        <f>IF(Z383&lt;1%,"Sin iniciar",IF(Z383=100%,"Terminado","En gestión"))</f>
        <v>En gestión</v>
      </c>
      <c r="AD383" s="962" t="s">
        <v>58</v>
      </c>
      <c r="AE383" s="1289">
        <v>0</v>
      </c>
      <c r="AF383" s="1290">
        <v>0</v>
      </c>
      <c r="AG383" s="1290">
        <v>0</v>
      </c>
      <c r="AH383" s="1291">
        <v>27034500</v>
      </c>
      <c r="AI383" s="1292">
        <v>27034500</v>
      </c>
      <c r="AJ383" s="1292">
        <v>18730000</v>
      </c>
      <c r="AK383" s="950" t="s">
        <v>91</v>
      </c>
      <c r="AL383" s="962" t="s">
        <v>92</v>
      </c>
      <c r="AM383" s="962" t="s">
        <v>93</v>
      </c>
      <c r="AN383" s="962" t="s">
        <v>4370</v>
      </c>
    </row>
    <row r="384" spans="2:40" s="901" customFormat="1" ht="154.5" customHeight="1" x14ac:dyDescent="0.45">
      <c r="B384" s="934"/>
      <c r="C384" s="935"/>
      <c r="D384" s="936"/>
      <c r="E384" s="936"/>
      <c r="F384" s="937" t="s">
        <v>4371</v>
      </c>
      <c r="G384" s="938" t="s">
        <v>4372</v>
      </c>
      <c r="H384" s="939">
        <v>0.3</v>
      </c>
      <c r="I384" s="959">
        <v>44562</v>
      </c>
      <c r="J384" s="959">
        <v>44926</v>
      </c>
      <c r="K384" s="907">
        <v>0</v>
      </c>
      <c r="L384" s="907">
        <v>0.1</v>
      </c>
      <c r="M384" s="941">
        <v>0.5</v>
      </c>
      <c r="N384" s="939">
        <v>1</v>
      </c>
      <c r="O384" s="942"/>
      <c r="P384" s="936"/>
      <c r="Q384" s="1164"/>
      <c r="R384" s="945"/>
      <c r="S384" s="946"/>
      <c r="T384" s="947">
        <v>0.9</v>
      </c>
      <c r="U384" s="1288" t="s">
        <v>4373</v>
      </c>
      <c r="V384" s="958" t="s">
        <v>4374</v>
      </c>
      <c r="W384" s="949" t="str">
        <f t="shared" si="25"/>
        <v>En gestión</v>
      </c>
      <c r="X384" s="949" t="str">
        <f t="shared" si="27"/>
        <v>En gestión</v>
      </c>
      <c r="Y384" s="1220"/>
      <c r="Z384" s="1179"/>
      <c r="AA384" s="1179"/>
      <c r="AB384" s="951"/>
      <c r="AC384" s="951"/>
      <c r="AD384" s="962"/>
      <c r="AE384" s="1289"/>
      <c r="AF384" s="1290"/>
      <c r="AG384" s="1290"/>
      <c r="AH384" s="1291"/>
      <c r="AI384" s="1292"/>
      <c r="AJ384" s="1292"/>
      <c r="AK384" s="950"/>
      <c r="AL384" s="962"/>
      <c r="AM384" s="962"/>
      <c r="AN384" s="962"/>
    </row>
    <row r="385" spans="2:40" s="901" customFormat="1" ht="154.5" customHeight="1" x14ac:dyDescent="0.45">
      <c r="B385" s="934"/>
      <c r="C385" s="935"/>
      <c r="D385" s="936"/>
      <c r="E385" s="936"/>
      <c r="F385" s="937" t="s">
        <v>4375</v>
      </c>
      <c r="G385" s="938" t="s">
        <v>4376</v>
      </c>
      <c r="H385" s="939">
        <v>0.2</v>
      </c>
      <c r="I385" s="959">
        <v>44562</v>
      </c>
      <c r="J385" s="959">
        <v>44926</v>
      </c>
      <c r="K385" s="907">
        <v>0</v>
      </c>
      <c r="L385" s="907">
        <v>0.1</v>
      </c>
      <c r="M385" s="941">
        <v>0.5</v>
      </c>
      <c r="N385" s="939">
        <v>1</v>
      </c>
      <c r="O385" s="942"/>
      <c r="P385" s="936"/>
      <c r="Q385" s="1183"/>
      <c r="R385" s="945"/>
      <c r="S385" s="946"/>
      <c r="T385" s="947">
        <v>0.9</v>
      </c>
      <c r="U385" s="1288" t="s">
        <v>4377</v>
      </c>
      <c r="V385" s="958" t="s">
        <v>4378</v>
      </c>
      <c r="W385" s="949" t="str">
        <f t="shared" si="25"/>
        <v>En gestión</v>
      </c>
      <c r="X385" s="949" t="str">
        <f t="shared" si="27"/>
        <v>En gestión</v>
      </c>
      <c r="Y385" s="1220"/>
      <c r="Z385" s="1179"/>
      <c r="AA385" s="1179"/>
      <c r="AB385" s="951"/>
      <c r="AC385" s="951"/>
      <c r="AD385" s="962"/>
      <c r="AE385" s="1289"/>
      <c r="AF385" s="1290"/>
      <c r="AG385" s="1290"/>
      <c r="AH385" s="1291"/>
      <c r="AI385" s="1292"/>
      <c r="AJ385" s="1292"/>
      <c r="AK385" s="950"/>
      <c r="AL385" s="962"/>
      <c r="AM385" s="962"/>
      <c r="AN385" s="962"/>
    </row>
    <row r="386" spans="2:40" s="901" customFormat="1" ht="154.5" customHeight="1" x14ac:dyDescent="0.45">
      <c r="B386" s="934" t="s">
        <v>1947</v>
      </c>
      <c r="C386" s="1293" t="s">
        <v>4379</v>
      </c>
      <c r="D386" s="936" t="s">
        <v>4380</v>
      </c>
      <c r="E386" s="936" t="s">
        <v>4381</v>
      </c>
      <c r="F386" s="937" t="s">
        <v>4382</v>
      </c>
      <c r="G386" s="938" t="s">
        <v>4383</v>
      </c>
      <c r="H386" s="939">
        <v>0.17</v>
      </c>
      <c r="I386" s="959">
        <v>44743</v>
      </c>
      <c r="J386" s="959">
        <v>44926</v>
      </c>
      <c r="K386" s="907">
        <v>0</v>
      </c>
      <c r="L386" s="907">
        <v>0</v>
      </c>
      <c r="M386" s="941">
        <v>0.5</v>
      </c>
      <c r="N386" s="939">
        <v>1</v>
      </c>
      <c r="O386" s="942">
        <v>23000000</v>
      </c>
      <c r="P386" s="936" t="s">
        <v>2229</v>
      </c>
      <c r="Q386" s="1185"/>
      <c r="R386" s="1294" t="s">
        <v>4384</v>
      </c>
      <c r="S386" s="946" t="s">
        <v>4385</v>
      </c>
      <c r="T386" s="947">
        <v>0.5</v>
      </c>
      <c r="U386" s="958" t="s">
        <v>4386</v>
      </c>
      <c r="V386" s="958" t="s">
        <v>4387</v>
      </c>
      <c r="W386" s="949" t="str">
        <f t="shared" si="25"/>
        <v>En gestión</v>
      </c>
      <c r="X386" s="949" t="str">
        <f t="shared" si="27"/>
        <v>En gestión</v>
      </c>
      <c r="Y386" s="1220" t="s">
        <v>4388</v>
      </c>
      <c r="Z386" s="1179">
        <f>SUMPRODUCT(H386:H391,T386:T391)</f>
        <v>0.629</v>
      </c>
      <c r="AA386" s="1179">
        <f>SUMPRODUCT(H386:H391,M386:M391)</f>
        <v>0.51</v>
      </c>
      <c r="AB386" s="951" t="str">
        <f>IF(AA386&lt;1%,"Sin iniciar",IF(AA386=100%,"Terminado","En gestión"))</f>
        <v>En gestión</v>
      </c>
      <c r="AC386" s="951" t="str">
        <f>IF(Z386&lt;1%,"Sin iniciar",IF(Z386=100%,"Terminado","En gestión"))</f>
        <v>En gestión</v>
      </c>
      <c r="AD386" s="962" t="s">
        <v>58</v>
      </c>
      <c r="AE386" s="1295"/>
      <c r="AF386" s="1296"/>
      <c r="AG386" s="1296"/>
      <c r="AH386" s="1118">
        <v>39540200</v>
      </c>
      <c r="AI386" s="1297">
        <v>39524266.600000001</v>
      </c>
      <c r="AJ386" s="1296">
        <v>26257919.3614912</v>
      </c>
      <c r="AK386" s="950" t="s">
        <v>91</v>
      </c>
      <c r="AL386" s="946" t="s">
        <v>92</v>
      </c>
      <c r="AM386" s="946" t="s">
        <v>93</v>
      </c>
      <c r="AN386" s="946" t="s">
        <v>4370</v>
      </c>
    </row>
    <row r="387" spans="2:40" s="901" customFormat="1" ht="154.5" customHeight="1" x14ac:dyDescent="0.45">
      <c r="B387" s="934"/>
      <c r="C387" s="1293"/>
      <c r="D387" s="936"/>
      <c r="E387" s="936"/>
      <c r="F387" s="937" t="s">
        <v>4389</v>
      </c>
      <c r="G387" s="938" t="s">
        <v>4390</v>
      </c>
      <c r="H387" s="939">
        <v>0.17</v>
      </c>
      <c r="I387" s="959">
        <v>44743</v>
      </c>
      <c r="J387" s="959">
        <v>44926</v>
      </c>
      <c r="K387" s="907">
        <v>0</v>
      </c>
      <c r="L387" s="907">
        <v>0</v>
      </c>
      <c r="M387" s="941">
        <v>0.5</v>
      </c>
      <c r="N387" s="939">
        <v>1</v>
      </c>
      <c r="O387" s="942"/>
      <c r="P387" s="936"/>
      <c r="Q387" s="1164"/>
      <c r="R387" s="1294"/>
      <c r="S387" s="946"/>
      <c r="T387" s="947">
        <v>1</v>
      </c>
      <c r="U387" s="958" t="s">
        <v>4391</v>
      </c>
      <c r="V387" s="958" t="s">
        <v>4392</v>
      </c>
      <c r="W387" s="949" t="str">
        <f t="shared" si="25"/>
        <v>En gestión</v>
      </c>
      <c r="X387" s="949" t="str">
        <f t="shared" si="27"/>
        <v>Terminado</v>
      </c>
      <c r="Y387" s="1220"/>
      <c r="Z387" s="1179"/>
      <c r="AA387" s="1179"/>
      <c r="AB387" s="951"/>
      <c r="AC387" s="951"/>
      <c r="AD387" s="962"/>
      <c r="AE387" s="1295"/>
      <c r="AF387" s="1296"/>
      <c r="AG387" s="1296"/>
      <c r="AH387" s="1118"/>
      <c r="AI387" s="1297"/>
      <c r="AJ387" s="1296"/>
      <c r="AK387" s="950"/>
      <c r="AL387" s="946"/>
      <c r="AM387" s="946"/>
      <c r="AN387" s="946"/>
    </row>
    <row r="388" spans="2:40" s="901" customFormat="1" ht="154.5" customHeight="1" x14ac:dyDescent="0.45">
      <c r="B388" s="934"/>
      <c r="C388" s="1293"/>
      <c r="D388" s="936"/>
      <c r="E388" s="936"/>
      <c r="F388" s="937" t="s">
        <v>4393</v>
      </c>
      <c r="G388" s="938" t="s">
        <v>4394</v>
      </c>
      <c r="H388" s="939">
        <v>0.17</v>
      </c>
      <c r="I388" s="959">
        <v>44743</v>
      </c>
      <c r="J388" s="959">
        <v>44926</v>
      </c>
      <c r="K388" s="907">
        <v>0</v>
      </c>
      <c r="L388" s="907">
        <v>0</v>
      </c>
      <c r="M388" s="941">
        <v>0.5</v>
      </c>
      <c r="N388" s="939">
        <v>1</v>
      </c>
      <c r="O388" s="942"/>
      <c r="P388" s="936"/>
      <c r="Q388" s="1164"/>
      <c r="R388" s="1294"/>
      <c r="S388" s="946"/>
      <c r="T388" s="947">
        <v>0.5</v>
      </c>
      <c r="U388" s="1221" t="s">
        <v>4395</v>
      </c>
      <c r="V388" s="958" t="s">
        <v>4396</v>
      </c>
      <c r="W388" s="949" t="str">
        <f t="shared" ref="W388:W401" si="30">IF(M388&lt;1%,"Sin iniciar",IF(M388=100%,"Terminado","En gestión"))</f>
        <v>En gestión</v>
      </c>
      <c r="X388" s="949" t="str">
        <f t="shared" si="27"/>
        <v>En gestión</v>
      </c>
      <c r="Y388" s="1220"/>
      <c r="Z388" s="1179"/>
      <c r="AA388" s="1179"/>
      <c r="AB388" s="951"/>
      <c r="AC388" s="951"/>
      <c r="AD388" s="962"/>
      <c r="AE388" s="1295"/>
      <c r="AF388" s="1296"/>
      <c r="AG388" s="1296"/>
      <c r="AH388" s="1118"/>
      <c r="AI388" s="1297"/>
      <c r="AJ388" s="1296"/>
      <c r="AK388" s="950"/>
      <c r="AL388" s="946"/>
      <c r="AM388" s="946"/>
      <c r="AN388" s="946"/>
    </row>
    <row r="389" spans="2:40" s="901" customFormat="1" ht="154.5" customHeight="1" x14ac:dyDescent="0.45">
      <c r="B389" s="934"/>
      <c r="C389" s="1293"/>
      <c r="D389" s="936"/>
      <c r="E389" s="936"/>
      <c r="F389" s="937" t="s">
        <v>4397</v>
      </c>
      <c r="G389" s="938" t="s">
        <v>4398</v>
      </c>
      <c r="H389" s="939">
        <v>0.17</v>
      </c>
      <c r="I389" s="959">
        <v>44743</v>
      </c>
      <c r="J389" s="959">
        <v>44926</v>
      </c>
      <c r="K389" s="907">
        <v>0</v>
      </c>
      <c r="L389" s="907">
        <v>0</v>
      </c>
      <c r="M389" s="941">
        <v>0.5</v>
      </c>
      <c r="N389" s="939">
        <v>1</v>
      </c>
      <c r="O389" s="942">
        <v>19385399</v>
      </c>
      <c r="P389" s="936"/>
      <c r="Q389" s="1164"/>
      <c r="R389" s="1294"/>
      <c r="S389" s="946"/>
      <c r="T389" s="947">
        <v>0.2</v>
      </c>
      <c r="U389" s="958" t="s">
        <v>4399</v>
      </c>
      <c r="V389" s="958" t="s">
        <v>4400</v>
      </c>
      <c r="W389" s="949" t="str">
        <f t="shared" si="30"/>
        <v>En gestión</v>
      </c>
      <c r="X389" s="949" t="str">
        <f t="shared" si="27"/>
        <v>En gestión</v>
      </c>
      <c r="Y389" s="1220"/>
      <c r="Z389" s="1179"/>
      <c r="AA389" s="1179"/>
      <c r="AB389" s="951"/>
      <c r="AC389" s="951"/>
      <c r="AD389" s="958" t="s">
        <v>4401</v>
      </c>
      <c r="AE389" s="1295"/>
      <c r="AF389" s="1296"/>
      <c r="AG389" s="1296"/>
      <c r="AH389" s="1118"/>
      <c r="AI389" s="1297"/>
      <c r="AJ389" s="1296"/>
      <c r="AK389" s="950"/>
      <c r="AL389" s="946"/>
      <c r="AM389" s="946"/>
      <c r="AN389" s="946"/>
    </row>
    <row r="390" spans="2:40" s="901" customFormat="1" ht="154.5" customHeight="1" x14ac:dyDescent="0.45">
      <c r="B390" s="934"/>
      <c r="C390" s="1293"/>
      <c r="D390" s="936"/>
      <c r="E390" s="936"/>
      <c r="F390" s="937" t="s">
        <v>4402</v>
      </c>
      <c r="G390" s="938" t="s">
        <v>4403</v>
      </c>
      <c r="H390" s="939">
        <v>0.17</v>
      </c>
      <c r="I390" s="959">
        <v>44743</v>
      </c>
      <c r="J390" s="959">
        <v>44926</v>
      </c>
      <c r="K390" s="907">
        <v>0</v>
      </c>
      <c r="L390" s="907">
        <v>0</v>
      </c>
      <c r="M390" s="941">
        <v>0.5</v>
      </c>
      <c r="N390" s="939">
        <v>1</v>
      </c>
      <c r="O390" s="942"/>
      <c r="P390" s="936"/>
      <c r="Q390" s="1164"/>
      <c r="R390" s="1294"/>
      <c r="S390" s="946"/>
      <c r="T390" s="947">
        <v>0.5</v>
      </c>
      <c r="U390" s="958" t="s">
        <v>4404</v>
      </c>
      <c r="V390" s="1298" t="s">
        <v>4405</v>
      </c>
      <c r="W390" s="949" t="str">
        <f t="shared" si="30"/>
        <v>En gestión</v>
      </c>
      <c r="X390" s="949" t="str">
        <f t="shared" si="27"/>
        <v>En gestión</v>
      </c>
      <c r="Y390" s="1220"/>
      <c r="Z390" s="1179"/>
      <c r="AA390" s="1179"/>
      <c r="AB390" s="951"/>
      <c r="AC390" s="951"/>
      <c r="AD390" s="962" t="s">
        <v>58</v>
      </c>
      <c r="AE390" s="1295"/>
      <c r="AF390" s="1296"/>
      <c r="AG390" s="1296"/>
      <c r="AH390" s="1118"/>
      <c r="AI390" s="1297"/>
      <c r="AJ390" s="1296"/>
      <c r="AK390" s="950"/>
      <c r="AL390" s="946"/>
      <c r="AM390" s="946"/>
      <c r="AN390" s="946"/>
    </row>
    <row r="391" spans="2:40" s="901" customFormat="1" ht="154.5" customHeight="1" x14ac:dyDescent="0.45">
      <c r="B391" s="934"/>
      <c r="C391" s="1293"/>
      <c r="D391" s="936"/>
      <c r="E391" s="936"/>
      <c r="F391" s="937" t="s">
        <v>4406</v>
      </c>
      <c r="G391" s="938" t="s">
        <v>4407</v>
      </c>
      <c r="H391" s="939">
        <v>0.17</v>
      </c>
      <c r="I391" s="959">
        <v>44743</v>
      </c>
      <c r="J391" s="959">
        <v>44926</v>
      </c>
      <c r="K391" s="907">
        <v>0</v>
      </c>
      <c r="L391" s="907">
        <v>0</v>
      </c>
      <c r="M391" s="941">
        <v>0.5</v>
      </c>
      <c r="N391" s="939">
        <v>1</v>
      </c>
      <c r="O391" s="942"/>
      <c r="P391" s="936"/>
      <c r="Q391" s="1183"/>
      <c r="R391" s="1294"/>
      <c r="S391" s="946"/>
      <c r="T391" s="947">
        <v>1</v>
      </c>
      <c r="U391" s="958" t="s">
        <v>4408</v>
      </c>
      <c r="V391" s="958" t="s">
        <v>4409</v>
      </c>
      <c r="W391" s="949" t="str">
        <f t="shared" si="30"/>
        <v>En gestión</v>
      </c>
      <c r="X391" s="949" t="str">
        <f t="shared" si="27"/>
        <v>Terminado</v>
      </c>
      <c r="Y391" s="1220"/>
      <c r="Z391" s="1179"/>
      <c r="AA391" s="1179"/>
      <c r="AB391" s="951"/>
      <c r="AC391" s="951"/>
      <c r="AD391" s="962"/>
      <c r="AE391" s="1295"/>
      <c r="AF391" s="1296"/>
      <c r="AG391" s="1296"/>
      <c r="AH391" s="1118"/>
      <c r="AI391" s="1297"/>
      <c r="AJ391" s="1296"/>
      <c r="AK391" s="950"/>
      <c r="AL391" s="946"/>
      <c r="AM391" s="946"/>
      <c r="AN391" s="946"/>
    </row>
    <row r="392" spans="2:40" s="901" customFormat="1" ht="154.5" customHeight="1" x14ac:dyDescent="0.45">
      <c r="B392" s="934" t="s">
        <v>1947</v>
      </c>
      <c r="C392" s="1293" t="s">
        <v>4410</v>
      </c>
      <c r="D392" s="936" t="s">
        <v>4411</v>
      </c>
      <c r="E392" s="936" t="s">
        <v>4412</v>
      </c>
      <c r="F392" s="937" t="s">
        <v>4413</v>
      </c>
      <c r="G392" s="938" t="s">
        <v>4414</v>
      </c>
      <c r="H392" s="939">
        <v>0.25</v>
      </c>
      <c r="I392" s="959">
        <v>44593</v>
      </c>
      <c r="J392" s="959">
        <v>44651</v>
      </c>
      <c r="K392" s="907">
        <v>1</v>
      </c>
      <c r="L392" s="907">
        <v>1</v>
      </c>
      <c r="M392" s="941">
        <v>1</v>
      </c>
      <c r="N392" s="939">
        <v>1</v>
      </c>
      <c r="O392" s="942">
        <v>208133333</v>
      </c>
      <c r="P392" s="936" t="s">
        <v>2229</v>
      </c>
      <c r="Q392" s="1185"/>
      <c r="R392" s="1299">
        <v>2</v>
      </c>
      <c r="S392" s="1060" t="s">
        <v>4415</v>
      </c>
      <c r="T392" s="947">
        <v>1</v>
      </c>
      <c r="U392" s="958" t="s">
        <v>4416</v>
      </c>
      <c r="V392" s="958" t="s">
        <v>4416</v>
      </c>
      <c r="W392" s="949" t="str">
        <f t="shared" si="30"/>
        <v>Terminado</v>
      </c>
      <c r="X392" s="949" t="str">
        <f t="shared" si="27"/>
        <v>Terminado</v>
      </c>
      <c r="Y392" s="1060" t="s">
        <v>4415</v>
      </c>
      <c r="Z392" s="1179">
        <f>SUMPRODUCT(H392:H395,T392:T395)</f>
        <v>0.9</v>
      </c>
      <c r="AA392" s="1179">
        <f>SUMPRODUCT(H392:H395,M392:M395)</f>
        <v>0.9</v>
      </c>
      <c r="AB392" s="951" t="str">
        <f>IF(AA392&lt;1%,"Sin iniciar",IF(AA392=100%,"Terminado","En gestión"))</f>
        <v>En gestión</v>
      </c>
      <c r="AC392" s="951" t="str">
        <f>IF(Z392&lt;1%,"Sin iniciar",IF(Z392=100%,"Terminado","En gestión"))</f>
        <v>En gestión</v>
      </c>
      <c r="AD392" s="962" t="s">
        <v>58</v>
      </c>
      <c r="AE392" s="1289"/>
      <c r="AF392" s="1290"/>
      <c r="AG392" s="1290"/>
      <c r="AH392" s="1219">
        <v>64250438.799999997</v>
      </c>
      <c r="AI392" s="1300">
        <v>64111554.200000003</v>
      </c>
      <c r="AJ392" s="1292">
        <v>44100579</v>
      </c>
      <c r="AK392" s="950" t="s">
        <v>91</v>
      </c>
      <c r="AL392" s="950" t="s">
        <v>92</v>
      </c>
      <c r="AM392" s="962" t="s">
        <v>93</v>
      </c>
      <c r="AN392" s="962" t="s">
        <v>4370</v>
      </c>
    </row>
    <row r="393" spans="2:40" s="901" customFormat="1" ht="154.5" customHeight="1" x14ac:dyDescent="0.45">
      <c r="B393" s="934"/>
      <c r="C393" s="1293"/>
      <c r="D393" s="936"/>
      <c r="E393" s="936"/>
      <c r="F393" s="937" t="s">
        <v>4417</v>
      </c>
      <c r="G393" s="938" t="s">
        <v>4418</v>
      </c>
      <c r="H393" s="939">
        <v>0.4</v>
      </c>
      <c r="I393" s="959">
        <v>44652</v>
      </c>
      <c r="J393" s="959">
        <v>44742</v>
      </c>
      <c r="K393" s="907">
        <v>0</v>
      </c>
      <c r="L393" s="907">
        <v>1</v>
      </c>
      <c r="M393" s="941">
        <v>1</v>
      </c>
      <c r="N393" s="939">
        <v>1</v>
      </c>
      <c r="O393" s="942"/>
      <c r="P393" s="936"/>
      <c r="Q393" s="1164"/>
      <c r="R393" s="1299"/>
      <c r="S393" s="1060"/>
      <c r="T393" s="947">
        <v>1</v>
      </c>
      <c r="U393" s="958" t="s">
        <v>4419</v>
      </c>
      <c r="V393" s="958" t="s">
        <v>4419</v>
      </c>
      <c r="W393" s="949" t="str">
        <f t="shared" si="30"/>
        <v>Terminado</v>
      </c>
      <c r="X393" s="949" t="str">
        <f t="shared" si="27"/>
        <v>Terminado</v>
      </c>
      <c r="Y393" s="1060"/>
      <c r="Z393" s="1179"/>
      <c r="AA393" s="1179"/>
      <c r="AB393" s="951"/>
      <c r="AC393" s="951"/>
      <c r="AD393" s="962"/>
      <c r="AE393" s="1289"/>
      <c r="AF393" s="1290"/>
      <c r="AG393" s="1290"/>
      <c r="AH393" s="1219"/>
      <c r="AI393" s="1300"/>
      <c r="AJ393" s="1292"/>
      <c r="AK393" s="962"/>
      <c r="AL393" s="950"/>
      <c r="AM393" s="962"/>
      <c r="AN393" s="962"/>
    </row>
    <row r="394" spans="2:40" s="901" customFormat="1" ht="154.5" customHeight="1" x14ac:dyDescent="0.45">
      <c r="B394" s="934"/>
      <c r="C394" s="1293"/>
      <c r="D394" s="936"/>
      <c r="E394" s="936"/>
      <c r="F394" s="937" t="s">
        <v>4420</v>
      </c>
      <c r="G394" s="938" t="s">
        <v>4421</v>
      </c>
      <c r="H394" s="939">
        <v>0.25</v>
      </c>
      <c r="I394" s="959">
        <v>44743</v>
      </c>
      <c r="J394" s="959">
        <v>44834</v>
      </c>
      <c r="K394" s="907">
        <v>0</v>
      </c>
      <c r="L394" s="907">
        <v>0</v>
      </c>
      <c r="M394" s="941">
        <v>1</v>
      </c>
      <c r="N394" s="939">
        <v>1</v>
      </c>
      <c r="O394" s="942"/>
      <c r="P394" s="936"/>
      <c r="Q394" s="1164"/>
      <c r="R394" s="1299"/>
      <c r="S394" s="1060"/>
      <c r="T394" s="947">
        <v>1</v>
      </c>
      <c r="U394" s="958" t="s">
        <v>4422</v>
      </c>
      <c r="V394" s="958" t="s">
        <v>4423</v>
      </c>
      <c r="W394" s="949" t="str">
        <f t="shared" si="30"/>
        <v>Terminado</v>
      </c>
      <c r="X394" s="949" t="str">
        <f t="shared" si="27"/>
        <v>Terminado</v>
      </c>
      <c r="Y394" s="1060"/>
      <c r="Z394" s="1179"/>
      <c r="AA394" s="1179"/>
      <c r="AB394" s="951"/>
      <c r="AC394" s="951"/>
      <c r="AD394" s="962"/>
      <c r="AE394" s="1289"/>
      <c r="AF394" s="1290"/>
      <c r="AG394" s="1290"/>
      <c r="AH394" s="1219"/>
      <c r="AI394" s="1300"/>
      <c r="AJ394" s="1292"/>
      <c r="AK394" s="962"/>
      <c r="AL394" s="950"/>
      <c r="AM394" s="962"/>
      <c r="AN394" s="962"/>
    </row>
    <row r="395" spans="2:40" s="901" customFormat="1" ht="154.5" customHeight="1" x14ac:dyDescent="0.45">
      <c r="B395" s="934"/>
      <c r="C395" s="1293"/>
      <c r="D395" s="936"/>
      <c r="E395" s="936"/>
      <c r="F395" s="937" t="s">
        <v>4424</v>
      </c>
      <c r="G395" s="938" t="s">
        <v>4425</v>
      </c>
      <c r="H395" s="939">
        <v>0.1</v>
      </c>
      <c r="I395" s="959">
        <v>44835</v>
      </c>
      <c r="J395" s="959">
        <v>44926</v>
      </c>
      <c r="K395" s="907">
        <v>0</v>
      </c>
      <c r="L395" s="907">
        <v>0</v>
      </c>
      <c r="M395" s="941">
        <v>0</v>
      </c>
      <c r="N395" s="939">
        <v>1</v>
      </c>
      <c r="O395" s="942"/>
      <c r="P395" s="936"/>
      <c r="Q395" s="1183"/>
      <c r="R395" s="1299"/>
      <c r="S395" s="1060"/>
      <c r="T395" s="947">
        <v>0</v>
      </c>
      <c r="U395" s="958" t="s">
        <v>4426</v>
      </c>
      <c r="V395" s="958" t="s">
        <v>4426</v>
      </c>
      <c r="W395" s="949" t="str">
        <f t="shared" si="30"/>
        <v>Sin iniciar</v>
      </c>
      <c r="X395" s="949" t="str">
        <f t="shared" si="27"/>
        <v>Sin iniciar</v>
      </c>
      <c r="Y395" s="1060"/>
      <c r="Z395" s="1179"/>
      <c r="AA395" s="1179"/>
      <c r="AB395" s="951"/>
      <c r="AC395" s="951"/>
      <c r="AD395" s="962"/>
      <c r="AE395" s="1289"/>
      <c r="AF395" s="1290"/>
      <c r="AG395" s="1290"/>
      <c r="AH395" s="1219"/>
      <c r="AI395" s="1300"/>
      <c r="AJ395" s="1292"/>
      <c r="AK395" s="962"/>
      <c r="AL395" s="950"/>
      <c r="AM395" s="962"/>
      <c r="AN395" s="962"/>
    </row>
    <row r="396" spans="2:40" s="901" customFormat="1" ht="154.5" customHeight="1" x14ac:dyDescent="0.45">
      <c r="B396" s="934" t="s">
        <v>1947</v>
      </c>
      <c r="C396" s="1293" t="s">
        <v>4427</v>
      </c>
      <c r="D396" s="936" t="s">
        <v>4428</v>
      </c>
      <c r="E396" s="936" t="s">
        <v>4429</v>
      </c>
      <c r="F396" s="937" t="s">
        <v>4430</v>
      </c>
      <c r="G396" s="938" t="s">
        <v>4431</v>
      </c>
      <c r="H396" s="939">
        <v>0.25</v>
      </c>
      <c r="I396" s="959">
        <v>44593</v>
      </c>
      <c r="J396" s="959">
        <v>44651</v>
      </c>
      <c r="K396" s="907">
        <v>1</v>
      </c>
      <c r="L396" s="907">
        <v>1</v>
      </c>
      <c r="M396" s="941">
        <v>1</v>
      </c>
      <c r="N396" s="939">
        <v>1</v>
      </c>
      <c r="O396" s="942">
        <v>29700000</v>
      </c>
      <c r="P396" s="936" t="s">
        <v>2229</v>
      </c>
      <c r="Q396" s="1301"/>
      <c r="R396" s="945">
        <v>1</v>
      </c>
      <c r="S396" s="950" t="s">
        <v>4432</v>
      </c>
      <c r="T396" s="947">
        <v>1</v>
      </c>
      <c r="U396" s="958" t="s">
        <v>4416</v>
      </c>
      <c r="V396" s="958" t="s">
        <v>4416</v>
      </c>
      <c r="W396" s="949" t="str">
        <f t="shared" si="30"/>
        <v>Terminado</v>
      </c>
      <c r="X396" s="949" t="str">
        <f t="shared" si="27"/>
        <v>Terminado</v>
      </c>
      <c r="Y396" s="950" t="s">
        <v>4433</v>
      </c>
      <c r="Z396" s="1179">
        <f>SUMPRODUCT(H396:H399,T396:T399)</f>
        <v>1</v>
      </c>
      <c r="AA396" s="1179">
        <f>SUMPRODUCT(H396:H399,M396:M399)</f>
        <v>1</v>
      </c>
      <c r="AB396" s="951" t="str">
        <f>IF(AA396&lt;1%,"Sin iniciar",IF(AA396=100%,"Terminado","En gestión"))</f>
        <v>Terminado</v>
      </c>
      <c r="AC396" s="951" t="str">
        <f>IF(Z396&lt;1%,"Sin iniciar",IF(Z396=100%,"Terminado","En gestión"))</f>
        <v>Terminado</v>
      </c>
      <c r="AD396" s="962" t="s">
        <v>58</v>
      </c>
      <c r="AE396" s="1289">
        <v>0</v>
      </c>
      <c r="AF396" s="1290">
        <v>0</v>
      </c>
      <c r="AG396" s="1290">
        <v>0</v>
      </c>
      <c r="AH396" s="1302">
        <v>94598077.700000003</v>
      </c>
      <c r="AI396" s="1292">
        <v>94320308.5</v>
      </c>
      <c r="AJ396" s="1292">
        <v>64586531.719254397</v>
      </c>
      <c r="AK396" s="950" t="s">
        <v>91</v>
      </c>
      <c r="AL396" s="950" t="s">
        <v>92</v>
      </c>
      <c r="AM396" s="962" t="s">
        <v>93</v>
      </c>
      <c r="AN396" s="962" t="s">
        <v>4370</v>
      </c>
    </row>
    <row r="397" spans="2:40" s="901" customFormat="1" ht="154.5" customHeight="1" x14ac:dyDescent="0.45">
      <c r="B397" s="934"/>
      <c r="C397" s="1293"/>
      <c r="D397" s="936"/>
      <c r="E397" s="936"/>
      <c r="F397" s="937" t="s">
        <v>4434</v>
      </c>
      <c r="G397" s="938" t="s">
        <v>4435</v>
      </c>
      <c r="H397" s="939">
        <v>0.25</v>
      </c>
      <c r="I397" s="959">
        <v>44593</v>
      </c>
      <c r="J397" s="959">
        <v>44651</v>
      </c>
      <c r="K397" s="907">
        <v>1</v>
      </c>
      <c r="L397" s="907">
        <v>1</v>
      </c>
      <c r="M397" s="941">
        <v>1</v>
      </c>
      <c r="N397" s="939">
        <v>1</v>
      </c>
      <c r="O397" s="942"/>
      <c r="P397" s="936"/>
      <c r="Q397" s="1301"/>
      <c r="R397" s="945"/>
      <c r="S397" s="950"/>
      <c r="T397" s="947">
        <v>1</v>
      </c>
      <c r="U397" s="958" t="s">
        <v>4416</v>
      </c>
      <c r="V397" s="958" t="s">
        <v>4416</v>
      </c>
      <c r="W397" s="949" t="str">
        <f t="shared" si="30"/>
        <v>Terminado</v>
      </c>
      <c r="X397" s="949" t="str">
        <f t="shared" si="27"/>
        <v>Terminado</v>
      </c>
      <c r="Y397" s="950"/>
      <c r="Z397" s="1179"/>
      <c r="AA397" s="1179"/>
      <c r="AB397" s="951"/>
      <c r="AC397" s="951"/>
      <c r="AD397" s="962"/>
      <c r="AE397" s="1289"/>
      <c r="AF397" s="1290"/>
      <c r="AG397" s="1290"/>
      <c r="AH397" s="1302"/>
      <c r="AI397" s="1292"/>
      <c r="AJ397" s="1292"/>
      <c r="AK397" s="950"/>
      <c r="AL397" s="950"/>
      <c r="AM397" s="962"/>
      <c r="AN397" s="962"/>
    </row>
    <row r="398" spans="2:40" s="901" customFormat="1" ht="154.5" customHeight="1" x14ac:dyDescent="0.45">
      <c r="B398" s="934"/>
      <c r="C398" s="1293"/>
      <c r="D398" s="936"/>
      <c r="E398" s="936"/>
      <c r="F398" s="937" t="s">
        <v>4436</v>
      </c>
      <c r="G398" s="938" t="s">
        <v>4437</v>
      </c>
      <c r="H398" s="939">
        <v>0.25</v>
      </c>
      <c r="I398" s="959">
        <v>44652</v>
      </c>
      <c r="J398" s="959">
        <v>44757</v>
      </c>
      <c r="K398" s="907">
        <v>0</v>
      </c>
      <c r="L398" s="907">
        <v>0.9</v>
      </c>
      <c r="M398" s="941">
        <v>1</v>
      </c>
      <c r="N398" s="939">
        <v>1</v>
      </c>
      <c r="O398" s="942"/>
      <c r="P398" s="936"/>
      <c r="Q398" s="1301"/>
      <c r="R398" s="945"/>
      <c r="S398" s="950"/>
      <c r="T398" s="947">
        <v>1</v>
      </c>
      <c r="U398" s="958" t="s">
        <v>4433</v>
      </c>
      <c r="V398" s="958" t="s">
        <v>4433</v>
      </c>
      <c r="W398" s="949" t="str">
        <f t="shared" si="30"/>
        <v>Terminado</v>
      </c>
      <c r="X398" s="949" t="str">
        <f t="shared" si="27"/>
        <v>Terminado</v>
      </c>
      <c r="Y398" s="950"/>
      <c r="Z398" s="1179"/>
      <c r="AA398" s="1179"/>
      <c r="AB398" s="951"/>
      <c r="AC398" s="951"/>
      <c r="AD398" s="962"/>
      <c r="AE398" s="1289"/>
      <c r="AF398" s="1290"/>
      <c r="AG398" s="1290"/>
      <c r="AH398" s="1302"/>
      <c r="AI398" s="1292"/>
      <c r="AJ398" s="1292"/>
      <c r="AK398" s="950"/>
      <c r="AL398" s="950"/>
      <c r="AM398" s="962"/>
      <c r="AN398" s="962"/>
    </row>
    <row r="399" spans="2:40" s="901" customFormat="1" ht="154.5" customHeight="1" x14ac:dyDescent="0.45">
      <c r="B399" s="934"/>
      <c r="C399" s="1293"/>
      <c r="D399" s="936"/>
      <c r="E399" s="936"/>
      <c r="F399" s="937" t="s">
        <v>4438</v>
      </c>
      <c r="G399" s="1303" t="s">
        <v>4439</v>
      </c>
      <c r="H399" s="1304">
        <v>0.25</v>
      </c>
      <c r="I399" s="1305">
        <v>44743</v>
      </c>
      <c r="J399" s="1305">
        <v>44772</v>
      </c>
      <c r="K399" s="907">
        <v>0</v>
      </c>
      <c r="L399" s="907">
        <v>0</v>
      </c>
      <c r="M399" s="941">
        <v>1</v>
      </c>
      <c r="N399" s="1304">
        <v>1</v>
      </c>
      <c r="O399" s="942"/>
      <c r="P399" s="936"/>
      <c r="Q399" s="1185"/>
      <c r="R399" s="945"/>
      <c r="S399" s="950"/>
      <c r="T399" s="947">
        <v>1</v>
      </c>
      <c r="U399" s="958" t="s">
        <v>4433</v>
      </c>
      <c r="V399" s="958" t="s">
        <v>4433</v>
      </c>
      <c r="W399" s="949" t="str">
        <f t="shared" si="30"/>
        <v>Terminado</v>
      </c>
      <c r="X399" s="949" t="str">
        <f t="shared" si="27"/>
        <v>Terminado</v>
      </c>
      <c r="Y399" s="950"/>
      <c r="Z399" s="1179"/>
      <c r="AA399" s="1179"/>
      <c r="AB399" s="951"/>
      <c r="AC399" s="951"/>
      <c r="AD399" s="962"/>
      <c r="AE399" s="1289"/>
      <c r="AF399" s="1290"/>
      <c r="AG399" s="1290"/>
      <c r="AH399" s="1302"/>
      <c r="AI399" s="1292"/>
      <c r="AJ399" s="1292"/>
      <c r="AK399" s="950"/>
      <c r="AL399" s="950"/>
      <c r="AM399" s="962"/>
      <c r="AN399" s="962"/>
    </row>
    <row r="400" spans="2:40" s="901" customFormat="1" ht="399.75" customHeight="1" x14ac:dyDescent="0.45">
      <c r="B400" s="902" t="s">
        <v>4440</v>
      </c>
      <c r="C400" s="903" t="s">
        <v>4441</v>
      </c>
      <c r="D400" s="904" t="s">
        <v>4442</v>
      </c>
      <c r="E400" s="906" t="s">
        <v>4443</v>
      </c>
      <c r="F400" s="905" t="s">
        <v>4444</v>
      </c>
      <c r="G400" s="906" t="s">
        <v>4445</v>
      </c>
      <c r="H400" s="907">
        <v>0.5</v>
      </c>
      <c r="I400" s="908">
        <v>44576</v>
      </c>
      <c r="J400" s="908">
        <v>44926</v>
      </c>
      <c r="K400" s="907">
        <v>0.1</v>
      </c>
      <c r="L400" s="907">
        <v>0.15</v>
      </c>
      <c r="M400" s="909">
        <v>0.25</v>
      </c>
      <c r="N400" s="907">
        <v>1</v>
      </c>
      <c r="O400" s="910">
        <v>30000000000</v>
      </c>
      <c r="P400" s="904" t="s">
        <v>2229</v>
      </c>
      <c r="Q400" s="1042"/>
      <c r="R400" s="1011">
        <v>1</v>
      </c>
      <c r="S400" s="928" t="s">
        <v>4446</v>
      </c>
      <c r="T400" s="977">
        <v>1</v>
      </c>
      <c r="U400" s="915" t="s">
        <v>4447</v>
      </c>
      <c r="V400" s="1306" t="s">
        <v>2587</v>
      </c>
      <c r="W400" s="1002" t="str">
        <f t="shared" si="30"/>
        <v>En gestión</v>
      </c>
      <c r="X400" s="1002" t="str">
        <f>IF(T400&lt;1%,"Sin iniciar",IF(T400=100%,"Terminado","En gestión"))</f>
        <v>Terminado</v>
      </c>
      <c r="Y400" s="917" t="s">
        <v>4448</v>
      </c>
      <c r="Z400" s="1035">
        <v>1</v>
      </c>
      <c r="AA400" s="918">
        <f>SUMPRODUCT(H400:H401,M400:M401)</f>
        <v>0.25</v>
      </c>
      <c r="AB400" s="1307" t="str">
        <f>IF(AA400&lt;1%,"Sin iniciar",IF(AA400=100%,"Terminado","En gestión"))</f>
        <v>En gestión</v>
      </c>
      <c r="AC400" s="1308" t="str">
        <f>IF(Z400&lt;1%,"Sin iniciar",IF(Z400=100%,"Terminado","En gestión"))</f>
        <v>Terminado</v>
      </c>
      <c r="AD400" s="1130" t="s">
        <v>58</v>
      </c>
      <c r="AE400" s="1130" t="s">
        <v>3051</v>
      </c>
      <c r="AF400" s="1126" t="s">
        <v>2229</v>
      </c>
      <c r="AG400" s="1126" t="s">
        <v>2229</v>
      </c>
      <c r="AH400" s="1309">
        <v>30000000000</v>
      </c>
      <c r="AI400" s="1310">
        <v>30000000000</v>
      </c>
      <c r="AJ400" s="1311">
        <v>5903250907</v>
      </c>
      <c r="AK400" s="1175" t="s">
        <v>4449</v>
      </c>
      <c r="AL400" s="1175" t="s">
        <v>4450</v>
      </c>
      <c r="AM400" s="1208" t="s">
        <v>4451</v>
      </c>
      <c r="AN400" s="1037" t="s">
        <v>4452</v>
      </c>
    </row>
    <row r="401" spans="2:40" s="901" customFormat="1" ht="399.75" customHeight="1" x14ac:dyDescent="0.45">
      <c r="B401" s="902"/>
      <c r="C401" s="903"/>
      <c r="D401" s="904"/>
      <c r="E401" s="906" t="s">
        <v>4453</v>
      </c>
      <c r="F401" s="905" t="s">
        <v>4454</v>
      </c>
      <c r="G401" s="906" t="s">
        <v>4455</v>
      </c>
      <c r="H401" s="907">
        <v>0.5</v>
      </c>
      <c r="I401" s="908">
        <v>44757</v>
      </c>
      <c r="J401" s="908">
        <v>44926</v>
      </c>
      <c r="K401" s="907">
        <v>0</v>
      </c>
      <c r="L401" s="907">
        <v>0</v>
      </c>
      <c r="M401" s="909">
        <v>0.25</v>
      </c>
      <c r="N401" s="907">
        <v>1</v>
      </c>
      <c r="O401" s="910"/>
      <c r="P401" s="904"/>
      <c r="Q401" s="1040"/>
      <c r="R401" s="1098"/>
      <c r="S401" s="928"/>
      <c r="T401" s="977">
        <v>1</v>
      </c>
      <c r="U401" s="915" t="s">
        <v>4456</v>
      </c>
      <c r="V401" s="1306" t="s">
        <v>2587</v>
      </c>
      <c r="W401" s="1002" t="str">
        <f t="shared" si="30"/>
        <v>En gestión</v>
      </c>
      <c r="X401" s="1002" t="str">
        <f>IF(T401&lt;1%,"Sin iniciar",IF(T401=100%,"Terminado","En gestión"))</f>
        <v>Terminado</v>
      </c>
      <c r="Y401" s="917"/>
      <c r="Z401" s="1035"/>
      <c r="AA401" s="918"/>
      <c r="AB401" s="1307"/>
      <c r="AC401" s="1308"/>
      <c r="AD401" s="1130"/>
      <c r="AE401" s="1130"/>
      <c r="AF401" s="1126"/>
      <c r="AG401" s="1126"/>
      <c r="AH401" s="1309"/>
      <c r="AI401" s="1310"/>
      <c r="AJ401" s="1311"/>
      <c r="AK401" s="1175"/>
      <c r="AL401" s="1175"/>
      <c r="AM401" s="1208"/>
      <c r="AN401" s="1037" t="s">
        <v>4457</v>
      </c>
    </row>
    <row r="402" spans="2:40" s="901" customFormat="1" x14ac:dyDescent="0.45">
      <c r="C402" s="1312"/>
      <c r="F402" s="1312"/>
      <c r="G402" s="1313"/>
      <c r="O402" s="1314"/>
      <c r="P402" s="1314"/>
      <c r="Q402" s="1314"/>
      <c r="S402" s="1315"/>
      <c r="U402" s="1313"/>
      <c r="V402" s="1313"/>
      <c r="Y402" s="1313"/>
      <c r="AD402" s="1313"/>
    </row>
    <row r="403" spans="2:40" s="901" customFormat="1" x14ac:dyDescent="0.45">
      <c r="C403" s="1312"/>
      <c r="F403" s="1312"/>
      <c r="G403" s="1313"/>
      <c r="O403" s="1314"/>
      <c r="P403" s="1314"/>
      <c r="Q403" s="1314"/>
      <c r="S403" s="1315"/>
      <c r="U403" s="1313"/>
      <c r="V403" s="1313"/>
      <c r="Y403" s="1313"/>
      <c r="AD403" s="1313"/>
    </row>
    <row r="404" spans="2:40" s="901" customFormat="1" x14ac:dyDescent="0.45">
      <c r="C404" s="1312"/>
      <c r="F404" s="1312"/>
      <c r="G404" s="1313"/>
      <c r="O404" s="1314"/>
      <c r="P404" s="1314"/>
      <c r="Q404" s="1314"/>
      <c r="S404" s="1315"/>
      <c r="U404" s="1313"/>
      <c r="V404" s="1313"/>
      <c r="Y404" s="1313"/>
      <c r="AD404" s="1313"/>
    </row>
    <row r="405" spans="2:40" s="901" customFormat="1" x14ac:dyDescent="0.45">
      <c r="C405" s="1312"/>
      <c r="F405" s="1312"/>
      <c r="G405" s="1313"/>
      <c r="O405" s="1314"/>
      <c r="P405" s="1314"/>
      <c r="Q405" s="1314"/>
      <c r="S405" s="1315"/>
      <c r="U405" s="1313"/>
      <c r="V405" s="1313"/>
      <c r="Y405" s="1313"/>
      <c r="AD405" s="1313"/>
    </row>
    <row r="406" spans="2:40" s="901" customFormat="1" x14ac:dyDescent="0.45">
      <c r="C406" s="1312"/>
      <c r="F406" s="1312"/>
      <c r="G406" s="1313"/>
      <c r="O406" s="1314"/>
      <c r="P406" s="1314"/>
      <c r="Q406" s="1314"/>
      <c r="S406" s="1315"/>
      <c r="U406" s="1313"/>
      <c r="V406" s="1313"/>
      <c r="Y406" s="1313"/>
      <c r="AD406" s="1313"/>
    </row>
    <row r="407" spans="2:40" s="901" customFormat="1" x14ac:dyDescent="0.45">
      <c r="C407" s="1312"/>
      <c r="F407" s="1312"/>
      <c r="G407" s="1313"/>
      <c r="O407" s="1314"/>
      <c r="P407" s="1314"/>
      <c r="Q407" s="1314"/>
      <c r="S407" s="1315"/>
      <c r="U407" s="1313"/>
      <c r="V407" s="1313"/>
      <c r="Y407" s="1313"/>
      <c r="AD407" s="1313"/>
    </row>
    <row r="408" spans="2:40" s="901" customFormat="1" x14ac:dyDescent="0.45">
      <c r="C408" s="1312"/>
      <c r="F408" s="1312"/>
      <c r="G408" s="1313"/>
      <c r="O408" s="1314"/>
      <c r="P408" s="1314"/>
      <c r="Q408" s="1314"/>
      <c r="S408" s="1315"/>
      <c r="U408" s="1313"/>
      <c r="V408" s="1313"/>
      <c r="Y408" s="1313"/>
      <c r="AD408" s="1313"/>
    </row>
    <row r="409" spans="2:40" s="901" customFormat="1" x14ac:dyDescent="0.45">
      <c r="C409" s="1312"/>
      <c r="F409" s="1312"/>
      <c r="G409" s="1313"/>
      <c r="O409" s="1314"/>
      <c r="P409" s="1314"/>
      <c r="Q409" s="1314"/>
      <c r="S409" s="1315"/>
      <c r="U409" s="1313"/>
      <c r="V409" s="1313"/>
      <c r="Y409" s="1313"/>
      <c r="AD409" s="1313"/>
    </row>
    <row r="410" spans="2:40" s="901" customFormat="1" x14ac:dyDescent="0.45">
      <c r="C410" s="1312"/>
      <c r="F410" s="1312"/>
      <c r="G410" s="1313"/>
      <c r="O410" s="1314"/>
      <c r="P410" s="1314"/>
      <c r="Q410" s="1314"/>
      <c r="S410" s="1315"/>
      <c r="U410" s="1313"/>
      <c r="V410" s="1313"/>
      <c r="Y410" s="1313"/>
      <c r="AD410" s="1313"/>
    </row>
    <row r="411" spans="2:40" s="901" customFormat="1" x14ac:dyDescent="0.45">
      <c r="C411" s="1312"/>
      <c r="F411" s="1312"/>
      <c r="G411" s="1313"/>
      <c r="O411" s="1314"/>
      <c r="P411" s="1314"/>
      <c r="Q411" s="1314"/>
      <c r="S411" s="1315"/>
      <c r="U411" s="1313"/>
      <c r="V411" s="1313"/>
      <c r="Y411" s="1313"/>
      <c r="AD411" s="1313"/>
    </row>
    <row r="412" spans="2:40" s="901" customFormat="1" x14ac:dyDescent="0.45">
      <c r="C412" s="1312"/>
      <c r="F412" s="1312"/>
      <c r="G412" s="1313"/>
      <c r="O412" s="1314"/>
      <c r="P412" s="1314"/>
      <c r="Q412" s="1314"/>
      <c r="S412" s="1315"/>
      <c r="U412" s="1313"/>
      <c r="V412" s="1313"/>
      <c r="Y412" s="1313"/>
      <c r="AD412" s="1313"/>
    </row>
    <row r="413" spans="2:40" s="901" customFormat="1" x14ac:dyDescent="0.45">
      <c r="C413" s="1312"/>
      <c r="F413" s="1312"/>
      <c r="G413" s="1313"/>
      <c r="O413" s="1314"/>
      <c r="P413" s="1314"/>
      <c r="Q413" s="1314"/>
      <c r="S413" s="1315"/>
      <c r="U413" s="1313"/>
      <c r="V413" s="1313"/>
      <c r="Y413" s="1313"/>
      <c r="AD413" s="1313"/>
    </row>
    <row r="414" spans="2:40" s="901" customFormat="1" x14ac:dyDescent="0.45">
      <c r="C414" s="1312"/>
      <c r="F414" s="1312"/>
      <c r="G414" s="1313"/>
      <c r="O414" s="1314"/>
      <c r="P414" s="1314"/>
      <c r="Q414" s="1314"/>
      <c r="S414" s="1315"/>
      <c r="U414" s="1313"/>
      <c r="V414" s="1313"/>
      <c r="Y414" s="1313"/>
      <c r="AD414" s="1313"/>
    </row>
    <row r="415" spans="2:40" s="901" customFormat="1" x14ac:dyDescent="0.45">
      <c r="C415" s="1312"/>
      <c r="F415" s="1312"/>
      <c r="G415" s="1313"/>
      <c r="O415" s="1314"/>
      <c r="P415" s="1314"/>
      <c r="Q415" s="1314"/>
      <c r="S415" s="1315"/>
      <c r="U415" s="1313"/>
      <c r="V415" s="1313"/>
      <c r="Y415" s="1313"/>
      <c r="AD415" s="1313"/>
    </row>
    <row r="416" spans="2:40" s="901" customFormat="1" x14ac:dyDescent="0.45">
      <c r="C416" s="1312"/>
      <c r="F416" s="1312"/>
      <c r="G416" s="1313"/>
      <c r="O416" s="1314"/>
      <c r="P416" s="1314"/>
      <c r="Q416" s="1314"/>
      <c r="S416" s="1315"/>
      <c r="U416" s="1313"/>
      <c r="V416" s="1313"/>
      <c r="Y416" s="1313"/>
      <c r="AD416" s="1313"/>
    </row>
    <row r="417" spans="3:30" s="901" customFormat="1" x14ac:dyDescent="0.45">
      <c r="C417" s="1312"/>
      <c r="F417" s="1312"/>
      <c r="G417" s="1313"/>
      <c r="O417" s="1314"/>
      <c r="P417" s="1314"/>
      <c r="Q417" s="1314"/>
      <c r="S417" s="1315"/>
      <c r="U417" s="1313"/>
      <c r="V417" s="1313"/>
      <c r="Y417" s="1313"/>
      <c r="AD417" s="1313"/>
    </row>
    <row r="418" spans="3:30" s="901" customFormat="1" x14ac:dyDescent="0.45">
      <c r="C418" s="1312"/>
      <c r="F418" s="1312"/>
      <c r="G418" s="1313"/>
      <c r="O418" s="1314"/>
      <c r="P418" s="1314"/>
      <c r="Q418" s="1314"/>
      <c r="S418" s="1315"/>
      <c r="U418" s="1313"/>
      <c r="V418" s="1313"/>
      <c r="Y418" s="1313"/>
      <c r="AD418" s="1313"/>
    </row>
    <row r="419" spans="3:30" s="901" customFormat="1" x14ac:dyDescent="0.45">
      <c r="C419" s="1312"/>
      <c r="F419" s="1312"/>
      <c r="G419" s="1313"/>
      <c r="O419" s="1314"/>
      <c r="P419" s="1314"/>
      <c r="Q419" s="1314"/>
      <c r="S419" s="1315"/>
      <c r="U419" s="1313"/>
      <c r="V419" s="1313"/>
      <c r="Y419" s="1313"/>
      <c r="AD419" s="1313"/>
    </row>
    <row r="420" spans="3:30" s="901" customFormat="1" x14ac:dyDescent="0.45">
      <c r="C420" s="1312"/>
      <c r="F420" s="1312"/>
      <c r="G420" s="1313"/>
      <c r="O420" s="1314"/>
      <c r="P420" s="1314"/>
      <c r="Q420" s="1314"/>
      <c r="S420" s="1315"/>
      <c r="U420" s="1313"/>
      <c r="V420" s="1313"/>
      <c r="Y420" s="1313"/>
      <c r="AD420" s="1313"/>
    </row>
    <row r="421" spans="3:30" s="901" customFormat="1" x14ac:dyDescent="0.45">
      <c r="C421" s="1312"/>
      <c r="F421" s="1312"/>
      <c r="G421" s="1313"/>
      <c r="O421" s="1314"/>
      <c r="P421" s="1314"/>
      <c r="Q421" s="1314"/>
      <c r="S421" s="1315"/>
      <c r="U421" s="1313"/>
      <c r="V421" s="1313"/>
      <c r="Y421" s="1313"/>
      <c r="AD421" s="1313"/>
    </row>
    <row r="422" spans="3:30" s="901" customFormat="1" x14ac:dyDescent="0.45">
      <c r="C422" s="1312"/>
      <c r="F422" s="1312"/>
      <c r="G422" s="1313"/>
      <c r="O422" s="1314"/>
      <c r="P422" s="1314"/>
      <c r="Q422" s="1314"/>
      <c r="S422" s="1315"/>
      <c r="U422" s="1313"/>
      <c r="V422" s="1313"/>
      <c r="Y422" s="1313"/>
      <c r="AD422" s="1313"/>
    </row>
    <row r="423" spans="3:30" s="901" customFormat="1" x14ac:dyDescent="0.45">
      <c r="C423" s="1312"/>
      <c r="F423" s="1312"/>
      <c r="G423" s="1313"/>
      <c r="O423" s="1314"/>
      <c r="P423" s="1314"/>
      <c r="Q423" s="1314"/>
      <c r="S423" s="1315"/>
      <c r="U423" s="1313"/>
      <c r="V423" s="1313"/>
      <c r="Y423" s="1313"/>
      <c r="AD423" s="1313"/>
    </row>
    <row r="424" spans="3:30" s="901" customFormat="1" x14ac:dyDescent="0.45">
      <c r="C424" s="1312"/>
      <c r="F424" s="1312"/>
      <c r="G424" s="1313"/>
      <c r="O424" s="1314"/>
      <c r="P424" s="1314"/>
      <c r="Q424" s="1314"/>
      <c r="S424" s="1315"/>
      <c r="U424" s="1313"/>
      <c r="V424" s="1313"/>
      <c r="Y424" s="1313"/>
      <c r="AD424" s="1313"/>
    </row>
    <row r="425" spans="3:30" s="901" customFormat="1" x14ac:dyDescent="0.45">
      <c r="C425" s="1312"/>
      <c r="F425" s="1312"/>
      <c r="G425" s="1313"/>
      <c r="O425" s="1314"/>
      <c r="P425" s="1314"/>
      <c r="Q425" s="1314"/>
      <c r="S425" s="1315"/>
      <c r="U425" s="1313"/>
      <c r="V425" s="1313"/>
      <c r="Y425" s="1313"/>
      <c r="AD425" s="1313"/>
    </row>
    <row r="426" spans="3:30" s="901" customFormat="1" x14ac:dyDescent="0.45">
      <c r="C426" s="1312"/>
      <c r="F426" s="1312"/>
      <c r="G426" s="1313"/>
      <c r="O426" s="1314"/>
      <c r="P426" s="1314"/>
      <c r="Q426" s="1314"/>
      <c r="S426" s="1315"/>
      <c r="U426" s="1313"/>
      <c r="V426" s="1313"/>
      <c r="Y426" s="1313"/>
      <c r="AD426" s="1313"/>
    </row>
    <row r="427" spans="3:30" s="901" customFormat="1" x14ac:dyDescent="0.45">
      <c r="C427" s="1312"/>
      <c r="F427" s="1312"/>
      <c r="G427" s="1313"/>
      <c r="O427" s="1314"/>
      <c r="P427" s="1314"/>
      <c r="Q427" s="1314"/>
      <c r="S427" s="1315"/>
      <c r="U427" s="1313"/>
      <c r="V427" s="1313"/>
      <c r="Y427" s="1313"/>
      <c r="AD427" s="1313"/>
    </row>
    <row r="428" spans="3:30" s="901" customFormat="1" x14ac:dyDescent="0.45">
      <c r="C428" s="1312"/>
      <c r="F428" s="1312"/>
      <c r="G428" s="1313"/>
      <c r="O428" s="1314"/>
      <c r="P428" s="1314"/>
      <c r="Q428" s="1314"/>
      <c r="S428" s="1315"/>
      <c r="U428" s="1313"/>
      <c r="V428" s="1313"/>
      <c r="Y428" s="1313"/>
      <c r="AD428" s="1313"/>
    </row>
    <row r="429" spans="3:30" s="901" customFormat="1" x14ac:dyDescent="0.45">
      <c r="C429" s="1312"/>
      <c r="F429" s="1312"/>
      <c r="G429" s="1313"/>
      <c r="O429" s="1314"/>
      <c r="P429" s="1314"/>
      <c r="Q429" s="1314"/>
      <c r="S429" s="1315"/>
      <c r="U429" s="1313"/>
      <c r="V429" s="1313"/>
      <c r="Y429" s="1313"/>
      <c r="AD429" s="1313"/>
    </row>
    <row r="430" spans="3:30" s="901" customFormat="1" x14ac:dyDescent="0.45">
      <c r="C430" s="1312"/>
      <c r="F430" s="1312"/>
      <c r="G430" s="1313"/>
      <c r="O430" s="1314"/>
      <c r="P430" s="1314"/>
      <c r="Q430" s="1314"/>
      <c r="S430" s="1315"/>
      <c r="U430" s="1313"/>
      <c r="V430" s="1313"/>
      <c r="Y430" s="1313"/>
      <c r="AD430" s="1313"/>
    </row>
    <row r="431" spans="3:30" s="901" customFormat="1" x14ac:dyDescent="0.45">
      <c r="C431" s="1312"/>
      <c r="F431" s="1312"/>
      <c r="G431" s="1313"/>
      <c r="O431" s="1314"/>
      <c r="P431" s="1314"/>
      <c r="Q431" s="1314"/>
      <c r="S431" s="1315"/>
      <c r="U431" s="1313"/>
      <c r="V431" s="1313"/>
      <c r="Y431" s="1313"/>
      <c r="AD431" s="1313"/>
    </row>
    <row r="432" spans="3:30" s="901" customFormat="1" x14ac:dyDescent="0.45">
      <c r="C432" s="1312"/>
      <c r="F432" s="1312"/>
      <c r="G432" s="1313"/>
      <c r="O432" s="1314"/>
      <c r="P432" s="1314"/>
      <c r="Q432" s="1314"/>
      <c r="S432" s="1315"/>
      <c r="U432" s="1313"/>
      <c r="V432" s="1313"/>
      <c r="Y432" s="1313"/>
      <c r="AD432" s="1313"/>
    </row>
    <row r="433" spans="3:30" s="901" customFormat="1" x14ac:dyDescent="0.45">
      <c r="C433" s="1312"/>
      <c r="F433" s="1312"/>
      <c r="G433" s="1313"/>
      <c r="O433" s="1314"/>
      <c r="P433" s="1314"/>
      <c r="Q433" s="1314"/>
      <c r="S433" s="1315"/>
      <c r="U433" s="1313"/>
      <c r="V433" s="1313"/>
      <c r="Y433" s="1313"/>
      <c r="AD433" s="1313"/>
    </row>
    <row r="434" spans="3:30" s="901" customFormat="1" x14ac:dyDescent="0.45">
      <c r="C434" s="1312"/>
      <c r="F434" s="1312"/>
      <c r="G434" s="1313"/>
      <c r="O434" s="1314"/>
      <c r="P434" s="1314"/>
      <c r="Q434" s="1314"/>
      <c r="S434" s="1315"/>
      <c r="U434" s="1313"/>
      <c r="V434" s="1313"/>
      <c r="Y434" s="1313"/>
      <c r="AD434" s="1313"/>
    </row>
    <row r="435" spans="3:30" s="901" customFormat="1" x14ac:dyDescent="0.45">
      <c r="C435" s="1312"/>
      <c r="F435" s="1312"/>
      <c r="G435" s="1313"/>
      <c r="O435" s="1314"/>
      <c r="P435" s="1314"/>
      <c r="Q435" s="1314"/>
      <c r="S435" s="1315"/>
      <c r="U435" s="1313"/>
      <c r="V435" s="1313"/>
      <c r="Y435" s="1313"/>
      <c r="AD435" s="1313"/>
    </row>
    <row r="436" spans="3:30" s="901" customFormat="1" x14ac:dyDescent="0.45">
      <c r="C436" s="1312"/>
      <c r="F436" s="1312"/>
      <c r="G436" s="1313"/>
      <c r="O436" s="1314"/>
      <c r="P436" s="1314"/>
      <c r="Q436" s="1314"/>
      <c r="S436" s="1315"/>
      <c r="U436" s="1313"/>
      <c r="V436" s="1313"/>
      <c r="Y436" s="1313"/>
      <c r="AD436" s="1313"/>
    </row>
    <row r="437" spans="3:30" s="901" customFormat="1" x14ac:dyDescent="0.45">
      <c r="C437" s="1312"/>
      <c r="F437" s="1312"/>
      <c r="G437" s="1313"/>
      <c r="O437" s="1314"/>
      <c r="P437" s="1314"/>
      <c r="Q437" s="1314"/>
      <c r="S437" s="1315"/>
      <c r="U437" s="1313"/>
      <c r="V437" s="1313"/>
      <c r="Y437" s="1313"/>
      <c r="AD437" s="1313"/>
    </row>
    <row r="438" spans="3:30" s="901" customFormat="1" x14ac:dyDescent="0.45">
      <c r="C438" s="1312"/>
      <c r="F438" s="1312"/>
      <c r="G438" s="1313"/>
      <c r="O438" s="1314"/>
      <c r="P438" s="1314"/>
      <c r="Q438" s="1314"/>
      <c r="S438" s="1315"/>
      <c r="U438" s="1313"/>
      <c r="V438" s="1313"/>
      <c r="Y438" s="1313"/>
      <c r="AD438" s="1313"/>
    </row>
    <row r="439" spans="3:30" s="901" customFormat="1" x14ac:dyDescent="0.45">
      <c r="C439" s="1312"/>
      <c r="F439" s="1312"/>
      <c r="G439" s="1313"/>
      <c r="O439" s="1314"/>
      <c r="P439" s="1314"/>
      <c r="Q439" s="1314"/>
      <c r="S439" s="1315"/>
      <c r="U439" s="1313"/>
      <c r="V439" s="1313"/>
      <c r="Y439" s="1313"/>
      <c r="AD439" s="1313"/>
    </row>
    <row r="440" spans="3:30" s="901" customFormat="1" x14ac:dyDescent="0.45">
      <c r="C440" s="1312"/>
      <c r="F440" s="1312"/>
      <c r="G440" s="1313"/>
      <c r="O440" s="1314"/>
      <c r="P440" s="1314"/>
      <c r="Q440" s="1314"/>
      <c r="S440" s="1315"/>
      <c r="U440" s="1313"/>
      <c r="V440" s="1313"/>
      <c r="Y440" s="1313"/>
      <c r="AD440" s="1313"/>
    </row>
    <row r="441" spans="3:30" s="901" customFormat="1" x14ac:dyDescent="0.45">
      <c r="C441" s="1312"/>
      <c r="F441" s="1312"/>
      <c r="G441" s="1313"/>
      <c r="O441" s="1314"/>
      <c r="P441" s="1314"/>
      <c r="Q441" s="1314"/>
      <c r="S441" s="1315"/>
      <c r="U441" s="1313"/>
      <c r="V441" s="1313"/>
      <c r="Y441" s="1313"/>
      <c r="AD441" s="1313"/>
    </row>
    <row r="442" spans="3:30" s="901" customFormat="1" x14ac:dyDescent="0.45">
      <c r="C442" s="1312"/>
      <c r="F442" s="1312"/>
      <c r="G442" s="1313"/>
      <c r="O442" s="1314"/>
      <c r="P442" s="1314"/>
      <c r="Q442" s="1314"/>
      <c r="S442" s="1315"/>
      <c r="U442" s="1313"/>
      <c r="V442" s="1313"/>
      <c r="Y442" s="1313"/>
      <c r="AD442" s="1313"/>
    </row>
    <row r="443" spans="3:30" s="901" customFormat="1" x14ac:dyDescent="0.45">
      <c r="C443" s="1312"/>
      <c r="F443" s="1312"/>
      <c r="G443" s="1313"/>
      <c r="O443" s="1314"/>
      <c r="P443" s="1314"/>
      <c r="Q443" s="1314"/>
      <c r="S443" s="1315"/>
      <c r="U443" s="1313"/>
      <c r="V443" s="1313"/>
      <c r="Y443" s="1313"/>
      <c r="AD443" s="1313"/>
    </row>
    <row r="444" spans="3:30" s="901" customFormat="1" x14ac:dyDescent="0.45">
      <c r="C444" s="1312"/>
      <c r="F444" s="1312"/>
      <c r="G444" s="1313"/>
      <c r="O444" s="1314"/>
      <c r="P444" s="1314"/>
      <c r="Q444" s="1314"/>
      <c r="S444" s="1315"/>
      <c r="U444" s="1313"/>
      <c r="V444" s="1313"/>
      <c r="Y444" s="1313"/>
      <c r="AD444" s="1313"/>
    </row>
    <row r="445" spans="3:30" s="901" customFormat="1" x14ac:dyDescent="0.45">
      <c r="C445" s="1312"/>
      <c r="F445" s="1312"/>
      <c r="G445" s="1313"/>
      <c r="O445" s="1314"/>
      <c r="P445" s="1314"/>
      <c r="Q445" s="1314"/>
      <c r="S445" s="1315"/>
      <c r="U445" s="1313"/>
      <c r="V445" s="1313"/>
      <c r="Y445" s="1313"/>
      <c r="AD445" s="1313"/>
    </row>
    <row r="446" spans="3:30" s="901" customFormat="1" x14ac:dyDescent="0.45">
      <c r="C446" s="1312"/>
      <c r="F446" s="1312"/>
      <c r="G446" s="1313"/>
      <c r="O446" s="1314"/>
      <c r="P446" s="1314"/>
      <c r="Q446" s="1314"/>
      <c r="S446" s="1315"/>
      <c r="U446" s="1313"/>
      <c r="V446" s="1313"/>
      <c r="Y446" s="1313"/>
      <c r="AD446" s="1313"/>
    </row>
    <row r="447" spans="3:30" s="901" customFormat="1" x14ac:dyDescent="0.45">
      <c r="C447" s="1312"/>
      <c r="F447" s="1312"/>
      <c r="G447" s="1313"/>
      <c r="O447" s="1314"/>
      <c r="P447" s="1314"/>
      <c r="Q447" s="1314"/>
      <c r="S447" s="1315"/>
      <c r="U447" s="1313"/>
      <c r="V447" s="1313"/>
      <c r="Y447" s="1313"/>
      <c r="AD447" s="1313"/>
    </row>
    <row r="448" spans="3:30" s="901" customFormat="1" x14ac:dyDescent="0.45">
      <c r="C448" s="1312"/>
      <c r="F448" s="1312"/>
      <c r="G448" s="1313"/>
      <c r="O448" s="1314"/>
      <c r="P448" s="1314"/>
      <c r="Q448" s="1314"/>
      <c r="S448" s="1315"/>
      <c r="U448" s="1313"/>
      <c r="V448" s="1313"/>
      <c r="Y448" s="1313"/>
      <c r="AD448" s="1313"/>
    </row>
    <row r="449" spans="3:30" s="901" customFormat="1" x14ac:dyDescent="0.45">
      <c r="C449" s="1312"/>
      <c r="F449" s="1312"/>
      <c r="G449" s="1313"/>
      <c r="O449" s="1314"/>
      <c r="P449" s="1314"/>
      <c r="Q449" s="1314"/>
      <c r="S449" s="1315"/>
      <c r="U449" s="1313"/>
      <c r="V449" s="1313"/>
      <c r="Y449" s="1313"/>
      <c r="AD449" s="1313"/>
    </row>
    <row r="450" spans="3:30" s="901" customFormat="1" x14ac:dyDescent="0.45">
      <c r="C450" s="1312"/>
      <c r="F450" s="1312"/>
      <c r="G450" s="1313"/>
      <c r="O450" s="1314"/>
      <c r="P450" s="1314"/>
      <c r="Q450" s="1314"/>
      <c r="S450" s="1315"/>
      <c r="U450" s="1313"/>
      <c r="V450" s="1313"/>
      <c r="Y450" s="1313"/>
      <c r="AD450" s="1313"/>
    </row>
    <row r="451" spans="3:30" s="901" customFormat="1" x14ac:dyDescent="0.45">
      <c r="C451" s="1312"/>
      <c r="F451" s="1312"/>
      <c r="G451" s="1313"/>
      <c r="O451" s="1314"/>
      <c r="P451" s="1314"/>
      <c r="Q451" s="1314"/>
      <c r="S451" s="1315"/>
      <c r="U451" s="1313"/>
      <c r="V451" s="1313"/>
      <c r="Y451" s="1313"/>
      <c r="AD451" s="1313"/>
    </row>
    <row r="452" spans="3:30" s="901" customFormat="1" x14ac:dyDescent="0.45">
      <c r="C452" s="1312"/>
      <c r="F452" s="1312"/>
      <c r="G452" s="1313"/>
      <c r="O452" s="1314"/>
      <c r="P452" s="1314"/>
      <c r="Q452" s="1314"/>
      <c r="S452" s="1315"/>
      <c r="U452" s="1313"/>
      <c r="V452" s="1313"/>
      <c r="Y452" s="1313"/>
      <c r="AD452" s="1313"/>
    </row>
    <row r="453" spans="3:30" s="901" customFormat="1" x14ac:dyDescent="0.45">
      <c r="C453" s="1312"/>
      <c r="F453" s="1312"/>
      <c r="G453" s="1313"/>
      <c r="O453" s="1314"/>
      <c r="P453" s="1314"/>
      <c r="Q453" s="1314"/>
      <c r="S453" s="1315"/>
      <c r="U453" s="1313"/>
      <c r="V453" s="1313"/>
      <c r="Y453" s="1313"/>
      <c r="AD453" s="1313"/>
    </row>
    <row r="454" spans="3:30" s="901" customFormat="1" x14ac:dyDescent="0.45">
      <c r="C454" s="1312"/>
      <c r="F454" s="1312"/>
      <c r="G454" s="1313"/>
      <c r="O454" s="1314"/>
      <c r="P454" s="1314"/>
      <c r="Q454" s="1314"/>
      <c r="S454" s="1315"/>
      <c r="U454" s="1313"/>
      <c r="V454" s="1313"/>
      <c r="Y454" s="1313"/>
      <c r="AD454" s="1313"/>
    </row>
    <row r="455" spans="3:30" s="901" customFormat="1" x14ac:dyDescent="0.45">
      <c r="C455" s="1312"/>
      <c r="F455" s="1312"/>
      <c r="G455" s="1313"/>
      <c r="O455" s="1314"/>
      <c r="P455" s="1314"/>
      <c r="Q455" s="1314"/>
      <c r="S455" s="1315"/>
      <c r="U455" s="1313"/>
      <c r="V455" s="1313"/>
      <c r="Y455" s="1313"/>
      <c r="AD455" s="1313"/>
    </row>
    <row r="456" spans="3:30" s="901" customFormat="1" x14ac:dyDescent="0.45">
      <c r="C456" s="1312"/>
      <c r="F456" s="1312"/>
      <c r="G456" s="1313"/>
      <c r="O456" s="1314"/>
      <c r="P456" s="1314"/>
      <c r="Q456" s="1314"/>
      <c r="S456" s="1315"/>
      <c r="U456" s="1313"/>
      <c r="V456" s="1313"/>
      <c r="Y456" s="1313"/>
      <c r="AD456" s="1313"/>
    </row>
    <row r="457" spans="3:30" s="901" customFormat="1" x14ac:dyDescent="0.45">
      <c r="C457" s="1312"/>
      <c r="F457" s="1312"/>
      <c r="G457" s="1313"/>
      <c r="O457" s="1314"/>
      <c r="P457" s="1314"/>
      <c r="Q457" s="1314"/>
      <c r="S457" s="1315"/>
      <c r="U457" s="1313"/>
      <c r="V457" s="1313"/>
      <c r="Y457" s="1313"/>
      <c r="AD457" s="1313"/>
    </row>
    <row r="458" spans="3:30" s="901" customFormat="1" x14ac:dyDescent="0.45">
      <c r="C458" s="1312"/>
      <c r="F458" s="1312"/>
      <c r="G458" s="1313"/>
      <c r="O458" s="1314"/>
      <c r="P458" s="1314"/>
      <c r="Q458" s="1314"/>
      <c r="S458" s="1315"/>
      <c r="U458" s="1313"/>
      <c r="V458" s="1313"/>
      <c r="Y458" s="1313"/>
      <c r="AD458" s="1313"/>
    </row>
    <row r="459" spans="3:30" s="901" customFormat="1" x14ac:dyDescent="0.45">
      <c r="C459" s="1312"/>
      <c r="F459" s="1312"/>
      <c r="G459" s="1313"/>
      <c r="O459" s="1314"/>
      <c r="P459" s="1314"/>
      <c r="Q459" s="1314"/>
      <c r="S459" s="1315"/>
      <c r="U459" s="1313"/>
      <c r="V459" s="1313"/>
      <c r="Y459" s="1313"/>
      <c r="AD459" s="1313"/>
    </row>
    <row r="460" spans="3:30" s="901" customFormat="1" x14ac:dyDescent="0.45">
      <c r="C460" s="1312"/>
      <c r="F460" s="1312"/>
      <c r="G460" s="1313"/>
      <c r="O460" s="1314"/>
      <c r="P460" s="1314"/>
      <c r="Q460" s="1314"/>
      <c r="S460" s="1315"/>
      <c r="U460" s="1313"/>
      <c r="V460" s="1313"/>
      <c r="Y460" s="1313"/>
      <c r="AD460" s="1313"/>
    </row>
  </sheetData>
  <mergeCells count="2983">
    <mergeCell ref="B1:J1"/>
    <mergeCell ref="B2:J2"/>
    <mergeCell ref="K2:N2"/>
    <mergeCell ref="O2:P2"/>
    <mergeCell ref="R2:AD2"/>
    <mergeCell ref="AE2:AN2"/>
    <mergeCell ref="B6:B7"/>
    <mergeCell ref="C6:C7"/>
    <mergeCell ref="D6:D7"/>
    <mergeCell ref="E6:E7"/>
    <mergeCell ref="O6:O7"/>
    <mergeCell ref="P6:P7"/>
    <mergeCell ref="AI4:AI5"/>
    <mergeCell ref="AJ4:AJ5"/>
    <mergeCell ref="AK4:AK5"/>
    <mergeCell ref="AL4:AL5"/>
    <mergeCell ref="AM4:AM5"/>
    <mergeCell ref="AN4:AN5"/>
    <mergeCell ref="AC4:AC5"/>
    <mergeCell ref="AD4:AD5"/>
    <mergeCell ref="AE4:AE5"/>
    <mergeCell ref="AF4:AF5"/>
    <mergeCell ref="AG4:AG5"/>
    <mergeCell ref="AH4:AH5"/>
    <mergeCell ref="R4:R5"/>
    <mergeCell ref="S4:S5"/>
    <mergeCell ref="Y4:Y5"/>
    <mergeCell ref="Z4:Z5"/>
    <mergeCell ref="AA4:AA5"/>
    <mergeCell ref="AB4:AB5"/>
    <mergeCell ref="B4:B5"/>
    <mergeCell ref="C4:C5"/>
    <mergeCell ref="D4:D5"/>
    <mergeCell ref="E4:E5"/>
    <mergeCell ref="O4:O5"/>
    <mergeCell ref="P4:P5"/>
    <mergeCell ref="AI6:AI7"/>
    <mergeCell ref="AJ6:AJ7"/>
    <mergeCell ref="AK6:AK7"/>
    <mergeCell ref="AL6:AL7"/>
    <mergeCell ref="AM6:AM7"/>
    <mergeCell ref="AN6:AN7"/>
    <mergeCell ref="AC6:AC7"/>
    <mergeCell ref="AD6:AD7"/>
    <mergeCell ref="AE6:AE7"/>
    <mergeCell ref="AF6:AF7"/>
    <mergeCell ref="AG6:AG7"/>
    <mergeCell ref="AH6:AH7"/>
    <mergeCell ref="R6:R7"/>
    <mergeCell ref="S6:S7"/>
    <mergeCell ref="Y6:Y7"/>
    <mergeCell ref="Z6:Z7"/>
    <mergeCell ref="AA6:AA7"/>
    <mergeCell ref="AB6:AB7"/>
    <mergeCell ref="AJ8:AJ9"/>
    <mergeCell ref="AK8:AK9"/>
    <mergeCell ref="AL8:AL9"/>
    <mergeCell ref="AM8:AM9"/>
    <mergeCell ref="AN8:AN9"/>
    <mergeCell ref="B10:B12"/>
    <mergeCell ref="C10:C12"/>
    <mergeCell ref="D10:D12"/>
    <mergeCell ref="E10:E12"/>
    <mergeCell ref="O10:O12"/>
    <mergeCell ref="AC8:AC9"/>
    <mergeCell ref="AE8:AE9"/>
    <mergeCell ref="AF8:AF9"/>
    <mergeCell ref="AG8:AG9"/>
    <mergeCell ref="AH8:AH9"/>
    <mergeCell ref="AI8:AI9"/>
    <mergeCell ref="R8:R9"/>
    <mergeCell ref="S8:S9"/>
    <mergeCell ref="Y8:Y9"/>
    <mergeCell ref="Z8:Z9"/>
    <mergeCell ref="AA8:AA9"/>
    <mergeCell ref="AB8:AB9"/>
    <mergeCell ref="B8:B9"/>
    <mergeCell ref="C8:C9"/>
    <mergeCell ref="D8:D9"/>
    <mergeCell ref="E8:E9"/>
    <mergeCell ref="O8:O9"/>
    <mergeCell ref="P8:P9"/>
    <mergeCell ref="AI10:AI12"/>
    <mergeCell ref="AJ10:AJ12"/>
    <mergeCell ref="AK10:AK12"/>
    <mergeCell ref="AL10:AL12"/>
    <mergeCell ref="AM10:AM12"/>
    <mergeCell ref="AN10:AN12"/>
    <mergeCell ref="AB10:AB12"/>
    <mergeCell ref="AC10:AC12"/>
    <mergeCell ref="AE10:AE12"/>
    <mergeCell ref="AF10:AF12"/>
    <mergeCell ref="AG10:AG12"/>
    <mergeCell ref="AH10:AH12"/>
    <mergeCell ref="P10:P12"/>
    <mergeCell ref="R10:R12"/>
    <mergeCell ref="S10:S12"/>
    <mergeCell ref="Y10:Y12"/>
    <mergeCell ref="Z10:Z12"/>
    <mergeCell ref="AA10:AA12"/>
    <mergeCell ref="AJ13:AJ14"/>
    <mergeCell ref="AK13:AK14"/>
    <mergeCell ref="AL13:AL14"/>
    <mergeCell ref="AM13:AM14"/>
    <mergeCell ref="AN13:AN14"/>
    <mergeCell ref="B15:B16"/>
    <mergeCell ref="C15:C16"/>
    <mergeCell ref="D15:D16"/>
    <mergeCell ref="E15:E16"/>
    <mergeCell ref="O15:O16"/>
    <mergeCell ref="AC13:AC14"/>
    <mergeCell ref="AE13:AE14"/>
    <mergeCell ref="AF13:AF14"/>
    <mergeCell ref="AG13:AG14"/>
    <mergeCell ref="AH13:AH14"/>
    <mergeCell ref="AI13:AI14"/>
    <mergeCell ref="R13:R14"/>
    <mergeCell ref="S13:S14"/>
    <mergeCell ref="Y13:Y14"/>
    <mergeCell ref="Z13:Z14"/>
    <mergeCell ref="AA13:AA14"/>
    <mergeCell ref="AB13:AB14"/>
    <mergeCell ref="B13:B14"/>
    <mergeCell ref="C13:C14"/>
    <mergeCell ref="D13:D14"/>
    <mergeCell ref="E13:E14"/>
    <mergeCell ref="O13:O14"/>
    <mergeCell ref="P13:P14"/>
    <mergeCell ref="AI15:AI16"/>
    <mergeCell ref="AJ15:AJ16"/>
    <mergeCell ref="AK15:AK16"/>
    <mergeCell ref="AL15:AL16"/>
    <mergeCell ref="AM15:AM16"/>
    <mergeCell ref="AN15:AN16"/>
    <mergeCell ref="AB15:AB16"/>
    <mergeCell ref="AC15:AC16"/>
    <mergeCell ref="AE15:AE16"/>
    <mergeCell ref="AF15:AF16"/>
    <mergeCell ref="AG15:AG16"/>
    <mergeCell ref="AH15:AH16"/>
    <mergeCell ref="P15:P16"/>
    <mergeCell ref="R15:R16"/>
    <mergeCell ref="S15:S16"/>
    <mergeCell ref="Y15:Y16"/>
    <mergeCell ref="Z15:Z16"/>
    <mergeCell ref="AA15:AA16"/>
    <mergeCell ref="AJ17:AJ18"/>
    <mergeCell ref="AK17:AK18"/>
    <mergeCell ref="AL17:AL18"/>
    <mergeCell ref="AM17:AM18"/>
    <mergeCell ref="AN17:AN18"/>
    <mergeCell ref="B20:B22"/>
    <mergeCell ref="C20:C22"/>
    <mergeCell ref="D20:D22"/>
    <mergeCell ref="E20:E22"/>
    <mergeCell ref="O20:O22"/>
    <mergeCell ref="AD17:AD18"/>
    <mergeCell ref="AE17:AE18"/>
    <mergeCell ref="AF17:AF18"/>
    <mergeCell ref="AG17:AG18"/>
    <mergeCell ref="AH17:AH18"/>
    <mergeCell ref="AI17:AI18"/>
    <mergeCell ref="R17:R18"/>
    <mergeCell ref="Y17:Y18"/>
    <mergeCell ref="Z17:Z18"/>
    <mergeCell ref="AA17:AA18"/>
    <mergeCell ref="AB17:AB18"/>
    <mergeCell ref="AC17:AC18"/>
    <mergeCell ref="B17:B18"/>
    <mergeCell ref="C17:C18"/>
    <mergeCell ref="D17:D18"/>
    <mergeCell ref="E17:E18"/>
    <mergeCell ref="O17:O18"/>
    <mergeCell ref="P17:P18"/>
    <mergeCell ref="AN20:AN22"/>
    <mergeCell ref="AH20:AH22"/>
    <mergeCell ref="AI20:AI22"/>
    <mergeCell ref="AJ20:AJ22"/>
    <mergeCell ref="AK20:AK22"/>
    <mergeCell ref="AL20:AL22"/>
    <mergeCell ref="AM20:AM22"/>
    <mergeCell ref="AB20:AB22"/>
    <mergeCell ref="AC20:AC22"/>
    <mergeCell ref="AD20:AD22"/>
    <mergeCell ref="AE20:AE22"/>
    <mergeCell ref="AF20:AF22"/>
    <mergeCell ref="AG20:AG22"/>
    <mergeCell ref="P20:P22"/>
    <mergeCell ref="R20:R22"/>
    <mergeCell ref="S20:S22"/>
    <mergeCell ref="Y20:Y22"/>
    <mergeCell ref="Z20:Z22"/>
    <mergeCell ref="AA20:AA22"/>
    <mergeCell ref="AN23:AN25"/>
    <mergeCell ref="B26:B29"/>
    <mergeCell ref="C26:C29"/>
    <mergeCell ref="D26:D29"/>
    <mergeCell ref="E26:E29"/>
    <mergeCell ref="O26:O29"/>
    <mergeCell ref="P26:P29"/>
    <mergeCell ref="R26:R29"/>
    <mergeCell ref="AF23:AF25"/>
    <mergeCell ref="AG23:AG25"/>
    <mergeCell ref="AH23:AH25"/>
    <mergeCell ref="AI23:AI25"/>
    <mergeCell ref="AJ23:AJ25"/>
    <mergeCell ref="AK23:AK25"/>
    <mergeCell ref="Z23:Z25"/>
    <mergeCell ref="AA23:AA25"/>
    <mergeCell ref="AB23:AB25"/>
    <mergeCell ref="AC23:AC25"/>
    <mergeCell ref="AD23:AD25"/>
    <mergeCell ref="AE23:AE25"/>
    <mergeCell ref="B23:B25"/>
    <mergeCell ref="C23:C25"/>
    <mergeCell ref="D23:D25"/>
    <mergeCell ref="E23:E25"/>
    <mergeCell ref="O23:O25"/>
    <mergeCell ref="P23:P25"/>
    <mergeCell ref="R23:R25"/>
    <mergeCell ref="S23:S25"/>
    <mergeCell ref="Y23:Y25"/>
    <mergeCell ref="AL23:AL25"/>
    <mergeCell ref="AM23:AM25"/>
    <mergeCell ref="AF30:AF31"/>
    <mergeCell ref="AG30:AG31"/>
    <mergeCell ref="P30:P31"/>
    <mergeCell ref="R30:R31"/>
    <mergeCell ref="S30:S31"/>
    <mergeCell ref="Y30:Y31"/>
    <mergeCell ref="Z30:Z31"/>
    <mergeCell ref="AA30:AA31"/>
    <mergeCell ref="AJ26:AJ29"/>
    <mergeCell ref="AK26:AK29"/>
    <mergeCell ref="AL26:AL29"/>
    <mergeCell ref="AM26:AM29"/>
    <mergeCell ref="AN26:AN29"/>
    <mergeCell ref="B30:B31"/>
    <mergeCell ref="C30:C31"/>
    <mergeCell ref="D30:D31"/>
    <mergeCell ref="E30:E31"/>
    <mergeCell ref="O30:O31"/>
    <mergeCell ref="AD26:AD29"/>
    <mergeCell ref="AE26:AE29"/>
    <mergeCell ref="AF26:AF29"/>
    <mergeCell ref="AG26:AG29"/>
    <mergeCell ref="AH26:AH29"/>
    <mergeCell ref="AI26:AI29"/>
    <mergeCell ref="S26:S29"/>
    <mergeCell ref="Y26:Y29"/>
    <mergeCell ref="Z26:Z29"/>
    <mergeCell ref="AA26:AA29"/>
    <mergeCell ref="AB26:AB29"/>
    <mergeCell ref="AC26:AC29"/>
    <mergeCell ref="AJ34:AJ36"/>
    <mergeCell ref="AK34:AK36"/>
    <mergeCell ref="AL34:AL36"/>
    <mergeCell ref="AM34:AM36"/>
    <mergeCell ref="AN34:AN36"/>
    <mergeCell ref="R35:R36"/>
    <mergeCell ref="AC34:AC36"/>
    <mergeCell ref="AE34:AE36"/>
    <mergeCell ref="AF34:AF36"/>
    <mergeCell ref="AG34:AG36"/>
    <mergeCell ref="AH34:AH36"/>
    <mergeCell ref="AI34:AI36"/>
    <mergeCell ref="AN30:AN31"/>
    <mergeCell ref="B34:B36"/>
    <mergeCell ref="C34:C36"/>
    <mergeCell ref="D34:D36"/>
    <mergeCell ref="O34:O36"/>
    <mergeCell ref="P34:P36"/>
    <mergeCell ref="Y34:Y36"/>
    <mergeCell ref="Z34:Z36"/>
    <mergeCell ref="AA34:AA36"/>
    <mergeCell ref="AB34:AB36"/>
    <mergeCell ref="AH30:AH31"/>
    <mergeCell ref="AI30:AI31"/>
    <mergeCell ref="AJ30:AJ31"/>
    <mergeCell ref="AK30:AK31"/>
    <mergeCell ref="AL30:AL31"/>
    <mergeCell ref="AM30:AM31"/>
    <mergeCell ref="AB30:AB31"/>
    <mergeCell ref="AC30:AC31"/>
    <mergeCell ref="AD30:AD31"/>
    <mergeCell ref="AE30:AE31"/>
    <mergeCell ref="AL37:AL39"/>
    <mergeCell ref="AM37:AM39"/>
    <mergeCell ref="AN37:AN39"/>
    <mergeCell ref="B40:B58"/>
    <mergeCell ref="C40:C58"/>
    <mergeCell ref="D40:D58"/>
    <mergeCell ref="E40:E43"/>
    <mergeCell ref="O40:O58"/>
    <mergeCell ref="P40:P58"/>
    <mergeCell ref="Y40:Y58"/>
    <mergeCell ref="AF37:AF39"/>
    <mergeCell ref="AG37:AG39"/>
    <mergeCell ref="AH37:AH39"/>
    <mergeCell ref="AI37:AI39"/>
    <mergeCell ref="AJ37:AJ39"/>
    <mergeCell ref="AK37:AK39"/>
    <mergeCell ref="Y37:Y39"/>
    <mergeCell ref="Z37:Z39"/>
    <mergeCell ref="AA37:AA39"/>
    <mergeCell ref="AB37:AB39"/>
    <mergeCell ref="AC37:AC39"/>
    <mergeCell ref="AE37:AE39"/>
    <mergeCell ref="B37:B39"/>
    <mergeCell ref="C37:C39"/>
    <mergeCell ref="D37:D39"/>
    <mergeCell ref="O37:O39"/>
    <mergeCell ref="P37:P39"/>
    <mergeCell ref="R37:R39"/>
    <mergeCell ref="AL40:AL58"/>
    <mergeCell ref="AM40:AM58"/>
    <mergeCell ref="AN40:AN58"/>
    <mergeCell ref="R41:R43"/>
    <mergeCell ref="E44:E58"/>
    <mergeCell ref="R44:R45"/>
    <mergeCell ref="R49:R51"/>
    <mergeCell ref="AD52:AD54"/>
    <mergeCell ref="R56:R58"/>
    <mergeCell ref="AD57:AD58"/>
    <mergeCell ref="AF40:AF58"/>
    <mergeCell ref="AG40:AG58"/>
    <mergeCell ref="AH40:AH58"/>
    <mergeCell ref="AI40:AI58"/>
    <mergeCell ref="AJ40:AJ58"/>
    <mergeCell ref="AK40:AK58"/>
    <mergeCell ref="Z40:Z58"/>
    <mergeCell ref="AA40:AA58"/>
    <mergeCell ref="AB40:AB58"/>
    <mergeCell ref="AC40:AC58"/>
    <mergeCell ref="AD40:AD46"/>
    <mergeCell ref="AE40:AE58"/>
    <mergeCell ref="B62:B64"/>
    <mergeCell ref="C62:C64"/>
    <mergeCell ref="D62:D64"/>
    <mergeCell ref="E62:E64"/>
    <mergeCell ref="O62:O64"/>
    <mergeCell ref="P62:P64"/>
    <mergeCell ref="AI59:AI61"/>
    <mergeCell ref="AJ59:AJ61"/>
    <mergeCell ref="AK59:AK61"/>
    <mergeCell ref="AL59:AL61"/>
    <mergeCell ref="AM59:AM61"/>
    <mergeCell ref="AN59:AN61"/>
    <mergeCell ref="AC59:AC61"/>
    <mergeCell ref="AD59:AD61"/>
    <mergeCell ref="AE59:AE61"/>
    <mergeCell ref="AF59:AF61"/>
    <mergeCell ref="AG59:AG61"/>
    <mergeCell ref="AH59:AH61"/>
    <mergeCell ref="R59:R61"/>
    <mergeCell ref="S59:S61"/>
    <mergeCell ref="Y59:Y61"/>
    <mergeCell ref="Z59:Z61"/>
    <mergeCell ref="AA59:AA61"/>
    <mergeCell ref="AB59:AB61"/>
    <mergeCell ref="B59:B61"/>
    <mergeCell ref="C59:C61"/>
    <mergeCell ref="D59:D61"/>
    <mergeCell ref="E59:E61"/>
    <mergeCell ref="O59:O61"/>
    <mergeCell ref="P59:P61"/>
    <mergeCell ref="AI62:AI64"/>
    <mergeCell ref="AJ62:AJ64"/>
    <mergeCell ref="AK62:AK64"/>
    <mergeCell ref="AL62:AL64"/>
    <mergeCell ref="AM62:AM64"/>
    <mergeCell ref="AN62:AN64"/>
    <mergeCell ref="AC62:AC64"/>
    <mergeCell ref="AD62:AD64"/>
    <mergeCell ref="AE62:AE64"/>
    <mergeCell ref="AF62:AF64"/>
    <mergeCell ref="AG62:AG64"/>
    <mergeCell ref="AH62:AH64"/>
    <mergeCell ref="R62:R64"/>
    <mergeCell ref="S62:S64"/>
    <mergeCell ref="Y62:Y64"/>
    <mergeCell ref="Z62:Z64"/>
    <mergeCell ref="AA62:AA64"/>
    <mergeCell ref="AB62:AB64"/>
    <mergeCell ref="AJ65:AJ66"/>
    <mergeCell ref="AK65:AK66"/>
    <mergeCell ref="AL65:AL66"/>
    <mergeCell ref="AM65:AM66"/>
    <mergeCell ref="AN65:AN66"/>
    <mergeCell ref="B68:B75"/>
    <mergeCell ref="C68:C75"/>
    <mergeCell ref="D68:D75"/>
    <mergeCell ref="E68:E75"/>
    <mergeCell ref="O68:O75"/>
    <mergeCell ref="AC65:AC66"/>
    <mergeCell ref="AE65:AE66"/>
    <mergeCell ref="AF65:AF66"/>
    <mergeCell ref="AG65:AG66"/>
    <mergeCell ref="AH65:AH66"/>
    <mergeCell ref="AI65:AI66"/>
    <mergeCell ref="R65:R66"/>
    <mergeCell ref="S65:S66"/>
    <mergeCell ref="Y65:Y66"/>
    <mergeCell ref="Z65:Z66"/>
    <mergeCell ref="AA65:AA66"/>
    <mergeCell ref="AB65:AB66"/>
    <mergeCell ref="B65:B66"/>
    <mergeCell ref="C65:C66"/>
    <mergeCell ref="D65:D66"/>
    <mergeCell ref="E65:E66"/>
    <mergeCell ref="O65:O66"/>
    <mergeCell ref="P65:P66"/>
    <mergeCell ref="AI68:AI75"/>
    <mergeCell ref="AJ68:AJ75"/>
    <mergeCell ref="AK68:AK75"/>
    <mergeCell ref="AL68:AL75"/>
    <mergeCell ref="AM68:AM75"/>
    <mergeCell ref="AN68:AN75"/>
    <mergeCell ref="AB68:AB75"/>
    <mergeCell ref="AC68:AC75"/>
    <mergeCell ref="AE68:AE75"/>
    <mergeCell ref="AF68:AF75"/>
    <mergeCell ref="AG68:AG75"/>
    <mergeCell ref="AH68:AH75"/>
    <mergeCell ref="P68:P75"/>
    <mergeCell ref="R68:R75"/>
    <mergeCell ref="S68:S75"/>
    <mergeCell ref="Y68:Y75"/>
    <mergeCell ref="Z68:Z75"/>
    <mergeCell ref="AA68:AA75"/>
    <mergeCell ref="AN76:AN77"/>
    <mergeCell ref="AC76:AC77"/>
    <mergeCell ref="AD76:AD77"/>
    <mergeCell ref="AE76:AE77"/>
    <mergeCell ref="AF76:AF77"/>
    <mergeCell ref="AG76:AG77"/>
    <mergeCell ref="AH76:AH77"/>
    <mergeCell ref="R76:R77"/>
    <mergeCell ref="S76:S77"/>
    <mergeCell ref="Y76:Y77"/>
    <mergeCell ref="Z76:Z77"/>
    <mergeCell ref="AA76:AA77"/>
    <mergeCell ref="AB76:AB77"/>
    <mergeCell ref="B76:B77"/>
    <mergeCell ref="C76:C77"/>
    <mergeCell ref="D76:D77"/>
    <mergeCell ref="E76:E77"/>
    <mergeCell ref="O76:O77"/>
    <mergeCell ref="P76:P77"/>
    <mergeCell ref="R79:R81"/>
    <mergeCell ref="S79:S81"/>
    <mergeCell ref="Y79:Y81"/>
    <mergeCell ref="Z79:Z81"/>
    <mergeCell ref="AA79:AA81"/>
    <mergeCell ref="AB79:AB81"/>
    <mergeCell ref="B79:B81"/>
    <mergeCell ref="C79:C81"/>
    <mergeCell ref="D79:D81"/>
    <mergeCell ref="E79:E81"/>
    <mergeCell ref="O79:O81"/>
    <mergeCell ref="P79:P81"/>
    <mergeCell ref="AI76:AI77"/>
    <mergeCell ref="AJ76:AJ77"/>
    <mergeCell ref="AK76:AK77"/>
    <mergeCell ref="AL76:AL77"/>
    <mergeCell ref="AM76:AM77"/>
    <mergeCell ref="AI79:AI81"/>
    <mergeCell ref="AJ79:AJ81"/>
    <mergeCell ref="AJ86:AJ87"/>
    <mergeCell ref="AK86:AK87"/>
    <mergeCell ref="AL86:AL87"/>
    <mergeCell ref="AM86:AM87"/>
    <mergeCell ref="AN86:AN87"/>
    <mergeCell ref="AC86:AC87"/>
    <mergeCell ref="AD86:AD87"/>
    <mergeCell ref="AK79:AK81"/>
    <mergeCell ref="AL79:AL81"/>
    <mergeCell ref="AM79:AM81"/>
    <mergeCell ref="AN79:AN81"/>
    <mergeCell ref="AC79:AC81"/>
    <mergeCell ref="AD79:AD81"/>
    <mergeCell ref="AE79:AE83"/>
    <mergeCell ref="AF79:AF83"/>
    <mergeCell ref="AG79:AG83"/>
    <mergeCell ref="AH79:AH81"/>
    <mergeCell ref="AC82:AC83"/>
    <mergeCell ref="AD82:AD83"/>
    <mergeCell ref="AH82:AH83"/>
    <mergeCell ref="AI82:AI83"/>
    <mergeCell ref="AJ82:AJ83"/>
    <mergeCell ref="AK82:AK83"/>
    <mergeCell ref="AL82:AL83"/>
    <mergeCell ref="AM82:AM83"/>
    <mergeCell ref="AN82:AN83"/>
    <mergeCell ref="R82:R83"/>
    <mergeCell ref="S82:S83"/>
    <mergeCell ref="Y82:Y83"/>
    <mergeCell ref="Z82:Z83"/>
    <mergeCell ref="AA82:AA83"/>
    <mergeCell ref="AB82:AB83"/>
    <mergeCell ref="B82:B83"/>
    <mergeCell ref="C82:C83"/>
    <mergeCell ref="D82:D83"/>
    <mergeCell ref="E82:E83"/>
    <mergeCell ref="O82:O83"/>
    <mergeCell ref="P82:P83"/>
    <mergeCell ref="AE86:AE87"/>
    <mergeCell ref="AF86:AF87"/>
    <mergeCell ref="AG86:AG87"/>
    <mergeCell ref="AH86:AH87"/>
    <mergeCell ref="R86:R87"/>
    <mergeCell ref="S86:S87"/>
    <mergeCell ref="Y86:Y87"/>
    <mergeCell ref="Z86:Z87"/>
    <mergeCell ref="AA86:AA87"/>
    <mergeCell ref="AB86:AB87"/>
    <mergeCell ref="B91:B92"/>
    <mergeCell ref="C91:C92"/>
    <mergeCell ref="D91:D92"/>
    <mergeCell ref="E91:E92"/>
    <mergeCell ref="O91:O92"/>
    <mergeCell ref="P91:P92"/>
    <mergeCell ref="AI88:AI90"/>
    <mergeCell ref="B88:B90"/>
    <mergeCell ref="C88:C90"/>
    <mergeCell ref="D88:D90"/>
    <mergeCell ref="E88:E90"/>
    <mergeCell ref="O88:O90"/>
    <mergeCell ref="P88:P90"/>
    <mergeCell ref="AI91:AI92"/>
    <mergeCell ref="B86:B87"/>
    <mergeCell ref="C86:C87"/>
    <mergeCell ref="D86:D87"/>
    <mergeCell ref="E86:E87"/>
    <mergeCell ref="O86:O87"/>
    <mergeCell ref="P86:P87"/>
    <mergeCell ref="AI86:AI87"/>
    <mergeCell ref="AJ88:AJ90"/>
    <mergeCell ref="AK88:AK90"/>
    <mergeCell ref="AL88:AL90"/>
    <mergeCell ref="AM88:AM90"/>
    <mergeCell ref="AN88:AN90"/>
    <mergeCell ref="AC88:AC90"/>
    <mergeCell ref="AD88:AD90"/>
    <mergeCell ref="AE88:AE90"/>
    <mergeCell ref="AF88:AF90"/>
    <mergeCell ref="AG88:AG90"/>
    <mergeCell ref="AH88:AH90"/>
    <mergeCell ref="R88:R90"/>
    <mergeCell ref="S88:S90"/>
    <mergeCell ref="Y88:Y90"/>
    <mergeCell ref="Z88:Z90"/>
    <mergeCell ref="AA88:AA90"/>
    <mergeCell ref="AB88:AB90"/>
    <mergeCell ref="AJ91:AJ92"/>
    <mergeCell ref="AK91:AK92"/>
    <mergeCell ref="AL91:AL92"/>
    <mergeCell ref="AM91:AM92"/>
    <mergeCell ref="AN91:AN92"/>
    <mergeCell ref="AC91:AC92"/>
    <mergeCell ref="AD91:AD92"/>
    <mergeCell ref="AE91:AE92"/>
    <mergeCell ref="AF91:AF92"/>
    <mergeCell ref="AG91:AG92"/>
    <mergeCell ref="AH91:AH92"/>
    <mergeCell ref="R91:R92"/>
    <mergeCell ref="S91:S92"/>
    <mergeCell ref="Y91:Y92"/>
    <mergeCell ref="Z91:Z92"/>
    <mergeCell ref="AA91:AA92"/>
    <mergeCell ref="AB91:AB92"/>
    <mergeCell ref="B96:B97"/>
    <mergeCell ref="C96:C97"/>
    <mergeCell ref="D96:D97"/>
    <mergeCell ref="E96:E97"/>
    <mergeCell ref="O96:O97"/>
    <mergeCell ref="P96:P97"/>
    <mergeCell ref="AI94:AI95"/>
    <mergeCell ref="AJ94:AJ95"/>
    <mergeCell ref="AK94:AK95"/>
    <mergeCell ref="AL94:AL95"/>
    <mergeCell ref="AM94:AM95"/>
    <mergeCell ref="AN94:AN95"/>
    <mergeCell ref="AC94:AC95"/>
    <mergeCell ref="AD94:AD95"/>
    <mergeCell ref="AE94:AE95"/>
    <mergeCell ref="AF94:AF95"/>
    <mergeCell ref="AG94:AG95"/>
    <mergeCell ref="AH94:AH95"/>
    <mergeCell ref="R94:R95"/>
    <mergeCell ref="S94:S95"/>
    <mergeCell ref="Y94:Y95"/>
    <mergeCell ref="Z94:Z95"/>
    <mergeCell ref="AA94:AA95"/>
    <mergeCell ref="AB94:AB95"/>
    <mergeCell ref="B94:B95"/>
    <mergeCell ref="C94:C95"/>
    <mergeCell ref="D94:D95"/>
    <mergeCell ref="E94:E95"/>
    <mergeCell ref="O94:O95"/>
    <mergeCell ref="P94:P95"/>
    <mergeCell ref="AI96:AI97"/>
    <mergeCell ref="AJ96:AJ97"/>
    <mergeCell ref="AK96:AK97"/>
    <mergeCell ref="AL96:AL97"/>
    <mergeCell ref="AM96:AM97"/>
    <mergeCell ref="AN96:AN97"/>
    <mergeCell ref="AC96:AC97"/>
    <mergeCell ref="AD96:AD97"/>
    <mergeCell ref="AE96:AE97"/>
    <mergeCell ref="AF96:AF97"/>
    <mergeCell ref="AG96:AG97"/>
    <mergeCell ref="AH96:AH97"/>
    <mergeCell ref="R96:R97"/>
    <mergeCell ref="S96:S97"/>
    <mergeCell ref="Y96:Y97"/>
    <mergeCell ref="Z96:Z97"/>
    <mergeCell ref="AA96:AA97"/>
    <mergeCell ref="AB96:AB97"/>
    <mergeCell ref="AJ98:AJ99"/>
    <mergeCell ref="AK98:AK99"/>
    <mergeCell ref="AL98:AL99"/>
    <mergeCell ref="AM98:AM99"/>
    <mergeCell ref="AN98:AN99"/>
    <mergeCell ref="AD98:AD99"/>
    <mergeCell ref="AE98:AE99"/>
    <mergeCell ref="AF98:AF99"/>
    <mergeCell ref="AG98:AG99"/>
    <mergeCell ref="AH98:AH99"/>
    <mergeCell ref="AI98:AI99"/>
    <mergeCell ref="S98:S99"/>
    <mergeCell ref="Y98:Y99"/>
    <mergeCell ref="Z98:Z99"/>
    <mergeCell ref="AA98:AA99"/>
    <mergeCell ref="AB98:AB99"/>
    <mergeCell ref="Z102:Z103"/>
    <mergeCell ref="AA102:AA103"/>
    <mergeCell ref="AB102:AB103"/>
    <mergeCell ref="AC102:AC103"/>
    <mergeCell ref="AD102:AD103"/>
    <mergeCell ref="AE102:AE103"/>
    <mergeCell ref="AC98:AC99"/>
    <mergeCell ref="B98:B99"/>
    <mergeCell ref="C98:C99"/>
    <mergeCell ref="D98:D99"/>
    <mergeCell ref="O98:O99"/>
    <mergeCell ref="P98:P99"/>
    <mergeCell ref="R98:R99"/>
    <mergeCell ref="AD100:AD101"/>
    <mergeCell ref="AE100:AE101"/>
    <mergeCell ref="AF100:AF101"/>
    <mergeCell ref="AG100:AG101"/>
    <mergeCell ref="P100:P101"/>
    <mergeCell ref="R100:R101"/>
    <mergeCell ref="S100:S101"/>
    <mergeCell ref="Y100:Y101"/>
    <mergeCell ref="Z100:Z101"/>
    <mergeCell ref="AA100:AA101"/>
    <mergeCell ref="AN100:AN101"/>
    <mergeCell ref="B102:B103"/>
    <mergeCell ref="C102:C103"/>
    <mergeCell ref="D102:D103"/>
    <mergeCell ref="E102:E103"/>
    <mergeCell ref="O102:O103"/>
    <mergeCell ref="P102:P103"/>
    <mergeCell ref="R102:R103"/>
    <mergeCell ref="S102:S103"/>
    <mergeCell ref="Y102:Y103"/>
    <mergeCell ref="AH100:AH101"/>
    <mergeCell ref="AI100:AI101"/>
    <mergeCell ref="AJ100:AJ101"/>
    <mergeCell ref="AK100:AK101"/>
    <mergeCell ref="AL100:AL101"/>
    <mergeCell ref="AM100:AM101"/>
    <mergeCell ref="AB100:AB101"/>
    <mergeCell ref="AC100:AC101"/>
    <mergeCell ref="AL102:AL103"/>
    <mergeCell ref="AM102:AM103"/>
    <mergeCell ref="AN102:AN103"/>
    <mergeCell ref="B100:B101"/>
    <mergeCell ref="C100:C101"/>
    <mergeCell ref="D100:D101"/>
    <mergeCell ref="E100:E101"/>
    <mergeCell ref="O100:O101"/>
    <mergeCell ref="AF102:AF103"/>
    <mergeCell ref="AG102:AG103"/>
    <mergeCell ref="AH102:AH103"/>
    <mergeCell ref="AI102:AI103"/>
    <mergeCell ref="AJ102:AJ103"/>
    <mergeCell ref="AK102:AK103"/>
    <mergeCell ref="AL104:AL106"/>
    <mergeCell ref="AM104:AM106"/>
    <mergeCell ref="AN104:AN106"/>
    <mergeCell ref="B107:B109"/>
    <mergeCell ref="C107:C109"/>
    <mergeCell ref="D107:D109"/>
    <mergeCell ref="E107:E109"/>
    <mergeCell ref="O107:O109"/>
    <mergeCell ref="AD104:AD106"/>
    <mergeCell ref="AE104:AE106"/>
    <mergeCell ref="AF104:AF106"/>
    <mergeCell ref="AG104:AG106"/>
    <mergeCell ref="AH104:AH106"/>
    <mergeCell ref="AI104:AI106"/>
    <mergeCell ref="S104:S106"/>
    <mergeCell ref="Y104:Y106"/>
    <mergeCell ref="Z104:Z106"/>
    <mergeCell ref="AA104:AA106"/>
    <mergeCell ref="AB104:AB106"/>
    <mergeCell ref="AC104:AC106"/>
    <mergeCell ref="AN107:AN109"/>
    <mergeCell ref="B104:B106"/>
    <mergeCell ref="C104:C106"/>
    <mergeCell ref="D104:D106"/>
    <mergeCell ref="E104:E106"/>
    <mergeCell ref="O104:O106"/>
    <mergeCell ref="P104:P106"/>
    <mergeCell ref="R104:R106"/>
    <mergeCell ref="AJ104:AJ106"/>
    <mergeCell ref="AK104:AK106"/>
    <mergeCell ref="S110:S111"/>
    <mergeCell ref="Y110:Y111"/>
    <mergeCell ref="AH107:AH109"/>
    <mergeCell ref="AI107:AI109"/>
    <mergeCell ref="AJ107:AJ109"/>
    <mergeCell ref="AK107:AK109"/>
    <mergeCell ref="AL107:AL109"/>
    <mergeCell ref="AM107:AM109"/>
    <mergeCell ref="AB107:AB109"/>
    <mergeCell ref="AC107:AC109"/>
    <mergeCell ref="AD107:AD109"/>
    <mergeCell ref="AE107:AE109"/>
    <mergeCell ref="AF107:AF109"/>
    <mergeCell ref="AG107:AG109"/>
    <mergeCell ref="P107:P109"/>
    <mergeCell ref="R107:R109"/>
    <mergeCell ref="S107:S109"/>
    <mergeCell ref="Y107:Y109"/>
    <mergeCell ref="Z107:Z109"/>
    <mergeCell ref="AA107:AA109"/>
    <mergeCell ref="AL110:AL111"/>
    <mergeCell ref="AM110:AM111"/>
    <mergeCell ref="AN110:AN111"/>
    <mergeCell ref="B112:B115"/>
    <mergeCell ref="C112:C115"/>
    <mergeCell ref="D112:D115"/>
    <mergeCell ref="E112:E115"/>
    <mergeCell ref="O112:O115"/>
    <mergeCell ref="P112:P115"/>
    <mergeCell ref="R112:R115"/>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AJ112:AJ115"/>
    <mergeCell ref="AK112:AK115"/>
    <mergeCell ref="AL112:AL115"/>
    <mergeCell ref="AM112:AM115"/>
    <mergeCell ref="AN112:AN115"/>
    <mergeCell ref="B110:B111"/>
    <mergeCell ref="C110:C111"/>
    <mergeCell ref="D110:D111"/>
    <mergeCell ref="E110:E111"/>
    <mergeCell ref="O110:O111"/>
    <mergeCell ref="P110:P111"/>
    <mergeCell ref="R110:R111"/>
    <mergeCell ref="C116:C119"/>
    <mergeCell ref="D116:D119"/>
    <mergeCell ref="E116:E119"/>
    <mergeCell ref="O116:O119"/>
    <mergeCell ref="AF120:AF123"/>
    <mergeCell ref="AG120:AG123"/>
    <mergeCell ref="AH120:AH123"/>
    <mergeCell ref="AI120:AI123"/>
    <mergeCell ref="AJ120:AJ123"/>
    <mergeCell ref="AK120:AK123"/>
    <mergeCell ref="Z120:Z123"/>
    <mergeCell ref="AA120:AA123"/>
    <mergeCell ref="AB120:AB123"/>
    <mergeCell ref="AC120:AC123"/>
    <mergeCell ref="AD120:AD123"/>
    <mergeCell ref="AE120:AE123"/>
    <mergeCell ref="AD112:AD115"/>
    <mergeCell ref="AE112:AE115"/>
    <mergeCell ref="AF112:AF115"/>
    <mergeCell ref="AG112:AG115"/>
    <mergeCell ref="AH112:AH115"/>
    <mergeCell ref="AI112:AI115"/>
    <mergeCell ref="S112:S115"/>
    <mergeCell ref="Y112:Y115"/>
    <mergeCell ref="Z112:Z115"/>
    <mergeCell ref="AA112:AA115"/>
    <mergeCell ref="AB112:AB115"/>
    <mergeCell ref="AC112:AC115"/>
    <mergeCell ref="AN116:AN119"/>
    <mergeCell ref="B120:B123"/>
    <mergeCell ref="C120:C123"/>
    <mergeCell ref="D120:D123"/>
    <mergeCell ref="E120:E123"/>
    <mergeCell ref="O120:O123"/>
    <mergeCell ref="P120:P123"/>
    <mergeCell ref="R120:R123"/>
    <mergeCell ref="S120:S123"/>
    <mergeCell ref="Y120:Y123"/>
    <mergeCell ref="AH116:AH119"/>
    <mergeCell ref="AI116:AI119"/>
    <mergeCell ref="AJ116:AJ119"/>
    <mergeCell ref="AK116:AK119"/>
    <mergeCell ref="AL116:AL119"/>
    <mergeCell ref="AM116:AM119"/>
    <mergeCell ref="AB116:AB119"/>
    <mergeCell ref="AC116:AC119"/>
    <mergeCell ref="AD116:AD119"/>
    <mergeCell ref="AE116:AE119"/>
    <mergeCell ref="AF116:AF119"/>
    <mergeCell ref="AG116:AG119"/>
    <mergeCell ref="P116:P119"/>
    <mergeCell ref="R116:R119"/>
    <mergeCell ref="S116:S119"/>
    <mergeCell ref="Y116:Y119"/>
    <mergeCell ref="Z116:Z119"/>
    <mergeCell ref="AA116:AA119"/>
    <mergeCell ref="AL120:AL123"/>
    <mergeCell ref="AM120:AM123"/>
    <mergeCell ref="AN120:AN123"/>
    <mergeCell ref="B116:B119"/>
    <mergeCell ref="AL124:AL126"/>
    <mergeCell ref="AM124:AM126"/>
    <mergeCell ref="AN124:AN126"/>
    <mergeCell ref="B127:B128"/>
    <mergeCell ref="C127:C128"/>
    <mergeCell ref="D127:D128"/>
    <mergeCell ref="E127:E128"/>
    <mergeCell ref="O127:O128"/>
    <mergeCell ref="AD124:AD126"/>
    <mergeCell ref="AE124:AE126"/>
    <mergeCell ref="AF124:AF126"/>
    <mergeCell ref="AG124:AG126"/>
    <mergeCell ref="AH124:AH126"/>
    <mergeCell ref="AI124:AI126"/>
    <mergeCell ref="S124:S126"/>
    <mergeCell ref="Y124:Y126"/>
    <mergeCell ref="Z124:Z126"/>
    <mergeCell ref="AA124:AA126"/>
    <mergeCell ref="AB124:AB126"/>
    <mergeCell ref="AC124:AC126"/>
    <mergeCell ref="AN127:AN128"/>
    <mergeCell ref="B124:B126"/>
    <mergeCell ref="C124:C126"/>
    <mergeCell ref="D124:D126"/>
    <mergeCell ref="E124:E126"/>
    <mergeCell ref="O124:O126"/>
    <mergeCell ref="P124:P126"/>
    <mergeCell ref="R124:R126"/>
    <mergeCell ref="AJ124:AJ126"/>
    <mergeCell ref="AK124:AK126"/>
    <mergeCell ref="S129:S131"/>
    <mergeCell ref="Y129:Y131"/>
    <mergeCell ref="AH127:AH128"/>
    <mergeCell ref="AI127:AI128"/>
    <mergeCell ref="AJ127:AJ128"/>
    <mergeCell ref="AK127:AK128"/>
    <mergeCell ref="AL127:AL128"/>
    <mergeCell ref="AM127:AM128"/>
    <mergeCell ref="AB127:AB128"/>
    <mergeCell ref="AC127:AC128"/>
    <mergeCell ref="AD127:AD128"/>
    <mergeCell ref="AE127:AE128"/>
    <mergeCell ref="AF127:AF128"/>
    <mergeCell ref="AG127:AG128"/>
    <mergeCell ref="P127:P128"/>
    <mergeCell ref="R127:R128"/>
    <mergeCell ref="S127:S128"/>
    <mergeCell ref="Y127:Y128"/>
    <mergeCell ref="Z127:Z128"/>
    <mergeCell ref="AA127:AA128"/>
    <mergeCell ref="AL129:AL131"/>
    <mergeCell ref="AM129:AM131"/>
    <mergeCell ref="AN129:AN131"/>
    <mergeCell ref="B132:B133"/>
    <mergeCell ref="C132:C133"/>
    <mergeCell ref="D132:D133"/>
    <mergeCell ref="E132:E133"/>
    <mergeCell ref="O132:O133"/>
    <mergeCell ref="P132:P133"/>
    <mergeCell ref="R132:R133"/>
    <mergeCell ref="AF129:AF131"/>
    <mergeCell ref="AG129:AG131"/>
    <mergeCell ref="AH129:AH131"/>
    <mergeCell ref="AI129:AI131"/>
    <mergeCell ref="AJ129:AJ131"/>
    <mergeCell ref="AK129:AK131"/>
    <mergeCell ref="Z129:Z131"/>
    <mergeCell ref="AA129:AA131"/>
    <mergeCell ref="AB129:AB131"/>
    <mergeCell ref="AC129:AC131"/>
    <mergeCell ref="AD129:AD131"/>
    <mergeCell ref="AE129:AE131"/>
    <mergeCell ref="AJ132:AJ133"/>
    <mergeCell ref="AK132:AK133"/>
    <mergeCell ref="AL132:AL133"/>
    <mergeCell ref="AM132:AM133"/>
    <mergeCell ref="AN132:AN133"/>
    <mergeCell ref="B129:B131"/>
    <mergeCell ref="C129:C131"/>
    <mergeCell ref="D129:D131"/>
    <mergeCell ref="E129:E131"/>
    <mergeCell ref="O129:O131"/>
    <mergeCell ref="P129:P131"/>
    <mergeCell ref="R129:R131"/>
    <mergeCell ref="C134:C135"/>
    <mergeCell ref="D134:D135"/>
    <mergeCell ref="E134:E135"/>
    <mergeCell ref="O134:O135"/>
    <mergeCell ref="AF136:AF137"/>
    <mergeCell ref="AG136:AG137"/>
    <mergeCell ref="AH136:AH137"/>
    <mergeCell ref="AI136:AI137"/>
    <mergeCell ref="AJ136:AJ137"/>
    <mergeCell ref="AK136:AK137"/>
    <mergeCell ref="Z136:Z137"/>
    <mergeCell ref="AA136:AA137"/>
    <mergeCell ref="AB136:AB137"/>
    <mergeCell ref="AC136:AC137"/>
    <mergeCell ref="AD136:AD137"/>
    <mergeCell ref="AE136:AE137"/>
    <mergeCell ref="AD132:AD133"/>
    <mergeCell ref="AE132:AE133"/>
    <mergeCell ref="AF132:AF133"/>
    <mergeCell ref="AG132:AG133"/>
    <mergeCell ref="AH132:AH133"/>
    <mergeCell ref="AI132:AI133"/>
    <mergeCell ref="S132:S133"/>
    <mergeCell ref="Y132:Y133"/>
    <mergeCell ref="Z132:Z133"/>
    <mergeCell ref="AA132:AA133"/>
    <mergeCell ref="AB132:AB133"/>
    <mergeCell ref="AC132:AC133"/>
    <mergeCell ref="AN134:AN135"/>
    <mergeCell ref="B136:B137"/>
    <mergeCell ref="C136:C137"/>
    <mergeCell ref="D136:D137"/>
    <mergeCell ref="E136:E137"/>
    <mergeCell ref="O136:O137"/>
    <mergeCell ref="P136:P137"/>
    <mergeCell ref="R136:R137"/>
    <mergeCell ref="S136:S137"/>
    <mergeCell ref="Y136:Y137"/>
    <mergeCell ref="AH134:AH135"/>
    <mergeCell ref="AI134:AI135"/>
    <mergeCell ref="AJ134:AJ135"/>
    <mergeCell ref="AK134:AK135"/>
    <mergeCell ref="AL134:AL135"/>
    <mergeCell ref="AM134:AM135"/>
    <mergeCell ref="AB134:AB135"/>
    <mergeCell ref="AC134:AC135"/>
    <mergeCell ref="AD134:AD135"/>
    <mergeCell ref="AE134:AE135"/>
    <mergeCell ref="AF134:AF135"/>
    <mergeCell ref="AG134:AG135"/>
    <mergeCell ref="P134:P135"/>
    <mergeCell ref="R134:R135"/>
    <mergeCell ref="S134:S135"/>
    <mergeCell ref="Y134:Y135"/>
    <mergeCell ref="Z134:Z135"/>
    <mergeCell ref="AA134:AA135"/>
    <mergeCell ref="AL136:AL137"/>
    <mergeCell ref="AM136:AM137"/>
    <mergeCell ref="AN136:AN137"/>
    <mergeCell ref="B134:B135"/>
    <mergeCell ref="AL143:AL147"/>
    <mergeCell ref="AM143:AM147"/>
    <mergeCell ref="AL138:AL139"/>
    <mergeCell ref="AM138:AM139"/>
    <mergeCell ref="AN138:AN139"/>
    <mergeCell ref="B140:B142"/>
    <mergeCell ref="C140:C142"/>
    <mergeCell ref="D140:D142"/>
    <mergeCell ref="E140:E142"/>
    <mergeCell ref="O140:O142"/>
    <mergeCell ref="AD138:AD139"/>
    <mergeCell ref="AE138:AE139"/>
    <mergeCell ref="AF138:AF139"/>
    <mergeCell ref="AG138:AG139"/>
    <mergeCell ref="AH138:AH139"/>
    <mergeCell ref="AI138:AI139"/>
    <mergeCell ref="S138:S139"/>
    <mergeCell ref="Y138:Y139"/>
    <mergeCell ref="Z138:Z139"/>
    <mergeCell ref="AA138:AA139"/>
    <mergeCell ref="AB138:AB139"/>
    <mergeCell ref="AC138:AC139"/>
    <mergeCell ref="AN140:AN142"/>
    <mergeCell ref="B138:B139"/>
    <mergeCell ref="C138:C139"/>
    <mergeCell ref="D138:D139"/>
    <mergeCell ref="E138:E139"/>
    <mergeCell ref="O138:O139"/>
    <mergeCell ref="P138:P139"/>
    <mergeCell ref="R138:R139"/>
    <mergeCell ref="AJ138:AJ139"/>
    <mergeCell ref="AK138:AK139"/>
    <mergeCell ref="AJ148:AJ151"/>
    <mergeCell ref="AK148:AK151"/>
    <mergeCell ref="AL148:AL151"/>
    <mergeCell ref="AM148:AM151"/>
    <mergeCell ref="AN148:AN151"/>
    <mergeCell ref="B143:B147"/>
    <mergeCell ref="C143:C147"/>
    <mergeCell ref="D143:D147"/>
    <mergeCell ref="E143:E147"/>
    <mergeCell ref="O143:O147"/>
    <mergeCell ref="P143:P147"/>
    <mergeCell ref="R143:R147"/>
    <mergeCell ref="S143:S147"/>
    <mergeCell ref="Y143:Y147"/>
    <mergeCell ref="AH140:AH142"/>
    <mergeCell ref="AI140:AI142"/>
    <mergeCell ref="AJ140:AJ142"/>
    <mergeCell ref="AK140:AK142"/>
    <mergeCell ref="AL140:AL142"/>
    <mergeCell ref="AM140:AM142"/>
    <mergeCell ref="AB140:AB142"/>
    <mergeCell ref="AC140:AC142"/>
    <mergeCell ref="AD140:AD142"/>
    <mergeCell ref="AE140:AE142"/>
    <mergeCell ref="AF140:AF142"/>
    <mergeCell ref="AG140:AG142"/>
    <mergeCell ref="P140:P142"/>
    <mergeCell ref="R140:R142"/>
    <mergeCell ref="S140:S142"/>
    <mergeCell ref="Y140:Y142"/>
    <mergeCell ref="Z140:Z142"/>
    <mergeCell ref="AA140:AA142"/>
    <mergeCell ref="AD148:AD151"/>
    <mergeCell ref="AE148:AE151"/>
    <mergeCell ref="AF148:AF151"/>
    <mergeCell ref="AG148:AG151"/>
    <mergeCell ref="AH148:AH151"/>
    <mergeCell ref="AI148:AI151"/>
    <mergeCell ref="S148:S151"/>
    <mergeCell ref="Y148:Y151"/>
    <mergeCell ref="Z148:Z151"/>
    <mergeCell ref="AA148:AA151"/>
    <mergeCell ref="AB148:AB151"/>
    <mergeCell ref="AC148:AC151"/>
    <mergeCell ref="AN143:AN147"/>
    <mergeCell ref="B148:B151"/>
    <mergeCell ref="C148:C151"/>
    <mergeCell ref="D148:D151"/>
    <mergeCell ref="E148:E151"/>
    <mergeCell ref="O148:O151"/>
    <mergeCell ref="P148:P151"/>
    <mergeCell ref="R148:R151"/>
    <mergeCell ref="AF143:AF147"/>
    <mergeCell ref="AG143:AG147"/>
    <mergeCell ref="AH143:AH147"/>
    <mergeCell ref="AI143:AI147"/>
    <mergeCell ref="AJ143:AJ147"/>
    <mergeCell ref="AK143:AK147"/>
    <mergeCell ref="Z143:Z147"/>
    <mergeCell ref="AA143:AA147"/>
    <mergeCell ref="AB143:AB147"/>
    <mergeCell ref="AC143:AC147"/>
    <mergeCell ref="AD143:AD147"/>
    <mergeCell ref="AE143:AE147"/>
    <mergeCell ref="AM158:AM159"/>
    <mergeCell ref="AN158:AN159"/>
    <mergeCell ref="AD152:AD153"/>
    <mergeCell ref="AE152:AE153"/>
    <mergeCell ref="AF152:AF153"/>
    <mergeCell ref="AG152:AG153"/>
    <mergeCell ref="P152:P153"/>
    <mergeCell ref="R152:R153"/>
    <mergeCell ref="S152:S153"/>
    <mergeCell ref="Y152:Y153"/>
    <mergeCell ref="Z152:Z153"/>
    <mergeCell ref="AA152:AA153"/>
    <mergeCell ref="AL154:AL157"/>
    <mergeCell ref="AM154:AM157"/>
    <mergeCell ref="AN154:AN157"/>
    <mergeCell ref="B152:B153"/>
    <mergeCell ref="C152:C153"/>
    <mergeCell ref="D152:D153"/>
    <mergeCell ref="E152:E153"/>
    <mergeCell ref="O152:O153"/>
    <mergeCell ref="AF154:AF157"/>
    <mergeCell ref="AG154:AG157"/>
    <mergeCell ref="AH154:AH157"/>
    <mergeCell ref="AI154:AI157"/>
    <mergeCell ref="AJ154:AJ157"/>
    <mergeCell ref="AK154:AK157"/>
    <mergeCell ref="Z154:Z157"/>
    <mergeCell ref="AA154:AA157"/>
    <mergeCell ref="AB154:AB157"/>
    <mergeCell ref="AC154:AC157"/>
    <mergeCell ref="AD154:AD157"/>
    <mergeCell ref="AE154:AE157"/>
    <mergeCell ref="AE158:AE159"/>
    <mergeCell ref="AF158:AF159"/>
    <mergeCell ref="AG158:AG159"/>
    <mergeCell ref="AH158:AH159"/>
    <mergeCell ref="AI158:AI159"/>
    <mergeCell ref="S158:S159"/>
    <mergeCell ref="Y158:Y159"/>
    <mergeCell ref="Z158:Z159"/>
    <mergeCell ref="AA158:AA159"/>
    <mergeCell ref="AB158:AB159"/>
    <mergeCell ref="AC158:AC159"/>
    <mergeCell ref="AJ158:AJ159"/>
    <mergeCell ref="AK158:AK159"/>
    <mergeCell ref="AN152:AN153"/>
    <mergeCell ref="B154:B157"/>
    <mergeCell ref="C154:C157"/>
    <mergeCell ref="D154:D157"/>
    <mergeCell ref="E154:E157"/>
    <mergeCell ref="O154:O157"/>
    <mergeCell ref="P154:P157"/>
    <mergeCell ref="R154:R157"/>
    <mergeCell ref="S154:S157"/>
    <mergeCell ref="Y154:Y157"/>
    <mergeCell ref="AH152:AH153"/>
    <mergeCell ref="AI152:AI153"/>
    <mergeCell ref="AJ152:AJ153"/>
    <mergeCell ref="AK152:AK153"/>
    <mergeCell ref="AL152:AL153"/>
    <mergeCell ref="AM152:AM153"/>
    <mergeCell ref="AB152:AB153"/>
    <mergeCell ref="AC152:AC153"/>
    <mergeCell ref="AL158:AL159"/>
    <mergeCell ref="AN160:AN163"/>
    <mergeCell ref="B158:B159"/>
    <mergeCell ref="C158:C159"/>
    <mergeCell ref="D158:D159"/>
    <mergeCell ref="E158:E159"/>
    <mergeCell ref="O158:O159"/>
    <mergeCell ref="P158:P159"/>
    <mergeCell ref="R158:R159"/>
    <mergeCell ref="AH160:AH163"/>
    <mergeCell ref="AI160:AI163"/>
    <mergeCell ref="AJ160:AJ163"/>
    <mergeCell ref="AK160:AK163"/>
    <mergeCell ref="AL160:AL163"/>
    <mergeCell ref="AM160:AM163"/>
    <mergeCell ref="AB160:AB163"/>
    <mergeCell ref="AC160:AC163"/>
    <mergeCell ref="AD160:AD163"/>
    <mergeCell ref="AE160:AE163"/>
    <mergeCell ref="AF160:AF163"/>
    <mergeCell ref="AG160:AG163"/>
    <mergeCell ref="P160:P163"/>
    <mergeCell ref="R160:R163"/>
    <mergeCell ref="S160:S163"/>
    <mergeCell ref="Y160:Y163"/>
    <mergeCell ref="Z160:Z163"/>
    <mergeCell ref="AA160:AA163"/>
    <mergeCell ref="B160:B163"/>
    <mergeCell ref="C160:C163"/>
    <mergeCell ref="D160:D163"/>
    <mergeCell ref="E160:E163"/>
    <mergeCell ref="O160:O163"/>
    <mergeCell ref="AD158:AD159"/>
    <mergeCell ref="B167:B169"/>
    <mergeCell ref="C167:C169"/>
    <mergeCell ref="D167:D169"/>
    <mergeCell ref="E167:E169"/>
    <mergeCell ref="O167:O169"/>
    <mergeCell ref="P167:P169"/>
    <mergeCell ref="R167:R169"/>
    <mergeCell ref="AF164:AF166"/>
    <mergeCell ref="AG164:AG166"/>
    <mergeCell ref="AH164:AH166"/>
    <mergeCell ref="AI164:AI166"/>
    <mergeCell ref="AJ164:AJ166"/>
    <mergeCell ref="AK164:AK166"/>
    <mergeCell ref="Z164:Z166"/>
    <mergeCell ref="AA164:AA166"/>
    <mergeCell ref="AB164:AB166"/>
    <mergeCell ref="AC164:AC166"/>
    <mergeCell ref="AD164:AD166"/>
    <mergeCell ref="AE164:AE166"/>
    <mergeCell ref="AJ167:AJ169"/>
    <mergeCell ref="AK167:AK169"/>
    <mergeCell ref="B164:B166"/>
    <mergeCell ref="C164:C166"/>
    <mergeCell ref="D164:D166"/>
    <mergeCell ref="E164:E166"/>
    <mergeCell ref="O164:O166"/>
    <mergeCell ref="P164:P166"/>
    <mergeCell ref="R164:R166"/>
    <mergeCell ref="S164:S166"/>
    <mergeCell ref="Y164:Y166"/>
    <mergeCell ref="C170:C173"/>
    <mergeCell ref="D170:D173"/>
    <mergeCell ref="E170:E173"/>
    <mergeCell ref="O170:O173"/>
    <mergeCell ref="AD167:AD169"/>
    <mergeCell ref="AE167:AE169"/>
    <mergeCell ref="AF167:AF169"/>
    <mergeCell ref="AG167:AG169"/>
    <mergeCell ref="AH167:AH169"/>
    <mergeCell ref="AI167:AI169"/>
    <mergeCell ref="S167:S169"/>
    <mergeCell ref="Y167:Y169"/>
    <mergeCell ref="Z167:Z169"/>
    <mergeCell ref="AA167:AA169"/>
    <mergeCell ref="AB167:AB169"/>
    <mergeCell ref="AC167:AC169"/>
    <mergeCell ref="AN164:AN166"/>
    <mergeCell ref="AL167:AL169"/>
    <mergeCell ref="AM167:AM169"/>
    <mergeCell ref="AN167:AN169"/>
    <mergeCell ref="AL164:AL166"/>
    <mergeCell ref="AM164:AM166"/>
    <mergeCell ref="AN170:AN173"/>
    <mergeCell ref="R174:R176"/>
    <mergeCell ref="S174:S176"/>
    <mergeCell ref="Y174:Y176"/>
    <mergeCell ref="AH170:AH173"/>
    <mergeCell ref="AI170:AI173"/>
    <mergeCell ref="AJ170:AJ173"/>
    <mergeCell ref="AK170:AK173"/>
    <mergeCell ref="AL170:AL173"/>
    <mergeCell ref="AM170:AM173"/>
    <mergeCell ref="AB170:AB173"/>
    <mergeCell ref="AC170:AC173"/>
    <mergeCell ref="AD170:AD173"/>
    <mergeCell ref="AE170:AE173"/>
    <mergeCell ref="AF170:AF173"/>
    <mergeCell ref="AG170:AG173"/>
    <mergeCell ref="P170:P173"/>
    <mergeCell ref="R170:R173"/>
    <mergeCell ref="S170:S173"/>
    <mergeCell ref="Y170:Y173"/>
    <mergeCell ref="Z170:Z173"/>
    <mergeCell ref="AA170:AA173"/>
    <mergeCell ref="AL174:AL176"/>
    <mergeCell ref="AM174:AM176"/>
    <mergeCell ref="AN174:AN176"/>
    <mergeCell ref="B170:B173"/>
    <mergeCell ref="B177:B180"/>
    <mergeCell ref="C177:C180"/>
    <mergeCell ref="D177:D180"/>
    <mergeCell ref="E177:E180"/>
    <mergeCell ref="O177:O180"/>
    <mergeCell ref="P177:P180"/>
    <mergeCell ref="R177:R180"/>
    <mergeCell ref="AF174:AF176"/>
    <mergeCell ref="AG174:AG176"/>
    <mergeCell ref="AH174:AH176"/>
    <mergeCell ref="AI174:AI176"/>
    <mergeCell ref="AJ174:AJ176"/>
    <mergeCell ref="AK174:AK176"/>
    <mergeCell ref="Z174:Z176"/>
    <mergeCell ref="AA174:AA176"/>
    <mergeCell ref="AB174:AB176"/>
    <mergeCell ref="AC174:AC176"/>
    <mergeCell ref="AD174:AD176"/>
    <mergeCell ref="AE174:AE176"/>
    <mergeCell ref="AJ177:AJ180"/>
    <mergeCell ref="AK177:AK180"/>
    <mergeCell ref="AL177:AL180"/>
    <mergeCell ref="AM177:AM180"/>
    <mergeCell ref="AN177:AN180"/>
    <mergeCell ref="B174:B176"/>
    <mergeCell ref="C174:C176"/>
    <mergeCell ref="D174:D176"/>
    <mergeCell ref="E174:E176"/>
    <mergeCell ref="O174:O176"/>
    <mergeCell ref="P174:P176"/>
    <mergeCell ref="B181:B182"/>
    <mergeCell ref="C181:C182"/>
    <mergeCell ref="D181:D182"/>
    <mergeCell ref="E181:E182"/>
    <mergeCell ref="O181:O182"/>
    <mergeCell ref="AD177:AD180"/>
    <mergeCell ref="AE177:AE180"/>
    <mergeCell ref="AF177:AF180"/>
    <mergeCell ref="AG177:AG180"/>
    <mergeCell ref="AH177:AH180"/>
    <mergeCell ref="AI177:AI180"/>
    <mergeCell ref="S177:S180"/>
    <mergeCell ref="Y177:Y180"/>
    <mergeCell ref="Z177:Z180"/>
    <mergeCell ref="AA177:AA180"/>
    <mergeCell ref="AB177:AB180"/>
    <mergeCell ref="AC177:AC180"/>
    <mergeCell ref="AI181:AI182"/>
    <mergeCell ref="AJ181:AJ182"/>
    <mergeCell ref="AK181:AK182"/>
    <mergeCell ref="AL181:AL182"/>
    <mergeCell ref="AM181:AM182"/>
    <mergeCell ref="AN181:AN182"/>
    <mergeCell ref="AB181:AB182"/>
    <mergeCell ref="AC181:AC182"/>
    <mergeCell ref="AE181:AE182"/>
    <mergeCell ref="AF181:AF182"/>
    <mergeCell ref="AG181:AG182"/>
    <mergeCell ref="AH181:AH182"/>
    <mergeCell ref="P181:P182"/>
    <mergeCell ref="R181:R182"/>
    <mergeCell ref="S181:S182"/>
    <mergeCell ref="Y181:Y182"/>
    <mergeCell ref="Z181:Z182"/>
    <mergeCell ref="AA181:AA182"/>
    <mergeCell ref="B185:B186"/>
    <mergeCell ref="C185:C186"/>
    <mergeCell ref="D185:D186"/>
    <mergeCell ref="E185:E186"/>
    <mergeCell ref="O185:O186"/>
    <mergeCell ref="AC183:AC184"/>
    <mergeCell ref="AE183:AE184"/>
    <mergeCell ref="AF183:AF184"/>
    <mergeCell ref="AG183:AG184"/>
    <mergeCell ref="AH183:AH184"/>
    <mergeCell ref="AI183:AI184"/>
    <mergeCell ref="R183:R184"/>
    <mergeCell ref="S183:S184"/>
    <mergeCell ref="Y183:Y184"/>
    <mergeCell ref="Z183:Z184"/>
    <mergeCell ref="AA183:AA184"/>
    <mergeCell ref="AB183:AB184"/>
    <mergeCell ref="B183:B184"/>
    <mergeCell ref="C183:C184"/>
    <mergeCell ref="D183:D184"/>
    <mergeCell ref="E183:E184"/>
    <mergeCell ref="E187:E188"/>
    <mergeCell ref="O187:O188"/>
    <mergeCell ref="P187:P188"/>
    <mergeCell ref="O183:O184"/>
    <mergeCell ref="P183:P184"/>
    <mergeCell ref="AI185:AI186"/>
    <mergeCell ref="AJ185:AJ186"/>
    <mergeCell ref="AK185:AK186"/>
    <mergeCell ref="AL185:AL186"/>
    <mergeCell ref="AM185:AM186"/>
    <mergeCell ref="AN185:AN186"/>
    <mergeCell ref="AB185:AB186"/>
    <mergeCell ref="AC185:AC186"/>
    <mergeCell ref="AE185:AE186"/>
    <mergeCell ref="AF185:AF186"/>
    <mergeCell ref="AG185:AG186"/>
    <mergeCell ref="AH185:AH186"/>
    <mergeCell ref="P185:P186"/>
    <mergeCell ref="R185:R186"/>
    <mergeCell ref="S185:S186"/>
    <mergeCell ref="Y185:Y186"/>
    <mergeCell ref="Z185:Z186"/>
    <mergeCell ref="AA185:AA186"/>
    <mergeCell ref="AJ183:AJ184"/>
    <mergeCell ref="AK183:AK184"/>
    <mergeCell ref="AL183:AL184"/>
    <mergeCell ref="AM183:AM184"/>
    <mergeCell ref="AN183:AN184"/>
    <mergeCell ref="AI192:AI194"/>
    <mergeCell ref="AJ192:AJ194"/>
    <mergeCell ref="AK192:AK194"/>
    <mergeCell ref="AL192:AL194"/>
    <mergeCell ref="AM192:AM194"/>
    <mergeCell ref="AN192:AN194"/>
    <mergeCell ref="AC192:AC194"/>
    <mergeCell ref="AJ187:AJ188"/>
    <mergeCell ref="AK187:AK188"/>
    <mergeCell ref="AL187:AL188"/>
    <mergeCell ref="AM187:AM188"/>
    <mergeCell ref="AN187:AN188"/>
    <mergeCell ref="B189:B191"/>
    <mergeCell ref="C189:C191"/>
    <mergeCell ref="D189:D191"/>
    <mergeCell ref="E189:E191"/>
    <mergeCell ref="O189:O191"/>
    <mergeCell ref="AC187:AC188"/>
    <mergeCell ref="AE187:AE188"/>
    <mergeCell ref="AF187:AF188"/>
    <mergeCell ref="AG187:AG188"/>
    <mergeCell ref="AH187:AH188"/>
    <mergeCell ref="AI187:AI188"/>
    <mergeCell ref="R187:R188"/>
    <mergeCell ref="S187:S188"/>
    <mergeCell ref="Y187:Y188"/>
    <mergeCell ref="Z187:Z188"/>
    <mergeCell ref="AA187:AA188"/>
    <mergeCell ref="AB187:AB188"/>
    <mergeCell ref="B187:B188"/>
    <mergeCell ref="C187:C188"/>
    <mergeCell ref="D187:D188"/>
    <mergeCell ref="AI189:AI191"/>
    <mergeCell ref="AJ189:AJ191"/>
    <mergeCell ref="AK189:AK191"/>
    <mergeCell ref="AL189:AL191"/>
    <mergeCell ref="AM189:AM191"/>
    <mergeCell ref="AN189:AN191"/>
    <mergeCell ref="AB189:AB191"/>
    <mergeCell ref="AC189:AC191"/>
    <mergeCell ref="AE189:AE191"/>
    <mergeCell ref="AF189:AF191"/>
    <mergeCell ref="AG189:AG191"/>
    <mergeCell ref="AH189:AH191"/>
    <mergeCell ref="AD190:AD191"/>
    <mergeCell ref="P189:P191"/>
    <mergeCell ref="R189:R191"/>
    <mergeCell ref="S189:S191"/>
    <mergeCell ref="Y189:Y191"/>
    <mergeCell ref="Z189:Z191"/>
    <mergeCell ref="AA189:AA191"/>
    <mergeCell ref="AD192:AD194"/>
    <mergeCell ref="AE192:AE194"/>
    <mergeCell ref="AF192:AF194"/>
    <mergeCell ref="AG192:AG194"/>
    <mergeCell ref="AH192:AH194"/>
    <mergeCell ref="R192:R194"/>
    <mergeCell ref="S192:S194"/>
    <mergeCell ref="Y192:Y194"/>
    <mergeCell ref="Z192:Z194"/>
    <mergeCell ref="AA192:AA194"/>
    <mergeCell ref="AB192:AB194"/>
    <mergeCell ref="B199:B200"/>
    <mergeCell ref="C199:C200"/>
    <mergeCell ref="D199:D200"/>
    <mergeCell ref="E199:E200"/>
    <mergeCell ref="O199:O200"/>
    <mergeCell ref="P199:P200"/>
    <mergeCell ref="B195:B198"/>
    <mergeCell ref="C195:C198"/>
    <mergeCell ref="D195:D198"/>
    <mergeCell ref="E195:E198"/>
    <mergeCell ref="O195:O198"/>
    <mergeCell ref="P195:P198"/>
    <mergeCell ref="B192:B194"/>
    <mergeCell ref="C192:C194"/>
    <mergeCell ref="D192:D194"/>
    <mergeCell ref="E192:E194"/>
    <mergeCell ref="O192:O194"/>
    <mergeCell ref="P192:P194"/>
    <mergeCell ref="AI195:AI198"/>
    <mergeCell ref="AJ195:AJ198"/>
    <mergeCell ref="AK195:AK198"/>
    <mergeCell ref="AL195:AL198"/>
    <mergeCell ref="AM195:AM198"/>
    <mergeCell ref="AN195:AN198"/>
    <mergeCell ref="AC195:AC198"/>
    <mergeCell ref="AD195:AD198"/>
    <mergeCell ref="AE195:AE198"/>
    <mergeCell ref="AF195:AF198"/>
    <mergeCell ref="AG195:AG198"/>
    <mergeCell ref="AH195:AH198"/>
    <mergeCell ref="R195:R198"/>
    <mergeCell ref="S195:S198"/>
    <mergeCell ref="Y195:Y198"/>
    <mergeCell ref="Z195:Z198"/>
    <mergeCell ref="AA195:AA198"/>
    <mergeCell ref="AB195:AB198"/>
    <mergeCell ref="AI199:AI200"/>
    <mergeCell ref="AJ199:AJ200"/>
    <mergeCell ref="AK199:AK200"/>
    <mergeCell ref="AL199:AL200"/>
    <mergeCell ref="AM199:AM200"/>
    <mergeCell ref="AN199:AN200"/>
    <mergeCell ref="AC199:AC200"/>
    <mergeCell ref="AD199:AD200"/>
    <mergeCell ref="AE199:AE200"/>
    <mergeCell ref="AF199:AF200"/>
    <mergeCell ref="AG199:AG200"/>
    <mergeCell ref="AH199:AH200"/>
    <mergeCell ref="R199:R200"/>
    <mergeCell ref="S199:S200"/>
    <mergeCell ref="Y199:Y200"/>
    <mergeCell ref="Z199:Z200"/>
    <mergeCell ref="AA199:AA200"/>
    <mergeCell ref="AB199:AB200"/>
    <mergeCell ref="B204:B205"/>
    <mergeCell ref="C204:C205"/>
    <mergeCell ref="D204:D205"/>
    <mergeCell ref="E204:E205"/>
    <mergeCell ref="O204:O205"/>
    <mergeCell ref="P204:P205"/>
    <mergeCell ref="AI201:AI203"/>
    <mergeCell ref="AJ201:AJ203"/>
    <mergeCell ref="AK201:AK203"/>
    <mergeCell ref="AL201:AL203"/>
    <mergeCell ref="AM201:AM203"/>
    <mergeCell ref="AN201:AN203"/>
    <mergeCell ref="AC201:AC203"/>
    <mergeCell ref="AD201:AD202"/>
    <mergeCell ref="AE201:AE203"/>
    <mergeCell ref="AF201:AF203"/>
    <mergeCell ref="AG201:AG203"/>
    <mergeCell ref="AH201:AH203"/>
    <mergeCell ref="R201:R203"/>
    <mergeCell ref="S201:S203"/>
    <mergeCell ref="Y201:Y203"/>
    <mergeCell ref="Z201:Z203"/>
    <mergeCell ref="AA201:AA203"/>
    <mergeCell ref="AB201:AB203"/>
    <mergeCell ref="B201:B203"/>
    <mergeCell ref="C201:C203"/>
    <mergeCell ref="D201:D203"/>
    <mergeCell ref="E201:E203"/>
    <mergeCell ref="O201:O203"/>
    <mergeCell ref="P201:P203"/>
    <mergeCell ref="AI204:AI205"/>
    <mergeCell ref="AJ204:AJ205"/>
    <mergeCell ref="AK204:AK205"/>
    <mergeCell ref="AL204:AL205"/>
    <mergeCell ref="AM204:AM205"/>
    <mergeCell ref="AN204:AN205"/>
    <mergeCell ref="AC204:AC205"/>
    <mergeCell ref="AD204:AD205"/>
    <mergeCell ref="AE204:AE205"/>
    <mergeCell ref="AF204:AF205"/>
    <mergeCell ref="AG204:AG205"/>
    <mergeCell ref="AH204:AH205"/>
    <mergeCell ref="R204:R205"/>
    <mergeCell ref="S204:S205"/>
    <mergeCell ref="Y204:Y205"/>
    <mergeCell ref="Z204:Z205"/>
    <mergeCell ref="AA204:AA205"/>
    <mergeCell ref="AB204:AB205"/>
    <mergeCell ref="B208:B210"/>
    <mergeCell ref="C208:C210"/>
    <mergeCell ref="D208:D210"/>
    <mergeCell ref="E208:E210"/>
    <mergeCell ref="O208:O210"/>
    <mergeCell ref="P208:P210"/>
    <mergeCell ref="AI206:AI207"/>
    <mergeCell ref="AJ206:AJ207"/>
    <mergeCell ref="AK206:AK207"/>
    <mergeCell ref="AL206:AL207"/>
    <mergeCell ref="AM206:AM207"/>
    <mergeCell ref="AN206:AN207"/>
    <mergeCell ref="AC206:AC207"/>
    <mergeCell ref="AD206:AD207"/>
    <mergeCell ref="AE206:AE207"/>
    <mergeCell ref="AF206:AF207"/>
    <mergeCell ref="AG206:AG207"/>
    <mergeCell ref="AH206:AH207"/>
    <mergeCell ref="R206:R207"/>
    <mergeCell ref="S206:S207"/>
    <mergeCell ref="Y206:Y207"/>
    <mergeCell ref="Z206:Z207"/>
    <mergeCell ref="AA206:AA207"/>
    <mergeCell ref="AB206:AB207"/>
    <mergeCell ref="B206:B207"/>
    <mergeCell ref="C206:C207"/>
    <mergeCell ref="D206:D207"/>
    <mergeCell ref="E206:E207"/>
    <mergeCell ref="O206:O207"/>
    <mergeCell ref="P206:P207"/>
    <mergeCell ref="O211:O214"/>
    <mergeCell ref="P211:P214"/>
    <mergeCell ref="AI208:AI210"/>
    <mergeCell ref="V211:V214"/>
    <mergeCell ref="Y211:Y214"/>
    <mergeCell ref="Z211:Z214"/>
    <mergeCell ref="B211:B214"/>
    <mergeCell ref="C211:C214"/>
    <mergeCell ref="D211:D214"/>
    <mergeCell ref="E211:E214"/>
    <mergeCell ref="AJ208:AJ210"/>
    <mergeCell ref="AK208:AK210"/>
    <mergeCell ref="AL208:AL210"/>
    <mergeCell ref="AM208:AM210"/>
    <mergeCell ref="AN208:AN210"/>
    <mergeCell ref="AC208:AC210"/>
    <mergeCell ref="AD208:AD210"/>
    <mergeCell ref="AE208:AE210"/>
    <mergeCell ref="AF208:AF210"/>
    <mergeCell ref="AG208:AG210"/>
    <mergeCell ref="AH208:AH210"/>
    <mergeCell ref="R208:R210"/>
    <mergeCell ref="S208:S210"/>
    <mergeCell ref="Y208:Y210"/>
    <mergeCell ref="Z208:Z210"/>
    <mergeCell ref="AA208:AA210"/>
    <mergeCell ref="AB208:AB210"/>
    <mergeCell ref="AM211:AM214"/>
    <mergeCell ref="AN211:AN214"/>
    <mergeCell ref="B215:B218"/>
    <mergeCell ref="C215:C218"/>
    <mergeCell ref="D215:D218"/>
    <mergeCell ref="E215:E218"/>
    <mergeCell ref="O215:O218"/>
    <mergeCell ref="P215:P218"/>
    <mergeCell ref="R215:R218"/>
    <mergeCell ref="S215:S218"/>
    <mergeCell ref="AG211:AG214"/>
    <mergeCell ref="AH211:AH214"/>
    <mergeCell ref="AI211:AI214"/>
    <mergeCell ref="AJ211:AJ214"/>
    <mergeCell ref="AK211:AK214"/>
    <mergeCell ref="AL211:AL214"/>
    <mergeCell ref="AA211:AA214"/>
    <mergeCell ref="AB211:AB214"/>
    <mergeCell ref="AC211:AC214"/>
    <mergeCell ref="AD211:AD214"/>
    <mergeCell ref="AE211:AE214"/>
    <mergeCell ref="AF211:AF214"/>
    <mergeCell ref="R211:R214"/>
    <mergeCell ref="S211:S214"/>
    <mergeCell ref="U211:U214"/>
    <mergeCell ref="AK215:AK218"/>
    <mergeCell ref="AL215:AL218"/>
    <mergeCell ref="AM215:AM218"/>
    <mergeCell ref="AN215:AN218"/>
    <mergeCell ref="B219:B222"/>
    <mergeCell ref="C219:C222"/>
    <mergeCell ref="D219:D222"/>
    <mergeCell ref="E219:E222"/>
    <mergeCell ref="O219:O222"/>
    <mergeCell ref="P219:P222"/>
    <mergeCell ref="AE215:AE218"/>
    <mergeCell ref="AF215:AF218"/>
    <mergeCell ref="AG215:AG218"/>
    <mergeCell ref="AH215:AH218"/>
    <mergeCell ref="AI215:AI218"/>
    <mergeCell ref="AJ215:AJ218"/>
    <mergeCell ref="Y215:Y218"/>
    <mergeCell ref="Z215:Z218"/>
    <mergeCell ref="AA215:AA218"/>
    <mergeCell ref="AB215:AB218"/>
    <mergeCell ref="AC215:AC218"/>
    <mergeCell ref="AD215:AD218"/>
    <mergeCell ref="AJ219:AJ222"/>
    <mergeCell ref="AK219:AK222"/>
    <mergeCell ref="AL219:AL222"/>
    <mergeCell ref="AM219:AM222"/>
    <mergeCell ref="AN219:AN222"/>
    <mergeCell ref="C223:C224"/>
    <mergeCell ref="D223:D224"/>
    <mergeCell ref="E223:E224"/>
    <mergeCell ref="O223:O224"/>
    <mergeCell ref="AF225:AF226"/>
    <mergeCell ref="AG225:AG226"/>
    <mergeCell ref="AH225:AH226"/>
    <mergeCell ref="AI225:AI226"/>
    <mergeCell ref="AJ225:AJ226"/>
    <mergeCell ref="AK225:AK226"/>
    <mergeCell ref="Z225:Z226"/>
    <mergeCell ref="AA225:AA226"/>
    <mergeCell ref="AB225:AB226"/>
    <mergeCell ref="AC225:AC226"/>
    <mergeCell ref="AD225:AD226"/>
    <mergeCell ref="AE225:AE226"/>
    <mergeCell ref="AC219:AC222"/>
    <mergeCell ref="AE219:AE222"/>
    <mergeCell ref="AF219:AF222"/>
    <mergeCell ref="AG219:AG222"/>
    <mergeCell ref="AH219:AH222"/>
    <mergeCell ref="AI219:AI222"/>
    <mergeCell ref="R219:R222"/>
    <mergeCell ref="S219:S222"/>
    <mergeCell ref="Y219:Y222"/>
    <mergeCell ref="Z219:Z222"/>
    <mergeCell ref="AA219:AA222"/>
    <mergeCell ref="AB219:AB222"/>
    <mergeCell ref="AN223:AN224"/>
    <mergeCell ref="B225:B226"/>
    <mergeCell ref="C225:C226"/>
    <mergeCell ref="D225:D226"/>
    <mergeCell ref="E225:E226"/>
    <mergeCell ref="O225:O226"/>
    <mergeCell ref="P225:P226"/>
    <mergeCell ref="R225:R226"/>
    <mergeCell ref="S225:S226"/>
    <mergeCell ref="Y225:Y226"/>
    <mergeCell ref="AH223:AH224"/>
    <mergeCell ref="AI223:AI224"/>
    <mergeCell ref="AJ223:AJ224"/>
    <mergeCell ref="AK223:AK224"/>
    <mergeCell ref="AL223:AL224"/>
    <mergeCell ref="AM223:AM224"/>
    <mergeCell ref="AB223:AB224"/>
    <mergeCell ref="AC223:AC224"/>
    <mergeCell ref="AD223:AD224"/>
    <mergeCell ref="AE223:AE224"/>
    <mergeCell ref="AF223:AF224"/>
    <mergeCell ref="AG223:AG224"/>
    <mergeCell ref="P223:P224"/>
    <mergeCell ref="R223:R224"/>
    <mergeCell ref="S223:S224"/>
    <mergeCell ref="Y223:Y224"/>
    <mergeCell ref="Z223:Z224"/>
    <mergeCell ref="AA223:AA224"/>
    <mergeCell ref="AL225:AL226"/>
    <mergeCell ref="AM225:AM226"/>
    <mergeCell ref="AN225:AN226"/>
    <mergeCell ref="B223:B224"/>
    <mergeCell ref="AL234:AL235"/>
    <mergeCell ref="AM234:AM235"/>
    <mergeCell ref="AL227:AL231"/>
    <mergeCell ref="AM227:AM231"/>
    <mergeCell ref="AN227:AN231"/>
    <mergeCell ref="B232:B233"/>
    <mergeCell ref="C232:C233"/>
    <mergeCell ref="D232:D233"/>
    <mergeCell ref="E232:E233"/>
    <mergeCell ref="O232:O233"/>
    <mergeCell ref="AD227:AD231"/>
    <mergeCell ref="AE227:AE231"/>
    <mergeCell ref="AF227:AF231"/>
    <mergeCell ref="AG227:AG231"/>
    <mergeCell ref="AH227:AH231"/>
    <mergeCell ref="AI227:AI231"/>
    <mergeCell ref="S227:S231"/>
    <mergeCell ref="Y227:Y231"/>
    <mergeCell ref="Z227:Z231"/>
    <mergeCell ref="AA227:AA231"/>
    <mergeCell ref="AB227:AB231"/>
    <mergeCell ref="AC227:AC231"/>
    <mergeCell ref="AN232:AN233"/>
    <mergeCell ref="B227:B231"/>
    <mergeCell ref="C227:C231"/>
    <mergeCell ref="D227:D231"/>
    <mergeCell ref="E227:E231"/>
    <mergeCell ref="O227:O231"/>
    <mergeCell ref="P227:P231"/>
    <mergeCell ref="R227:R231"/>
    <mergeCell ref="AJ227:AJ231"/>
    <mergeCell ref="AK227:AK231"/>
    <mergeCell ref="AJ236:AJ237"/>
    <mergeCell ref="AK236:AK237"/>
    <mergeCell ref="AL236:AL237"/>
    <mergeCell ref="AM236:AM237"/>
    <mergeCell ref="AN236:AN237"/>
    <mergeCell ref="B234:B235"/>
    <mergeCell ref="C234:C235"/>
    <mergeCell ref="D234:D235"/>
    <mergeCell ref="E234:E235"/>
    <mergeCell ref="O234:O235"/>
    <mergeCell ref="P234:P235"/>
    <mergeCell ref="R234:R235"/>
    <mergeCell ref="S234:S235"/>
    <mergeCell ref="Y234:Y235"/>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P232:P233"/>
    <mergeCell ref="R232:R233"/>
    <mergeCell ref="S232:S233"/>
    <mergeCell ref="Y232:Y233"/>
    <mergeCell ref="Z232:Z233"/>
    <mergeCell ref="AA232:AA233"/>
    <mergeCell ref="AD236:AD237"/>
    <mergeCell ref="AE236:AE237"/>
    <mergeCell ref="AF236:AF237"/>
    <mergeCell ref="AG236:AG237"/>
    <mergeCell ref="AH236:AH237"/>
    <mergeCell ref="AI236:AI237"/>
    <mergeCell ref="S236:S237"/>
    <mergeCell ref="Y236:Y237"/>
    <mergeCell ref="Z236:Z237"/>
    <mergeCell ref="AA236:AA237"/>
    <mergeCell ref="AB236:AB237"/>
    <mergeCell ref="AC236:AC237"/>
    <mergeCell ref="AN234:AN235"/>
    <mergeCell ref="B236:B237"/>
    <mergeCell ref="C236:C237"/>
    <mergeCell ref="D236:D237"/>
    <mergeCell ref="E236:E237"/>
    <mergeCell ref="O236:O237"/>
    <mergeCell ref="P236:P237"/>
    <mergeCell ref="R236:R237"/>
    <mergeCell ref="AF234:AF235"/>
    <mergeCell ref="AG234:AG235"/>
    <mergeCell ref="AH234:AH235"/>
    <mergeCell ref="AI234:AI235"/>
    <mergeCell ref="AJ234:AJ235"/>
    <mergeCell ref="AK234:AK235"/>
    <mergeCell ref="Z234:Z235"/>
    <mergeCell ref="AA234:AA235"/>
    <mergeCell ref="AB234:AB235"/>
    <mergeCell ref="AC234:AC235"/>
    <mergeCell ref="AD234:AD235"/>
    <mergeCell ref="AE234:AE235"/>
    <mergeCell ref="AL247:AL252"/>
    <mergeCell ref="AM247:AM252"/>
    <mergeCell ref="AN247:AN252"/>
    <mergeCell ref="AD238:AD240"/>
    <mergeCell ref="AE238:AE240"/>
    <mergeCell ref="AF238:AF240"/>
    <mergeCell ref="AG238:AG240"/>
    <mergeCell ref="P238:P240"/>
    <mergeCell ref="R238:R240"/>
    <mergeCell ref="S238:S240"/>
    <mergeCell ref="Y238:Y240"/>
    <mergeCell ref="Z238:Z240"/>
    <mergeCell ref="AA238:AA240"/>
    <mergeCell ref="AL242:AL246"/>
    <mergeCell ref="AM242:AM246"/>
    <mergeCell ref="AN242:AN246"/>
    <mergeCell ref="B238:B240"/>
    <mergeCell ref="C238:C240"/>
    <mergeCell ref="D238:D240"/>
    <mergeCell ref="E238:E240"/>
    <mergeCell ref="O238:O240"/>
    <mergeCell ref="AF242:AF246"/>
    <mergeCell ref="AG242:AG246"/>
    <mergeCell ref="AH242:AH246"/>
    <mergeCell ref="AI242:AI246"/>
    <mergeCell ref="AJ242:AJ246"/>
    <mergeCell ref="AK242:AK246"/>
    <mergeCell ref="Z242:Z246"/>
    <mergeCell ref="AA242:AA246"/>
    <mergeCell ref="AB242:AB246"/>
    <mergeCell ref="AC242:AC246"/>
    <mergeCell ref="AD242:AD246"/>
    <mergeCell ref="AN238:AN240"/>
    <mergeCell ref="B242:B246"/>
    <mergeCell ref="C242:C246"/>
    <mergeCell ref="D242:D246"/>
    <mergeCell ref="E242:E246"/>
    <mergeCell ref="O242:O246"/>
    <mergeCell ref="P242:P246"/>
    <mergeCell ref="R242:R246"/>
    <mergeCell ref="S242:S246"/>
    <mergeCell ref="Y242:Y246"/>
    <mergeCell ref="AH238:AH240"/>
    <mergeCell ref="AI238:AI240"/>
    <mergeCell ref="AJ238:AJ240"/>
    <mergeCell ref="AK238:AK240"/>
    <mergeCell ref="AL238:AL240"/>
    <mergeCell ref="AM238:AM240"/>
    <mergeCell ref="AB238:AB240"/>
    <mergeCell ref="AC238:AC240"/>
    <mergeCell ref="AE242:AE246"/>
    <mergeCell ref="D253:D257"/>
    <mergeCell ref="E253:E257"/>
    <mergeCell ref="O253:O257"/>
    <mergeCell ref="AD247:AD252"/>
    <mergeCell ref="AE247:AE252"/>
    <mergeCell ref="AF247:AF252"/>
    <mergeCell ref="AG247:AG252"/>
    <mergeCell ref="AH247:AH252"/>
    <mergeCell ref="AI247:AI252"/>
    <mergeCell ref="S247:S252"/>
    <mergeCell ref="Y247:Y252"/>
    <mergeCell ref="Z247:Z252"/>
    <mergeCell ref="AA247:AA252"/>
    <mergeCell ref="AB247:AB252"/>
    <mergeCell ref="AC247:AC252"/>
    <mergeCell ref="AJ247:AJ252"/>
    <mergeCell ref="AK247:AK252"/>
    <mergeCell ref="AN253:AN257"/>
    <mergeCell ref="B247:B252"/>
    <mergeCell ref="C247:C252"/>
    <mergeCell ref="D247:D252"/>
    <mergeCell ref="E247:E252"/>
    <mergeCell ref="O247:O252"/>
    <mergeCell ref="P247:P252"/>
    <mergeCell ref="R247:R252"/>
    <mergeCell ref="Y258:Y259"/>
    <mergeCell ref="AH253:AH257"/>
    <mergeCell ref="AI253:AI257"/>
    <mergeCell ref="AJ253:AJ257"/>
    <mergeCell ref="AK253:AK257"/>
    <mergeCell ref="AL253:AL257"/>
    <mergeCell ref="AM253:AM257"/>
    <mergeCell ref="AB253:AB257"/>
    <mergeCell ref="AC253:AC257"/>
    <mergeCell ref="AD253:AD257"/>
    <mergeCell ref="AE253:AE257"/>
    <mergeCell ref="AF253:AF257"/>
    <mergeCell ref="AG253:AG257"/>
    <mergeCell ref="P253:P257"/>
    <mergeCell ref="R253:R257"/>
    <mergeCell ref="S253:S257"/>
    <mergeCell ref="Y253:Y257"/>
    <mergeCell ref="Z253:Z257"/>
    <mergeCell ref="AA253:AA257"/>
    <mergeCell ref="AL258:AL259"/>
    <mergeCell ref="AM258:AM259"/>
    <mergeCell ref="AN258:AN259"/>
    <mergeCell ref="B253:B257"/>
    <mergeCell ref="C253:C257"/>
    <mergeCell ref="B260:B264"/>
    <mergeCell ref="C260:C264"/>
    <mergeCell ref="D260:D264"/>
    <mergeCell ref="E260:E264"/>
    <mergeCell ref="O260:O264"/>
    <mergeCell ref="P260:P264"/>
    <mergeCell ref="R260:R264"/>
    <mergeCell ref="AF258:AF259"/>
    <mergeCell ref="AG258:AG259"/>
    <mergeCell ref="AH258:AH259"/>
    <mergeCell ref="AI258:AI259"/>
    <mergeCell ref="AJ258:AJ259"/>
    <mergeCell ref="AK258:AK259"/>
    <mergeCell ref="Z258:Z259"/>
    <mergeCell ref="AA258:AA259"/>
    <mergeCell ref="AB258:AB259"/>
    <mergeCell ref="AC258:AC259"/>
    <mergeCell ref="AD258:AD259"/>
    <mergeCell ref="AE258:AE259"/>
    <mergeCell ref="AK260:AK264"/>
    <mergeCell ref="AL260:AL264"/>
    <mergeCell ref="AM260:AM264"/>
    <mergeCell ref="AN260:AN264"/>
    <mergeCell ref="B258:B259"/>
    <mergeCell ref="C258:C259"/>
    <mergeCell ref="D258:D259"/>
    <mergeCell ref="E258:E259"/>
    <mergeCell ref="O258:O259"/>
    <mergeCell ref="P258:P259"/>
    <mergeCell ref="R258:R259"/>
    <mergeCell ref="S258:S259"/>
    <mergeCell ref="B265:B268"/>
    <mergeCell ref="C265:C268"/>
    <mergeCell ref="D265:D268"/>
    <mergeCell ref="E265:E268"/>
    <mergeCell ref="O265:O268"/>
    <mergeCell ref="P265:P268"/>
    <mergeCell ref="AE260:AE264"/>
    <mergeCell ref="AF260:AF264"/>
    <mergeCell ref="AG260:AG264"/>
    <mergeCell ref="AH260:AH264"/>
    <mergeCell ref="AI260:AI264"/>
    <mergeCell ref="AJ260:AJ264"/>
    <mergeCell ref="S260:S264"/>
    <mergeCell ref="Y260:Y264"/>
    <mergeCell ref="Z260:Z264"/>
    <mergeCell ref="AA260:AA264"/>
    <mergeCell ref="AB260:AB264"/>
    <mergeCell ref="AC260:AC264"/>
    <mergeCell ref="AI265:AI268"/>
    <mergeCell ref="AJ265:AJ268"/>
    <mergeCell ref="AK265:AK268"/>
    <mergeCell ref="AL265:AL268"/>
    <mergeCell ref="AM265:AM268"/>
    <mergeCell ref="AN265:AN268"/>
    <mergeCell ref="AC265:AC268"/>
    <mergeCell ref="AD265:AD268"/>
    <mergeCell ref="AE265:AE268"/>
    <mergeCell ref="AF265:AF268"/>
    <mergeCell ref="AG265:AG268"/>
    <mergeCell ref="AH265:AH268"/>
    <mergeCell ref="R265:R268"/>
    <mergeCell ref="S265:S268"/>
    <mergeCell ref="Y265:Y268"/>
    <mergeCell ref="Z265:Z268"/>
    <mergeCell ref="AA265:AA268"/>
    <mergeCell ref="AB265:AB268"/>
    <mergeCell ref="AJ269:AJ272"/>
    <mergeCell ref="AK269:AK272"/>
    <mergeCell ref="AL269:AL272"/>
    <mergeCell ref="AM269:AM272"/>
    <mergeCell ref="AN269:AN272"/>
    <mergeCell ref="B273:B276"/>
    <mergeCell ref="C273:C276"/>
    <mergeCell ref="D273:D276"/>
    <mergeCell ref="E273:E276"/>
    <mergeCell ref="O273:O276"/>
    <mergeCell ref="AC269:AC272"/>
    <mergeCell ref="AE269:AE272"/>
    <mergeCell ref="AF269:AF272"/>
    <mergeCell ref="AG269:AG272"/>
    <mergeCell ref="AH269:AH272"/>
    <mergeCell ref="AI269:AI272"/>
    <mergeCell ref="R269:R272"/>
    <mergeCell ref="S269:S272"/>
    <mergeCell ref="Y269:Y272"/>
    <mergeCell ref="Z269:Z272"/>
    <mergeCell ref="AA269:AA272"/>
    <mergeCell ref="AB269:AB272"/>
    <mergeCell ref="B269:B272"/>
    <mergeCell ref="C269:C272"/>
    <mergeCell ref="D269:D272"/>
    <mergeCell ref="E269:E272"/>
    <mergeCell ref="O269:O272"/>
    <mergeCell ref="P269:P272"/>
    <mergeCell ref="B277:B278"/>
    <mergeCell ref="C277:C278"/>
    <mergeCell ref="D277:D278"/>
    <mergeCell ref="E277:E278"/>
    <mergeCell ref="O277:O278"/>
    <mergeCell ref="P277:P278"/>
    <mergeCell ref="AI273:AI276"/>
    <mergeCell ref="AJ273:AJ276"/>
    <mergeCell ref="AK273:AK276"/>
    <mergeCell ref="AL273:AL276"/>
    <mergeCell ref="AM273:AM276"/>
    <mergeCell ref="AN273:AN276"/>
    <mergeCell ref="AB273:AB276"/>
    <mergeCell ref="AC273:AC276"/>
    <mergeCell ref="AE273:AE276"/>
    <mergeCell ref="AF273:AF276"/>
    <mergeCell ref="AG273:AG276"/>
    <mergeCell ref="AH273:AH276"/>
    <mergeCell ref="P273:P276"/>
    <mergeCell ref="R273:R276"/>
    <mergeCell ref="S273:S276"/>
    <mergeCell ref="Y273:Y276"/>
    <mergeCell ref="Z273:Z276"/>
    <mergeCell ref="AA273:AA276"/>
    <mergeCell ref="AI277:AI278"/>
    <mergeCell ref="AJ277:AJ278"/>
    <mergeCell ref="AK277:AK278"/>
    <mergeCell ref="AL277:AL278"/>
    <mergeCell ref="AM277:AM278"/>
    <mergeCell ref="AN277:AN278"/>
    <mergeCell ref="AC277:AC278"/>
    <mergeCell ref="AD277:AD278"/>
    <mergeCell ref="AE277:AE278"/>
    <mergeCell ref="AF277:AF278"/>
    <mergeCell ref="AG277:AG278"/>
    <mergeCell ref="AH277:AH278"/>
    <mergeCell ref="R277:R278"/>
    <mergeCell ref="S277:S278"/>
    <mergeCell ref="Y277:Y278"/>
    <mergeCell ref="Z277:Z278"/>
    <mergeCell ref="AA277:AA278"/>
    <mergeCell ref="AB277:AB278"/>
    <mergeCell ref="AJ279:AJ282"/>
    <mergeCell ref="AK279:AK282"/>
    <mergeCell ref="AL279:AL282"/>
    <mergeCell ref="AM279:AM282"/>
    <mergeCell ref="AN279:AN282"/>
    <mergeCell ref="B283:B286"/>
    <mergeCell ref="C283:C286"/>
    <mergeCell ref="D283:D286"/>
    <mergeCell ref="E283:E286"/>
    <mergeCell ref="O283:O286"/>
    <mergeCell ref="AD279:AD282"/>
    <mergeCell ref="AE279:AE282"/>
    <mergeCell ref="AF279:AF282"/>
    <mergeCell ref="AG279:AG282"/>
    <mergeCell ref="AH279:AH282"/>
    <mergeCell ref="AI279:AI282"/>
    <mergeCell ref="S279:S282"/>
    <mergeCell ref="Y279:Y282"/>
    <mergeCell ref="Z279:Z282"/>
    <mergeCell ref="AA279:AA282"/>
    <mergeCell ref="AB279:AB282"/>
    <mergeCell ref="AC279:AC282"/>
    <mergeCell ref="B279:B282"/>
    <mergeCell ref="C279:C282"/>
    <mergeCell ref="D279:D282"/>
    <mergeCell ref="O279:O282"/>
    <mergeCell ref="P279:P282"/>
    <mergeCell ref="R279:R282"/>
    <mergeCell ref="AN283:AN286"/>
    <mergeCell ref="B287:B289"/>
    <mergeCell ref="C287:C289"/>
    <mergeCell ref="D287:D289"/>
    <mergeCell ref="E287:E289"/>
    <mergeCell ref="O287:O289"/>
    <mergeCell ref="P287:P289"/>
    <mergeCell ref="R287:R289"/>
    <mergeCell ref="S287:S289"/>
    <mergeCell ref="Y287:Y289"/>
    <mergeCell ref="AH283:AH286"/>
    <mergeCell ref="AI283:AI286"/>
    <mergeCell ref="AJ283:AJ286"/>
    <mergeCell ref="AK283:AK286"/>
    <mergeCell ref="AL283:AL286"/>
    <mergeCell ref="AM283:AM286"/>
    <mergeCell ref="AB283:AB286"/>
    <mergeCell ref="AC283:AC286"/>
    <mergeCell ref="AD283:AD286"/>
    <mergeCell ref="AE283:AE286"/>
    <mergeCell ref="AF283:AF286"/>
    <mergeCell ref="AG283:AG286"/>
    <mergeCell ref="P283:P286"/>
    <mergeCell ref="R283:R286"/>
    <mergeCell ref="S283:S286"/>
    <mergeCell ref="Y283:Y286"/>
    <mergeCell ref="P292:P294"/>
    <mergeCell ref="R292:R294"/>
    <mergeCell ref="S292:S294"/>
    <mergeCell ref="Y292:Y294"/>
    <mergeCell ref="Z292:Z294"/>
    <mergeCell ref="AA292:AA294"/>
    <mergeCell ref="B290:B291"/>
    <mergeCell ref="C290:C291"/>
    <mergeCell ref="D290:D291"/>
    <mergeCell ref="E290:E291"/>
    <mergeCell ref="O290:O291"/>
    <mergeCell ref="P290:P291"/>
    <mergeCell ref="R290:R291"/>
    <mergeCell ref="AF287:AF289"/>
    <mergeCell ref="AG287:AG289"/>
    <mergeCell ref="AH287:AH289"/>
    <mergeCell ref="AI287:AI289"/>
    <mergeCell ref="Z287:Z289"/>
    <mergeCell ref="AA287:AA289"/>
    <mergeCell ref="AB287:AB289"/>
    <mergeCell ref="AC287:AC289"/>
    <mergeCell ref="AD287:AD289"/>
    <mergeCell ref="AE287:AE289"/>
    <mergeCell ref="AD290:AD291"/>
    <mergeCell ref="AE290:AE291"/>
    <mergeCell ref="AF290:AF291"/>
    <mergeCell ref="AG290:AG291"/>
    <mergeCell ref="AH290:AH291"/>
    <mergeCell ref="AI290:AI291"/>
    <mergeCell ref="S290:S291"/>
    <mergeCell ref="Y290:Y291"/>
    <mergeCell ref="Z290:Z291"/>
    <mergeCell ref="Z295:Z296"/>
    <mergeCell ref="AA295:AA296"/>
    <mergeCell ref="AB295:AB296"/>
    <mergeCell ref="AC295:AC296"/>
    <mergeCell ref="AD295:AD296"/>
    <mergeCell ref="AE295:AE296"/>
    <mergeCell ref="AC290:AC291"/>
    <mergeCell ref="Z283:Z286"/>
    <mergeCell ref="AA283:AA286"/>
    <mergeCell ref="AL287:AL289"/>
    <mergeCell ref="AM287:AM289"/>
    <mergeCell ref="AN287:AN289"/>
    <mergeCell ref="AL290:AL291"/>
    <mergeCell ref="AM290:AM291"/>
    <mergeCell ref="AN290:AN291"/>
    <mergeCell ref="AD292:AD294"/>
    <mergeCell ref="AE292:AE294"/>
    <mergeCell ref="AF292:AF294"/>
    <mergeCell ref="AG292:AG294"/>
    <mergeCell ref="AJ287:AJ289"/>
    <mergeCell ref="AK287:AK289"/>
    <mergeCell ref="AJ290:AJ291"/>
    <mergeCell ref="AK290:AK291"/>
    <mergeCell ref="AA290:AA291"/>
    <mergeCell ref="AB290:AB291"/>
    <mergeCell ref="AN292:AN294"/>
    <mergeCell ref="B295:B296"/>
    <mergeCell ref="C295:C296"/>
    <mergeCell ref="D295:D296"/>
    <mergeCell ref="E295:E296"/>
    <mergeCell ref="O295:O296"/>
    <mergeCell ref="P295:P296"/>
    <mergeCell ref="R295:R296"/>
    <mergeCell ref="S295:S296"/>
    <mergeCell ref="Y295:Y296"/>
    <mergeCell ref="AH292:AH294"/>
    <mergeCell ref="AI292:AI294"/>
    <mergeCell ref="AJ292:AJ294"/>
    <mergeCell ref="AK292:AK294"/>
    <mergeCell ref="AL292:AL294"/>
    <mergeCell ref="AM292:AM294"/>
    <mergeCell ref="AB292:AB294"/>
    <mergeCell ref="AC292:AC294"/>
    <mergeCell ref="AL295:AL296"/>
    <mergeCell ref="AM295:AM296"/>
    <mergeCell ref="AN295:AN296"/>
    <mergeCell ref="B292:B294"/>
    <mergeCell ref="C292:C294"/>
    <mergeCell ref="D292:D294"/>
    <mergeCell ref="E292:E294"/>
    <mergeCell ref="O292:O294"/>
    <mergeCell ref="AF295:AF296"/>
    <mergeCell ref="AG295:AG296"/>
    <mergeCell ref="AH295:AH296"/>
    <mergeCell ref="AI295:AI296"/>
    <mergeCell ref="AJ295:AJ296"/>
    <mergeCell ref="AK295:AK296"/>
    <mergeCell ref="AL301:AL302"/>
    <mergeCell ref="AM301:AM302"/>
    <mergeCell ref="AL297:AL298"/>
    <mergeCell ref="AM297:AM298"/>
    <mergeCell ref="AN297:AN298"/>
    <mergeCell ref="B299:B300"/>
    <mergeCell ref="C299:C300"/>
    <mergeCell ref="D299:D300"/>
    <mergeCell ref="E299:E300"/>
    <mergeCell ref="O299:O300"/>
    <mergeCell ref="AD297:AD298"/>
    <mergeCell ref="AE297:AE298"/>
    <mergeCell ref="AF297:AF298"/>
    <mergeCell ref="AG297:AG298"/>
    <mergeCell ref="AH297:AH298"/>
    <mergeCell ref="AI297:AI298"/>
    <mergeCell ref="S297:S298"/>
    <mergeCell ref="Y297:Y298"/>
    <mergeCell ref="Z297:Z298"/>
    <mergeCell ref="AA297:AA298"/>
    <mergeCell ref="AB297:AB298"/>
    <mergeCell ref="AC297:AC298"/>
    <mergeCell ref="AN299:AN300"/>
    <mergeCell ref="B297:B298"/>
    <mergeCell ref="C297:C298"/>
    <mergeCell ref="D297:D298"/>
    <mergeCell ref="E297:E298"/>
    <mergeCell ref="O297:O298"/>
    <mergeCell ref="P297:P298"/>
    <mergeCell ref="R297:R298"/>
    <mergeCell ref="AJ297:AJ298"/>
    <mergeCell ref="AK297:AK298"/>
    <mergeCell ref="AJ303:AJ304"/>
    <mergeCell ref="AK303:AK304"/>
    <mergeCell ref="AL303:AL304"/>
    <mergeCell ref="AM303:AM304"/>
    <mergeCell ref="AN303:AN304"/>
    <mergeCell ref="B301:B302"/>
    <mergeCell ref="C301:C302"/>
    <mergeCell ref="D301:D302"/>
    <mergeCell ref="E301:E302"/>
    <mergeCell ref="O301:O302"/>
    <mergeCell ref="P301:P302"/>
    <mergeCell ref="R301:R302"/>
    <mergeCell ref="S301:S302"/>
    <mergeCell ref="Y301:Y302"/>
    <mergeCell ref="AH299:AH300"/>
    <mergeCell ref="AI299:AI300"/>
    <mergeCell ref="AJ299:AJ300"/>
    <mergeCell ref="AK299:AK300"/>
    <mergeCell ref="AL299:AL300"/>
    <mergeCell ref="AM299:AM300"/>
    <mergeCell ref="AB299:AB300"/>
    <mergeCell ref="AC299:AC300"/>
    <mergeCell ref="AD299:AD300"/>
    <mergeCell ref="AE299:AE300"/>
    <mergeCell ref="AF299:AF300"/>
    <mergeCell ref="AG299:AG300"/>
    <mergeCell ref="P299:P300"/>
    <mergeCell ref="R299:R300"/>
    <mergeCell ref="S299:S300"/>
    <mergeCell ref="Y299:Y300"/>
    <mergeCell ref="Z299:Z300"/>
    <mergeCell ref="AA299:AA300"/>
    <mergeCell ref="AD303:AD304"/>
    <mergeCell ref="AE303:AE304"/>
    <mergeCell ref="AF303:AF304"/>
    <mergeCell ref="AG303:AG304"/>
    <mergeCell ref="AH303:AH304"/>
    <mergeCell ref="AI303:AI304"/>
    <mergeCell ref="S303:S304"/>
    <mergeCell ref="Y303:Y304"/>
    <mergeCell ref="Z303:Z304"/>
    <mergeCell ref="AA303:AA304"/>
    <mergeCell ref="AB303:AB304"/>
    <mergeCell ref="AC303:AC304"/>
    <mergeCell ref="AN301:AN302"/>
    <mergeCell ref="B303:B304"/>
    <mergeCell ref="C303:C304"/>
    <mergeCell ref="D303:D304"/>
    <mergeCell ref="E303:E304"/>
    <mergeCell ref="O303:O304"/>
    <mergeCell ref="P303:P304"/>
    <mergeCell ref="R303:R304"/>
    <mergeCell ref="AF301:AF302"/>
    <mergeCell ref="AG301:AG302"/>
    <mergeCell ref="AH301:AH302"/>
    <mergeCell ref="AI301:AI302"/>
    <mergeCell ref="AJ301:AJ302"/>
    <mergeCell ref="AK301:AK302"/>
    <mergeCell ref="Z301:Z302"/>
    <mergeCell ref="AA301:AA302"/>
    <mergeCell ref="AB301:AB302"/>
    <mergeCell ref="AC301:AC302"/>
    <mergeCell ref="AD301:AD302"/>
    <mergeCell ref="AE301:AE302"/>
    <mergeCell ref="AL308:AL311"/>
    <mergeCell ref="AM308:AM311"/>
    <mergeCell ref="AN308:AN311"/>
    <mergeCell ref="B305:B307"/>
    <mergeCell ref="C305:C307"/>
    <mergeCell ref="D305:D307"/>
    <mergeCell ref="E305:E307"/>
    <mergeCell ref="O305:O307"/>
    <mergeCell ref="AF308:AF311"/>
    <mergeCell ref="AG308:AG311"/>
    <mergeCell ref="AH308:AH311"/>
    <mergeCell ref="AI308:AI311"/>
    <mergeCell ref="AJ308:AJ311"/>
    <mergeCell ref="AK308:AK311"/>
    <mergeCell ref="Z308:Z311"/>
    <mergeCell ref="AA308:AA311"/>
    <mergeCell ref="AB308:AB311"/>
    <mergeCell ref="AC308:AC311"/>
    <mergeCell ref="AD308:AD311"/>
    <mergeCell ref="AE308:AE311"/>
    <mergeCell ref="AK312:AK315"/>
    <mergeCell ref="AN305:AN307"/>
    <mergeCell ref="B308:B311"/>
    <mergeCell ref="C308:C311"/>
    <mergeCell ref="D308:D311"/>
    <mergeCell ref="E308:E311"/>
    <mergeCell ref="O308:O311"/>
    <mergeCell ref="P308:P311"/>
    <mergeCell ref="R308:R311"/>
    <mergeCell ref="S308:S311"/>
    <mergeCell ref="Y308:Y311"/>
    <mergeCell ref="AH305:AH307"/>
    <mergeCell ref="AI305:AI307"/>
    <mergeCell ref="AJ305:AJ307"/>
    <mergeCell ref="AK305:AK307"/>
    <mergeCell ref="AL305:AL307"/>
    <mergeCell ref="AM305:AM307"/>
    <mergeCell ref="AB305:AB307"/>
    <mergeCell ref="AC305:AC307"/>
    <mergeCell ref="AL312:AL315"/>
    <mergeCell ref="AM312:AM315"/>
    <mergeCell ref="AN312:AN315"/>
    <mergeCell ref="AD305:AD307"/>
    <mergeCell ref="AE305:AE307"/>
    <mergeCell ref="AF305:AF307"/>
    <mergeCell ref="AG305:AG307"/>
    <mergeCell ref="P305:P307"/>
    <mergeCell ref="R305:R307"/>
    <mergeCell ref="S305:S307"/>
    <mergeCell ref="Y305:Y307"/>
    <mergeCell ref="Z305:Z307"/>
    <mergeCell ref="AA305:AA307"/>
    <mergeCell ref="C316:C318"/>
    <mergeCell ref="D316:D318"/>
    <mergeCell ref="E316:E318"/>
    <mergeCell ref="O316:O318"/>
    <mergeCell ref="AD312:AD315"/>
    <mergeCell ref="AE312:AE315"/>
    <mergeCell ref="AF312:AF315"/>
    <mergeCell ref="AG312:AG315"/>
    <mergeCell ref="AH312:AH315"/>
    <mergeCell ref="AI312:AI315"/>
    <mergeCell ref="S312:S315"/>
    <mergeCell ref="Y312:Y315"/>
    <mergeCell ref="Z312:Z315"/>
    <mergeCell ref="AA312:AA315"/>
    <mergeCell ref="AB312:AB315"/>
    <mergeCell ref="AC312:AC315"/>
    <mergeCell ref="AJ312:AJ315"/>
    <mergeCell ref="AN316:AN318"/>
    <mergeCell ref="B312:B315"/>
    <mergeCell ref="C312:C315"/>
    <mergeCell ref="D312:D315"/>
    <mergeCell ref="E312:E315"/>
    <mergeCell ref="O312:O315"/>
    <mergeCell ref="P312:P315"/>
    <mergeCell ref="R312:R315"/>
    <mergeCell ref="S319:S321"/>
    <mergeCell ref="Y319:Y321"/>
    <mergeCell ref="AH316:AH318"/>
    <mergeCell ref="AI316:AI318"/>
    <mergeCell ref="AJ316:AJ318"/>
    <mergeCell ref="AK316:AK318"/>
    <mergeCell ref="AL316:AL318"/>
    <mergeCell ref="AM316:AM318"/>
    <mergeCell ref="AB316:AB318"/>
    <mergeCell ref="AC316:AC318"/>
    <mergeCell ref="AD316:AD318"/>
    <mergeCell ref="AE316:AE318"/>
    <mergeCell ref="AF316:AF318"/>
    <mergeCell ref="AG316:AG318"/>
    <mergeCell ref="P316:P318"/>
    <mergeCell ref="R316:R318"/>
    <mergeCell ref="S316:S318"/>
    <mergeCell ref="Y316:Y318"/>
    <mergeCell ref="Z316:Z318"/>
    <mergeCell ref="AA316:AA318"/>
    <mergeCell ref="AL319:AL321"/>
    <mergeCell ref="AM319:AM321"/>
    <mergeCell ref="AN319:AN321"/>
    <mergeCell ref="B316:B318"/>
    <mergeCell ref="B322:B324"/>
    <mergeCell ref="C322:C324"/>
    <mergeCell ref="D322:D324"/>
    <mergeCell ref="E322:E324"/>
    <mergeCell ref="O322:O324"/>
    <mergeCell ref="P322:P324"/>
    <mergeCell ref="R322:R324"/>
    <mergeCell ref="AF319:AF321"/>
    <mergeCell ref="AG319:AG321"/>
    <mergeCell ref="AH319:AH321"/>
    <mergeCell ref="AI319:AI321"/>
    <mergeCell ref="AJ319:AJ321"/>
    <mergeCell ref="AK319:AK321"/>
    <mergeCell ref="Z319:Z321"/>
    <mergeCell ref="AA319:AA321"/>
    <mergeCell ref="AB319:AB321"/>
    <mergeCell ref="AC319:AC321"/>
    <mergeCell ref="AD319:AD320"/>
    <mergeCell ref="AE319:AE321"/>
    <mergeCell ref="AK322:AK324"/>
    <mergeCell ref="AL322:AL324"/>
    <mergeCell ref="AM322:AM324"/>
    <mergeCell ref="AN322:AN324"/>
    <mergeCell ref="AD323:AD324"/>
    <mergeCell ref="B319:B321"/>
    <mergeCell ref="C319:C321"/>
    <mergeCell ref="D319:D321"/>
    <mergeCell ref="E319:E321"/>
    <mergeCell ref="O319:O321"/>
    <mergeCell ref="P319:P321"/>
    <mergeCell ref="R319:R321"/>
    <mergeCell ref="B325:B326"/>
    <mergeCell ref="C325:C326"/>
    <mergeCell ref="D325:D326"/>
    <mergeCell ref="E325:E326"/>
    <mergeCell ref="O325:O326"/>
    <mergeCell ref="AE322:AE324"/>
    <mergeCell ref="AF322:AF324"/>
    <mergeCell ref="AG322:AG324"/>
    <mergeCell ref="AH322:AH324"/>
    <mergeCell ref="AI322:AI324"/>
    <mergeCell ref="AJ322:AJ324"/>
    <mergeCell ref="S322:S324"/>
    <mergeCell ref="Y322:Y324"/>
    <mergeCell ref="Z322:Z324"/>
    <mergeCell ref="AA322:AA324"/>
    <mergeCell ref="AB322:AB324"/>
    <mergeCell ref="AC322:AC324"/>
    <mergeCell ref="AI325:AI326"/>
    <mergeCell ref="AJ325:AJ326"/>
    <mergeCell ref="AK325:AK326"/>
    <mergeCell ref="AL325:AL326"/>
    <mergeCell ref="AL334:AL338"/>
    <mergeCell ref="AM325:AM326"/>
    <mergeCell ref="AN325:AN326"/>
    <mergeCell ref="AB325:AB326"/>
    <mergeCell ref="AC325:AC326"/>
    <mergeCell ref="AE325:AE326"/>
    <mergeCell ref="AF325:AF326"/>
    <mergeCell ref="AG325:AG326"/>
    <mergeCell ref="AH325:AH326"/>
    <mergeCell ref="P325:P326"/>
    <mergeCell ref="R325:R326"/>
    <mergeCell ref="S325:S326"/>
    <mergeCell ref="Y325:Y326"/>
    <mergeCell ref="Z325:Z326"/>
    <mergeCell ref="AA325:AA326"/>
    <mergeCell ref="AJ327:AJ329"/>
    <mergeCell ref="AK327:AK329"/>
    <mergeCell ref="AL327:AL329"/>
    <mergeCell ref="AM327:AM329"/>
    <mergeCell ref="AN327:AN329"/>
    <mergeCell ref="AC327:AC329"/>
    <mergeCell ref="AE327:AE329"/>
    <mergeCell ref="AF327:AF329"/>
    <mergeCell ref="AG327:AG329"/>
    <mergeCell ref="AH327:AH329"/>
    <mergeCell ref="AI327:AI329"/>
    <mergeCell ref="R327:R329"/>
    <mergeCell ref="S327:S329"/>
    <mergeCell ref="Y327:Y329"/>
    <mergeCell ref="Z327:Z329"/>
    <mergeCell ref="AA327:AA329"/>
    <mergeCell ref="AB327:AB329"/>
    <mergeCell ref="AA334:AA338"/>
    <mergeCell ref="AB334:AB338"/>
    <mergeCell ref="AC334:AC338"/>
    <mergeCell ref="AD334:AD338"/>
    <mergeCell ref="AE334:AE338"/>
    <mergeCell ref="B327:B329"/>
    <mergeCell ref="C327:C329"/>
    <mergeCell ref="D327:D329"/>
    <mergeCell ref="E327:E329"/>
    <mergeCell ref="O327:O329"/>
    <mergeCell ref="P327:P329"/>
    <mergeCell ref="AD331:AD333"/>
    <mergeCell ref="AE331:AE333"/>
    <mergeCell ref="AF331:AF333"/>
    <mergeCell ref="AG331:AG333"/>
    <mergeCell ref="P331:P333"/>
    <mergeCell ref="R331:R333"/>
    <mergeCell ref="S331:S333"/>
    <mergeCell ref="Y331:Y333"/>
    <mergeCell ref="Z331:Z333"/>
    <mergeCell ref="AA331:AA333"/>
    <mergeCell ref="AN331:AN333"/>
    <mergeCell ref="B334:B338"/>
    <mergeCell ref="C334:C338"/>
    <mergeCell ref="D334:D338"/>
    <mergeCell ref="E334:E338"/>
    <mergeCell ref="O334:O338"/>
    <mergeCell ref="P334:P338"/>
    <mergeCell ref="R334:R338"/>
    <mergeCell ref="S334:S338"/>
    <mergeCell ref="Y334:Y338"/>
    <mergeCell ref="AH331:AH333"/>
    <mergeCell ref="AI331:AI333"/>
    <mergeCell ref="AJ331:AJ333"/>
    <mergeCell ref="AK331:AK333"/>
    <mergeCell ref="AL331:AL333"/>
    <mergeCell ref="AM331:AM333"/>
    <mergeCell ref="AB331:AB333"/>
    <mergeCell ref="AC331:AC333"/>
    <mergeCell ref="AM334:AM338"/>
    <mergeCell ref="AN334:AN338"/>
    <mergeCell ref="B331:B333"/>
    <mergeCell ref="C331:C333"/>
    <mergeCell ref="D331:D333"/>
    <mergeCell ref="E331:E333"/>
    <mergeCell ref="O331:O333"/>
    <mergeCell ref="AF334:AF338"/>
    <mergeCell ref="AG334:AG338"/>
    <mergeCell ref="AH334:AH338"/>
    <mergeCell ref="AI334:AI338"/>
    <mergeCell ref="AJ334:AJ338"/>
    <mergeCell ref="AK334:AK338"/>
    <mergeCell ref="Z334:Z338"/>
    <mergeCell ref="AL339:AL340"/>
    <mergeCell ref="AM339:AM340"/>
    <mergeCell ref="AN339:AN340"/>
    <mergeCell ref="B341:B343"/>
    <mergeCell ref="C341:C343"/>
    <mergeCell ref="D341:D343"/>
    <mergeCell ref="E341:E343"/>
    <mergeCell ref="O341:O343"/>
    <mergeCell ref="AD339:AD340"/>
    <mergeCell ref="AE339:AE340"/>
    <mergeCell ref="AF339:AF340"/>
    <mergeCell ref="AG339:AG340"/>
    <mergeCell ref="AH339:AH340"/>
    <mergeCell ref="AI339:AI340"/>
    <mergeCell ref="S339:S340"/>
    <mergeCell ref="Y339:Y340"/>
    <mergeCell ref="Z339:Z340"/>
    <mergeCell ref="AA339:AA340"/>
    <mergeCell ref="AB339:AB340"/>
    <mergeCell ref="AC339:AC340"/>
    <mergeCell ref="AN341:AN343"/>
    <mergeCell ref="B339:B340"/>
    <mergeCell ref="C339:C340"/>
    <mergeCell ref="D339:D340"/>
    <mergeCell ref="E339:E340"/>
    <mergeCell ref="O339:O340"/>
    <mergeCell ref="P339:P340"/>
    <mergeCell ref="R339:R340"/>
    <mergeCell ref="AJ339:AJ340"/>
    <mergeCell ref="AK339:AK340"/>
    <mergeCell ref="S344:S346"/>
    <mergeCell ref="Y344:Y346"/>
    <mergeCell ref="AH341:AH343"/>
    <mergeCell ref="AI341:AI343"/>
    <mergeCell ref="AJ341:AJ343"/>
    <mergeCell ref="AK341:AK343"/>
    <mergeCell ref="AL341:AL343"/>
    <mergeCell ref="AM341:AM343"/>
    <mergeCell ref="AB341:AB343"/>
    <mergeCell ref="AC341:AC343"/>
    <mergeCell ref="AD341:AD343"/>
    <mergeCell ref="AE341:AE343"/>
    <mergeCell ref="AF341:AF343"/>
    <mergeCell ref="AG341:AG343"/>
    <mergeCell ref="P341:P343"/>
    <mergeCell ref="R341:R343"/>
    <mergeCell ref="S341:S343"/>
    <mergeCell ref="Y341:Y343"/>
    <mergeCell ref="Z341:Z343"/>
    <mergeCell ref="AA341:AA343"/>
    <mergeCell ref="AL344:AL346"/>
    <mergeCell ref="AM344:AM346"/>
    <mergeCell ref="AN344:AN346"/>
    <mergeCell ref="B347:B348"/>
    <mergeCell ref="C347:C348"/>
    <mergeCell ref="D347:D348"/>
    <mergeCell ref="E347:E348"/>
    <mergeCell ref="O347:O348"/>
    <mergeCell ref="P347:P348"/>
    <mergeCell ref="R347:R348"/>
    <mergeCell ref="AF344:AF346"/>
    <mergeCell ref="AG344:AG346"/>
    <mergeCell ref="AH344:AH346"/>
    <mergeCell ref="AI344:AI346"/>
    <mergeCell ref="AJ344:AJ346"/>
    <mergeCell ref="AK344:AK346"/>
    <mergeCell ref="Z344:Z346"/>
    <mergeCell ref="AA344:AA346"/>
    <mergeCell ref="AB344:AB346"/>
    <mergeCell ref="AC344:AC346"/>
    <mergeCell ref="AD344:AD346"/>
    <mergeCell ref="AE344:AE346"/>
    <mergeCell ref="AJ347:AJ348"/>
    <mergeCell ref="AK347:AK348"/>
    <mergeCell ref="AL347:AL348"/>
    <mergeCell ref="AM347:AM348"/>
    <mergeCell ref="AN347:AN348"/>
    <mergeCell ref="B344:B346"/>
    <mergeCell ref="C344:C346"/>
    <mergeCell ref="D344:D346"/>
    <mergeCell ref="E344:E346"/>
    <mergeCell ref="O344:O346"/>
    <mergeCell ref="P344:P346"/>
    <mergeCell ref="R344:R346"/>
    <mergeCell ref="C349:C350"/>
    <mergeCell ref="D349:D350"/>
    <mergeCell ref="E349:E350"/>
    <mergeCell ref="O349:O350"/>
    <mergeCell ref="AF352:AF354"/>
    <mergeCell ref="AG352:AG354"/>
    <mergeCell ref="AH352:AH354"/>
    <mergeCell ref="AI352:AI354"/>
    <mergeCell ref="AJ352:AJ354"/>
    <mergeCell ref="AK352:AK354"/>
    <mergeCell ref="Z352:Z354"/>
    <mergeCell ref="AA352:AA354"/>
    <mergeCell ref="AB352:AB354"/>
    <mergeCell ref="AC352:AC354"/>
    <mergeCell ref="AD352:AD354"/>
    <mergeCell ref="AE352:AE354"/>
    <mergeCell ref="AD347:AD348"/>
    <mergeCell ref="AE347:AE348"/>
    <mergeCell ref="AF347:AF348"/>
    <mergeCell ref="AG347:AG348"/>
    <mergeCell ref="AH347:AH348"/>
    <mergeCell ref="AI347:AI348"/>
    <mergeCell ref="S347:S348"/>
    <mergeCell ref="Y347:Y348"/>
    <mergeCell ref="Z347:Z348"/>
    <mergeCell ref="AA347:AA348"/>
    <mergeCell ref="AB347:AB348"/>
    <mergeCell ref="AC347:AC348"/>
    <mergeCell ref="AN349:AN350"/>
    <mergeCell ref="B352:B354"/>
    <mergeCell ref="C352:C354"/>
    <mergeCell ref="D352:D354"/>
    <mergeCell ref="E352:E354"/>
    <mergeCell ref="O352:O354"/>
    <mergeCell ref="P352:P354"/>
    <mergeCell ref="R352:R354"/>
    <mergeCell ref="S352:S354"/>
    <mergeCell ref="Y352:Y354"/>
    <mergeCell ref="AH349:AH350"/>
    <mergeCell ref="AI349:AI350"/>
    <mergeCell ref="AJ349:AJ350"/>
    <mergeCell ref="AK349:AK350"/>
    <mergeCell ref="AL349:AL350"/>
    <mergeCell ref="AM349:AM350"/>
    <mergeCell ref="AB349:AB350"/>
    <mergeCell ref="AC349:AC350"/>
    <mergeCell ref="AD349:AD350"/>
    <mergeCell ref="AE349:AE350"/>
    <mergeCell ref="AF349:AF350"/>
    <mergeCell ref="AG349:AG350"/>
    <mergeCell ref="P349:P350"/>
    <mergeCell ref="R349:R350"/>
    <mergeCell ref="S349:S350"/>
    <mergeCell ref="Y349:Y350"/>
    <mergeCell ref="Z349:Z350"/>
    <mergeCell ref="AA349:AA350"/>
    <mergeCell ref="AL352:AL354"/>
    <mergeCell ref="AM352:AM354"/>
    <mergeCell ref="AN352:AN354"/>
    <mergeCell ref="B349:B350"/>
    <mergeCell ref="AL362:AL363"/>
    <mergeCell ref="AM362:AM363"/>
    <mergeCell ref="AL355:AL358"/>
    <mergeCell ref="AM355:AM358"/>
    <mergeCell ref="AN355:AN358"/>
    <mergeCell ref="B359:B361"/>
    <mergeCell ref="C359:C361"/>
    <mergeCell ref="D359:D361"/>
    <mergeCell ref="E359:E361"/>
    <mergeCell ref="O359:O361"/>
    <mergeCell ref="AD355:AD358"/>
    <mergeCell ref="AE355:AE358"/>
    <mergeCell ref="AF355:AF358"/>
    <mergeCell ref="AG355:AG358"/>
    <mergeCell ref="AH355:AH358"/>
    <mergeCell ref="AI355:AI358"/>
    <mergeCell ref="S355:S358"/>
    <mergeCell ref="Y355:Y358"/>
    <mergeCell ref="Z355:Z358"/>
    <mergeCell ref="AA355:AA358"/>
    <mergeCell ref="AB355:AB358"/>
    <mergeCell ref="AC355:AC358"/>
    <mergeCell ref="AN359:AN361"/>
    <mergeCell ref="B355:B358"/>
    <mergeCell ref="C355:C358"/>
    <mergeCell ref="D355:D358"/>
    <mergeCell ref="E355:E358"/>
    <mergeCell ref="O355:O358"/>
    <mergeCell ref="P355:P358"/>
    <mergeCell ref="R355:R358"/>
    <mergeCell ref="AJ355:AJ358"/>
    <mergeCell ref="AK355:AK358"/>
    <mergeCell ref="AJ364:AJ366"/>
    <mergeCell ref="AK364:AK366"/>
    <mergeCell ref="AL364:AL366"/>
    <mergeCell ref="AM364:AM366"/>
    <mergeCell ref="AN364:AN366"/>
    <mergeCell ref="B362:B363"/>
    <mergeCell ref="C362:C363"/>
    <mergeCell ref="D362:D363"/>
    <mergeCell ref="E362:E363"/>
    <mergeCell ref="O362:O363"/>
    <mergeCell ref="P362:P363"/>
    <mergeCell ref="R362:R363"/>
    <mergeCell ref="S362:S363"/>
    <mergeCell ref="Y362:Y363"/>
    <mergeCell ref="AH359:AH361"/>
    <mergeCell ref="AI359:AI361"/>
    <mergeCell ref="AJ359:AJ361"/>
    <mergeCell ref="AK359:AK361"/>
    <mergeCell ref="AL359:AL361"/>
    <mergeCell ref="AM359:AM361"/>
    <mergeCell ref="AB359:AB361"/>
    <mergeCell ref="AC359:AC361"/>
    <mergeCell ref="AD359:AD361"/>
    <mergeCell ref="AE359:AE361"/>
    <mergeCell ref="AF359:AF361"/>
    <mergeCell ref="AG359:AG361"/>
    <mergeCell ref="P359:P361"/>
    <mergeCell ref="R359:R361"/>
    <mergeCell ref="S359:S361"/>
    <mergeCell ref="Y359:Y361"/>
    <mergeCell ref="Z359:Z361"/>
    <mergeCell ref="AA359:AA361"/>
    <mergeCell ref="AD364:AD366"/>
    <mergeCell ref="AE364:AE366"/>
    <mergeCell ref="AF364:AF366"/>
    <mergeCell ref="AG364:AG366"/>
    <mergeCell ref="AH364:AH366"/>
    <mergeCell ref="AI364:AI366"/>
    <mergeCell ref="S364:S366"/>
    <mergeCell ref="Y364:Y366"/>
    <mergeCell ref="Z364:Z366"/>
    <mergeCell ref="AA364:AA366"/>
    <mergeCell ref="AB364:AB366"/>
    <mergeCell ref="AC364:AC366"/>
    <mergeCell ref="AN362:AN363"/>
    <mergeCell ref="B364:B366"/>
    <mergeCell ref="C364:C366"/>
    <mergeCell ref="D364:D366"/>
    <mergeCell ref="E364:E366"/>
    <mergeCell ref="O364:O366"/>
    <mergeCell ref="P364:P366"/>
    <mergeCell ref="R364:R366"/>
    <mergeCell ref="AF362:AF363"/>
    <mergeCell ref="AG362:AG363"/>
    <mergeCell ref="AH362:AH363"/>
    <mergeCell ref="AI362:AI363"/>
    <mergeCell ref="AJ362:AJ363"/>
    <mergeCell ref="AK362:AK363"/>
    <mergeCell ref="Z362:Z363"/>
    <mergeCell ref="AA362:AA363"/>
    <mergeCell ref="AB362:AB363"/>
    <mergeCell ref="AC362:AC363"/>
    <mergeCell ref="AD362:AD363"/>
    <mergeCell ref="AE362:AE363"/>
    <mergeCell ref="AM373:AM375"/>
    <mergeCell ref="AN373:AN375"/>
    <mergeCell ref="AD367:AD369"/>
    <mergeCell ref="AE367:AE369"/>
    <mergeCell ref="AF367:AF369"/>
    <mergeCell ref="AG367:AG369"/>
    <mergeCell ref="P367:P369"/>
    <mergeCell ref="R367:R369"/>
    <mergeCell ref="S367:S369"/>
    <mergeCell ref="Y367:Y369"/>
    <mergeCell ref="Z367:Z369"/>
    <mergeCell ref="AA367:AA369"/>
    <mergeCell ref="AL370:AL372"/>
    <mergeCell ref="AM370:AM372"/>
    <mergeCell ref="AN370:AN372"/>
    <mergeCell ref="B367:B369"/>
    <mergeCell ref="C367:C369"/>
    <mergeCell ref="D367:D369"/>
    <mergeCell ref="E367:E369"/>
    <mergeCell ref="O367:O369"/>
    <mergeCell ref="AF370:AF372"/>
    <mergeCell ref="AG370:AG372"/>
    <mergeCell ref="AH370:AH372"/>
    <mergeCell ref="AI370:AI372"/>
    <mergeCell ref="AJ370:AJ372"/>
    <mergeCell ref="AK370:AK372"/>
    <mergeCell ref="Z370:Z372"/>
    <mergeCell ref="AA370:AA372"/>
    <mergeCell ref="AB370:AB372"/>
    <mergeCell ref="AC370:AC372"/>
    <mergeCell ref="AD370:AD372"/>
    <mergeCell ref="AE370:AE372"/>
    <mergeCell ref="AN367:AN369"/>
    <mergeCell ref="B370:B372"/>
    <mergeCell ref="C370:C372"/>
    <mergeCell ref="D370:D372"/>
    <mergeCell ref="E370:E372"/>
    <mergeCell ref="O370:O372"/>
    <mergeCell ref="P370:P372"/>
    <mergeCell ref="R370:R372"/>
    <mergeCell ref="S370:S372"/>
    <mergeCell ref="Y370:Y372"/>
    <mergeCell ref="AH367:AH369"/>
    <mergeCell ref="AI367:AI369"/>
    <mergeCell ref="AJ367:AJ369"/>
    <mergeCell ref="AK367:AK369"/>
    <mergeCell ref="AL367:AL369"/>
    <mergeCell ref="AM367:AM369"/>
    <mergeCell ref="AB367:AB369"/>
    <mergeCell ref="AC367:AC369"/>
    <mergeCell ref="D378:D379"/>
    <mergeCell ref="E378:E379"/>
    <mergeCell ref="O378:O379"/>
    <mergeCell ref="AD373:AD375"/>
    <mergeCell ref="AE373:AE375"/>
    <mergeCell ref="AF373:AF375"/>
    <mergeCell ref="AG373:AG375"/>
    <mergeCell ref="AH373:AH375"/>
    <mergeCell ref="AI373:AI375"/>
    <mergeCell ref="S373:S375"/>
    <mergeCell ref="Y373:Y375"/>
    <mergeCell ref="Z373:Z375"/>
    <mergeCell ref="AA373:AA375"/>
    <mergeCell ref="AB373:AB375"/>
    <mergeCell ref="AC373:AC375"/>
    <mergeCell ref="AJ373:AJ375"/>
    <mergeCell ref="AK373:AK375"/>
    <mergeCell ref="AJ378:AJ379"/>
    <mergeCell ref="AK378:AK379"/>
    <mergeCell ref="AL378:AL379"/>
    <mergeCell ref="AM378:AM379"/>
    <mergeCell ref="AN378:AN379"/>
    <mergeCell ref="B373:B375"/>
    <mergeCell ref="C373:C375"/>
    <mergeCell ref="D373:D375"/>
    <mergeCell ref="E373:E375"/>
    <mergeCell ref="O373:O375"/>
    <mergeCell ref="P373:P375"/>
    <mergeCell ref="R373:R375"/>
    <mergeCell ref="C380:C382"/>
    <mergeCell ref="D380:D382"/>
    <mergeCell ref="E380:E382"/>
    <mergeCell ref="O380:O382"/>
    <mergeCell ref="AD378:AD379"/>
    <mergeCell ref="AE378:AE379"/>
    <mergeCell ref="AF378:AF379"/>
    <mergeCell ref="AG378:AG379"/>
    <mergeCell ref="AH378:AH379"/>
    <mergeCell ref="AI378:AI379"/>
    <mergeCell ref="P378:P379"/>
    <mergeCell ref="Y378:Y379"/>
    <mergeCell ref="Z378:Z379"/>
    <mergeCell ref="AA378:AA379"/>
    <mergeCell ref="AB378:AB379"/>
    <mergeCell ref="AC378:AC379"/>
    <mergeCell ref="AL373:AL375"/>
    <mergeCell ref="AN380:AN382"/>
    <mergeCell ref="B378:B379"/>
    <mergeCell ref="C378:C379"/>
    <mergeCell ref="B383:B385"/>
    <mergeCell ref="C383:C385"/>
    <mergeCell ref="D383:D385"/>
    <mergeCell ref="E383:E385"/>
    <mergeCell ref="O383:O385"/>
    <mergeCell ref="P383:P385"/>
    <mergeCell ref="R383:R385"/>
    <mergeCell ref="S383:S385"/>
    <mergeCell ref="Y383:Y385"/>
    <mergeCell ref="AH380:AH382"/>
    <mergeCell ref="AI380:AI382"/>
    <mergeCell ref="AJ380:AJ382"/>
    <mergeCell ref="AK380:AK382"/>
    <mergeCell ref="AL380:AL382"/>
    <mergeCell ref="AM380:AM382"/>
    <mergeCell ref="AB380:AB382"/>
    <mergeCell ref="AC380:AC382"/>
    <mergeCell ref="AD380:AD382"/>
    <mergeCell ref="AE380:AE382"/>
    <mergeCell ref="AF380:AF382"/>
    <mergeCell ref="AG380:AG382"/>
    <mergeCell ref="P380:P382"/>
    <mergeCell ref="R380:R382"/>
    <mergeCell ref="S380:S382"/>
    <mergeCell ref="Y380:Y382"/>
    <mergeCell ref="Z380:Z382"/>
    <mergeCell ref="AA380:AA382"/>
    <mergeCell ref="AL383:AL385"/>
    <mergeCell ref="AM383:AM385"/>
    <mergeCell ref="AN383:AN385"/>
    <mergeCell ref="B380:B382"/>
    <mergeCell ref="B386:B391"/>
    <mergeCell ref="C386:C391"/>
    <mergeCell ref="D386:D391"/>
    <mergeCell ref="E386:E391"/>
    <mergeCell ref="O386:O388"/>
    <mergeCell ref="P386:P391"/>
    <mergeCell ref="R386:R391"/>
    <mergeCell ref="AF383:AF385"/>
    <mergeCell ref="AG383:AG385"/>
    <mergeCell ref="AH383:AH385"/>
    <mergeCell ref="AI383:AI385"/>
    <mergeCell ref="AJ383:AJ385"/>
    <mergeCell ref="AK383:AK385"/>
    <mergeCell ref="Z383:Z385"/>
    <mergeCell ref="AA383:AA385"/>
    <mergeCell ref="AB383:AB385"/>
    <mergeCell ref="AC383:AC385"/>
    <mergeCell ref="AD383:AD385"/>
    <mergeCell ref="AE383:AE385"/>
    <mergeCell ref="AJ386:AJ391"/>
    <mergeCell ref="AK386:AK391"/>
    <mergeCell ref="AL386:AL391"/>
    <mergeCell ref="AM386:AM391"/>
    <mergeCell ref="AN386:AN391"/>
    <mergeCell ref="O389:O391"/>
    <mergeCell ref="AD390:AD391"/>
    <mergeCell ref="AD386:AD388"/>
    <mergeCell ref="AE386:AE391"/>
    <mergeCell ref="AF386:AF391"/>
    <mergeCell ref="AG386:AG391"/>
    <mergeCell ref="AH386:AH391"/>
    <mergeCell ref="AI386:AI391"/>
    <mergeCell ref="S386:S391"/>
    <mergeCell ref="Y386:Y391"/>
    <mergeCell ref="Z386:Z391"/>
    <mergeCell ref="AA386:AA391"/>
    <mergeCell ref="AB386:AB391"/>
    <mergeCell ref="AC386:AC391"/>
    <mergeCell ref="AN392:AN395"/>
    <mergeCell ref="AC392:AC395"/>
    <mergeCell ref="AD392:AD395"/>
    <mergeCell ref="AE392:AE395"/>
    <mergeCell ref="AF392:AF395"/>
    <mergeCell ref="AG392:AG395"/>
    <mergeCell ref="AH392:AH395"/>
    <mergeCell ref="R392:R395"/>
    <mergeCell ref="S392:S395"/>
    <mergeCell ref="Y392:Y395"/>
    <mergeCell ref="Z392:Z395"/>
    <mergeCell ref="AA392:AA395"/>
    <mergeCell ref="AB392:AB395"/>
    <mergeCell ref="AI392:AI395"/>
    <mergeCell ref="AJ392:AJ395"/>
    <mergeCell ref="AK392:AK395"/>
    <mergeCell ref="AL392:AL395"/>
    <mergeCell ref="AM392:AM395"/>
    <mergeCell ref="AF400:AF401"/>
    <mergeCell ref="AG400:AG401"/>
    <mergeCell ref="B392:B395"/>
    <mergeCell ref="C392:C395"/>
    <mergeCell ref="D392:D395"/>
    <mergeCell ref="E392:E395"/>
    <mergeCell ref="O392:O395"/>
    <mergeCell ref="P392:P395"/>
    <mergeCell ref="S400:S401"/>
    <mergeCell ref="Y400:Y401"/>
    <mergeCell ref="Z400:Z401"/>
    <mergeCell ref="AA400:AA401"/>
    <mergeCell ref="AB400:AB401"/>
    <mergeCell ref="AC400:AC401"/>
    <mergeCell ref="B396:B399"/>
    <mergeCell ref="C396:C399"/>
    <mergeCell ref="D396:D399"/>
    <mergeCell ref="E396:E399"/>
    <mergeCell ref="O396:O399"/>
    <mergeCell ref="P396:P399"/>
    <mergeCell ref="AH400:AH401"/>
    <mergeCell ref="AI400:AI401"/>
    <mergeCell ref="AI396:AI399"/>
    <mergeCell ref="AJ396:AJ399"/>
    <mergeCell ref="B400:B401"/>
    <mergeCell ref="C400:C401"/>
    <mergeCell ref="D400:D401"/>
    <mergeCell ref="O400:O401"/>
    <mergeCell ref="P400:P401"/>
    <mergeCell ref="R400:R401"/>
    <mergeCell ref="AK396:AK399"/>
    <mergeCell ref="AL396:AL399"/>
    <mergeCell ref="AM396:AM399"/>
    <mergeCell ref="AN396:AN399"/>
    <mergeCell ref="AC396:AC399"/>
    <mergeCell ref="AD396:AD399"/>
    <mergeCell ref="AE396:AE399"/>
    <mergeCell ref="AF396:AF399"/>
    <mergeCell ref="AG396:AG399"/>
    <mergeCell ref="AH396:AH399"/>
    <mergeCell ref="R396:R399"/>
    <mergeCell ref="S396:S399"/>
    <mergeCell ref="Y396:Y399"/>
    <mergeCell ref="Z396:Z399"/>
    <mergeCell ref="AA396:AA399"/>
    <mergeCell ref="AB396:AB399"/>
    <mergeCell ref="AJ400:AJ401"/>
    <mergeCell ref="AK400:AK401"/>
    <mergeCell ref="AL400:AL401"/>
    <mergeCell ref="AM400:AM401"/>
    <mergeCell ref="AD400:AD401"/>
    <mergeCell ref="AE400:AE401"/>
  </mergeCells>
  <conditionalFormatting sqref="W400:X401">
    <cfRule type="beginsWith" dxfId="1038" priority="745" operator="beginsWith" text="T">
      <formula>LEFT(W400,LEN("T"))="T"</formula>
    </cfRule>
    <cfRule type="containsText" dxfId="1037" priority="746" operator="containsText" text="Sin iniciar">
      <formula>NOT(ISERROR(SEARCH("Sin iniciar",W400)))</formula>
    </cfRule>
    <cfRule type="containsText" dxfId="1036" priority="747" operator="containsText" text="En gestión">
      <formula>NOT(ISERROR(SEARCH("En gestión",W400)))</formula>
    </cfRule>
  </conditionalFormatting>
  <conditionalFormatting sqref="AB4:AC4">
    <cfRule type="beginsWith" dxfId="1035" priority="742" operator="beginsWith" text="E">
      <formula>LEFT(AB4,LEN("E"))="E"</formula>
    </cfRule>
    <cfRule type="beginsWith" dxfId="1034" priority="743" operator="beginsWith" text="T">
      <formula>LEFT(AB4,LEN("T"))="T"</formula>
    </cfRule>
    <cfRule type="beginsWith" dxfId="1033" priority="744" operator="beginsWith" text="S">
      <formula>LEFT(AB4,LEN("S"))="S"</formula>
    </cfRule>
  </conditionalFormatting>
  <conditionalFormatting sqref="AB6">
    <cfRule type="beginsWith" dxfId="1032" priority="739" operator="beginsWith" text="E">
      <formula>LEFT(AB6,LEN("E"))="E"</formula>
    </cfRule>
    <cfRule type="beginsWith" dxfId="1031" priority="740" operator="beginsWith" text="T">
      <formula>LEFT(AB6,LEN("T"))="T"</formula>
    </cfRule>
    <cfRule type="beginsWith" dxfId="1030" priority="741" operator="beginsWith" text="S">
      <formula>LEFT(AB6,LEN("S"))="S"</formula>
    </cfRule>
  </conditionalFormatting>
  <conditionalFormatting sqref="AB8">
    <cfRule type="beginsWith" dxfId="1029" priority="736" operator="beginsWith" text="E">
      <formula>LEFT(AB8,LEN("E"))="E"</formula>
    </cfRule>
    <cfRule type="beginsWith" dxfId="1028" priority="737" operator="beginsWith" text="T">
      <formula>LEFT(AB8,LEN("T"))="T"</formula>
    </cfRule>
    <cfRule type="beginsWith" dxfId="1027" priority="738" operator="beginsWith" text="S">
      <formula>LEFT(AB8,LEN("S"))="S"</formula>
    </cfRule>
  </conditionalFormatting>
  <conditionalFormatting sqref="AC6">
    <cfRule type="beginsWith" dxfId="1026" priority="733" operator="beginsWith" text="E">
      <formula>LEFT(AC6,LEN("E"))="E"</formula>
    </cfRule>
    <cfRule type="beginsWith" dxfId="1025" priority="734" operator="beginsWith" text="T">
      <formula>LEFT(AC6,LEN("T"))="T"</formula>
    </cfRule>
    <cfRule type="beginsWith" dxfId="1024" priority="735" operator="beginsWith" text="S">
      <formula>LEFT(AC6,LEN("S"))="S"</formula>
    </cfRule>
  </conditionalFormatting>
  <conditionalFormatting sqref="AC8">
    <cfRule type="beginsWith" dxfId="1023" priority="730" operator="beginsWith" text="E">
      <formula>LEFT(AC8,LEN("E"))="E"</formula>
    </cfRule>
    <cfRule type="beginsWith" dxfId="1022" priority="731" operator="beginsWith" text="T">
      <formula>LEFT(AC8,LEN("T"))="T"</formula>
    </cfRule>
    <cfRule type="beginsWith" dxfId="1021" priority="732" operator="beginsWith" text="S">
      <formula>LEFT(AC8,LEN("S"))="S"</formula>
    </cfRule>
  </conditionalFormatting>
  <conditionalFormatting sqref="W4:X9">
    <cfRule type="beginsWith" dxfId="1020" priority="727" operator="beginsWith" text="T">
      <formula>LEFT(W4,LEN("T"))="T"</formula>
    </cfRule>
    <cfRule type="containsText" dxfId="1019" priority="728" operator="containsText" text="Sin iniciar">
      <formula>NOT(ISERROR(SEARCH("Sin iniciar",W4)))</formula>
    </cfRule>
    <cfRule type="containsText" dxfId="1018" priority="729" operator="containsText" text="En gestión">
      <formula>NOT(ISERROR(SEARCH("En gestión",W4)))</formula>
    </cfRule>
  </conditionalFormatting>
  <conditionalFormatting sqref="W23:X24">
    <cfRule type="beginsWith" dxfId="1017" priority="724" operator="beginsWith" text="T">
      <formula>LEFT(W23,LEN("T"))="T"</formula>
    </cfRule>
    <cfRule type="containsText" dxfId="1016" priority="725" operator="containsText" text="Sin iniciar">
      <formula>NOT(ISERROR(SEARCH("Sin iniciar",W23)))</formula>
    </cfRule>
    <cfRule type="containsText" dxfId="1015" priority="726" operator="containsText" text="En gestión">
      <formula>NOT(ISERROR(SEARCH("En gestión",W23)))</formula>
    </cfRule>
  </conditionalFormatting>
  <conditionalFormatting sqref="AB23:AC23">
    <cfRule type="beginsWith" dxfId="1014" priority="721" operator="beginsWith" text="E">
      <formula>LEFT(AB23,LEN("E"))="E"</formula>
    </cfRule>
    <cfRule type="beginsWith" dxfId="1013" priority="722" operator="beginsWith" text="T">
      <formula>LEFT(AB23,LEN("T"))="T"</formula>
    </cfRule>
    <cfRule type="beginsWith" dxfId="1012" priority="723" operator="beginsWith" text="S">
      <formula>LEFT(AB23,LEN("S"))="S"</formula>
    </cfRule>
  </conditionalFormatting>
  <conditionalFormatting sqref="W25">
    <cfRule type="beginsWith" dxfId="1011" priority="718" operator="beginsWith" text="T">
      <formula>LEFT(W25,LEN("T"))="T"</formula>
    </cfRule>
    <cfRule type="containsText" dxfId="1010" priority="719" operator="containsText" text="Sin iniciar">
      <formula>NOT(ISERROR(SEARCH("Sin iniciar",W25)))</formula>
    </cfRule>
    <cfRule type="containsText" dxfId="1009" priority="720" operator="containsText" text="En gestión">
      <formula>NOT(ISERROR(SEARCH("En gestión",W25)))</formula>
    </cfRule>
  </conditionalFormatting>
  <conditionalFormatting sqref="W26">
    <cfRule type="beginsWith" dxfId="1008" priority="715" operator="beginsWith" text="T">
      <formula>LEFT(W26,LEN("T"))="T"</formula>
    </cfRule>
    <cfRule type="containsText" dxfId="1007" priority="716" operator="containsText" text="Sin iniciar">
      <formula>NOT(ISERROR(SEARCH("Sin iniciar",W26)))</formula>
    </cfRule>
    <cfRule type="containsText" dxfId="1006" priority="717" operator="containsText" text="En gestión">
      <formula>NOT(ISERROR(SEARCH("En gestión",W26)))</formula>
    </cfRule>
  </conditionalFormatting>
  <conditionalFormatting sqref="W27">
    <cfRule type="beginsWith" dxfId="1005" priority="712" operator="beginsWith" text="T">
      <formula>LEFT(W27,LEN("T"))="T"</formula>
    </cfRule>
    <cfRule type="containsText" dxfId="1004" priority="713" operator="containsText" text="Sin iniciar">
      <formula>NOT(ISERROR(SEARCH("Sin iniciar",W27)))</formula>
    </cfRule>
    <cfRule type="containsText" dxfId="1003" priority="714" operator="containsText" text="En gestión">
      <formula>NOT(ISERROR(SEARCH("En gestión",W27)))</formula>
    </cfRule>
  </conditionalFormatting>
  <conditionalFormatting sqref="W28:W33">
    <cfRule type="beginsWith" dxfId="1002" priority="709" operator="beginsWith" text="T">
      <formula>LEFT(W28,LEN("T"))="T"</formula>
    </cfRule>
    <cfRule type="containsText" dxfId="1001" priority="710" operator="containsText" text="Sin iniciar">
      <formula>NOT(ISERROR(SEARCH("Sin iniciar",W28)))</formula>
    </cfRule>
    <cfRule type="containsText" dxfId="1000" priority="711" operator="containsText" text="En gestión">
      <formula>NOT(ISERROR(SEARCH("En gestión",W28)))</formula>
    </cfRule>
  </conditionalFormatting>
  <conditionalFormatting sqref="X25:X32">
    <cfRule type="beginsWith" dxfId="999" priority="706" operator="beginsWith" text="T">
      <formula>LEFT(X25,LEN("T"))="T"</formula>
    </cfRule>
    <cfRule type="containsText" dxfId="998" priority="707" operator="containsText" text="Sin iniciar">
      <formula>NOT(ISERROR(SEARCH("Sin iniciar",X25)))</formula>
    </cfRule>
    <cfRule type="containsText" dxfId="997" priority="708" operator="containsText" text="En gestión">
      <formula>NOT(ISERROR(SEARCH("En gestión",X25)))</formula>
    </cfRule>
  </conditionalFormatting>
  <conditionalFormatting sqref="AB26">
    <cfRule type="beginsWith" dxfId="996" priority="703" operator="beginsWith" text="E">
      <formula>LEFT(AB26,LEN("E"))="E"</formula>
    </cfRule>
    <cfRule type="beginsWith" dxfId="995" priority="704" operator="beginsWith" text="T">
      <formula>LEFT(AB26,LEN("T"))="T"</formula>
    </cfRule>
    <cfRule type="beginsWith" dxfId="994" priority="705" operator="beginsWith" text="S">
      <formula>LEFT(AB26,LEN("S"))="S"</formula>
    </cfRule>
  </conditionalFormatting>
  <conditionalFormatting sqref="AC33">
    <cfRule type="beginsWith" dxfId="993" priority="682" operator="beginsWith" text="E">
      <formula>LEFT(AC33,LEN("E"))="E"</formula>
    </cfRule>
    <cfRule type="beginsWith" dxfId="992" priority="683" operator="beginsWith" text="T">
      <formula>LEFT(AC33,LEN("T"))="T"</formula>
    </cfRule>
    <cfRule type="beginsWith" dxfId="991" priority="684" operator="beginsWith" text="S">
      <formula>LEFT(AC33,LEN("S"))="S"</formula>
    </cfRule>
  </conditionalFormatting>
  <conditionalFormatting sqref="AB30">
    <cfRule type="beginsWith" dxfId="990" priority="700" operator="beginsWith" text="E">
      <formula>LEFT(AB30,LEN("E"))="E"</formula>
    </cfRule>
    <cfRule type="beginsWith" dxfId="989" priority="701" operator="beginsWith" text="T">
      <formula>LEFT(AB30,LEN("T"))="T"</formula>
    </cfRule>
    <cfRule type="beginsWith" dxfId="988" priority="702" operator="beginsWith" text="S">
      <formula>LEFT(AB30,LEN("S"))="S"</formula>
    </cfRule>
  </conditionalFormatting>
  <conditionalFormatting sqref="AB32">
    <cfRule type="beginsWith" dxfId="987" priority="697" operator="beginsWith" text="E">
      <formula>LEFT(AB32,LEN("E"))="E"</formula>
    </cfRule>
    <cfRule type="beginsWith" dxfId="986" priority="698" operator="beginsWith" text="T">
      <formula>LEFT(AB32,LEN("T"))="T"</formula>
    </cfRule>
    <cfRule type="beginsWith" dxfId="985" priority="699" operator="beginsWith" text="S">
      <formula>LEFT(AB32,LEN("S"))="S"</formula>
    </cfRule>
  </conditionalFormatting>
  <conditionalFormatting sqref="AB33">
    <cfRule type="beginsWith" dxfId="984" priority="694" operator="beginsWith" text="E">
      <formula>LEFT(AB33,LEN("E"))="E"</formula>
    </cfRule>
    <cfRule type="beginsWith" dxfId="983" priority="695" operator="beginsWith" text="T">
      <formula>LEFT(AB33,LEN("T"))="T"</formula>
    </cfRule>
    <cfRule type="beginsWith" dxfId="982" priority="696" operator="beginsWith" text="S">
      <formula>LEFT(AB33,LEN("S"))="S"</formula>
    </cfRule>
  </conditionalFormatting>
  <conditionalFormatting sqref="AC26">
    <cfRule type="beginsWith" dxfId="981" priority="691" operator="beginsWith" text="E">
      <formula>LEFT(AC26,LEN("E"))="E"</formula>
    </cfRule>
    <cfRule type="beginsWith" dxfId="980" priority="692" operator="beginsWith" text="T">
      <formula>LEFT(AC26,LEN("T"))="T"</formula>
    </cfRule>
    <cfRule type="beginsWith" dxfId="979" priority="693" operator="beginsWith" text="S">
      <formula>LEFT(AC26,LEN("S"))="S"</formula>
    </cfRule>
  </conditionalFormatting>
  <conditionalFormatting sqref="AC30">
    <cfRule type="beginsWith" dxfId="978" priority="688" operator="beginsWith" text="E">
      <formula>LEFT(AC30,LEN("E"))="E"</formula>
    </cfRule>
    <cfRule type="beginsWith" dxfId="977" priority="689" operator="beginsWith" text="T">
      <formula>LEFT(AC30,LEN("T"))="T"</formula>
    </cfRule>
    <cfRule type="beginsWith" dxfId="976" priority="690" operator="beginsWith" text="S">
      <formula>LEFT(AC30,LEN("S"))="S"</formula>
    </cfRule>
  </conditionalFormatting>
  <conditionalFormatting sqref="AC32">
    <cfRule type="beginsWith" dxfId="975" priority="685" operator="beginsWith" text="E">
      <formula>LEFT(AC32,LEN("E"))="E"</formula>
    </cfRule>
    <cfRule type="beginsWith" dxfId="974" priority="686" operator="beginsWith" text="T">
      <formula>LEFT(AC32,LEN("T"))="T"</formula>
    </cfRule>
    <cfRule type="beginsWith" dxfId="973" priority="687" operator="beginsWith" text="S">
      <formula>LEFT(AC32,LEN("S"))="S"</formula>
    </cfRule>
  </conditionalFormatting>
  <conditionalFormatting sqref="X33">
    <cfRule type="beginsWith" dxfId="972" priority="679" operator="beginsWith" text="T">
      <formula>LEFT(X33,LEN("T"))="T"</formula>
    </cfRule>
    <cfRule type="containsText" dxfId="971" priority="680" operator="containsText" text="Sin iniciar">
      <formula>NOT(ISERROR(SEARCH("Sin iniciar",X33)))</formula>
    </cfRule>
    <cfRule type="containsText" dxfId="970" priority="681" operator="containsText" text="En gestión">
      <formula>NOT(ISERROR(SEARCH("En gestión",X33)))</formula>
    </cfRule>
  </conditionalFormatting>
  <conditionalFormatting sqref="W84:X84">
    <cfRule type="beginsWith" dxfId="969" priority="676" operator="beginsWith" text="T">
      <formula>LEFT(W84,LEN("T"))="T"</formula>
    </cfRule>
    <cfRule type="containsText" dxfId="968" priority="677" operator="containsText" text="Sin iniciar">
      <formula>NOT(ISERROR(SEARCH("Sin iniciar",W84)))</formula>
    </cfRule>
    <cfRule type="containsText" dxfId="967" priority="678" operator="containsText" text="En gestión">
      <formula>NOT(ISERROR(SEARCH("En gestión",W84)))</formula>
    </cfRule>
  </conditionalFormatting>
  <conditionalFormatting sqref="AB84">
    <cfRule type="beginsWith" dxfId="966" priority="673" operator="beginsWith" text="E">
      <formula>LEFT(AB84,LEN("E"))="E"</formula>
    </cfRule>
    <cfRule type="beginsWith" dxfId="965" priority="674" operator="beginsWith" text="T">
      <formula>LEFT(AB84,LEN("T"))="T"</formula>
    </cfRule>
    <cfRule type="beginsWith" dxfId="964" priority="675" operator="beginsWith" text="S">
      <formula>LEFT(AB84,LEN("S"))="S"</formula>
    </cfRule>
  </conditionalFormatting>
  <conditionalFormatting sqref="AC84:AC85">
    <cfRule type="beginsWith" dxfId="963" priority="670" operator="beginsWith" text="E">
      <formula>LEFT(AC84,LEN("E"))="E"</formula>
    </cfRule>
    <cfRule type="beginsWith" dxfId="962" priority="671" operator="beginsWith" text="T">
      <formula>LEFT(AC84,LEN("T"))="T"</formula>
    </cfRule>
    <cfRule type="beginsWith" dxfId="961" priority="672" operator="beginsWith" text="S">
      <formula>LEFT(AC84,LEN("S"))="S"</formula>
    </cfRule>
  </conditionalFormatting>
  <conditionalFormatting sqref="X85">
    <cfRule type="beginsWith" dxfId="960" priority="667" operator="beginsWith" text="T">
      <formula>LEFT(X85,LEN("T"))="T"</formula>
    </cfRule>
    <cfRule type="containsText" dxfId="959" priority="668" operator="containsText" text="Sin iniciar">
      <formula>NOT(ISERROR(SEARCH("Sin iniciar",X85)))</formula>
    </cfRule>
    <cfRule type="containsText" dxfId="958" priority="669" operator="containsText" text="En gestión">
      <formula>NOT(ISERROR(SEARCH("En gestión",X85)))</formula>
    </cfRule>
  </conditionalFormatting>
  <conditionalFormatting sqref="X93">
    <cfRule type="beginsWith" dxfId="957" priority="664" operator="beginsWith" text="T">
      <formula>LEFT(X93,LEN("T"))="T"</formula>
    </cfRule>
    <cfRule type="containsText" dxfId="956" priority="665" operator="containsText" text="Sin iniciar">
      <formula>NOT(ISERROR(SEARCH("Sin iniciar",X93)))</formula>
    </cfRule>
    <cfRule type="containsText" dxfId="955" priority="666" operator="containsText" text="En gestión">
      <formula>NOT(ISERROR(SEARCH("En gestión",X93)))</formula>
    </cfRule>
  </conditionalFormatting>
  <conditionalFormatting sqref="AB93">
    <cfRule type="beginsWith" dxfId="954" priority="661" operator="beginsWith" text="E">
      <formula>LEFT(AB93,LEN("E"))="E"</formula>
    </cfRule>
    <cfRule type="beginsWith" dxfId="953" priority="662" operator="beginsWith" text="T">
      <formula>LEFT(AB93,LEN("T"))="T"</formula>
    </cfRule>
    <cfRule type="beginsWith" dxfId="952" priority="663" operator="beginsWith" text="S">
      <formula>LEFT(AB93,LEN("S"))="S"</formula>
    </cfRule>
  </conditionalFormatting>
  <conditionalFormatting sqref="AC93">
    <cfRule type="beginsWith" dxfId="951" priority="658" operator="beginsWith" text="E">
      <formula>LEFT(AC93,LEN("E"))="E"</formula>
    </cfRule>
    <cfRule type="beginsWith" dxfId="950" priority="659" operator="beginsWith" text="T">
      <formula>LEFT(AC93,LEN("T"))="T"</formula>
    </cfRule>
    <cfRule type="beginsWith" dxfId="949" priority="660" operator="beginsWith" text="S">
      <formula>LEFT(AC93,LEN("S"))="S"</formula>
    </cfRule>
  </conditionalFormatting>
  <conditionalFormatting sqref="X86:X87">
    <cfRule type="beginsWith" dxfId="948" priority="655" operator="beginsWith" text="T">
      <formula>LEFT(X86,LEN("T"))="T"</formula>
    </cfRule>
    <cfRule type="containsText" dxfId="947" priority="656" operator="containsText" text="Sin iniciar">
      <formula>NOT(ISERROR(SEARCH("Sin iniciar",X86)))</formula>
    </cfRule>
    <cfRule type="containsText" dxfId="946" priority="657" operator="containsText" text="En gestión">
      <formula>NOT(ISERROR(SEARCH("En gestión",X86)))</formula>
    </cfRule>
  </conditionalFormatting>
  <conditionalFormatting sqref="AB86:AC86">
    <cfRule type="beginsWith" dxfId="945" priority="652" operator="beginsWith" text="E">
      <formula>LEFT(AB86,LEN("E"))="E"</formula>
    </cfRule>
    <cfRule type="beginsWith" dxfId="944" priority="653" operator="beginsWith" text="T">
      <formula>LEFT(AB86,LEN("T"))="T"</formula>
    </cfRule>
    <cfRule type="beginsWith" dxfId="943" priority="654" operator="beginsWith" text="S">
      <formula>LEFT(AB86,LEN("S"))="S"</formula>
    </cfRule>
  </conditionalFormatting>
  <conditionalFormatting sqref="X91:X92">
    <cfRule type="beginsWith" dxfId="942" priority="649" operator="beginsWith" text="T">
      <formula>LEFT(X91,LEN("T"))="T"</formula>
    </cfRule>
    <cfRule type="containsText" dxfId="941" priority="650" operator="containsText" text="Sin iniciar">
      <formula>NOT(ISERROR(SEARCH("Sin iniciar",X91)))</formula>
    </cfRule>
    <cfRule type="containsText" dxfId="940" priority="651" operator="containsText" text="En gestión">
      <formula>NOT(ISERROR(SEARCH("En gestión",X91)))</formula>
    </cfRule>
  </conditionalFormatting>
  <conditionalFormatting sqref="AB91:AC91">
    <cfRule type="beginsWith" dxfId="939" priority="646" operator="beginsWith" text="E">
      <formula>LEFT(AB91,LEN("E"))="E"</formula>
    </cfRule>
    <cfRule type="beginsWith" dxfId="938" priority="647" operator="beginsWith" text="T">
      <formula>LEFT(AB91,LEN("T"))="T"</formula>
    </cfRule>
    <cfRule type="beginsWith" dxfId="937" priority="648" operator="beginsWith" text="S">
      <formula>LEFT(AB91,LEN("S"))="S"</formula>
    </cfRule>
  </conditionalFormatting>
  <conditionalFormatting sqref="X88:X90">
    <cfRule type="beginsWith" dxfId="936" priority="643" operator="beginsWith" text="T">
      <formula>LEFT(X88,LEN("T"))="T"</formula>
    </cfRule>
    <cfRule type="containsText" dxfId="935" priority="644" operator="containsText" text="Sin iniciar">
      <formula>NOT(ISERROR(SEARCH("Sin iniciar",X88)))</formula>
    </cfRule>
    <cfRule type="containsText" dxfId="934" priority="645" operator="containsText" text="En gestión">
      <formula>NOT(ISERROR(SEARCH("En gestión",X88)))</formula>
    </cfRule>
  </conditionalFormatting>
  <conditionalFormatting sqref="AB88:AC88">
    <cfRule type="beginsWith" dxfId="933" priority="640" operator="beginsWith" text="E">
      <formula>LEFT(AB88,LEN("E"))="E"</formula>
    </cfRule>
    <cfRule type="beginsWith" dxfId="932" priority="641" operator="beginsWith" text="T">
      <formula>LEFT(AB88,LEN("T"))="T"</formula>
    </cfRule>
    <cfRule type="beginsWith" dxfId="931" priority="642" operator="beginsWith" text="S">
      <formula>LEFT(AB88,LEN("S"))="S"</formula>
    </cfRule>
  </conditionalFormatting>
  <conditionalFormatting sqref="W85:W93">
    <cfRule type="beginsWith" dxfId="930" priority="637" operator="beginsWith" text="T">
      <formula>LEFT(W85,LEN("T"))="T"</formula>
    </cfRule>
    <cfRule type="containsText" dxfId="929" priority="638" operator="containsText" text="Sin iniciar">
      <formula>NOT(ISERROR(SEARCH("Sin iniciar",W85)))</formula>
    </cfRule>
    <cfRule type="containsText" dxfId="928" priority="639" operator="containsText" text="En gestión">
      <formula>NOT(ISERROR(SEARCH("En gestión",W85)))</formula>
    </cfRule>
  </conditionalFormatting>
  <conditionalFormatting sqref="AB85">
    <cfRule type="beginsWith" dxfId="927" priority="634" operator="beginsWith" text="E">
      <formula>LEFT(AB85,LEN("E"))="E"</formula>
    </cfRule>
    <cfRule type="beginsWith" dxfId="926" priority="635" operator="beginsWith" text="T">
      <formula>LEFT(AB85,LEN("T"))="T"</formula>
    </cfRule>
    <cfRule type="beginsWith" dxfId="925" priority="636" operator="beginsWith" text="S">
      <formula>LEFT(AB85,LEN("S"))="S"</formula>
    </cfRule>
  </conditionalFormatting>
  <conditionalFormatting sqref="W104">
    <cfRule type="beginsWith" dxfId="924" priority="631" operator="beginsWith" text="T">
      <formula>LEFT(W104,LEN("T"))="T"</formula>
    </cfRule>
    <cfRule type="containsText" dxfId="923" priority="632" operator="containsText" text="Sin iniciar">
      <formula>NOT(ISERROR(SEARCH("Sin iniciar",W104)))</formula>
    </cfRule>
    <cfRule type="containsText" dxfId="922" priority="633" operator="containsText" text="En gestión">
      <formula>NOT(ISERROR(SEARCH("En gestión",W104)))</formula>
    </cfRule>
  </conditionalFormatting>
  <conditionalFormatting sqref="W105:W106 W110:W133">
    <cfRule type="beginsWith" dxfId="921" priority="628" operator="beginsWith" text="T">
      <formula>LEFT(W105,LEN("T"))="T"</formula>
    </cfRule>
    <cfRule type="containsText" dxfId="920" priority="629" operator="containsText" text="Sin iniciar">
      <formula>NOT(ISERROR(SEARCH("Sin iniciar",W105)))</formula>
    </cfRule>
    <cfRule type="containsText" dxfId="919" priority="630" operator="containsText" text="En gestión">
      <formula>NOT(ISERROR(SEARCH("En gestión",W105)))</formula>
    </cfRule>
  </conditionalFormatting>
  <conditionalFormatting sqref="X104:X133">
    <cfRule type="beginsWith" dxfId="918" priority="625" operator="beginsWith" text="T">
      <formula>LEFT(X104,LEN("T"))="T"</formula>
    </cfRule>
    <cfRule type="containsText" dxfId="917" priority="626" operator="containsText" text="Sin iniciar">
      <formula>NOT(ISERROR(SEARCH("Sin iniciar",X104)))</formula>
    </cfRule>
    <cfRule type="containsText" dxfId="916" priority="627" operator="containsText" text="En gestión">
      <formula>NOT(ISERROR(SEARCH("En gestión",X104)))</formula>
    </cfRule>
  </conditionalFormatting>
  <conditionalFormatting sqref="AB104">
    <cfRule type="beginsWith" dxfId="915" priority="622" operator="beginsWith" text="E">
      <formula>LEFT(AB104,LEN("E"))="E"</formula>
    </cfRule>
    <cfRule type="beginsWith" dxfId="914" priority="623" operator="beginsWith" text="T">
      <formula>LEFT(AB104,LEN("T"))="T"</formula>
    </cfRule>
    <cfRule type="beginsWith" dxfId="913" priority="624" operator="beginsWith" text="S">
      <formula>LEFT(AB104,LEN("S"))="S"</formula>
    </cfRule>
  </conditionalFormatting>
  <conditionalFormatting sqref="AB107">
    <cfRule type="beginsWith" dxfId="912" priority="619" operator="beginsWith" text="E">
      <formula>LEFT(AB107,LEN("E"))="E"</formula>
    </cfRule>
    <cfRule type="beginsWith" dxfId="911" priority="620" operator="beginsWith" text="T">
      <formula>LEFT(AB107,LEN("T"))="T"</formula>
    </cfRule>
    <cfRule type="beginsWith" dxfId="910" priority="621" operator="beginsWith" text="S">
      <formula>LEFT(AB107,LEN("S"))="S"</formula>
    </cfRule>
  </conditionalFormatting>
  <conditionalFormatting sqref="AC110">
    <cfRule type="beginsWith" dxfId="909" priority="565" operator="beginsWith" text="E">
      <formula>LEFT(AC110,LEN("E"))="E"</formula>
    </cfRule>
    <cfRule type="beginsWith" dxfId="908" priority="566" operator="beginsWith" text="T">
      <formula>LEFT(AC110,LEN("T"))="T"</formula>
    </cfRule>
    <cfRule type="beginsWith" dxfId="907" priority="567" operator="beginsWith" text="S">
      <formula>LEFT(AC110,LEN("S"))="S"</formula>
    </cfRule>
  </conditionalFormatting>
  <conditionalFormatting sqref="AB110">
    <cfRule type="beginsWith" dxfId="906" priority="616" operator="beginsWith" text="E">
      <formula>LEFT(AB110,LEN("E"))="E"</formula>
    </cfRule>
    <cfRule type="beginsWith" dxfId="905" priority="617" operator="beginsWith" text="T">
      <formula>LEFT(AB110,LEN("T"))="T"</formula>
    </cfRule>
    <cfRule type="beginsWith" dxfId="904" priority="618" operator="beginsWith" text="S">
      <formula>LEFT(AB110,LEN("S"))="S"</formula>
    </cfRule>
  </conditionalFormatting>
  <conditionalFormatting sqref="AB132">
    <cfRule type="beginsWith" dxfId="903" priority="613" operator="beginsWith" text="E">
      <formula>LEFT(AB132,LEN("E"))="E"</formula>
    </cfRule>
    <cfRule type="beginsWith" dxfId="902" priority="614" operator="beginsWith" text="T">
      <formula>LEFT(AB132,LEN("T"))="T"</formula>
    </cfRule>
    <cfRule type="beginsWith" dxfId="901" priority="615" operator="beginsWith" text="S">
      <formula>LEFT(AB132,LEN("S"))="S"</formula>
    </cfRule>
  </conditionalFormatting>
  <conditionalFormatting sqref="AB129">
    <cfRule type="beginsWith" dxfId="900" priority="610" operator="beginsWith" text="E">
      <formula>LEFT(AB129,LEN("E"))="E"</formula>
    </cfRule>
    <cfRule type="beginsWith" dxfId="899" priority="611" operator="beginsWith" text="T">
      <formula>LEFT(AB129,LEN("T"))="T"</formula>
    </cfRule>
    <cfRule type="beginsWith" dxfId="898" priority="612" operator="beginsWith" text="S">
      <formula>LEFT(AB129,LEN("S"))="S"</formula>
    </cfRule>
  </conditionalFormatting>
  <conditionalFormatting sqref="AB127">
    <cfRule type="beginsWith" dxfId="897" priority="607" operator="beginsWith" text="E">
      <formula>LEFT(AB127,LEN("E"))="E"</formula>
    </cfRule>
    <cfRule type="beginsWith" dxfId="896" priority="608" operator="beginsWith" text="T">
      <formula>LEFT(AB127,LEN("T"))="T"</formula>
    </cfRule>
    <cfRule type="beginsWith" dxfId="895" priority="609" operator="beginsWith" text="S">
      <formula>LEFT(AB127,LEN("S"))="S"</formula>
    </cfRule>
  </conditionalFormatting>
  <conditionalFormatting sqref="AB124">
    <cfRule type="beginsWith" dxfId="894" priority="604" operator="beginsWith" text="E">
      <formula>LEFT(AB124,LEN("E"))="E"</formula>
    </cfRule>
    <cfRule type="beginsWith" dxfId="893" priority="605" operator="beginsWith" text="T">
      <formula>LEFT(AB124,LEN("T"))="T"</formula>
    </cfRule>
    <cfRule type="beginsWith" dxfId="892" priority="606" operator="beginsWith" text="S">
      <formula>LEFT(AB124,LEN("S"))="S"</formula>
    </cfRule>
  </conditionalFormatting>
  <conditionalFormatting sqref="AB112">
    <cfRule type="beginsWith" dxfId="891" priority="601" operator="beginsWith" text="E">
      <formula>LEFT(AB112,LEN("E"))="E"</formula>
    </cfRule>
    <cfRule type="beginsWith" dxfId="890" priority="602" operator="beginsWith" text="T">
      <formula>LEFT(AB112,LEN("T"))="T"</formula>
    </cfRule>
    <cfRule type="beginsWith" dxfId="889" priority="603" operator="beginsWith" text="S">
      <formula>LEFT(AB112,LEN("S"))="S"</formula>
    </cfRule>
  </conditionalFormatting>
  <conditionalFormatting sqref="AB116">
    <cfRule type="beginsWith" dxfId="888" priority="598" operator="beginsWith" text="E">
      <formula>LEFT(AB116,LEN("E"))="E"</formula>
    </cfRule>
    <cfRule type="beginsWith" dxfId="887" priority="599" operator="beginsWith" text="T">
      <formula>LEFT(AB116,LEN("T"))="T"</formula>
    </cfRule>
    <cfRule type="beginsWith" dxfId="886" priority="600" operator="beginsWith" text="S">
      <formula>LEFT(AB116,LEN("S"))="S"</formula>
    </cfRule>
  </conditionalFormatting>
  <conditionalFormatting sqref="AB120">
    <cfRule type="beginsWith" dxfId="885" priority="595" operator="beginsWith" text="E">
      <formula>LEFT(AB120,LEN("E"))="E"</formula>
    </cfRule>
    <cfRule type="beginsWith" dxfId="884" priority="596" operator="beginsWith" text="T">
      <formula>LEFT(AB120,LEN("T"))="T"</formula>
    </cfRule>
    <cfRule type="beginsWith" dxfId="883" priority="597" operator="beginsWith" text="S">
      <formula>LEFT(AB120,LEN("S"))="S"</formula>
    </cfRule>
  </conditionalFormatting>
  <conditionalFormatting sqref="AC132">
    <cfRule type="beginsWith" dxfId="882" priority="592" operator="beginsWith" text="E">
      <formula>LEFT(AC132,LEN("E"))="E"</formula>
    </cfRule>
    <cfRule type="beginsWith" dxfId="881" priority="593" operator="beginsWith" text="T">
      <formula>LEFT(AC132,LEN("T"))="T"</formula>
    </cfRule>
    <cfRule type="beginsWith" dxfId="880" priority="594" operator="beginsWith" text="S">
      <formula>LEFT(AC132,LEN("S"))="S"</formula>
    </cfRule>
  </conditionalFormatting>
  <conditionalFormatting sqref="AC127">
    <cfRule type="beginsWith" dxfId="879" priority="589" operator="beginsWith" text="E">
      <formula>LEFT(AC127,LEN("E"))="E"</formula>
    </cfRule>
    <cfRule type="beginsWith" dxfId="878" priority="590" operator="beginsWith" text="T">
      <formula>LEFT(AC127,LEN("T"))="T"</formula>
    </cfRule>
    <cfRule type="beginsWith" dxfId="877" priority="591" operator="beginsWith" text="S">
      <formula>LEFT(AC127,LEN("S"))="S"</formula>
    </cfRule>
  </conditionalFormatting>
  <conditionalFormatting sqref="AC116">
    <cfRule type="beginsWith" dxfId="876" priority="586" operator="beginsWith" text="E">
      <formula>LEFT(AC116,LEN("E"))="E"</formula>
    </cfRule>
    <cfRule type="beginsWith" dxfId="875" priority="587" operator="beginsWith" text="T">
      <formula>LEFT(AC116,LEN("T"))="T"</formula>
    </cfRule>
    <cfRule type="beginsWith" dxfId="874" priority="588" operator="beginsWith" text="S">
      <formula>LEFT(AC116,LEN("S"))="S"</formula>
    </cfRule>
  </conditionalFormatting>
  <conditionalFormatting sqref="AC120">
    <cfRule type="beginsWith" dxfId="873" priority="583" operator="beginsWith" text="E">
      <formula>LEFT(AC120,LEN("E"))="E"</formula>
    </cfRule>
    <cfRule type="beginsWith" dxfId="872" priority="584" operator="beginsWith" text="T">
      <formula>LEFT(AC120,LEN("T"))="T"</formula>
    </cfRule>
    <cfRule type="beginsWith" dxfId="871" priority="585" operator="beginsWith" text="S">
      <formula>LEFT(AC120,LEN("S"))="S"</formula>
    </cfRule>
  </conditionalFormatting>
  <conditionalFormatting sqref="AC124">
    <cfRule type="beginsWith" dxfId="870" priority="580" operator="beginsWith" text="E">
      <formula>LEFT(AC124,LEN("E"))="E"</formula>
    </cfRule>
    <cfRule type="beginsWith" dxfId="869" priority="581" operator="beginsWith" text="T">
      <formula>LEFT(AC124,LEN("T"))="T"</formula>
    </cfRule>
    <cfRule type="beginsWith" dxfId="868" priority="582" operator="beginsWith" text="S">
      <formula>LEFT(AC124,LEN("S"))="S"</formula>
    </cfRule>
  </conditionalFormatting>
  <conditionalFormatting sqref="AC129">
    <cfRule type="beginsWith" dxfId="867" priority="577" operator="beginsWith" text="E">
      <formula>LEFT(AC129,LEN("E"))="E"</formula>
    </cfRule>
    <cfRule type="beginsWith" dxfId="866" priority="578" operator="beginsWith" text="T">
      <formula>LEFT(AC129,LEN("T"))="T"</formula>
    </cfRule>
    <cfRule type="beginsWith" dxfId="865" priority="579" operator="beginsWith" text="S">
      <formula>LEFT(AC129,LEN("S"))="S"</formula>
    </cfRule>
  </conditionalFormatting>
  <conditionalFormatting sqref="AC112">
    <cfRule type="beginsWith" dxfId="864" priority="574" operator="beginsWith" text="E">
      <formula>LEFT(AC112,LEN("E"))="E"</formula>
    </cfRule>
    <cfRule type="beginsWith" dxfId="863" priority="575" operator="beginsWith" text="T">
      <formula>LEFT(AC112,LEN("T"))="T"</formula>
    </cfRule>
    <cfRule type="beginsWith" dxfId="862" priority="576" operator="beginsWith" text="S">
      <formula>LEFT(AC112,LEN("S"))="S"</formula>
    </cfRule>
  </conditionalFormatting>
  <conditionalFormatting sqref="AC107">
    <cfRule type="beginsWith" dxfId="861" priority="571" operator="beginsWith" text="E">
      <formula>LEFT(AC107,LEN("E"))="E"</formula>
    </cfRule>
    <cfRule type="beginsWith" dxfId="860" priority="572" operator="beginsWith" text="T">
      <formula>LEFT(AC107,LEN("T"))="T"</formula>
    </cfRule>
    <cfRule type="beginsWith" dxfId="859" priority="573" operator="beginsWith" text="S">
      <formula>LEFT(AC107,LEN("S"))="S"</formula>
    </cfRule>
  </conditionalFormatting>
  <conditionalFormatting sqref="AC104">
    <cfRule type="beginsWith" dxfId="858" priority="568" operator="beginsWith" text="E">
      <formula>LEFT(AC104,LEN("E"))="E"</formula>
    </cfRule>
    <cfRule type="beginsWith" dxfId="857" priority="569" operator="beginsWith" text="T">
      <formula>LEFT(AC104,LEN("T"))="T"</formula>
    </cfRule>
    <cfRule type="beginsWith" dxfId="856" priority="570" operator="beginsWith" text="S">
      <formula>LEFT(AC104,LEN("S"))="S"</formula>
    </cfRule>
  </conditionalFormatting>
  <conditionalFormatting sqref="W107 W109">
    <cfRule type="beginsWith" dxfId="855" priority="562" operator="beginsWith" text="T">
      <formula>LEFT(W107,LEN("T"))="T"</formula>
    </cfRule>
    <cfRule type="containsText" dxfId="854" priority="563" operator="containsText" text="Sin iniciar">
      <formula>NOT(ISERROR(SEARCH("Sin iniciar",W107)))</formula>
    </cfRule>
    <cfRule type="containsText" dxfId="853" priority="564" operator="containsText" text="En gestión">
      <formula>NOT(ISERROR(SEARCH("En gestión",W107)))</formula>
    </cfRule>
  </conditionalFormatting>
  <conditionalFormatting sqref="W108">
    <cfRule type="beginsWith" dxfId="852" priority="559" operator="beginsWith" text="T">
      <formula>LEFT(W108,LEN("T"))="T"</formula>
    </cfRule>
    <cfRule type="containsText" dxfId="851" priority="560" operator="containsText" text="Sin iniciar">
      <formula>NOT(ISERROR(SEARCH("Sin iniciar",W108)))</formula>
    </cfRule>
    <cfRule type="containsText" dxfId="850" priority="561" operator="containsText" text="En gestión">
      <formula>NOT(ISERROR(SEARCH("En gestión",W108)))</formula>
    </cfRule>
  </conditionalFormatting>
  <conditionalFormatting sqref="AB100">
    <cfRule type="beginsWith" dxfId="849" priority="556" operator="beginsWith" text="E">
      <formula>LEFT(AB100,LEN("E"))="E"</formula>
    </cfRule>
    <cfRule type="beginsWith" dxfId="848" priority="557" operator="beginsWith" text="T">
      <formula>LEFT(AB100,LEN("T"))="T"</formula>
    </cfRule>
    <cfRule type="beginsWith" dxfId="847" priority="558" operator="beginsWith" text="S">
      <formula>LEFT(AB100,LEN("S"))="S"</formula>
    </cfRule>
  </conditionalFormatting>
  <conditionalFormatting sqref="W94:X103">
    <cfRule type="beginsWith" dxfId="846" priority="553" operator="beginsWith" text="T">
      <formula>LEFT(W94,LEN("T"))="T"</formula>
    </cfRule>
    <cfRule type="containsText" dxfId="845" priority="554" operator="containsText" text="Sin iniciar">
      <formula>NOT(ISERROR(SEARCH("Sin iniciar",W94)))</formula>
    </cfRule>
    <cfRule type="containsText" dxfId="844" priority="555" operator="containsText" text="En gestión">
      <formula>NOT(ISERROR(SEARCH("En gestión",W94)))</formula>
    </cfRule>
  </conditionalFormatting>
  <conditionalFormatting sqref="AB94:AC94">
    <cfRule type="beginsWith" dxfId="843" priority="550" operator="beginsWith" text="E">
      <formula>LEFT(AB94,LEN("E"))="E"</formula>
    </cfRule>
    <cfRule type="beginsWith" dxfId="842" priority="551" operator="beginsWith" text="T">
      <formula>LEFT(AB94,LEN("T"))="T"</formula>
    </cfRule>
    <cfRule type="beginsWith" dxfId="841" priority="552" operator="beginsWith" text="S">
      <formula>LEFT(AB94,LEN("S"))="S"</formula>
    </cfRule>
  </conditionalFormatting>
  <conditionalFormatting sqref="AB102">
    <cfRule type="beginsWith" dxfId="840" priority="547" operator="beginsWith" text="E">
      <formula>LEFT(AB102,LEN("E"))="E"</formula>
    </cfRule>
    <cfRule type="beginsWith" dxfId="839" priority="548" operator="beginsWith" text="T">
      <formula>LEFT(AB102,LEN("T"))="T"</formula>
    </cfRule>
    <cfRule type="beginsWith" dxfId="838" priority="549" operator="beginsWith" text="S">
      <formula>LEFT(AB102,LEN("S"))="S"</formula>
    </cfRule>
  </conditionalFormatting>
  <conditionalFormatting sqref="AB96 AB98">
    <cfRule type="beginsWith" dxfId="837" priority="544" operator="beginsWith" text="E">
      <formula>LEFT(AB96,LEN("E"))="E"</formula>
    </cfRule>
    <cfRule type="beginsWith" dxfId="836" priority="545" operator="beginsWith" text="T">
      <formula>LEFT(AB96,LEN("T"))="T"</formula>
    </cfRule>
    <cfRule type="beginsWith" dxfId="835" priority="546" operator="beginsWith" text="S">
      <formula>LEFT(AB96,LEN("S"))="S"</formula>
    </cfRule>
  </conditionalFormatting>
  <conditionalFormatting sqref="AC96 AC98 AC100 AC102">
    <cfRule type="beginsWith" dxfId="834" priority="541" operator="beginsWith" text="E">
      <formula>LEFT(AC96,LEN("E"))="E"</formula>
    </cfRule>
    <cfRule type="beginsWith" dxfId="833" priority="542" operator="beginsWith" text="T">
      <formula>LEFT(AC96,LEN("T"))="T"</formula>
    </cfRule>
    <cfRule type="beginsWith" dxfId="832" priority="543" operator="beginsWith" text="S">
      <formula>LEFT(AC96,LEN("S"))="S"</formula>
    </cfRule>
  </conditionalFormatting>
  <conditionalFormatting sqref="W134:X137">
    <cfRule type="beginsWith" dxfId="831" priority="538" operator="beginsWith" text="T">
      <formula>LEFT(W134,LEN("T"))="T"</formula>
    </cfRule>
    <cfRule type="containsText" dxfId="830" priority="539" operator="containsText" text="Sin iniciar">
      <formula>NOT(ISERROR(SEARCH("Sin iniciar",W134)))</formula>
    </cfRule>
    <cfRule type="containsText" dxfId="829" priority="540" operator="containsText" text="En gestión">
      <formula>NOT(ISERROR(SEARCH("En gestión",W134)))</formula>
    </cfRule>
  </conditionalFormatting>
  <conditionalFormatting sqref="AB134:AC134">
    <cfRule type="beginsWith" dxfId="828" priority="535" operator="beginsWith" text="E">
      <formula>LEFT(AB134,LEN("E"))="E"</formula>
    </cfRule>
    <cfRule type="beginsWith" dxfId="827" priority="536" operator="beginsWith" text="T">
      <formula>LEFT(AB134,LEN("T"))="T"</formula>
    </cfRule>
    <cfRule type="beginsWith" dxfId="826" priority="537" operator="beginsWith" text="S">
      <formula>LEFT(AB134,LEN("S"))="S"</formula>
    </cfRule>
  </conditionalFormatting>
  <conditionalFormatting sqref="AB136">
    <cfRule type="beginsWith" dxfId="825" priority="532" operator="beginsWith" text="E">
      <formula>LEFT(AB136,LEN("E"))="E"</formula>
    </cfRule>
    <cfRule type="beginsWith" dxfId="824" priority="533" operator="beginsWith" text="T">
      <formula>LEFT(AB136,LEN("T"))="T"</formula>
    </cfRule>
    <cfRule type="beginsWith" dxfId="823" priority="534" operator="beginsWith" text="S">
      <formula>LEFT(AB136,LEN("S"))="S"</formula>
    </cfRule>
  </conditionalFormatting>
  <conditionalFormatting sqref="AC136">
    <cfRule type="beginsWith" dxfId="822" priority="529" operator="beginsWith" text="E">
      <formula>LEFT(AC136,LEN("E"))="E"</formula>
    </cfRule>
    <cfRule type="beginsWith" dxfId="821" priority="530" operator="beginsWith" text="T">
      <formula>LEFT(AC136,LEN("T"))="T"</formula>
    </cfRule>
    <cfRule type="beginsWith" dxfId="820" priority="531" operator="beginsWith" text="S">
      <formula>LEFT(AC136,LEN("S"))="S"</formula>
    </cfRule>
  </conditionalFormatting>
  <conditionalFormatting sqref="AB227:AC227 AB232:AC232 AB234:AC234 AB236:AC236 AB238:AC238">
    <cfRule type="beginsWith" dxfId="819" priority="526" operator="beginsWith" text="E">
      <formula>LEFT(AB227,LEN("E"))="E"</formula>
    </cfRule>
    <cfRule type="beginsWith" dxfId="818" priority="527" operator="beginsWith" text="T">
      <formula>LEFT(AB227,LEN("T"))="T"</formula>
    </cfRule>
    <cfRule type="beginsWith" dxfId="817" priority="528" operator="beginsWith" text="S">
      <formula>LEFT(AB227,LEN("S"))="S"</formula>
    </cfRule>
  </conditionalFormatting>
  <conditionalFormatting sqref="AB223:AC223">
    <cfRule type="beginsWith" dxfId="816" priority="523" operator="beginsWith" text="E">
      <formula>LEFT(AB223,LEN("E"))="E"</formula>
    </cfRule>
    <cfRule type="beginsWith" dxfId="815" priority="524" operator="beginsWith" text="T">
      <formula>LEFT(AB223,LEN("T"))="T"</formula>
    </cfRule>
    <cfRule type="beginsWith" dxfId="814" priority="525" operator="beginsWith" text="S">
      <formula>LEFT(AB223,LEN("S"))="S"</formula>
    </cfRule>
  </conditionalFormatting>
  <conditionalFormatting sqref="AB225">
    <cfRule type="beginsWith" dxfId="813" priority="520" operator="beginsWith" text="E">
      <formula>LEFT(AB225,LEN("E"))="E"</formula>
    </cfRule>
    <cfRule type="beginsWith" dxfId="812" priority="521" operator="beginsWith" text="T">
      <formula>LEFT(AB225,LEN("T"))="T"</formula>
    </cfRule>
    <cfRule type="beginsWith" dxfId="811" priority="522" operator="beginsWith" text="S">
      <formula>LEFT(AB225,LEN("S"))="S"</formula>
    </cfRule>
  </conditionalFormatting>
  <conditionalFormatting sqref="AC225">
    <cfRule type="beginsWith" dxfId="810" priority="517" operator="beginsWith" text="E">
      <formula>LEFT(AC225,LEN("E"))="E"</formula>
    </cfRule>
    <cfRule type="beginsWith" dxfId="809" priority="518" operator="beginsWith" text="T">
      <formula>LEFT(AC225,LEN("T"))="T"</formula>
    </cfRule>
    <cfRule type="beginsWith" dxfId="808" priority="519" operator="beginsWith" text="S">
      <formula>LEFT(AC225,LEN("S"))="S"</formula>
    </cfRule>
  </conditionalFormatting>
  <conditionalFormatting sqref="W223:X241">
    <cfRule type="beginsWith" dxfId="807" priority="514" operator="beginsWith" text="T">
      <formula>LEFT(W223,LEN("T"))="T"</formula>
    </cfRule>
    <cfRule type="containsText" dxfId="806" priority="515" operator="containsText" text="Sin iniciar">
      <formula>NOT(ISERROR(SEARCH("Sin iniciar",W223)))</formula>
    </cfRule>
    <cfRule type="containsText" dxfId="805" priority="516" operator="containsText" text="En gestión">
      <formula>NOT(ISERROR(SEARCH("En gestión",W223)))</formula>
    </cfRule>
  </conditionalFormatting>
  <conditionalFormatting sqref="AB241">
    <cfRule type="beginsWith" dxfId="804" priority="511" operator="beginsWith" text="E">
      <formula>LEFT(AB241,LEN("E"))="E"</formula>
    </cfRule>
    <cfRule type="beginsWith" dxfId="803" priority="512" operator="beginsWith" text="T">
      <formula>LEFT(AB241,LEN("T"))="T"</formula>
    </cfRule>
    <cfRule type="beginsWith" dxfId="802" priority="513" operator="beginsWith" text="S">
      <formula>LEFT(AB241,LEN("S"))="S"</formula>
    </cfRule>
  </conditionalFormatting>
  <conditionalFormatting sqref="AC241">
    <cfRule type="beginsWith" dxfId="801" priority="508" operator="beginsWith" text="E">
      <formula>LEFT(AC241,LEN("E"))="E"</formula>
    </cfRule>
    <cfRule type="beginsWith" dxfId="800" priority="509" operator="beginsWith" text="T">
      <formula>LEFT(AC241,LEN("T"))="T"</formula>
    </cfRule>
    <cfRule type="beginsWith" dxfId="799" priority="510" operator="beginsWith" text="S">
      <formula>LEFT(AC241,LEN("S"))="S"</formula>
    </cfRule>
  </conditionalFormatting>
  <conditionalFormatting sqref="W10:X12">
    <cfRule type="beginsWith" dxfId="798" priority="505" operator="beginsWith" text="T">
      <formula>LEFT(W10,LEN("T"))="T"</formula>
    </cfRule>
    <cfRule type="containsText" dxfId="797" priority="506" operator="containsText" text="Sin iniciar">
      <formula>NOT(ISERROR(SEARCH("Sin iniciar",W10)))</formula>
    </cfRule>
    <cfRule type="containsText" dxfId="796" priority="507" operator="containsText" text="En gestión">
      <formula>NOT(ISERROR(SEARCH("En gestión",W10)))</formula>
    </cfRule>
  </conditionalFormatting>
  <conditionalFormatting sqref="AB10:AC10">
    <cfRule type="beginsWith" dxfId="795" priority="502" operator="beginsWith" text="E">
      <formula>LEFT(AB10,LEN("E"))="E"</formula>
    </cfRule>
    <cfRule type="beginsWith" dxfId="794" priority="503" operator="beginsWith" text="T">
      <formula>LEFT(AB10,LEN("T"))="T"</formula>
    </cfRule>
    <cfRule type="beginsWith" dxfId="793" priority="504" operator="beginsWith" text="S">
      <formula>LEFT(AB10,LEN("S"))="S"</formula>
    </cfRule>
  </conditionalFormatting>
  <conditionalFormatting sqref="W13:X13">
    <cfRule type="beginsWith" dxfId="792" priority="499" operator="beginsWith" text="T">
      <formula>LEFT(W13,LEN("T"))="T"</formula>
    </cfRule>
    <cfRule type="containsText" dxfId="791" priority="500" operator="containsText" text="Sin iniciar">
      <formula>NOT(ISERROR(SEARCH("Sin iniciar",W13)))</formula>
    </cfRule>
    <cfRule type="containsText" dxfId="790" priority="501" operator="containsText" text="En gestión">
      <formula>NOT(ISERROR(SEARCH("En gestión",W13)))</formula>
    </cfRule>
  </conditionalFormatting>
  <conditionalFormatting sqref="W14:X14">
    <cfRule type="beginsWith" dxfId="789" priority="496" operator="beginsWith" text="T">
      <formula>LEFT(W14,LEN("T"))="T"</formula>
    </cfRule>
    <cfRule type="containsText" dxfId="788" priority="497" operator="containsText" text="Sin iniciar">
      <formula>NOT(ISERROR(SEARCH("Sin iniciar",W14)))</formula>
    </cfRule>
    <cfRule type="containsText" dxfId="787" priority="498" operator="containsText" text="En gestión">
      <formula>NOT(ISERROR(SEARCH("En gestión",W14)))</formula>
    </cfRule>
  </conditionalFormatting>
  <conditionalFormatting sqref="AB13">
    <cfRule type="beginsWith" dxfId="786" priority="493" operator="beginsWith" text="E">
      <formula>LEFT(AB13,LEN("E"))="E"</formula>
    </cfRule>
    <cfRule type="beginsWith" dxfId="785" priority="494" operator="beginsWith" text="T">
      <formula>LEFT(AB13,LEN("T"))="T"</formula>
    </cfRule>
    <cfRule type="beginsWith" dxfId="784" priority="495" operator="beginsWith" text="S">
      <formula>LEFT(AB13,LEN("S"))="S"</formula>
    </cfRule>
  </conditionalFormatting>
  <conditionalFormatting sqref="AC13">
    <cfRule type="beginsWith" dxfId="783" priority="490" operator="beginsWith" text="E">
      <formula>LEFT(AC13,LEN("E"))="E"</formula>
    </cfRule>
    <cfRule type="beginsWith" dxfId="782" priority="491" operator="beginsWith" text="T">
      <formula>LEFT(AC13,LEN("T"))="T"</formula>
    </cfRule>
    <cfRule type="beginsWith" dxfId="781" priority="492" operator="beginsWith" text="S">
      <formula>LEFT(AC13,LEN("S"))="S"</formula>
    </cfRule>
  </conditionalFormatting>
  <conditionalFormatting sqref="W15:X15">
    <cfRule type="beginsWith" dxfId="780" priority="487" operator="beginsWith" text="T">
      <formula>LEFT(W15,LEN("T"))="T"</formula>
    </cfRule>
    <cfRule type="containsText" dxfId="779" priority="488" operator="containsText" text="Sin iniciar">
      <formula>NOT(ISERROR(SEARCH("Sin iniciar",W15)))</formula>
    </cfRule>
    <cfRule type="containsText" dxfId="778" priority="489" operator="containsText" text="En gestión">
      <formula>NOT(ISERROR(SEARCH("En gestión",W15)))</formula>
    </cfRule>
  </conditionalFormatting>
  <conditionalFormatting sqref="W16:X16">
    <cfRule type="beginsWith" dxfId="777" priority="484" operator="beginsWith" text="T">
      <formula>LEFT(W16,LEN("T"))="T"</formula>
    </cfRule>
    <cfRule type="containsText" dxfId="776" priority="485" operator="containsText" text="Sin iniciar">
      <formula>NOT(ISERROR(SEARCH("Sin iniciar",W16)))</formula>
    </cfRule>
    <cfRule type="containsText" dxfId="775" priority="486" operator="containsText" text="En gestión">
      <formula>NOT(ISERROR(SEARCH("En gestión",W16)))</formula>
    </cfRule>
  </conditionalFormatting>
  <conditionalFormatting sqref="AB15">
    <cfRule type="beginsWith" dxfId="774" priority="481" operator="beginsWith" text="E">
      <formula>LEFT(AB15,LEN("E"))="E"</formula>
    </cfRule>
    <cfRule type="beginsWith" dxfId="773" priority="482" operator="beginsWith" text="T">
      <formula>LEFT(AB15,LEN("T"))="T"</formula>
    </cfRule>
    <cfRule type="beginsWith" dxfId="772" priority="483" operator="beginsWith" text="S">
      <formula>LEFT(AB15,LEN("S"))="S"</formula>
    </cfRule>
  </conditionalFormatting>
  <conditionalFormatting sqref="AC15">
    <cfRule type="beginsWith" dxfId="771" priority="478" operator="beginsWith" text="E">
      <formula>LEFT(AC15,LEN("E"))="E"</formula>
    </cfRule>
    <cfRule type="beginsWith" dxfId="770" priority="479" operator="beginsWith" text="T">
      <formula>LEFT(AC15,LEN("T"))="T"</formula>
    </cfRule>
    <cfRule type="beginsWith" dxfId="769" priority="480" operator="beginsWith" text="S">
      <formula>LEFT(AC15,LEN("S"))="S"</formula>
    </cfRule>
  </conditionalFormatting>
  <conditionalFormatting sqref="W17:X22">
    <cfRule type="beginsWith" dxfId="768" priority="475" operator="beginsWith" text="T">
      <formula>LEFT(W17,LEN("T"))="T"</formula>
    </cfRule>
    <cfRule type="containsText" dxfId="767" priority="476" operator="containsText" text="Sin iniciar">
      <formula>NOT(ISERROR(SEARCH("Sin iniciar",W17)))</formula>
    </cfRule>
    <cfRule type="containsText" dxfId="766" priority="477" operator="containsText" text="En gestión">
      <formula>NOT(ISERROR(SEARCH("En gestión",W17)))</formula>
    </cfRule>
  </conditionalFormatting>
  <conditionalFormatting sqref="AB17:AC17">
    <cfRule type="beginsWith" dxfId="765" priority="472" operator="beginsWith" text="E">
      <formula>LEFT(AB17,LEN("E"))="E"</formula>
    </cfRule>
    <cfRule type="beginsWith" dxfId="764" priority="473" operator="beginsWith" text="T">
      <formula>LEFT(AB17,LEN("T"))="T"</formula>
    </cfRule>
    <cfRule type="beginsWith" dxfId="763" priority="474" operator="beginsWith" text="S">
      <formula>LEFT(AB17,LEN("S"))="S"</formula>
    </cfRule>
  </conditionalFormatting>
  <conditionalFormatting sqref="AB20">
    <cfRule type="beginsWith" dxfId="762" priority="466" operator="beginsWith" text="E">
      <formula>LEFT(AB20,LEN("E"))="E"</formula>
    </cfRule>
    <cfRule type="beginsWith" dxfId="761" priority="467" operator="beginsWith" text="T">
      <formula>LEFT(AB20,LEN("T"))="T"</formula>
    </cfRule>
    <cfRule type="beginsWith" dxfId="760" priority="468" operator="beginsWith" text="S">
      <formula>LEFT(AB20,LEN("S"))="S"</formula>
    </cfRule>
  </conditionalFormatting>
  <conditionalFormatting sqref="AB19:AC19">
    <cfRule type="beginsWith" dxfId="759" priority="469" operator="beginsWith" text="E">
      <formula>LEFT(AB19,LEN("E"))="E"</formula>
    </cfRule>
    <cfRule type="beginsWith" dxfId="758" priority="470" operator="beginsWith" text="T">
      <formula>LEFT(AB19,LEN("T"))="T"</formula>
    </cfRule>
    <cfRule type="beginsWith" dxfId="757" priority="471" operator="beginsWith" text="S">
      <formula>LEFT(AB19,LEN("S"))="S"</formula>
    </cfRule>
  </conditionalFormatting>
  <conditionalFormatting sqref="AC20">
    <cfRule type="beginsWith" dxfId="756" priority="463" operator="beginsWith" text="E">
      <formula>LEFT(AC20,LEN("E"))="E"</formula>
    </cfRule>
    <cfRule type="beginsWith" dxfId="755" priority="464" operator="beginsWith" text="T">
      <formula>LEFT(AC20,LEN("T"))="T"</formula>
    </cfRule>
    <cfRule type="beginsWith" dxfId="754" priority="465" operator="beginsWith" text="S">
      <formula>LEFT(AC20,LEN("S"))="S"</formula>
    </cfRule>
  </conditionalFormatting>
  <conditionalFormatting sqref="W290:X340">
    <cfRule type="beginsWith" dxfId="753" priority="460" operator="beginsWith" text="T">
      <formula>LEFT(W290,LEN("T"))="T"</formula>
    </cfRule>
    <cfRule type="containsText" dxfId="752" priority="461" operator="containsText" text="Sin iniciar">
      <formula>NOT(ISERROR(SEARCH("Sin iniciar",W290)))</formula>
    </cfRule>
    <cfRule type="containsText" dxfId="751" priority="462" operator="containsText" text="En gestión">
      <formula>NOT(ISERROR(SEARCH("En gestión",W290)))</formula>
    </cfRule>
  </conditionalFormatting>
  <conditionalFormatting sqref="AB299:AC299 AB301:AC301 AB303:AC303 AB305:AC305 AB312:AC312 AB319:AC319 AB316:AC316 AB322:AC322 AB325:AC325 AB327:AC327">
    <cfRule type="beginsWith" dxfId="750" priority="457" operator="beginsWith" text="E">
      <formula>LEFT(AB299,LEN("E"))="E"</formula>
    </cfRule>
    <cfRule type="beginsWith" dxfId="749" priority="458" operator="beginsWith" text="T">
      <formula>LEFT(AB299,LEN("T"))="T"</formula>
    </cfRule>
    <cfRule type="beginsWith" dxfId="748" priority="459" operator="beginsWith" text="S">
      <formula>LEFT(AB299,LEN("S"))="S"</formula>
    </cfRule>
  </conditionalFormatting>
  <conditionalFormatting sqref="AB290:AC290">
    <cfRule type="beginsWith" dxfId="747" priority="454" operator="beginsWith" text="E">
      <formula>LEFT(AB290,LEN("E"))="E"</formula>
    </cfRule>
    <cfRule type="beginsWith" dxfId="746" priority="455" operator="beginsWith" text="T">
      <formula>LEFT(AB290,LEN("T"))="T"</formula>
    </cfRule>
    <cfRule type="beginsWith" dxfId="745" priority="456" operator="beginsWith" text="S">
      <formula>LEFT(AB290,LEN("S"))="S"</formula>
    </cfRule>
  </conditionalFormatting>
  <conditionalFormatting sqref="AB297:AC297">
    <cfRule type="beginsWith" dxfId="744" priority="451" operator="beginsWith" text="E">
      <formula>LEFT(AB297,LEN("E"))="E"</formula>
    </cfRule>
    <cfRule type="beginsWith" dxfId="743" priority="452" operator="beginsWith" text="T">
      <formula>LEFT(AB297,LEN("T"))="T"</formula>
    </cfRule>
    <cfRule type="beginsWith" dxfId="742" priority="453" operator="beginsWith" text="S">
      <formula>LEFT(AB297,LEN("S"))="S"</formula>
    </cfRule>
  </conditionalFormatting>
  <conditionalFormatting sqref="AB330">
    <cfRule type="beginsWith" dxfId="741" priority="448" operator="beginsWith" text="E">
      <formula>LEFT(AB330,LEN("E"))="E"</formula>
    </cfRule>
    <cfRule type="beginsWith" dxfId="740" priority="449" operator="beginsWith" text="T">
      <formula>LEFT(AB330,LEN("T"))="T"</formula>
    </cfRule>
    <cfRule type="beginsWith" dxfId="739" priority="450" operator="beginsWith" text="S">
      <formula>LEFT(AB330,LEN("S"))="S"</formula>
    </cfRule>
  </conditionalFormatting>
  <conditionalFormatting sqref="AB331">
    <cfRule type="beginsWith" dxfId="738" priority="445" operator="beginsWith" text="E">
      <formula>LEFT(AB331,LEN("E"))="E"</formula>
    </cfRule>
    <cfRule type="beginsWith" dxfId="737" priority="446" operator="beginsWith" text="T">
      <formula>LEFT(AB331,LEN("T"))="T"</formula>
    </cfRule>
    <cfRule type="beginsWith" dxfId="736" priority="447" operator="beginsWith" text="S">
      <formula>LEFT(AB331,LEN("S"))="S"</formula>
    </cfRule>
  </conditionalFormatting>
  <conditionalFormatting sqref="AB334">
    <cfRule type="beginsWith" dxfId="735" priority="442" operator="beginsWith" text="E">
      <formula>LEFT(AB334,LEN("E"))="E"</formula>
    </cfRule>
    <cfRule type="beginsWith" dxfId="734" priority="443" operator="beginsWith" text="T">
      <formula>LEFT(AB334,LEN("T"))="T"</formula>
    </cfRule>
    <cfRule type="beginsWith" dxfId="733" priority="444" operator="beginsWith" text="S">
      <formula>LEFT(AB334,LEN("S"))="S"</formula>
    </cfRule>
  </conditionalFormatting>
  <conditionalFormatting sqref="AB339">
    <cfRule type="beginsWith" dxfId="732" priority="439" operator="beginsWith" text="E">
      <formula>LEFT(AB339,LEN("E"))="E"</formula>
    </cfRule>
    <cfRule type="beginsWith" dxfId="731" priority="440" operator="beginsWith" text="T">
      <formula>LEFT(AB339,LEN("T"))="T"</formula>
    </cfRule>
    <cfRule type="beginsWith" dxfId="730" priority="441" operator="beginsWith" text="S">
      <formula>LEFT(AB339,LEN("S"))="S"</formula>
    </cfRule>
  </conditionalFormatting>
  <conditionalFormatting sqref="AB308">
    <cfRule type="beginsWith" dxfId="729" priority="436" operator="beginsWith" text="E">
      <formula>LEFT(AB308,LEN("E"))="E"</formula>
    </cfRule>
    <cfRule type="beginsWith" dxfId="728" priority="437" operator="beginsWith" text="T">
      <formula>LEFT(AB308,LEN("T"))="T"</formula>
    </cfRule>
    <cfRule type="beginsWith" dxfId="727" priority="438" operator="beginsWith" text="S">
      <formula>LEFT(AB308,LEN("S"))="S"</formula>
    </cfRule>
  </conditionalFormatting>
  <conditionalFormatting sqref="AB295">
    <cfRule type="beginsWith" dxfId="726" priority="433" operator="beginsWith" text="E">
      <formula>LEFT(AB295,LEN("E"))="E"</formula>
    </cfRule>
    <cfRule type="beginsWith" dxfId="725" priority="434" operator="beginsWith" text="T">
      <formula>LEFT(AB295,LEN("T"))="T"</formula>
    </cfRule>
    <cfRule type="beginsWith" dxfId="724" priority="435" operator="beginsWith" text="S">
      <formula>LEFT(AB295,LEN("S"))="S"</formula>
    </cfRule>
  </conditionalFormatting>
  <conditionalFormatting sqref="AB292">
    <cfRule type="beginsWith" dxfId="723" priority="430" operator="beginsWith" text="E">
      <formula>LEFT(AB292,LEN("E"))="E"</formula>
    </cfRule>
    <cfRule type="beginsWith" dxfId="722" priority="431" operator="beginsWith" text="T">
      <formula>LEFT(AB292,LEN("T"))="T"</formula>
    </cfRule>
    <cfRule type="beginsWith" dxfId="721" priority="432" operator="beginsWith" text="S">
      <formula>LEFT(AB292,LEN("S"))="S"</formula>
    </cfRule>
  </conditionalFormatting>
  <conditionalFormatting sqref="AC292">
    <cfRule type="beginsWith" dxfId="720" priority="427" operator="beginsWith" text="E">
      <formula>LEFT(AC292,LEN("E"))="E"</formula>
    </cfRule>
    <cfRule type="beginsWith" dxfId="719" priority="428" operator="beginsWith" text="T">
      <formula>LEFT(AC292,LEN("T"))="T"</formula>
    </cfRule>
    <cfRule type="beginsWith" dxfId="718" priority="429" operator="beginsWith" text="S">
      <formula>LEFT(AC292,LEN("S"))="S"</formula>
    </cfRule>
  </conditionalFormatting>
  <conditionalFormatting sqref="AC295">
    <cfRule type="beginsWith" dxfId="717" priority="424" operator="beginsWith" text="E">
      <formula>LEFT(AC295,LEN("E"))="E"</formula>
    </cfRule>
    <cfRule type="beginsWith" dxfId="716" priority="425" operator="beginsWith" text="T">
      <formula>LEFT(AC295,LEN("T"))="T"</formula>
    </cfRule>
    <cfRule type="beginsWith" dxfId="715" priority="426" operator="beginsWith" text="S">
      <formula>LEFT(AC295,LEN("S"))="S"</formula>
    </cfRule>
  </conditionalFormatting>
  <conditionalFormatting sqref="AC330">
    <cfRule type="beginsWith" dxfId="714" priority="421" operator="beginsWith" text="E">
      <formula>LEFT(AC330,LEN("E"))="E"</formula>
    </cfRule>
    <cfRule type="beginsWith" dxfId="713" priority="422" operator="beginsWith" text="T">
      <formula>LEFT(AC330,LEN("T"))="T"</formula>
    </cfRule>
    <cfRule type="beginsWith" dxfId="712" priority="423" operator="beginsWith" text="S">
      <formula>LEFT(AC330,LEN("S"))="S"</formula>
    </cfRule>
  </conditionalFormatting>
  <conditionalFormatting sqref="AC331">
    <cfRule type="beginsWith" dxfId="711" priority="418" operator="beginsWith" text="E">
      <formula>LEFT(AC331,LEN("E"))="E"</formula>
    </cfRule>
    <cfRule type="beginsWith" dxfId="710" priority="419" operator="beginsWith" text="T">
      <formula>LEFT(AC331,LEN("T"))="T"</formula>
    </cfRule>
    <cfRule type="beginsWith" dxfId="709" priority="420" operator="beginsWith" text="S">
      <formula>LEFT(AC331,LEN("S"))="S"</formula>
    </cfRule>
  </conditionalFormatting>
  <conditionalFormatting sqref="AC339">
    <cfRule type="beginsWith" dxfId="708" priority="415" operator="beginsWith" text="E">
      <formula>LEFT(AC339,LEN("E"))="E"</formula>
    </cfRule>
    <cfRule type="beginsWith" dxfId="707" priority="416" operator="beginsWith" text="T">
      <formula>LEFT(AC339,LEN("T"))="T"</formula>
    </cfRule>
    <cfRule type="beginsWith" dxfId="706" priority="417" operator="beginsWith" text="S">
      <formula>LEFT(AC339,LEN("S"))="S"</formula>
    </cfRule>
  </conditionalFormatting>
  <conditionalFormatting sqref="AC334">
    <cfRule type="beginsWith" dxfId="705" priority="412" operator="beginsWith" text="E">
      <formula>LEFT(AC334,LEN("E"))="E"</formula>
    </cfRule>
    <cfRule type="beginsWith" dxfId="704" priority="413" operator="beginsWith" text="T">
      <formula>LEFT(AC334,LEN("T"))="T"</formula>
    </cfRule>
    <cfRule type="beginsWith" dxfId="703" priority="414" operator="beginsWith" text="S">
      <formula>LEFT(AC334,LEN("S"))="S"</formula>
    </cfRule>
  </conditionalFormatting>
  <conditionalFormatting sqref="AC308">
    <cfRule type="beginsWith" dxfId="702" priority="409" operator="beginsWith" text="E">
      <formula>LEFT(AC308,LEN("E"))="E"</formula>
    </cfRule>
    <cfRule type="beginsWith" dxfId="701" priority="410" operator="beginsWith" text="T">
      <formula>LEFT(AC308,LEN("T"))="T"</formula>
    </cfRule>
    <cfRule type="beginsWith" dxfId="700" priority="411" operator="beginsWith" text="S">
      <formula>LEFT(AC308,LEN("S"))="S"</formula>
    </cfRule>
  </conditionalFormatting>
  <conditionalFormatting sqref="AB187">
    <cfRule type="beginsWith" dxfId="699" priority="406" operator="beginsWith" text="E">
      <formula>LEFT(AB187,LEN("E"))="E"</formula>
    </cfRule>
    <cfRule type="beginsWith" dxfId="698" priority="407" operator="beginsWith" text="T">
      <formula>LEFT(AB187,LEN("T"))="T"</formula>
    </cfRule>
    <cfRule type="beginsWith" dxfId="697" priority="408" operator="beginsWith" text="S">
      <formula>LEFT(AB187,LEN("S"))="S"</formula>
    </cfRule>
  </conditionalFormatting>
  <conditionalFormatting sqref="W181:X191">
    <cfRule type="beginsWith" dxfId="696" priority="403" operator="beginsWith" text="T">
      <formula>LEFT(W181,LEN("T"))="T"</formula>
    </cfRule>
    <cfRule type="containsText" dxfId="695" priority="404" operator="containsText" text="Sin iniciar">
      <formula>NOT(ISERROR(SEARCH("Sin iniciar",W181)))</formula>
    </cfRule>
    <cfRule type="containsText" dxfId="694" priority="405" operator="containsText" text="En gestión">
      <formula>NOT(ISERROR(SEARCH("En gestión",W181)))</formula>
    </cfRule>
  </conditionalFormatting>
  <conditionalFormatting sqref="AB181:AC181">
    <cfRule type="beginsWith" dxfId="693" priority="400" operator="beginsWith" text="E">
      <formula>LEFT(AB181,LEN("E"))="E"</formula>
    </cfRule>
    <cfRule type="beginsWith" dxfId="692" priority="401" operator="beginsWith" text="T">
      <formula>LEFT(AB181,LEN("T"))="T"</formula>
    </cfRule>
    <cfRule type="beginsWith" dxfId="691" priority="402" operator="beginsWith" text="S">
      <formula>LEFT(AB181,LEN("S"))="S"</formula>
    </cfRule>
  </conditionalFormatting>
  <conditionalFormatting sqref="AB183">
    <cfRule type="beginsWith" dxfId="690" priority="397" operator="beginsWith" text="E">
      <formula>LEFT(AB183,LEN("E"))="E"</formula>
    </cfRule>
    <cfRule type="beginsWith" dxfId="689" priority="398" operator="beginsWith" text="T">
      <formula>LEFT(AB183,LEN("T"))="T"</formula>
    </cfRule>
    <cfRule type="beginsWith" dxfId="688" priority="399" operator="beginsWith" text="S">
      <formula>LEFT(AB183,LEN("S"))="S"</formula>
    </cfRule>
  </conditionalFormatting>
  <conditionalFormatting sqref="AB185">
    <cfRule type="beginsWith" dxfId="687" priority="394" operator="beginsWith" text="E">
      <formula>LEFT(AB185,LEN("E"))="E"</formula>
    </cfRule>
    <cfRule type="beginsWith" dxfId="686" priority="395" operator="beginsWith" text="T">
      <formula>LEFT(AB185,LEN("T"))="T"</formula>
    </cfRule>
    <cfRule type="beginsWith" dxfId="685" priority="396" operator="beginsWith" text="S">
      <formula>LEFT(AB185,LEN("S"))="S"</formula>
    </cfRule>
  </conditionalFormatting>
  <conditionalFormatting sqref="AB189">
    <cfRule type="beginsWith" dxfId="684" priority="391" operator="beginsWith" text="E">
      <formula>LEFT(AB189,LEN("E"))="E"</formula>
    </cfRule>
    <cfRule type="beginsWith" dxfId="683" priority="392" operator="beginsWith" text="T">
      <formula>LEFT(AB189,LEN("T"))="T"</formula>
    </cfRule>
    <cfRule type="beginsWith" dxfId="682" priority="393" operator="beginsWith" text="S">
      <formula>LEFT(AB189,LEN("S"))="S"</formula>
    </cfRule>
  </conditionalFormatting>
  <conditionalFormatting sqref="AC183">
    <cfRule type="beginsWith" dxfId="681" priority="388" operator="beginsWith" text="E">
      <formula>LEFT(AC183,LEN("E"))="E"</formula>
    </cfRule>
    <cfRule type="beginsWith" dxfId="680" priority="389" operator="beginsWith" text="T">
      <formula>LEFT(AC183,LEN("T"))="T"</formula>
    </cfRule>
    <cfRule type="beginsWith" dxfId="679" priority="390" operator="beginsWith" text="S">
      <formula>LEFT(AC183,LEN("S"))="S"</formula>
    </cfRule>
  </conditionalFormatting>
  <conditionalFormatting sqref="AC185">
    <cfRule type="beginsWith" dxfId="678" priority="385" operator="beginsWith" text="E">
      <formula>LEFT(AC185,LEN("E"))="E"</formula>
    </cfRule>
    <cfRule type="beginsWith" dxfId="677" priority="386" operator="beginsWith" text="T">
      <formula>LEFT(AC185,LEN("T"))="T"</formula>
    </cfRule>
    <cfRule type="beginsWith" dxfId="676" priority="387" operator="beginsWith" text="S">
      <formula>LEFT(AC185,LEN("S"))="S"</formula>
    </cfRule>
  </conditionalFormatting>
  <conditionalFormatting sqref="AC189">
    <cfRule type="beginsWith" dxfId="675" priority="379" operator="beginsWith" text="E">
      <formula>LEFT(AC189,LEN("E"))="E"</formula>
    </cfRule>
    <cfRule type="beginsWith" dxfId="674" priority="380" operator="beginsWith" text="T">
      <formula>LEFT(AC189,LEN("T"))="T"</formula>
    </cfRule>
    <cfRule type="beginsWith" dxfId="673" priority="381" operator="beginsWith" text="S">
      <formula>LEFT(AC189,LEN("S"))="S"</formula>
    </cfRule>
  </conditionalFormatting>
  <conditionalFormatting sqref="AC187">
    <cfRule type="beginsWith" dxfId="672" priority="382" operator="beginsWith" text="E">
      <formula>LEFT(AC187,LEN("E"))="E"</formula>
    </cfRule>
    <cfRule type="beginsWith" dxfId="671" priority="383" operator="beginsWith" text="T">
      <formula>LEFT(AC187,LEN("T"))="T"</formula>
    </cfRule>
    <cfRule type="beginsWith" dxfId="670" priority="384" operator="beginsWith" text="S">
      <formula>LEFT(AC187,LEN("S"))="S"</formula>
    </cfRule>
  </conditionalFormatting>
  <conditionalFormatting sqref="AB160:AC160">
    <cfRule type="beginsWith" dxfId="669" priority="376" operator="beginsWith" text="E">
      <formula>LEFT(AB160,LEN("E"))="E"</formula>
    </cfRule>
    <cfRule type="beginsWith" dxfId="668" priority="377" operator="beginsWith" text="T">
      <formula>LEFT(AB160,LEN("T"))="T"</formula>
    </cfRule>
    <cfRule type="beginsWith" dxfId="667" priority="378" operator="beginsWith" text="S">
      <formula>LEFT(AB160,LEN("S"))="S"</formula>
    </cfRule>
  </conditionalFormatting>
  <conditionalFormatting sqref="W138:X164">
    <cfRule type="beginsWith" dxfId="666" priority="373" operator="beginsWith" text="T">
      <formula>LEFT(W138,LEN("T"))="T"</formula>
    </cfRule>
    <cfRule type="containsText" dxfId="665" priority="374" operator="containsText" text="Sin iniciar">
      <formula>NOT(ISERROR(SEARCH("Sin iniciar",W138)))</formula>
    </cfRule>
    <cfRule type="containsText" dxfId="664" priority="375" operator="containsText" text="En gestión">
      <formula>NOT(ISERROR(SEARCH("En gestión",W138)))</formula>
    </cfRule>
  </conditionalFormatting>
  <conditionalFormatting sqref="AB138:AC138">
    <cfRule type="beginsWith" dxfId="663" priority="370" operator="beginsWith" text="E">
      <formula>LEFT(AB138,LEN("E"))="E"</formula>
    </cfRule>
    <cfRule type="beginsWith" dxfId="662" priority="371" operator="beginsWith" text="T">
      <formula>LEFT(AB138,LEN("T"))="T"</formula>
    </cfRule>
    <cfRule type="beginsWith" dxfId="661" priority="372" operator="beginsWith" text="S">
      <formula>LEFT(AB138,LEN("S"))="S"</formula>
    </cfRule>
  </conditionalFormatting>
  <conditionalFormatting sqref="AC143">
    <cfRule type="beginsWith" dxfId="660" priority="367" operator="beginsWith" text="E">
      <formula>LEFT(AC143,LEN("E"))="E"</formula>
    </cfRule>
    <cfRule type="beginsWith" dxfId="659" priority="368" operator="beginsWith" text="T">
      <formula>LEFT(AC143,LEN("T"))="T"</formula>
    </cfRule>
    <cfRule type="beginsWith" dxfId="658" priority="369" operator="beginsWith" text="S">
      <formula>LEFT(AC143,LEN("S"))="S"</formula>
    </cfRule>
  </conditionalFormatting>
  <conditionalFormatting sqref="AB148:AC148">
    <cfRule type="beginsWith" dxfId="657" priority="364" operator="beginsWith" text="E">
      <formula>LEFT(AB148,LEN("E"))="E"</formula>
    </cfRule>
    <cfRule type="beginsWith" dxfId="656" priority="365" operator="beginsWith" text="T">
      <formula>LEFT(AB148,LEN("T"))="T"</formula>
    </cfRule>
    <cfRule type="beginsWith" dxfId="655" priority="366" operator="beginsWith" text="S">
      <formula>LEFT(AB148,LEN("S"))="S"</formula>
    </cfRule>
  </conditionalFormatting>
  <conditionalFormatting sqref="AB152:AC152">
    <cfRule type="beginsWith" dxfId="654" priority="361" operator="beginsWith" text="E">
      <formula>LEFT(AB152,LEN("E"))="E"</formula>
    </cfRule>
    <cfRule type="beginsWith" dxfId="653" priority="362" operator="beginsWith" text="T">
      <formula>LEFT(AB152,LEN("T"))="T"</formula>
    </cfRule>
    <cfRule type="beginsWith" dxfId="652" priority="363" operator="beginsWith" text="S">
      <formula>LEFT(AB152,LEN("S"))="S"</formula>
    </cfRule>
  </conditionalFormatting>
  <conditionalFormatting sqref="AB154:AC154">
    <cfRule type="beginsWith" dxfId="651" priority="358" operator="beginsWith" text="E">
      <formula>LEFT(AB154,LEN("E"))="E"</formula>
    </cfRule>
    <cfRule type="beginsWith" dxfId="650" priority="359" operator="beginsWith" text="T">
      <formula>LEFT(AB154,LEN("T"))="T"</formula>
    </cfRule>
    <cfRule type="beginsWith" dxfId="649" priority="360" operator="beginsWith" text="S">
      <formula>LEFT(AB154,LEN("S"))="S"</formula>
    </cfRule>
  </conditionalFormatting>
  <conditionalFormatting sqref="AB164">
    <cfRule type="beginsWith" dxfId="648" priority="355" operator="beginsWith" text="E">
      <formula>LEFT(AB164,LEN("E"))="E"</formula>
    </cfRule>
    <cfRule type="beginsWith" dxfId="647" priority="356" operator="beginsWith" text="T">
      <formula>LEFT(AB164,LEN("T"))="T"</formula>
    </cfRule>
    <cfRule type="beginsWith" dxfId="646" priority="357" operator="beginsWith" text="S">
      <formula>LEFT(AB164,LEN("S"))="S"</formula>
    </cfRule>
  </conditionalFormatting>
  <conditionalFormatting sqref="AC164">
    <cfRule type="beginsWith" dxfId="645" priority="352" operator="beginsWith" text="E">
      <formula>LEFT(AC164,LEN("E"))="E"</formula>
    </cfRule>
    <cfRule type="beginsWith" dxfId="644" priority="353" operator="beginsWith" text="T">
      <formula>LEFT(AC164,LEN("T"))="T"</formula>
    </cfRule>
    <cfRule type="beginsWith" dxfId="643" priority="354" operator="beginsWith" text="S">
      <formula>LEFT(AC164,LEN("S"))="S"</formula>
    </cfRule>
  </conditionalFormatting>
  <conditionalFormatting sqref="X165:X180">
    <cfRule type="beginsWith" dxfId="642" priority="346" operator="beginsWith" text="T">
      <formula>LEFT(X165,LEN("T"))="T"</formula>
    </cfRule>
    <cfRule type="containsText" dxfId="641" priority="347" operator="containsText" text="Sin iniciar">
      <formula>NOT(ISERROR(SEARCH("Sin iniciar",X165)))</formula>
    </cfRule>
    <cfRule type="containsText" dxfId="640" priority="348" operator="containsText" text="En gestión">
      <formula>NOT(ISERROR(SEARCH("En gestión",X165)))</formula>
    </cfRule>
  </conditionalFormatting>
  <conditionalFormatting sqref="W165:W180">
    <cfRule type="beginsWith" dxfId="639" priority="349" operator="beginsWith" text="T">
      <formula>LEFT(W165,LEN("T"))="T"</formula>
    </cfRule>
    <cfRule type="containsText" dxfId="638" priority="350" operator="containsText" text="Sin iniciar">
      <formula>NOT(ISERROR(SEARCH("Sin iniciar",W165)))</formula>
    </cfRule>
    <cfRule type="containsText" dxfId="637" priority="351" operator="containsText" text="En gestión">
      <formula>NOT(ISERROR(SEARCH("En gestión",W165)))</formula>
    </cfRule>
  </conditionalFormatting>
  <conditionalFormatting sqref="AB177">
    <cfRule type="beginsWith" dxfId="636" priority="325" operator="beginsWith" text="E">
      <formula>LEFT(AB177,LEN("E"))="E"</formula>
    </cfRule>
    <cfRule type="beginsWith" dxfId="635" priority="326" operator="beginsWith" text="T">
      <formula>LEFT(AB177,LEN("T"))="T"</formula>
    </cfRule>
    <cfRule type="beginsWith" dxfId="634" priority="327" operator="beginsWith" text="S">
      <formula>LEFT(AB177,LEN("S"))="S"</formula>
    </cfRule>
  </conditionalFormatting>
  <conditionalFormatting sqref="AB140">
    <cfRule type="beginsWith" dxfId="633" priority="343" operator="beginsWith" text="E">
      <formula>LEFT(AB140,LEN("E"))="E"</formula>
    </cfRule>
    <cfRule type="beginsWith" dxfId="632" priority="344" operator="beginsWith" text="T">
      <formula>LEFT(AB140,LEN("T"))="T"</formula>
    </cfRule>
    <cfRule type="beginsWith" dxfId="631" priority="345" operator="beginsWith" text="S">
      <formula>LEFT(AB140,LEN("S"))="S"</formula>
    </cfRule>
  </conditionalFormatting>
  <conditionalFormatting sqref="AB143">
    <cfRule type="beginsWith" dxfId="630" priority="340" operator="beginsWith" text="E">
      <formula>LEFT(AB143,LEN("E"))="E"</formula>
    </cfRule>
    <cfRule type="beginsWith" dxfId="629" priority="341" operator="beginsWith" text="T">
      <formula>LEFT(AB143,LEN("T"))="T"</formula>
    </cfRule>
    <cfRule type="beginsWith" dxfId="628" priority="342" operator="beginsWith" text="S">
      <formula>LEFT(AB143,LEN("S"))="S"</formula>
    </cfRule>
  </conditionalFormatting>
  <conditionalFormatting sqref="AB158">
    <cfRule type="beginsWith" dxfId="627" priority="337" operator="beginsWith" text="E">
      <formula>LEFT(AB158,LEN("E"))="E"</formula>
    </cfRule>
    <cfRule type="beginsWith" dxfId="626" priority="338" operator="beginsWith" text="T">
      <formula>LEFT(AB158,LEN("T"))="T"</formula>
    </cfRule>
    <cfRule type="beginsWith" dxfId="625" priority="339" operator="beginsWith" text="S">
      <formula>LEFT(AB158,LEN("S"))="S"</formula>
    </cfRule>
  </conditionalFormatting>
  <conditionalFormatting sqref="AB167">
    <cfRule type="beginsWith" dxfId="624" priority="334" operator="beginsWith" text="E">
      <formula>LEFT(AB167,LEN("E"))="E"</formula>
    </cfRule>
    <cfRule type="beginsWith" dxfId="623" priority="335" operator="beginsWith" text="T">
      <formula>LEFT(AB167,LEN("T"))="T"</formula>
    </cfRule>
    <cfRule type="beginsWith" dxfId="622" priority="336" operator="beginsWith" text="S">
      <formula>LEFT(AB167,LEN("S"))="S"</formula>
    </cfRule>
  </conditionalFormatting>
  <conditionalFormatting sqref="AB170">
    <cfRule type="beginsWith" dxfId="621" priority="331" operator="beginsWith" text="E">
      <formula>LEFT(AB170,LEN("E"))="E"</formula>
    </cfRule>
    <cfRule type="beginsWith" dxfId="620" priority="332" operator="beginsWith" text="T">
      <formula>LEFT(AB170,LEN("T"))="T"</formula>
    </cfRule>
    <cfRule type="beginsWith" dxfId="619" priority="333" operator="beginsWith" text="S">
      <formula>LEFT(AB170,LEN("S"))="S"</formula>
    </cfRule>
  </conditionalFormatting>
  <conditionalFormatting sqref="AB174">
    <cfRule type="beginsWith" dxfId="618" priority="328" operator="beginsWith" text="E">
      <formula>LEFT(AB174,LEN("E"))="E"</formula>
    </cfRule>
    <cfRule type="beginsWith" dxfId="617" priority="329" operator="beginsWith" text="T">
      <formula>LEFT(AB174,LEN("T"))="T"</formula>
    </cfRule>
    <cfRule type="beginsWith" dxfId="616" priority="330" operator="beginsWith" text="S">
      <formula>LEFT(AB174,LEN("S"))="S"</formula>
    </cfRule>
  </conditionalFormatting>
  <conditionalFormatting sqref="AC158">
    <cfRule type="beginsWith" dxfId="615" priority="319" operator="beginsWith" text="E">
      <formula>LEFT(AC158,LEN("E"))="E"</formula>
    </cfRule>
    <cfRule type="beginsWith" dxfId="614" priority="320" operator="beginsWith" text="T">
      <formula>LEFT(AC158,LEN("T"))="T"</formula>
    </cfRule>
    <cfRule type="beginsWith" dxfId="613" priority="321" operator="beginsWith" text="S">
      <formula>LEFT(AC158,LEN("S"))="S"</formula>
    </cfRule>
  </conditionalFormatting>
  <conditionalFormatting sqref="AC140">
    <cfRule type="beginsWith" dxfId="612" priority="322" operator="beginsWith" text="E">
      <formula>LEFT(AC140,LEN("E"))="E"</formula>
    </cfRule>
    <cfRule type="beginsWith" dxfId="611" priority="323" operator="beginsWith" text="T">
      <formula>LEFT(AC140,LEN("T"))="T"</formula>
    </cfRule>
    <cfRule type="beginsWith" dxfId="610" priority="324" operator="beginsWith" text="S">
      <formula>LEFT(AC140,LEN("S"))="S"</formula>
    </cfRule>
  </conditionalFormatting>
  <conditionalFormatting sqref="AC167">
    <cfRule type="beginsWith" dxfId="609" priority="316" operator="beginsWith" text="E">
      <formula>LEFT(AC167,LEN("E"))="E"</formula>
    </cfRule>
    <cfRule type="beginsWith" dxfId="608" priority="317" operator="beginsWith" text="T">
      <formula>LEFT(AC167,LEN("T"))="T"</formula>
    </cfRule>
    <cfRule type="beginsWith" dxfId="607" priority="318" operator="beginsWith" text="S">
      <formula>LEFT(AC167,LEN("S"))="S"</formula>
    </cfRule>
  </conditionalFormatting>
  <conditionalFormatting sqref="AC170">
    <cfRule type="beginsWith" dxfId="606" priority="313" operator="beginsWith" text="E">
      <formula>LEFT(AC170,LEN("E"))="E"</formula>
    </cfRule>
    <cfRule type="beginsWith" dxfId="605" priority="314" operator="beginsWith" text="T">
      <formula>LEFT(AC170,LEN("T"))="T"</formula>
    </cfRule>
    <cfRule type="beginsWith" dxfId="604" priority="315" operator="beginsWith" text="S">
      <formula>LEFT(AC170,LEN("S"))="S"</formula>
    </cfRule>
  </conditionalFormatting>
  <conditionalFormatting sqref="AC174">
    <cfRule type="beginsWith" dxfId="603" priority="310" operator="beginsWith" text="E">
      <formula>LEFT(AC174,LEN("E"))="E"</formula>
    </cfRule>
    <cfRule type="beginsWith" dxfId="602" priority="311" operator="beginsWith" text="T">
      <formula>LEFT(AC174,LEN("T"))="T"</formula>
    </cfRule>
    <cfRule type="beginsWith" dxfId="601" priority="312" operator="beginsWith" text="S">
      <formula>LEFT(AC174,LEN("S"))="S"</formula>
    </cfRule>
  </conditionalFormatting>
  <conditionalFormatting sqref="AC177">
    <cfRule type="beginsWith" dxfId="600" priority="307" operator="beginsWith" text="E">
      <formula>LEFT(AC177,LEN("E"))="E"</formula>
    </cfRule>
    <cfRule type="beginsWith" dxfId="599" priority="308" operator="beginsWith" text="T">
      <formula>LEFT(AC177,LEN("T"))="T"</formula>
    </cfRule>
    <cfRule type="beginsWith" dxfId="598" priority="309" operator="beginsWith" text="S">
      <formula>LEFT(AC177,LEN("S"))="S"</formula>
    </cfRule>
  </conditionalFormatting>
  <conditionalFormatting sqref="W192:X192 X193:X194">
    <cfRule type="beginsWith" dxfId="597" priority="304" operator="beginsWith" text="T">
      <formula>LEFT(W192,LEN("T"))="T"</formula>
    </cfRule>
    <cfRule type="containsText" dxfId="596" priority="305" operator="containsText" text="Sin iniciar">
      <formula>NOT(ISERROR(SEARCH("Sin iniciar",W192)))</formula>
    </cfRule>
    <cfRule type="containsText" dxfId="595" priority="306" operator="containsText" text="En gestión">
      <formula>NOT(ISERROR(SEARCH("En gestión",W192)))</formula>
    </cfRule>
  </conditionalFormatting>
  <conditionalFormatting sqref="AB192:AC192">
    <cfRule type="beginsWith" dxfId="594" priority="301" operator="beginsWith" text="E">
      <formula>LEFT(AB192,LEN("E"))="E"</formula>
    </cfRule>
    <cfRule type="beginsWith" dxfId="593" priority="302" operator="beginsWith" text="T">
      <formula>LEFT(AB192,LEN("T"))="T"</formula>
    </cfRule>
    <cfRule type="beginsWith" dxfId="592" priority="303" operator="beginsWith" text="S">
      <formula>LEFT(AB192,LEN("S"))="S"</formula>
    </cfRule>
  </conditionalFormatting>
  <conditionalFormatting sqref="X195:X197">
    <cfRule type="beginsWith" dxfId="591" priority="298" operator="beginsWith" text="T">
      <formula>LEFT(X195,LEN("T"))="T"</formula>
    </cfRule>
    <cfRule type="containsText" dxfId="590" priority="299" operator="containsText" text="Sin iniciar">
      <formula>NOT(ISERROR(SEARCH("Sin iniciar",X195)))</formula>
    </cfRule>
    <cfRule type="containsText" dxfId="589" priority="300" operator="containsText" text="En gestión">
      <formula>NOT(ISERROR(SEARCH("En gestión",X195)))</formula>
    </cfRule>
  </conditionalFormatting>
  <conditionalFormatting sqref="AB195:AC195">
    <cfRule type="beginsWith" dxfId="588" priority="295" operator="beginsWith" text="E">
      <formula>LEFT(AB195,LEN("E"))="E"</formula>
    </cfRule>
    <cfRule type="beginsWith" dxfId="587" priority="296" operator="beginsWith" text="T">
      <formula>LEFT(AB195,LEN("T"))="T"</formula>
    </cfRule>
    <cfRule type="beginsWith" dxfId="586" priority="297" operator="beginsWith" text="S">
      <formula>LEFT(AB195,LEN("S"))="S"</formula>
    </cfRule>
  </conditionalFormatting>
  <conditionalFormatting sqref="X201:X203">
    <cfRule type="beginsWith" dxfId="585" priority="292" operator="beginsWith" text="T">
      <formula>LEFT(X201,LEN("T"))="T"</formula>
    </cfRule>
    <cfRule type="containsText" dxfId="584" priority="293" operator="containsText" text="Sin iniciar">
      <formula>NOT(ISERROR(SEARCH("Sin iniciar",X201)))</formula>
    </cfRule>
    <cfRule type="containsText" dxfId="583" priority="294" operator="containsText" text="En gestión">
      <formula>NOT(ISERROR(SEARCH("En gestión",X201)))</formula>
    </cfRule>
  </conditionalFormatting>
  <conditionalFormatting sqref="AB201:AC201">
    <cfRule type="beginsWith" dxfId="582" priority="289" operator="beginsWith" text="E">
      <formula>LEFT(AB201,LEN("E"))="E"</formula>
    </cfRule>
    <cfRule type="beginsWith" dxfId="581" priority="290" operator="beginsWith" text="T">
      <formula>LEFT(AB201,LEN("T"))="T"</formula>
    </cfRule>
    <cfRule type="beginsWith" dxfId="580" priority="291" operator="beginsWith" text="S">
      <formula>LEFT(AB201,LEN("S"))="S"</formula>
    </cfRule>
  </conditionalFormatting>
  <conditionalFormatting sqref="X198">
    <cfRule type="beginsWith" dxfId="579" priority="286" operator="beginsWith" text="T">
      <formula>LEFT(X198,LEN("T"))="T"</formula>
    </cfRule>
    <cfRule type="containsText" dxfId="578" priority="287" operator="containsText" text="Sin iniciar">
      <formula>NOT(ISERROR(SEARCH("Sin iniciar",X198)))</formula>
    </cfRule>
    <cfRule type="containsText" dxfId="577" priority="288" operator="containsText" text="En gestión">
      <formula>NOT(ISERROR(SEARCH("En gestión",X198)))</formula>
    </cfRule>
  </conditionalFormatting>
  <conditionalFormatting sqref="X199">
    <cfRule type="beginsWith" dxfId="576" priority="283" operator="beginsWith" text="T">
      <formula>LEFT(X199,LEN("T"))="T"</formula>
    </cfRule>
    <cfRule type="containsText" dxfId="575" priority="284" operator="containsText" text="Sin iniciar">
      <formula>NOT(ISERROR(SEARCH("Sin iniciar",X199)))</formula>
    </cfRule>
    <cfRule type="containsText" dxfId="574" priority="285" operator="containsText" text="En gestión">
      <formula>NOT(ISERROR(SEARCH("En gestión",X199)))</formula>
    </cfRule>
  </conditionalFormatting>
  <conditionalFormatting sqref="X200">
    <cfRule type="beginsWith" dxfId="573" priority="280" operator="beginsWith" text="T">
      <formula>LEFT(X200,LEN("T"))="T"</formula>
    </cfRule>
    <cfRule type="containsText" dxfId="572" priority="281" operator="containsText" text="Sin iniciar">
      <formula>NOT(ISERROR(SEARCH("Sin iniciar",X200)))</formula>
    </cfRule>
    <cfRule type="containsText" dxfId="571" priority="282" operator="containsText" text="En gestión">
      <formula>NOT(ISERROR(SEARCH("En gestión",X200)))</formula>
    </cfRule>
  </conditionalFormatting>
  <conditionalFormatting sqref="AB199">
    <cfRule type="beginsWith" dxfId="570" priority="277" operator="beginsWith" text="E">
      <formula>LEFT(AB199,LEN("E"))="E"</formula>
    </cfRule>
    <cfRule type="beginsWith" dxfId="569" priority="278" operator="beginsWith" text="T">
      <formula>LEFT(AB199,LEN("T"))="T"</formula>
    </cfRule>
    <cfRule type="beginsWith" dxfId="568" priority="279" operator="beginsWith" text="S">
      <formula>LEFT(AB199,LEN("S"))="S"</formula>
    </cfRule>
  </conditionalFormatting>
  <conditionalFormatting sqref="AC199">
    <cfRule type="beginsWith" dxfId="567" priority="274" operator="beginsWith" text="E">
      <formula>LEFT(AC199,LEN("E"))="E"</formula>
    </cfRule>
    <cfRule type="beginsWith" dxfId="566" priority="275" operator="beginsWith" text="T">
      <formula>LEFT(AC199,LEN("T"))="T"</formula>
    </cfRule>
    <cfRule type="beginsWith" dxfId="565" priority="276" operator="beginsWith" text="S">
      <formula>LEFT(AC199,LEN("S"))="S"</formula>
    </cfRule>
  </conditionalFormatting>
  <conditionalFormatting sqref="X204">
    <cfRule type="beginsWith" dxfId="564" priority="271" operator="beginsWith" text="T">
      <formula>LEFT(X204,LEN("T"))="T"</formula>
    </cfRule>
    <cfRule type="containsText" dxfId="563" priority="272" operator="containsText" text="Sin iniciar">
      <formula>NOT(ISERROR(SEARCH("Sin iniciar",X204)))</formula>
    </cfRule>
    <cfRule type="containsText" dxfId="562" priority="273" operator="containsText" text="En gestión">
      <formula>NOT(ISERROR(SEARCH("En gestión",X204)))</formula>
    </cfRule>
  </conditionalFormatting>
  <conditionalFormatting sqref="X205">
    <cfRule type="beginsWith" dxfId="561" priority="268" operator="beginsWith" text="T">
      <formula>LEFT(X205,LEN("T"))="T"</formula>
    </cfRule>
    <cfRule type="containsText" dxfId="560" priority="269" operator="containsText" text="Sin iniciar">
      <formula>NOT(ISERROR(SEARCH("Sin iniciar",X205)))</formula>
    </cfRule>
    <cfRule type="containsText" dxfId="559" priority="270" operator="containsText" text="En gestión">
      <formula>NOT(ISERROR(SEARCH("En gestión",X205)))</formula>
    </cfRule>
  </conditionalFormatting>
  <conditionalFormatting sqref="AB204">
    <cfRule type="beginsWith" dxfId="558" priority="265" operator="beginsWith" text="E">
      <formula>LEFT(AB204,LEN("E"))="E"</formula>
    </cfRule>
    <cfRule type="beginsWith" dxfId="557" priority="266" operator="beginsWith" text="T">
      <formula>LEFT(AB204,LEN("T"))="T"</formula>
    </cfRule>
    <cfRule type="beginsWith" dxfId="556" priority="267" operator="beginsWith" text="S">
      <formula>LEFT(AB204,LEN("S"))="S"</formula>
    </cfRule>
  </conditionalFormatting>
  <conditionalFormatting sqref="AC204">
    <cfRule type="beginsWith" dxfId="555" priority="262" operator="beginsWith" text="E">
      <formula>LEFT(AC204,LEN("E"))="E"</formula>
    </cfRule>
    <cfRule type="beginsWith" dxfId="554" priority="263" operator="beginsWith" text="T">
      <formula>LEFT(AC204,LEN("T"))="T"</formula>
    </cfRule>
    <cfRule type="beginsWith" dxfId="553" priority="264" operator="beginsWith" text="S">
      <formula>LEFT(AC204,LEN("S"))="S"</formula>
    </cfRule>
  </conditionalFormatting>
  <conditionalFormatting sqref="X206">
    <cfRule type="beginsWith" dxfId="552" priority="259" operator="beginsWith" text="T">
      <formula>LEFT(X206,LEN("T"))="T"</formula>
    </cfRule>
    <cfRule type="containsText" dxfId="551" priority="260" operator="containsText" text="Sin iniciar">
      <formula>NOT(ISERROR(SEARCH("Sin iniciar",X206)))</formula>
    </cfRule>
    <cfRule type="containsText" dxfId="550" priority="261" operator="containsText" text="En gestión">
      <formula>NOT(ISERROR(SEARCH("En gestión",X206)))</formula>
    </cfRule>
  </conditionalFormatting>
  <conditionalFormatting sqref="X207">
    <cfRule type="beginsWith" dxfId="549" priority="256" operator="beginsWith" text="T">
      <formula>LEFT(X207,LEN("T"))="T"</formula>
    </cfRule>
    <cfRule type="containsText" dxfId="548" priority="257" operator="containsText" text="Sin iniciar">
      <formula>NOT(ISERROR(SEARCH("Sin iniciar",X207)))</formula>
    </cfRule>
    <cfRule type="containsText" dxfId="547" priority="258" operator="containsText" text="En gestión">
      <formula>NOT(ISERROR(SEARCH("En gestión",X207)))</formula>
    </cfRule>
  </conditionalFormatting>
  <conditionalFormatting sqref="AB206">
    <cfRule type="beginsWith" dxfId="546" priority="253" operator="beginsWith" text="E">
      <formula>LEFT(AB206,LEN("E"))="E"</formula>
    </cfRule>
    <cfRule type="beginsWith" dxfId="545" priority="254" operator="beginsWith" text="T">
      <formula>LEFT(AB206,LEN("T"))="T"</formula>
    </cfRule>
    <cfRule type="beginsWith" dxfId="544" priority="255" operator="beginsWith" text="S">
      <formula>LEFT(AB206,LEN("S"))="S"</formula>
    </cfRule>
  </conditionalFormatting>
  <conditionalFormatting sqref="AC206">
    <cfRule type="beginsWith" dxfId="543" priority="250" operator="beginsWith" text="E">
      <formula>LEFT(AC206,LEN("E"))="E"</formula>
    </cfRule>
    <cfRule type="beginsWith" dxfId="542" priority="251" operator="beginsWith" text="T">
      <formula>LEFT(AC206,LEN("T"))="T"</formula>
    </cfRule>
    <cfRule type="beginsWith" dxfId="541" priority="252" operator="beginsWith" text="S">
      <formula>LEFT(AC206,LEN("S"))="S"</formula>
    </cfRule>
  </conditionalFormatting>
  <conditionalFormatting sqref="X208:X210">
    <cfRule type="beginsWith" dxfId="540" priority="247" operator="beginsWith" text="T">
      <formula>LEFT(X208,LEN("T"))="T"</formula>
    </cfRule>
    <cfRule type="containsText" dxfId="539" priority="248" operator="containsText" text="Sin iniciar">
      <formula>NOT(ISERROR(SEARCH("Sin iniciar",X208)))</formula>
    </cfRule>
    <cfRule type="containsText" dxfId="538" priority="249" operator="containsText" text="En gestión">
      <formula>NOT(ISERROR(SEARCH("En gestión",X208)))</formula>
    </cfRule>
  </conditionalFormatting>
  <conditionalFormatting sqref="AB208:AC208">
    <cfRule type="beginsWith" dxfId="537" priority="244" operator="beginsWith" text="E">
      <formula>LEFT(AB208,LEN("E"))="E"</formula>
    </cfRule>
    <cfRule type="beginsWith" dxfId="536" priority="245" operator="beginsWith" text="T">
      <formula>LEFT(AB208,LEN("T"))="T"</formula>
    </cfRule>
    <cfRule type="beginsWith" dxfId="535" priority="246" operator="beginsWith" text="S">
      <formula>LEFT(AB208,LEN("S"))="S"</formula>
    </cfRule>
  </conditionalFormatting>
  <conditionalFormatting sqref="X211:X213">
    <cfRule type="beginsWith" dxfId="534" priority="241" operator="beginsWith" text="T">
      <formula>LEFT(X211,LEN("T"))="T"</formula>
    </cfRule>
    <cfRule type="containsText" dxfId="533" priority="242" operator="containsText" text="Sin iniciar">
      <formula>NOT(ISERROR(SEARCH("Sin iniciar",X211)))</formula>
    </cfRule>
    <cfRule type="containsText" dxfId="532" priority="243" operator="containsText" text="En gestión">
      <formula>NOT(ISERROR(SEARCH("En gestión",X211)))</formula>
    </cfRule>
  </conditionalFormatting>
  <conditionalFormatting sqref="AB211:AC211">
    <cfRule type="beginsWith" dxfId="531" priority="238" operator="beginsWith" text="E">
      <formula>LEFT(AB211,LEN("E"))="E"</formula>
    </cfRule>
    <cfRule type="beginsWith" dxfId="530" priority="239" operator="beginsWith" text="T">
      <formula>LEFT(AB211,LEN("T"))="T"</formula>
    </cfRule>
    <cfRule type="beginsWith" dxfId="529" priority="240" operator="beginsWith" text="S">
      <formula>LEFT(AB211,LEN("S"))="S"</formula>
    </cfRule>
  </conditionalFormatting>
  <conditionalFormatting sqref="X214">
    <cfRule type="beginsWith" dxfId="528" priority="235" operator="beginsWith" text="T">
      <formula>LEFT(X214,LEN("T"))="T"</formula>
    </cfRule>
    <cfRule type="containsText" dxfId="527" priority="236" operator="containsText" text="Sin iniciar">
      <formula>NOT(ISERROR(SEARCH("Sin iniciar",X214)))</formula>
    </cfRule>
    <cfRule type="containsText" dxfId="526" priority="237" operator="containsText" text="En gestión">
      <formula>NOT(ISERROR(SEARCH("En gestión",X214)))</formula>
    </cfRule>
  </conditionalFormatting>
  <conditionalFormatting sqref="X215:X217">
    <cfRule type="beginsWith" dxfId="525" priority="232" operator="beginsWith" text="T">
      <formula>LEFT(X215,LEN("T"))="T"</formula>
    </cfRule>
    <cfRule type="containsText" dxfId="524" priority="233" operator="containsText" text="Sin iniciar">
      <formula>NOT(ISERROR(SEARCH("Sin iniciar",X215)))</formula>
    </cfRule>
    <cfRule type="containsText" dxfId="523" priority="234" operator="containsText" text="En gestión">
      <formula>NOT(ISERROR(SEARCH("En gestión",X215)))</formula>
    </cfRule>
  </conditionalFormatting>
  <conditionalFormatting sqref="AB215:AC215">
    <cfRule type="beginsWith" dxfId="522" priority="229" operator="beginsWith" text="E">
      <formula>LEFT(AB215,LEN("E"))="E"</formula>
    </cfRule>
    <cfRule type="beginsWith" dxfId="521" priority="230" operator="beginsWith" text="T">
      <formula>LEFT(AB215,LEN("T"))="T"</formula>
    </cfRule>
    <cfRule type="beginsWith" dxfId="520" priority="231" operator="beginsWith" text="S">
      <formula>LEFT(AB215,LEN("S"))="S"</formula>
    </cfRule>
  </conditionalFormatting>
  <conditionalFormatting sqref="X218">
    <cfRule type="beginsWith" dxfId="519" priority="226" operator="beginsWith" text="T">
      <formula>LEFT(X218,LEN("T"))="T"</formula>
    </cfRule>
    <cfRule type="containsText" dxfId="518" priority="227" operator="containsText" text="Sin iniciar">
      <formula>NOT(ISERROR(SEARCH("Sin iniciar",X218)))</formula>
    </cfRule>
    <cfRule type="containsText" dxfId="517" priority="228" operator="containsText" text="En gestión">
      <formula>NOT(ISERROR(SEARCH("En gestión",X218)))</formula>
    </cfRule>
  </conditionalFormatting>
  <conditionalFormatting sqref="X219:X221">
    <cfRule type="beginsWith" dxfId="516" priority="223" operator="beginsWith" text="T">
      <formula>LEFT(X219,LEN("T"))="T"</formula>
    </cfRule>
    <cfRule type="containsText" dxfId="515" priority="224" operator="containsText" text="Sin iniciar">
      <formula>NOT(ISERROR(SEARCH("Sin iniciar",X219)))</formula>
    </cfRule>
    <cfRule type="containsText" dxfId="514" priority="225" operator="containsText" text="En gestión">
      <formula>NOT(ISERROR(SEARCH("En gestión",X219)))</formula>
    </cfRule>
  </conditionalFormatting>
  <conditionalFormatting sqref="AB219:AC219">
    <cfRule type="beginsWith" dxfId="513" priority="220" operator="beginsWith" text="E">
      <formula>LEFT(AB219,LEN("E"))="E"</formula>
    </cfRule>
    <cfRule type="beginsWith" dxfId="512" priority="221" operator="beginsWith" text="T">
      <formula>LEFT(AB219,LEN("T"))="T"</formula>
    </cfRule>
    <cfRule type="beginsWith" dxfId="511" priority="222" operator="beginsWith" text="S">
      <formula>LEFT(AB219,LEN("S"))="S"</formula>
    </cfRule>
  </conditionalFormatting>
  <conditionalFormatting sqref="X222">
    <cfRule type="beginsWith" dxfId="510" priority="217" operator="beginsWith" text="T">
      <formula>LEFT(X222,LEN("T"))="T"</formula>
    </cfRule>
    <cfRule type="containsText" dxfId="509" priority="218" operator="containsText" text="Sin iniciar">
      <formula>NOT(ISERROR(SEARCH("Sin iniciar",X222)))</formula>
    </cfRule>
    <cfRule type="containsText" dxfId="508" priority="219" operator="containsText" text="En gestión">
      <formula>NOT(ISERROR(SEARCH("En gestión",X222)))</formula>
    </cfRule>
  </conditionalFormatting>
  <conditionalFormatting sqref="W193:W222">
    <cfRule type="beginsWith" dxfId="507" priority="214" operator="beginsWith" text="T">
      <formula>LEFT(W193,LEN("T"))="T"</formula>
    </cfRule>
    <cfRule type="containsText" dxfId="506" priority="215" operator="containsText" text="Sin iniciar">
      <formula>NOT(ISERROR(SEARCH("Sin iniciar",W193)))</formula>
    </cfRule>
    <cfRule type="containsText" dxfId="505" priority="216" operator="containsText" text="En gestión">
      <formula>NOT(ISERROR(SEARCH("En gestión",W193)))</formula>
    </cfRule>
  </conditionalFormatting>
  <conditionalFormatting sqref="W62:X78">
    <cfRule type="beginsWith" dxfId="504" priority="211" operator="beginsWith" text="T">
      <formula>LEFT(W62,LEN("T"))="T"</formula>
    </cfRule>
    <cfRule type="containsText" dxfId="503" priority="212" operator="containsText" text="Sin iniciar">
      <formula>NOT(ISERROR(SEARCH("Sin iniciar",W62)))</formula>
    </cfRule>
    <cfRule type="containsText" dxfId="502" priority="213" operator="containsText" text="En gestión">
      <formula>NOT(ISERROR(SEARCH("En gestión",W62)))</formula>
    </cfRule>
  </conditionalFormatting>
  <conditionalFormatting sqref="AB62:AC62">
    <cfRule type="beginsWith" dxfId="501" priority="208" operator="beginsWith" text="E">
      <formula>LEFT(AB62,LEN("E"))="E"</formula>
    </cfRule>
    <cfRule type="beginsWith" dxfId="500" priority="209" operator="beginsWith" text="T">
      <formula>LEFT(AB62,LEN("T"))="T"</formula>
    </cfRule>
    <cfRule type="beginsWith" dxfId="499" priority="210" operator="beginsWith" text="S">
      <formula>LEFT(AB62,LEN("S"))="S"</formula>
    </cfRule>
  </conditionalFormatting>
  <conditionalFormatting sqref="AB65:AC65">
    <cfRule type="beginsWith" dxfId="498" priority="205" operator="beginsWith" text="E">
      <formula>LEFT(AB65,LEN("E"))="E"</formula>
    </cfRule>
    <cfRule type="beginsWith" dxfId="497" priority="206" operator="beginsWith" text="T">
      <formula>LEFT(AB65,LEN("T"))="T"</formula>
    </cfRule>
    <cfRule type="beginsWith" dxfId="496" priority="207" operator="beginsWith" text="S">
      <formula>LEFT(AB65,LEN("S"))="S"</formula>
    </cfRule>
  </conditionalFormatting>
  <conditionalFormatting sqref="AB68:AC68">
    <cfRule type="beginsWith" dxfId="495" priority="202" operator="beginsWith" text="E">
      <formula>LEFT(AB68,LEN("E"))="E"</formula>
    </cfRule>
    <cfRule type="beginsWith" dxfId="494" priority="203" operator="beginsWith" text="T">
      <formula>LEFT(AB68,LEN("T"))="T"</formula>
    </cfRule>
    <cfRule type="beginsWith" dxfId="493" priority="204" operator="beginsWith" text="S">
      <formula>LEFT(AB68,LEN("S"))="S"</formula>
    </cfRule>
  </conditionalFormatting>
  <conditionalFormatting sqref="AB76:AC76">
    <cfRule type="beginsWith" dxfId="492" priority="199" operator="beginsWith" text="E">
      <formula>LEFT(AB76,LEN("E"))="E"</formula>
    </cfRule>
    <cfRule type="beginsWith" dxfId="491" priority="200" operator="beginsWith" text="T">
      <formula>LEFT(AB76,LEN("T"))="T"</formula>
    </cfRule>
    <cfRule type="beginsWith" dxfId="490" priority="201" operator="beginsWith" text="S">
      <formula>LEFT(AB76,LEN("S"))="S"</formula>
    </cfRule>
  </conditionalFormatting>
  <conditionalFormatting sqref="AB78">
    <cfRule type="beginsWith" dxfId="489" priority="196" operator="beginsWith" text="E">
      <formula>LEFT(AB78,LEN("E"))="E"</formula>
    </cfRule>
    <cfRule type="beginsWith" dxfId="488" priority="197" operator="beginsWith" text="T">
      <formula>LEFT(AB78,LEN("T"))="T"</formula>
    </cfRule>
    <cfRule type="beginsWith" dxfId="487" priority="198" operator="beginsWith" text="S">
      <formula>LEFT(AB78,LEN("S"))="S"</formula>
    </cfRule>
  </conditionalFormatting>
  <conditionalFormatting sqref="AC78">
    <cfRule type="beginsWith" dxfId="486" priority="193" operator="beginsWith" text="E">
      <formula>LEFT(AC78,LEN("E"))="E"</formula>
    </cfRule>
    <cfRule type="beginsWith" dxfId="485" priority="194" operator="beginsWith" text="T">
      <formula>LEFT(AC78,LEN("T"))="T"</formula>
    </cfRule>
    <cfRule type="beginsWith" dxfId="484" priority="195" operator="beginsWith" text="S">
      <formula>LEFT(AC78,LEN("S"))="S"</formula>
    </cfRule>
  </conditionalFormatting>
  <conditionalFormatting sqref="AB67">
    <cfRule type="beginsWith" dxfId="483" priority="190" operator="beginsWith" text="E">
      <formula>LEFT(AB67,LEN("E"))="E"</formula>
    </cfRule>
    <cfRule type="beginsWith" dxfId="482" priority="191" operator="beginsWith" text="T">
      <formula>LEFT(AB67,LEN("T"))="T"</formula>
    </cfRule>
    <cfRule type="beginsWith" dxfId="481" priority="192" operator="beginsWith" text="S">
      <formula>LEFT(AB67,LEN("S"))="S"</formula>
    </cfRule>
  </conditionalFormatting>
  <conditionalFormatting sqref="AC67">
    <cfRule type="beginsWith" dxfId="480" priority="187" operator="beginsWith" text="E">
      <formula>LEFT(AC67,LEN("E"))="E"</formula>
    </cfRule>
    <cfRule type="beginsWith" dxfId="479" priority="188" operator="beginsWith" text="T">
      <formula>LEFT(AC67,LEN("T"))="T"</formula>
    </cfRule>
    <cfRule type="beginsWith" dxfId="478" priority="189" operator="beginsWith" text="S">
      <formula>LEFT(AC67,LEN("S"))="S"</formula>
    </cfRule>
  </conditionalFormatting>
  <conditionalFormatting sqref="W396:X398">
    <cfRule type="beginsWith" dxfId="477" priority="184" operator="beginsWith" text="T">
      <formula>LEFT(W396,LEN("T"))="T"</formula>
    </cfRule>
    <cfRule type="containsText" dxfId="476" priority="185" operator="containsText" text="Sin iniciar">
      <formula>NOT(ISERROR(SEARCH("Sin iniciar",W396)))</formula>
    </cfRule>
    <cfRule type="containsText" dxfId="475" priority="186" operator="containsText" text="En gestión">
      <formula>NOT(ISERROR(SEARCH("En gestión",W396)))</formula>
    </cfRule>
  </conditionalFormatting>
  <conditionalFormatting sqref="AB396:AC396">
    <cfRule type="beginsWith" dxfId="474" priority="181" operator="beginsWith" text="E">
      <formula>LEFT(AB396,LEN("E"))="E"</formula>
    </cfRule>
    <cfRule type="beginsWith" dxfId="473" priority="182" operator="beginsWith" text="T">
      <formula>LEFT(AB396,LEN("T"))="T"</formula>
    </cfRule>
    <cfRule type="beginsWith" dxfId="472" priority="183" operator="beginsWith" text="S">
      <formula>LEFT(AB396,LEN("S"))="S"</formula>
    </cfRule>
  </conditionalFormatting>
  <conditionalFormatting sqref="W399:X399">
    <cfRule type="beginsWith" dxfId="471" priority="178" operator="beginsWith" text="T">
      <formula>LEFT(W399,LEN("T"))="T"</formula>
    </cfRule>
    <cfRule type="containsText" dxfId="470" priority="179" operator="containsText" text="Sin iniciar">
      <formula>NOT(ISERROR(SEARCH("Sin iniciar",W399)))</formula>
    </cfRule>
    <cfRule type="containsText" dxfId="469" priority="180" operator="containsText" text="En gestión">
      <formula>NOT(ISERROR(SEARCH("En gestión",W399)))</formula>
    </cfRule>
  </conditionalFormatting>
  <conditionalFormatting sqref="W79:X81">
    <cfRule type="beginsWith" dxfId="468" priority="175" operator="beginsWith" text="T">
      <formula>LEFT(W79,LEN("T"))="T"</formula>
    </cfRule>
    <cfRule type="containsText" dxfId="467" priority="176" operator="containsText" text="Sin iniciar">
      <formula>NOT(ISERROR(SEARCH("Sin iniciar",W79)))</formula>
    </cfRule>
    <cfRule type="containsText" dxfId="466" priority="177" operator="containsText" text="En gestión">
      <formula>NOT(ISERROR(SEARCH("En gestión",W79)))</formula>
    </cfRule>
  </conditionalFormatting>
  <conditionalFormatting sqref="AB79:AC79">
    <cfRule type="beginsWith" dxfId="465" priority="172" operator="beginsWith" text="E">
      <formula>LEFT(AB79,LEN("E"))="E"</formula>
    </cfRule>
    <cfRule type="beginsWith" dxfId="464" priority="173" operator="beginsWith" text="T">
      <formula>LEFT(AB79,LEN("T"))="T"</formula>
    </cfRule>
    <cfRule type="beginsWith" dxfId="463" priority="174" operator="beginsWith" text="S">
      <formula>LEFT(AB79,LEN("S"))="S"</formula>
    </cfRule>
  </conditionalFormatting>
  <conditionalFormatting sqref="W82:X82">
    <cfRule type="beginsWith" dxfId="462" priority="169" operator="beginsWith" text="T">
      <formula>LEFT(W82,LEN("T"))="T"</formula>
    </cfRule>
    <cfRule type="containsText" dxfId="461" priority="170" operator="containsText" text="Sin iniciar">
      <formula>NOT(ISERROR(SEARCH("Sin iniciar",W82)))</formula>
    </cfRule>
    <cfRule type="containsText" dxfId="460" priority="171" operator="containsText" text="En gestión">
      <formula>NOT(ISERROR(SEARCH("En gestión",W82)))</formula>
    </cfRule>
  </conditionalFormatting>
  <conditionalFormatting sqref="W83:X83">
    <cfRule type="beginsWith" dxfId="459" priority="166" operator="beginsWith" text="T">
      <formula>LEFT(W83,LEN("T"))="T"</formula>
    </cfRule>
    <cfRule type="containsText" dxfId="458" priority="167" operator="containsText" text="Sin iniciar">
      <formula>NOT(ISERROR(SEARCH("Sin iniciar",W83)))</formula>
    </cfRule>
    <cfRule type="containsText" dxfId="457" priority="168" operator="containsText" text="En gestión">
      <formula>NOT(ISERROR(SEARCH("En gestión",W83)))</formula>
    </cfRule>
  </conditionalFormatting>
  <conditionalFormatting sqref="AB82">
    <cfRule type="beginsWith" dxfId="456" priority="163" operator="beginsWith" text="E">
      <formula>LEFT(AB82,LEN("E"))="E"</formula>
    </cfRule>
    <cfRule type="beginsWith" dxfId="455" priority="164" operator="beginsWith" text="T">
      <formula>LEFT(AB82,LEN("T"))="T"</formula>
    </cfRule>
    <cfRule type="beginsWith" dxfId="454" priority="165" operator="beginsWith" text="S">
      <formula>LEFT(AB82,LEN("S"))="S"</formula>
    </cfRule>
  </conditionalFormatting>
  <conditionalFormatting sqref="AC82">
    <cfRule type="beginsWith" dxfId="453" priority="160" operator="beginsWith" text="E">
      <formula>LEFT(AC82,LEN("E"))="E"</formula>
    </cfRule>
    <cfRule type="beginsWith" dxfId="452" priority="161" operator="beginsWith" text="T">
      <formula>LEFT(AC82,LEN("T"))="T"</formula>
    </cfRule>
    <cfRule type="beginsWith" dxfId="451" priority="162" operator="beginsWith" text="S">
      <formula>LEFT(AC82,LEN("S"))="S"</formula>
    </cfRule>
  </conditionalFormatting>
  <conditionalFormatting sqref="AC349">
    <cfRule type="beginsWith" dxfId="450" priority="133" operator="beginsWith" text="E">
      <formula>LEFT(AC349,LEN("E"))="E"</formula>
    </cfRule>
    <cfRule type="beginsWith" dxfId="449" priority="134" operator="beginsWith" text="T">
      <formula>LEFT(AC349,LEN("T"))="T"</formula>
    </cfRule>
    <cfRule type="beginsWith" dxfId="448" priority="135" operator="beginsWith" text="S">
      <formula>LEFT(AC349,LEN("S"))="S"</formula>
    </cfRule>
  </conditionalFormatting>
  <conditionalFormatting sqref="AB341:AC341">
    <cfRule type="beginsWith" dxfId="447" priority="154" operator="beginsWith" text="E">
      <formula>LEFT(AB341,LEN("E"))="E"</formula>
    </cfRule>
    <cfRule type="beginsWith" dxfId="446" priority="155" operator="beginsWith" text="T">
      <formula>LEFT(AB341,LEN("T"))="T"</formula>
    </cfRule>
    <cfRule type="beginsWith" dxfId="445" priority="156" operator="beginsWith" text="S">
      <formula>LEFT(AB341,LEN("S"))="S"</formula>
    </cfRule>
  </conditionalFormatting>
  <conditionalFormatting sqref="AC344">
    <cfRule type="beginsWith" dxfId="444" priority="148" operator="beginsWith" text="E">
      <formula>LEFT(AC344,LEN("E"))="E"</formula>
    </cfRule>
    <cfRule type="beginsWith" dxfId="443" priority="149" operator="beginsWith" text="T">
      <formula>LEFT(AC344,LEN("T"))="T"</formula>
    </cfRule>
    <cfRule type="beginsWith" dxfId="442" priority="150" operator="beginsWith" text="S">
      <formula>LEFT(AC344,LEN("S"))="S"</formula>
    </cfRule>
  </conditionalFormatting>
  <conditionalFormatting sqref="AB347:AC347">
    <cfRule type="beginsWith" dxfId="441" priority="145" operator="beginsWith" text="E">
      <formula>LEFT(AB347,LEN("E"))="E"</formula>
    </cfRule>
    <cfRule type="beginsWith" dxfId="440" priority="146" operator="beginsWith" text="T">
      <formula>LEFT(AB347,LEN("T"))="T"</formula>
    </cfRule>
    <cfRule type="beginsWith" dxfId="439" priority="147" operator="beginsWith" text="S">
      <formula>LEFT(AB347,LEN("S"))="S"</formula>
    </cfRule>
  </conditionalFormatting>
  <conditionalFormatting sqref="AC362">
    <cfRule type="beginsWith" dxfId="438" priority="106" operator="beginsWith" text="E">
      <formula>LEFT(AC362,LEN("E"))="E"</formula>
    </cfRule>
    <cfRule type="beginsWith" dxfId="437" priority="107" operator="beginsWith" text="T">
      <formula>LEFT(AC362,LEN("T"))="T"</formula>
    </cfRule>
    <cfRule type="beginsWith" dxfId="436" priority="108" operator="beginsWith" text="S">
      <formula>LEFT(AC362,LEN("S"))="S"</formula>
    </cfRule>
  </conditionalFormatting>
  <conditionalFormatting sqref="AB359">
    <cfRule type="beginsWith" dxfId="435" priority="115" operator="beginsWith" text="E">
      <formula>LEFT(AB359,LEN("E"))="E"</formula>
    </cfRule>
    <cfRule type="beginsWith" dxfId="434" priority="116" operator="beginsWith" text="T">
      <formula>LEFT(AB359,LEN("T"))="T"</formula>
    </cfRule>
    <cfRule type="beginsWith" dxfId="433" priority="117" operator="beginsWith" text="S">
      <formula>LEFT(AB359,LEN("S"))="S"</formula>
    </cfRule>
  </conditionalFormatting>
  <conditionalFormatting sqref="AB349">
    <cfRule type="beginsWith" dxfId="432" priority="136" operator="beginsWith" text="E">
      <formula>LEFT(AB349,LEN("E"))="E"</formula>
    </cfRule>
    <cfRule type="beginsWith" dxfId="431" priority="137" operator="beginsWith" text="T">
      <formula>LEFT(AB349,LEN("T"))="T"</formula>
    </cfRule>
    <cfRule type="beginsWith" dxfId="430" priority="138" operator="beginsWith" text="S">
      <formula>LEFT(AB349,LEN("S"))="S"</formula>
    </cfRule>
  </conditionalFormatting>
  <conditionalFormatting sqref="AC367 AC376 AC373 AC370">
    <cfRule type="beginsWith" dxfId="429" priority="97" operator="beginsWith" text="E">
      <formula>LEFT(AC367,LEN("E"))="E"</formula>
    </cfRule>
    <cfRule type="beginsWith" dxfId="428" priority="98" operator="beginsWith" text="T">
      <formula>LEFT(AC367,LEN("T"))="T"</formula>
    </cfRule>
    <cfRule type="beginsWith" dxfId="427" priority="99" operator="beginsWith" text="S">
      <formula>LEFT(AC367,LEN("S"))="S"</formula>
    </cfRule>
  </conditionalFormatting>
  <conditionalFormatting sqref="W341:X346">
    <cfRule type="beginsWith" dxfId="426" priority="157" operator="beginsWith" text="T">
      <formula>LEFT(W341,LEN("T"))="T"</formula>
    </cfRule>
    <cfRule type="containsText" dxfId="425" priority="158" operator="containsText" text="Sin iniciar">
      <formula>NOT(ISERROR(SEARCH("Sin iniciar",W341)))</formula>
    </cfRule>
    <cfRule type="containsText" dxfId="424" priority="159" operator="containsText" text="En gestión">
      <formula>NOT(ISERROR(SEARCH("En gestión",W341)))</formula>
    </cfRule>
  </conditionalFormatting>
  <conditionalFormatting sqref="AB344">
    <cfRule type="beginsWith" dxfId="423" priority="151" operator="beginsWith" text="E">
      <formula>LEFT(AB344,LEN("E"))="E"</formula>
    </cfRule>
    <cfRule type="beginsWith" dxfId="422" priority="152" operator="beginsWith" text="T">
      <formula>LEFT(AB344,LEN("T"))="T"</formula>
    </cfRule>
    <cfRule type="beginsWith" dxfId="421" priority="153" operator="beginsWith" text="S">
      <formula>LEFT(AB344,LEN("S"))="S"</formula>
    </cfRule>
  </conditionalFormatting>
  <conditionalFormatting sqref="W347:X351">
    <cfRule type="beginsWith" dxfId="420" priority="142" operator="beginsWith" text="T">
      <formula>LEFT(W347,LEN("T"))="T"</formula>
    </cfRule>
    <cfRule type="containsText" dxfId="419" priority="143" operator="containsText" text="Sin iniciar">
      <formula>NOT(ISERROR(SEARCH("Sin iniciar",W347)))</formula>
    </cfRule>
    <cfRule type="containsText" dxfId="418" priority="144" operator="containsText" text="En gestión">
      <formula>NOT(ISERROR(SEARCH("En gestión",W347)))</formula>
    </cfRule>
  </conditionalFormatting>
  <conditionalFormatting sqref="AB351:AC351">
    <cfRule type="beginsWith" dxfId="417" priority="139" operator="beginsWith" text="E">
      <formula>LEFT(AB351,LEN("E"))="E"</formula>
    </cfRule>
    <cfRule type="beginsWith" dxfId="416" priority="140" operator="beginsWith" text="T">
      <formula>LEFT(AB351,LEN("T"))="T"</formula>
    </cfRule>
    <cfRule type="beginsWith" dxfId="415" priority="141" operator="beginsWith" text="S">
      <formula>LEFT(AB351,LEN("S"))="S"</formula>
    </cfRule>
  </conditionalFormatting>
  <conditionalFormatting sqref="AB352:AC352">
    <cfRule type="beginsWith" dxfId="414" priority="130" operator="beginsWith" text="E">
      <formula>LEFT(AB352,LEN("E"))="E"</formula>
    </cfRule>
    <cfRule type="beginsWith" dxfId="413" priority="131" operator="beginsWith" text="T">
      <formula>LEFT(AB352,LEN("T"))="T"</formula>
    </cfRule>
    <cfRule type="beginsWith" dxfId="412" priority="132" operator="beginsWith" text="S">
      <formula>LEFT(AB352,LEN("S"))="S"</formula>
    </cfRule>
  </conditionalFormatting>
  <conditionalFormatting sqref="W352:X358">
    <cfRule type="beginsWith" dxfId="411" priority="127" operator="beginsWith" text="T">
      <formula>LEFT(W352,LEN("T"))="T"</formula>
    </cfRule>
    <cfRule type="containsText" dxfId="410" priority="128" operator="containsText" text="Sin iniciar">
      <formula>NOT(ISERROR(SEARCH("Sin iniciar",W352)))</formula>
    </cfRule>
    <cfRule type="containsText" dxfId="409" priority="129" operator="containsText" text="En gestión">
      <formula>NOT(ISERROR(SEARCH("En gestión",W352)))</formula>
    </cfRule>
  </conditionalFormatting>
  <conditionalFormatting sqref="AB355:AC355">
    <cfRule type="beginsWith" dxfId="408" priority="124" operator="beginsWith" text="E">
      <formula>LEFT(AB355,LEN("E"))="E"</formula>
    </cfRule>
    <cfRule type="beginsWith" dxfId="407" priority="125" operator="beginsWith" text="T">
      <formula>LEFT(AB355,LEN("T"))="T"</formula>
    </cfRule>
    <cfRule type="beginsWith" dxfId="406" priority="126" operator="beginsWith" text="S">
      <formula>LEFT(AB355,LEN("S"))="S"</formula>
    </cfRule>
  </conditionalFormatting>
  <conditionalFormatting sqref="AB364:AC364">
    <cfRule type="beginsWith" dxfId="405" priority="121" operator="beginsWith" text="E">
      <formula>LEFT(AB364,LEN("E"))="E"</formula>
    </cfRule>
    <cfRule type="beginsWith" dxfId="404" priority="122" operator="beginsWith" text="T">
      <formula>LEFT(AB364,LEN("T"))="T"</formula>
    </cfRule>
    <cfRule type="beginsWith" dxfId="403" priority="123" operator="beginsWith" text="S">
      <formula>LEFT(AB364,LEN("S"))="S"</formula>
    </cfRule>
  </conditionalFormatting>
  <conditionalFormatting sqref="W359:X366">
    <cfRule type="beginsWith" dxfId="402" priority="118" operator="beginsWith" text="T">
      <formula>LEFT(W359,LEN("T"))="T"</formula>
    </cfRule>
    <cfRule type="containsText" dxfId="401" priority="119" operator="containsText" text="Sin iniciar">
      <formula>NOT(ISERROR(SEARCH("Sin iniciar",W359)))</formula>
    </cfRule>
    <cfRule type="containsText" dxfId="400" priority="120" operator="containsText" text="En gestión">
      <formula>NOT(ISERROR(SEARCH("En gestión",W359)))</formula>
    </cfRule>
  </conditionalFormatting>
  <conditionalFormatting sqref="AB362">
    <cfRule type="beginsWith" dxfId="399" priority="112" operator="beginsWith" text="E">
      <formula>LEFT(AB362,LEN("E"))="E"</formula>
    </cfRule>
    <cfRule type="beginsWith" dxfId="398" priority="113" operator="beginsWith" text="T">
      <formula>LEFT(AB362,LEN("T"))="T"</formula>
    </cfRule>
    <cfRule type="beginsWith" dxfId="397" priority="114" operator="beginsWith" text="S">
      <formula>LEFT(AB362,LEN("S"))="S"</formula>
    </cfRule>
  </conditionalFormatting>
  <conditionalFormatting sqref="AC359">
    <cfRule type="beginsWith" dxfId="396" priority="109" operator="beginsWith" text="E">
      <formula>LEFT(AC359,LEN("E"))="E"</formula>
    </cfRule>
    <cfRule type="beginsWith" dxfId="395" priority="110" operator="beginsWith" text="T">
      <formula>LEFT(AC359,LEN("T"))="T"</formula>
    </cfRule>
    <cfRule type="beginsWith" dxfId="394" priority="111" operator="beginsWith" text="S">
      <formula>LEFT(AC359,LEN("S"))="S"</formula>
    </cfRule>
  </conditionalFormatting>
  <conditionalFormatting sqref="W367:X376">
    <cfRule type="beginsWith" dxfId="393" priority="103" operator="beginsWith" text="T">
      <formula>LEFT(W367,LEN("T"))="T"</formula>
    </cfRule>
    <cfRule type="containsText" dxfId="392" priority="104" operator="containsText" text="Sin iniciar">
      <formula>NOT(ISERROR(SEARCH("Sin iniciar",W367)))</formula>
    </cfRule>
    <cfRule type="containsText" dxfId="391" priority="105" operator="containsText" text="En gestión">
      <formula>NOT(ISERROR(SEARCH("En gestión",W367)))</formula>
    </cfRule>
  </conditionalFormatting>
  <conditionalFormatting sqref="AB367 AB370 AB373 AB376">
    <cfRule type="beginsWith" dxfId="390" priority="100" operator="beginsWith" text="E">
      <formula>LEFT(AB367,LEN("E"))="E"</formula>
    </cfRule>
    <cfRule type="beginsWith" dxfId="389" priority="101" operator="beginsWith" text="T">
      <formula>LEFT(AB367,LEN("T"))="T"</formula>
    </cfRule>
    <cfRule type="beginsWith" dxfId="388" priority="102" operator="beginsWith" text="S">
      <formula>LEFT(AB367,LEN("S"))="S"</formula>
    </cfRule>
  </conditionalFormatting>
  <conditionalFormatting sqref="W377:X382">
    <cfRule type="beginsWith" dxfId="387" priority="94" operator="beginsWith" text="T">
      <formula>LEFT(W377,LEN("T"))="T"</formula>
    </cfRule>
    <cfRule type="containsText" dxfId="386" priority="95" operator="containsText" text="Sin iniciar">
      <formula>NOT(ISERROR(SEARCH("Sin iniciar",W377)))</formula>
    </cfRule>
    <cfRule type="containsText" dxfId="385" priority="96" operator="containsText" text="En gestión">
      <formula>NOT(ISERROR(SEARCH("En gestión",W377)))</formula>
    </cfRule>
  </conditionalFormatting>
  <conditionalFormatting sqref="AB377:AB378 AB380">
    <cfRule type="beginsWith" dxfId="384" priority="91" operator="beginsWith" text="E">
      <formula>LEFT(AB377,LEN("E"))="E"</formula>
    </cfRule>
    <cfRule type="beginsWith" dxfId="383" priority="92" operator="beginsWith" text="T">
      <formula>LEFT(AB377,LEN("T"))="T"</formula>
    </cfRule>
    <cfRule type="beginsWith" dxfId="382" priority="93" operator="beginsWith" text="S">
      <formula>LEFT(AB377,LEN("S"))="S"</formula>
    </cfRule>
  </conditionalFormatting>
  <conditionalFormatting sqref="AC380 AC377:AC378">
    <cfRule type="beginsWith" dxfId="381" priority="88" operator="beginsWith" text="E">
      <formula>LEFT(AC377,LEN("E"))="E"</formula>
    </cfRule>
    <cfRule type="beginsWith" dxfId="380" priority="89" operator="beginsWith" text="T">
      <formula>LEFT(AC377,LEN("T"))="T"</formula>
    </cfRule>
    <cfRule type="beginsWith" dxfId="379" priority="90" operator="beginsWith" text="S">
      <formula>LEFT(AC377,LEN("S"))="S"</formula>
    </cfRule>
  </conditionalFormatting>
  <conditionalFormatting sqref="AB40:AC40">
    <cfRule type="beginsWith" dxfId="378" priority="85" operator="beginsWith" text="E">
      <formula>LEFT(AB40,LEN("E"))="E"</formula>
    </cfRule>
    <cfRule type="beginsWith" dxfId="377" priority="86" operator="beginsWith" text="T">
      <formula>LEFT(AB40,LEN("T"))="T"</formula>
    </cfRule>
    <cfRule type="beginsWith" dxfId="376" priority="87" operator="beginsWith" text="S">
      <formula>LEFT(AB40,LEN("S"))="S"</formula>
    </cfRule>
  </conditionalFormatting>
  <conditionalFormatting sqref="W34:X61">
    <cfRule type="beginsWith" dxfId="375" priority="82" operator="beginsWith" text="T">
      <formula>LEFT(W34,LEN("T"))="T"</formula>
    </cfRule>
    <cfRule type="containsText" dxfId="374" priority="83" operator="containsText" text="Sin iniciar">
      <formula>NOT(ISERROR(SEARCH("Sin iniciar",W34)))</formula>
    </cfRule>
    <cfRule type="containsText" dxfId="373" priority="84" operator="containsText" text="En gestión">
      <formula>NOT(ISERROR(SEARCH("En gestión",W34)))</formula>
    </cfRule>
  </conditionalFormatting>
  <conditionalFormatting sqref="AB34:AC34">
    <cfRule type="beginsWith" dxfId="372" priority="79" operator="beginsWith" text="E">
      <formula>LEFT(AB34,LEN("E"))="E"</formula>
    </cfRule>
    <cfRule type="beginsWith" dxfId="371" priority="80" operator="beginsWith" text="T">
      <formula>LEFT(AB34,LEN("T"))="T"</formula>
    </cfRule>
    <cfRule type="beginsWith" dxfId="370" priority="81" operator="beginsWith" text="S">
      <formula>LEFT(AB34,LEN("S"))="S"</formula>
    </cfRule>
  </conditionalFormatting>
  <conditionalFormatting sqref="AB59:AC59">
    <cfRule type="beginsWith" dxfId="369" priority="76" operator="beginsWith" text="E">
      <formula>LEFT(AB59,LEN("E"))="E"</formula>
    </cfRule>
    <cfRule type="beginsWith" dxfId="368" priority="77" operator="beginsWith" text="T">
      <formula>LEFT(AB59,LEN("T"))="T"</formula>
    </cfRule>
    <cfRule type="beginsWith" dxfId="367" priority="78" operator="beginsWith" text="S">
      <formula>LEFT(AB59,LEN("S"))="S"</formula>
    </cfRule>
  </conditionalFormatting>
  <conditionalFormatting sqref="AC37">
    <cfRule type="beginsWith" dxfId="366" priority="73" operator="beginsWith" text="E">
      <formula>LEFT(AC37,LEN("E"))="E"</formula>
    </cfRule>
    <cfRule type="beginsWith" dxfId="365" priority="74" operator="beginsWith" text="T">
      <formula>LEFT(AC37,LEN("T"))="T"</formula>
    </cfRule>
    <cfRule type="beginsWith" dxfId="364" priority="75" operator="beginsWith" text="S">
      <formula>LEFT(AC37,LEN("S"))="S"</formula>
    </cfRule>
  </conditionalFormatting>
  <conditionalFormatting sqref="AB37">
    <cfRule type="beginsWith" dxfId="363" priority="70" operator="beginsWith" text="E">
      <formula>LEFT(AB37,LEN("E"))="E"</formula>
    </cfRule>
    <cfRule type="beginsWith" dxfId="362" priority="71" operator="beginsWith" text="T">
      <formula>LEFT(AB37,LEN("T"))="T"</formula>
    </cfRule>
    <cfRule type="beginsWith" dxfId="361" priority="72" operator="beginsWith" text="S">
      <formula>LEFT(AB37,LEN("S"))="S"</formula>
    </cfRule>
  </conditionalFormatting>
  <conditionalFormatting sqref="AB247:AC247 AB253:AC253 AB265:AC265">
    <cfRule type="beginsWith" dxfId="360" priority="67" operator="beginsWith" text="E">
      <formula>LEFT(AB247,LEN("E"))="E"</formula>
    </cfRule>
    <cfRule type="beginsWith" dxfId="359" priority="68" operator="beginsWith" text="T">
      <formula>LEFT(AB247,LEN("T"))="T"</formula>
    </cfRule>
    <cfRule type="beginsWith" dxfId="358" priority="69" operator="beginsWith" text="S">
      <formula>LEFT(AB247,LEN("S"))="S"</formula>
    </cfRule>
  </conditionalFormatting>
  <conditionalFormatting sqref="W247:X283 X242:X246">
    <cfRule type="beginsWith" dxfId="357" priority="64" operator="beginsWith" text="T">
      <formula>LEFT(W242,LEN("T"))="T"</formula>
    </cfRule>
    <cfRule type="containsText" dxfId="356" priority="65" operator="containsText" text="Sin iniciar">
      <formula>NOT(ISERROR(SEARCH("Sin iniciar",W242)))</formula>
    </cfRule>
    <cfRule type="containsText" dxfId="355" priority="66" operator="containsText" text="En gestión">
      <formula>NOT(ISERROR(SEARCH("En gestión",W242)))</formula>
    </cfRule>
  </conditionalFormatting>
  <conditionalFormatting sqref="AB242:AC242">
    <cfRule type="beginsWith" dxfId="354" priority="61" operator="beginsWith" text="E">
      <formula>LEFT(AB242,LEN("E"))="E"</formula>
    </cfRule>
    <cfRule type="beginsWith" dxfId="353" priority="62" operator="beginsWith" text="T">
      <formula>LEFT(AB242,LEN("T"))="T"</formula>
    </cfRule>
    <cfRule type="beginsWith" dxfId="352" priority="63" operator="beginsWith" text="S">
      <formula>LEFT(AB242,LEN("S"))="S"</formula>
    </cfRule>
  </conditionalFormatting>
  <conditionalFormatting sqref="AB258:AC258">
    <cfRule type="beginsWith" dxfId="351" priority="58" operator="beginsWith" text="E">
      <formula>LEFT(AB258,LEN("E"))="E"</formula>
    </cfRule>
    <cfRule type="beginsWith" dxfId="350" priority="59" operator="beginsWith" text="T">
      <formula>LEFT(AB258,LEN("T"))="T"</formula>
    </cfRule>
    <cfRule type="beginsWith" dxfId="349" priority="60" operator="beginsWith" text="S">
      <formula>LEFT(AB258,LEN("S"))="S"</formula>
    </cfRule>
  </conditionalFormatting>
  <conditionalFormatting sqref="AB269 AB273 AB277 AB279 AB283">
    <cfRule type="beginsWith" dxfId="348" priority="55" operator="beginsWith" text="E">
      <formula>LEFT(AB269,LEN("E"))="E"</formula>
    </cfRule>
    <cfRule type="beginsWith" dxfId="347" priority="56" operator="beginsWith" text="T">
      <formula>LEFT(AB269,LEN("T"))="T"</formula>
    </cfRule>
    <cfRule type="beginsWith" dxfId="346" priority="57" operator="beginsWith" text="S">
      <formula>LEFT(AB269,LEN("S"))="S"</formula>
    </cfRule>
  </conditionalFormatting>
  <conditionalFormatting sqref="AC269 AC273 AC277 AC279 AC283">
    <cfRule type="beginsWith" dxfId="345" priority="52" operator="beginsWith" text="E">
      <formula>LEFT(AC269,LEN("E"))="E"</formula>
    </cfRule>
    <cfRule type="beginsWith" dxfId="344" priority="53" operator="beginsWith" text="T">
      <formula>LEFT(AC269,LEN("T"))="T"</formula>
    </cfRule>
    <cfRule type="beginsWith" dxfId="343" priority="54" operator="beginsWith" text="S">
      <formula>LEFT(AC269,LEN("S"))="S"</formula>
    </cfRule>
  </conditionalFormatting>
  <conditionalFormatting sqref="W284:W289">
    <cfRule type="beginsWith" dxfId="342" priority="49" operator="beginsWith" text="T">
      <formula>LEFT(W284,LEN("T"))="T"</formula>
    </cfRule>
    <cfRule type="containsText" dxfId="341" priority="50" operator="containsText" text="Sin iniciar">
      <formula>NOT(ISERROR(SEARCH("Sin iniciar",W284)))</formula>
    </cfRule>
    <cfRule type="containsText" dxfId="340" priority="51" operator="containsText" text="En gestión">
      <formula>NOT(ISERROR(SEARCH("En gestión",W284)))</formula>
    </cfRule>
  </conditionalFormatting>
  <conditionalFormatting sqref="X284:X289">
    <cfRule type="beginsWith" dxfId="339" priority="46" operator="beginsWith" text="T">
      <formula>LEFT(X284,LEN("T"))="T"</formula>
    </cfRule>
    <cfRule type="containsText" dxfId="338" priority="47" operator="containsText" text="Sin iniciar">
      <formula>NOT(ISERROR(SEARCH("Sin iniciar",X284)))</formula>
    </cfRule>
    <cfRule type="containsText" dxfId="337" priority="48" operator="containsText" text="En gestión">
      <formula>NOT(ISERROR(SEARCH("En gestión",X284)))</formula>
    </cfRule>
  </conditionalFormatting>
  <conditionalFormatting sqref="AB260">
    <cfRule type="beginsWith" dxfId="336" priority="43" operator="beginsWith" text="E">
      <formula>LEFT(AB260,LEN("E"))="E"</formula>
    </cfRule>
    <cfRule type="beginsWith" dxfId="335" priority="44" operator="beginsWith" text="T">
      <formula>LEFT(AB260,LEN("T"))="T"</formula>
    </cfRule>
    <cfRule type="beginsWith" dxfId="334" priority="45" operator="beginsWith" text="S">
      <formula>LEFT(AB260,LEN("S"))="S"</formula>
    </cfRule>
  </conditionalFormatting>
  <conditionalFormatting sqref="AB287">
    <cfRule type="beginsWith" dxfId="333" priority="40" operator="beginsWith" text="E">
      <formula>LEFT(AB287,LEN("E"))="E"</formula>
    </cfRule>
    <cfRule type="beginsWith" dxfId="332" priority="41" operator="beginsWith" text="T">
      <formula>LEFT(AB287,LEN("T"))="T"</formula>
    </cfRule>
    <cfRule type="beginsWith" dxfId="331" priority="42" operator="beginsWith" text="S">
      <formula>LEFT(AB287,LEN("S"))="S"</formula>
    </cfRule>
  </conditionalFormatting>
  <conditionalFormatting sqref="AC260">
    <cfRule type="beginsWith" dxfId="330" priority="37" operator="beginsWith" text="E">
      <formula>LEFT(AC260,LEN("E"))="E"</formula>
    </cfRule>
    <cfRule type="beginsWith" dxfId="329" priority="38" operator="beginsWith" text="T">
      <formula>LEFT(AC260,LEN("T"))="T"</formula>
    </cfRule>
    <cfRule type="beginsWith" dxfId="328" priority="39" operator="beginsWith" text="S">
      <formula>LEFT(AC260,LEN("S"))="S"</formula>
    </cfRule>
  </conditionalFormatting>
  <conditionalFormatting sqref="AC287">
    <cfRule type="beginsWith" dxfId="327" priority="34" operator="beginsWith" text="E">
      <formula>LEFT(AC287,LEN("E"))="E"</formula>
    </cfRule>
    <cfRule type="beginsWith" dxfId="326" priority="35" operator="beginsWith" text="T">
      <formula>LEFT(AC287,LEN("T"))="T"</formula>
    </cfRule>
    <cfRule type="beginsWith" dxfId="325" priority="36" operator="beginsWith" text="S">
      <formula>LEFT(AC287,LEN("S"))="S"</formula>
    </cfRule>
  </conditionalFormatting>
  <conditionalFormatting sqref="W242:W246">
    <cfRule type="beginsWith" dxfId="324" priority="31" operator="beginsWith" text="T">
      <formula>LEFT(W242,LEN("T"))="T"</formula>
    </cfRule>
    <cfRule type="containsText" dxfId="323" priority="32" operator="containsText" text="Sin iniciar">
      <formula>NOT(ISERROR(SEARCH("Sin iniciar",W242)))</formula>
    </cfRule>
    <cfRule type="containsText" dxfId="322" priority="33" operator="containsText" text="En gestión">
      <formula>NOT(ISERROR(SEARCH("En gestión",W242)))</formula>
    </cfRule>
  </conditionalFormatting>
  <conditionalFormatting sqref="W383:X385">
    <cfRule type="beginsWith" dxfId="321" priority="28" operator="beginsWith" text="T">
      <formula>LEFT(W383,LEN("T"))="T"</formula>
    </cfRule>
    <cfRule type="containsText" dxfId="320" priority="29" operator="containsText" text="Sin iniciar">
      <formula>NOT(ISERROR(SEARCH("Sin iniciar",W383)))</formula>
    </cfRule>
    <cfRule type="containsText" dxfId="319" priority="30" operator="containsText" text="En gestión">
      <formula>NOT(ISERROR(SEARCH("En gestión",W383)))</formula>
    </cfRule>
  </conditionalFormatting>
  <conditionalFormatting sqref="AB383:AC383">
    <cfRule type="beginsWith" dxfId="318" priority="25" operator="beginsWith" text="E">
      <formula>LEFT(AB383,LEN("E"))="E"</formula>
    </cfRule>
    <cfRule type="beginsWith" dxfId="317" priority="26" operator="beginsWith" text="T">
      <formula>LEFT(AB383,LEN("T"))="T"</formula>
    </cfRule>
    <cfRule type="beginsWith" dxfId="316" priority="27" operator="beginsWith" text="S">
      <formula>LEFT(AB383,LEN("S"))="S"</formula>
    </cfRule>
  </conditionalFormatting>
  <conditionalFormatting sqref="W392:X394">
    <cfRule type="beginsWith" dxfId="315" priority="22" operator="beginsWith" text="T">
      <formula>LEFT(W392,LEN("T"))="T"</formula>
    </cfRule>
    <cfRule type="containsText" dxfId="314" priority="23" operator="containsText" text="Sin iniciar">
      <formula>NOT(ISERROR(SEARCH("Sin iniciar",W392)))</formula>
    </cfRule>
    <cfRule type="containsText" dxfId="313" priority="24" operator="containsText" text="En gestión">
      <formula>NOT(ISERROR(SEARCH("En gestión",W392)))</formula>
    </cfRule>
  </conditionalFormatting>
  <conditionalFormatting sqref="AB392:AC392">
    <cfRule type="beginsWith" dxfId="312" priority="19" operator="beginsWith" text="E">
      <formula>LEFT(AB392,LEN("E"))="E"</formula>
    </cfRule>
    <cfRule type="beginsWith" dxfId="311" priority="20" operator="beginsWith" text="T">
      <formula>LEFT(AB392,LEN("T"))="T"</formula>
    </cfRule>
    <cfRule type="beginsWith" dxfId="310" priority="21" operator="beginsWith" text="S">
      <formula>LEFT(AB392,LEN("S"))="S"</formula>
    </cfRule>
  </conditionalFormatting>
  <conditionalFormatting sqref="W395:X395">
    <cfRule type="beginsWith" dxfId="309" priority="16" operator="beginsWith" text="T">
      <formula>LEFT(W395,LEN("T"))="T"</formula>
    </cfRule>
    <cfRule type="containsText" dxfId="308" priority="17" operator="containsText" text="Sin iniciar">
      <formula>NOT(ISERROR(SEARCH("Sin iniciar",W395)))</formula>
    </cfRule>
    <cfRule type="containsText" dxfId="307" priority="18" operator="containsText" text="En gestión">
      <formula>NOT(ISERROR(SEARCH("En gestión",W395)))</formula>
    </cfRule>
  </conditionalFormatting>
  <conditionalFormatting sqref="W386:X388">
    <cfRule type="beginsWith" dxfId="306" priority="13" operator="beginsWith" text="T">
      <formula>LEFT(W386,LEN("T"))="T"</formula>
    </cfRule>
    <cfRule type="containsText" dxfId="305" priority="14" operator="containsText" text="Sin iniciar">
      <formula>NOT(ISERROR(SEARCH("Sin iniciar",W386)))</formula>
    </cfRule>
    <cfRule type="containsText" dxfId="304" priority="15" operator="containsText" text="En gestión">
      <formula>NOT(ISERROR(SEARCH("En gestión",W386)))</formula>
    </cfRule>
  </conditionalFormatting>
  <conditionalFormatting sqref="AB386:AC386">
    <cfRule type="beginsWith" dxfId="303" priority="10" operator="beginsWith" text="E">
      <formula>LEFT(AB386,LEN("E"))="E"</formula>
    </cfRule>
    <cfRule type="beginsWith" dxfId="302" priority="11" operator="beginsWith" text="T">
      <formula>LEFT(AB386,LEN("T"))="T"</formula>
    </cfRule>
    <cfRule type="beginsWith" dxfId="301" priority="12" operator="beginsWith" text="S">
      <formula>LEFT(AB386,LEN("S"))="S"</formula>
    </cfRule>
  </conditionalFormatting>
  <conditionalFormatting sqref="W389:X389">
    <cfRule type="beginsWith" dxfId="300" priority="7" operator="beginsWith" text="T">
      <formula>LEFT(W389,LEN("T"))="T"</formula>
    </cfRule>
    <cfRule type="containsText" dxfId="299" priority="8" operator="containsText" text="Sin iniciar">
      <formula>NOT(ISERROR(SEARCH("Sin iniciar",W389)))</formula>
    </cfRule>
    <cfRule type="containsText" dxfId="298" priority="9" operator="containsText" text="En gestión">
      <formula>NOT(ISERROR(SEARCH("En gestión",W389)))</formula>
    </cfRule>
  </conditionalFormatting>
  <conditionalFormatting sqref="W390:X390">
    <cfRule type="beginsWith" dxfId="297" priority="4" operator="beginsWith" text="T">
      <formula>LEFT(W390,LEN("T"))="T"</formula>
    </cfRule>
    <cfRule type="containsText" dxfId="296" priority="5" operator="containsText" text="Sin iniciar">
      <formula>NOT(ISERROR(SEARCH("Sin iniciar",W390)))</formula>
    </cfRule>
    <cfRule type="containsText" dxfId="295" priority="6" operator="containsText" text="En gestión">
      <formula>NOT(ISERROR(SEARCH("En gestión",W390)))</formula>
    </cfRule>
  </conditionalFormatting>
  <conditionalFormatting sqref="W391:X391">
    <cfRule type="beginsWith" dxfId="294" priority="1" operator="beginsWith" text="T">
      <formula>LEFT(W391,LEN("T"))="T"</formula>
    </cfRule>
    <cfRule type="containsText" dxfId="293" priority="2" operator="containsText" text="Sin iniciar">
      <formula>NOT(ISERROR(SEARCH("Sin iniciar",W391)))</formula>
    </cfRule>
    <cfRule type="containsText" dxfId="292" priority="3" operator="containsText" text="En gestión">
      <formula>NOT(ISERROR(SEARCH("En gestión",W391)))</formula>
    </cfRule>
  </conditionalFormatting>
  <hyperlinks>
    <hyperlink ref="V401" r:id="rId1" xr:uid="{00000000-0004-0000-0000-000000000000}"/>
    <hyperlink ref="V400" r:id="rId2" xr:uid="{00000000-0004-0000-0000-000001000000}"/>
    <hyperlink ref="V196" r:id="rId3" display="https://danegovco-my.sharepoint.com/personal/jaalmanzas_dane_gov_co/_layouts/15/onedrive.aspx?ct=1665786885964&amp;or=OWA%2DNT&amp;cid=f5b34e47%2Dc822%2D1089%2D7dea%2Dd1fd8abfcfce&amp;ga=1&amp;id=%2Fpersonal%2Fjaalmanzas%5Fdane%5Fgov%5Fco%2FDocuments%2FEXPEDIENTE%20DOCUMENTAL%20CONTEO%2F1%2E%20DAN%2F1%2E3%20CONCEPTOS%2FIndicadores%20y%20variables" xr:uid="{00000000-0004-0000-0000-000002000000}"/>
    <hyperlink ref="V64" r:id="rId4" xr:uid="{00000000-0004-0000-0000-000003000000}"/>
    <hyperlink ref="V257" r:id="rId5" display="http://revfocalizadas.dane.gov.co/" xr:uid="{00000000-0004-0000-0000-000004000000}"/>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454"/>
  <sheetViews>
    <sheetView showGridLines="0" zoomScale="60" zoomScaleNormal="60" workbookViewId="0">
      <selection activeCell="B2" sqref="B2:J2"/>
    </sheetView>
  </sheetViews>
  <sheetFormatPr baseColWidth="10" defaultColWidth="10" defaultRowHeight="17.25" x14ac:dyDescent="0.3"/>
  <cols>
    <col min="1" max="1" width="10" style="2"/>
    <col min="2" max="2" width="28.375" style="6" customWidth="1"/>
    <col min="3" max="3" width="15.625" style="6" customWidth="1"/>
    <col min="4" max="4" width="41.375" style="7" customWidth="1"/>
    <col min="5" max="5" width="25.125" style="7" customWidth="1"/>
    <col min="6" max="6" width="20" style="6" customWidth="1"/>
    <col min="7" max="7" width="54.875" style="6" customWidth="1"/>
    <col min="8" max="8" width="20.875" style="8" customWidth="1"/>
    <col min="9" max="9" width="14.125" style="9" customWidth="1"/>
    <col min="10" max="10" width="12.875" style="9" customWidth="1"/>
    <col min="11" max="14" width="14.875" style="6" customWidth="1"/>
    <col min="15" max="16" width="27.625" customWidth="1"/>
    <col min="17" max="17" width="6.625" customWidth="1"/>
    <col min="18" max="18" width="18.875" style="308" customWidth="1"/>
    <col min="19" max="19" width="56.25" style="2" customWidth="1"/>
    <col min="20" max="20" width="19.125" style="308" customWidth="1"/>
    <col min="21" max="21" width="51.125" style="2" customWidth="1"/>
    <col min="22" max="22" width="55.125" style="2" customWidth="1"/>
    <col min="23" max="23" width="19.25" style="2" customWidth="1"/>
    <col min="24" max="24" width="18.875" style="2" customWidth="1"/>
    <col min="25" max="25" width="44.875" style="2" customWidth="1"/>
    <col min="26" max="26" width="17.625" style="2" customWidth="1"/>
    <col min="27" max="27" width="16.125" style="2" customWidth="1"/>
    <col min="28" max="28" width="18.5" style="2" customWidth="1"/>
    <col min="29" max="29" width="19.75" style="2" customWidth="1"/>
    <col min="30" max="30" width="49.125" style="2" customWidth="1"/>
    <col min="31" max="40" width="23.125" style="2" customWidth="1"/>
    <col min="41" max="41" width="8.5" hidden="1" customWidth="1"/>
    <col min="42" max="44" width="23.125" style="2" hidden="1" customWidth="1"/>
    <col min="45" max="45" width="62.5" style="2" hidden="1" customWidth="1"/>
    <col min="46" max="46" width="67.875" style="2" hidden="1" customWidth="1"/>
    <col min="47" max="49" width="23.125" style="2" hidden="1" customWidth="1"/>
    <col min="50" max="50" width="35.875" style="2" hidden="1" customWidth="1"/>
    <col min="51" max="53" width="23.125" style="2" hidden="1" customWidth="1"/>
    <col min="54" max="54" width="60.375" style="2" hidden="1" customWidth="1"/>
    <col min="55" max="65" width="23.125" style="2" hidden="1" customWidth="1"/>
    <col min="66" max="16384" width="10" style="2"/>
  </cols>
  <sheetData>
    <row r="1" spans="1:64" ht="123" customHeight="1" x14ac:dyDescent="0.25">
      <c r="B1" s="1326" t="s">
        <v>2218</v>
      </c>
      <c r="C1" s="1326"/>
      <c r="D1" s="1326"/>
      <c r="E1" s="1326"/>
      <c r="F1" s="1326"/>
      <c r="G1" s="1326"/>
      <c r="H1" s="1326"/>
      <c r="I1" s="1326"/>
      <c r="J1" s="1326"/>
      <c r="K1" s="894"/>
      <c r="L1" s="894"/>
      <c r="M1" s="894"/>
      <c r="N1" s="894"/>
      <c r="O1" s="894"/>
      <c r="P1" s="894"/>
      <c r="Q1" s="894"/>
      <c r="R1" s="894"/>
      <c r="S1" s="894"/>
      <c r="T1" s="894"/>
      <c r="U1" s="894"/>
      <c r="V1" s="894"/>
      <c r="W1" s="894"/>
      <c r="X1" s="894"/>
      <c r="Y1" s="894"/>
      <c r="Z1" s="894"/>
      <c r="AA1" s="894"/>
      <c r="AB1" s="894"/>
      <c r="AC1" s="894"/>
      <c r="AD1" s="894"/>
      <c r="AE1" s="894"/>
      <c r="AF1" s="894"/>
      <c r="AG1" s="894"/>
      <c r="AH1" s="894"/>
      <c r="AI1" s="894"/>
      <c r="AJ1" s="894"/>
      <c r="AK1" s="894"/>
      <c r="AL1" s="894"/>
      <c r="AM1" s="894"/>
      <c r="AN1" s="894"/>
    </row>
    <row r="2" spans="1:64" ht="39" customHeight="1" x14ac:dyDescent="0.25">
      <c r="B2" s="799" t="s">
        <v>0</v>
      </c>
      <c r="C2" s="800"/>
      <c r="D2" s="800"/>
      <c r="E2" s="800"/>
      <c r="F2" s="800"/>
      <c r="G2" s="800"/>
      <c r="H2" s="800"/>
      <c r="I2" s="800"/>
      <c r="J2" s="801"/>
      <c r="K2" s="802" t="s">
        <v>1</v>
      </c>
      <c r="L2" s="803"/>
      <c r="M2" s="803"/>
      <c r="N2" s="803"/>
      <c r="O2" s="804" t="s">
        <v>2</v>
      </c>
      <c r="P2" s="804"/>
      <c r="Q2" s="329"/>
      <c r="R2" s="385" t="s">
        <v>3</v>
      </c>
      <c r="S2" s="386"/>
      <c r="T2" s="386"/>
      <c r="U2" s="386"/>
      <c r="V2" s="386"/>
      <c r="W2" s="386"/>
      <c r="X2" s="386"/>
      <c r="Y2" s="386"/>
      <c r="Z2" s="386"/>
      <c r="AA2" s="386"/>
      <c r="AB2" s="386"/>
      <c r="AC2" s="386"/>
      <c r="AD2" s="387"/>
      <c r="AE2" s="805" t="s">
        <v>4</v>
      </c>
      <c r="AF2" s="805"/>
      <c r="AG2" s="805"/>
      <c r="AH2" s="805"/>
      <c r="AI2" s="805"/>
      <c r="AJ2" s="805"/>
      <c r="AK2" s="805"/>
      <c r="AL2" s="805"/>
      <c r="AM2" s="805"/>
      <c r="AN2" s="805"/>
      <c r="AO2" s="1"/>
      <c r="AP2" s="806" t="s">
        <v>5</v>
      </c>
      <c r="AQ2" s="806"/>
      <c r="AR2" s="806"/>
      <c r="AS2" s="806"/>
      <c r="AT2" s="806"/>
      <c r="AU2" s="806"/>
      <c r="AV2" s="806"/>
      <c r="AW2" s="806"/>
      <c r="AX2" s="806"/>
      <c r="AY2" s="806"/>
      <c r="AZ2" s="806"/>
      <c r="BA2" s="806"/>
      <c r="BB2" s="806"/>
      <c r="BC2" s="806" t="s">
        <v>6</v>
      </c>
      <c r="BD2" s="806"/>
      <c r="BE2" s="806"/>
      <c r="BF2" s="806"/>
      <c r="BG2" s="806"/>
      <c r="BH2" s="806"/>
      <c r="BI2" s="806"/>
      <c r="BJ2" s="806"/>
      <c r="BK2" s="806"/>
      <c r="BL2" s="806"/>
    </row>
    <row r="3" spans="1:64" ht="71.25" customHeight="1" x14ac:dyDescent="0.25">
      <c r="A3" s="58"/>
      <c r="B3" s="62" t="s">
        <v>7</v>
      </c>
      <c r="C3" s="59" t="s">
        <v>8</v>
      </c>
      <c r="D3" s="59" t="s">
        <v>9</v>
      </c>
      <c r="E3" s="59" t="s">
        <v>10</v>
      </c>
      <c r="F3" s="59" t="s">
        <v>11</v>
      </c>
      <c r="G3" s="59" t="s">
        <v>12</v>
      </c>
      <c r="H3" s="59" t="s">
        <v>13</v>
      </c>
      <c r="I3" s="59" t="s">
        <v>14</v>
      </c>
      <c r="J3" s="59" t="s">
        <v>15</v>
      </c>
      <c r="K3" s="326" t="s">
        <v>16</v>
      </c>
      <c r="L3" s="327" t="s">
        <v>17</v>
      </c>
      <c r="M3" s="327" t="s">
        <v>18</v>
      </c>
      <c r="N3" s="327" t="s">
        <v>19</v>
      </c>
      <c r="O3" s="328" t="s">
        <v>20</v>
      </c>
      <c r="P3" s="328" t="s">
        <v>21</v>
      </c>
      <c r="Q3" s="330"/>
      <c r="R3" s="331" t="s">
        <v>22</v>
      </c>
      <c r="S3" s="331" t="s">
        <v>23</v>
      </c>
      <c r="T3" s="331" t="s">
        <v>24</v>
      </c>
      <c r="U3" s="331" t="s">
        <v>25</v>
      </c>
      <c r="V3" s="331" t="s">
        <v>26</v>
      </c>
      <c r="W3" s="331" t="s">
        <v>27</v>
      </c>
      <c r="X3" s="331" t="s">
        <v>28</v>
      </c>
      <c r="Y3" s="331" t="s">
        <v>29</v>
      </c>
      <c r="Z3" s="331" t="s">
        <v>30</v>
      </c>
      <c r="AA3" s="331" t="s">
        <v>31</v>
      </c>
      <c r="AB3" s="331" t="s">
        <v>32</v>
      </c>
      <c r="AC3" s="331" t="s">
        <v>33</v>
      </c>
      <c r="AD3" s="331" t="s">
        <v>34</v>
      </c>
      <c r="AE3" s="332" t="s">
        <v>35</v>
      </c>
      <c r="AF3" s="332" t="s">
        <v>36</v>
      </c>
      <c r="AG3" s="332" t="s">
        <v>37</v>
      </c>
      <c r="AH3" s="332" t="s">
        <v>38</v>
      </c>
      <c r="AI3" s="332" t="s">
        <v>39</v>
      </c>
      <c r="AJ3" s="332" t="s">
        <v>40</v>
      </c>
      <c r="AK3" s="332" t="s">
        <v>41</v>
      </c>
      <c r="AL3" s="332" t="s">
        <v>42</v>
      </c>
      <c r="AM3" s="332" t="s">
        <v>43</v>
      </c>
      <c r="AN3" s="332" t="s">
        <v>44</v>
      </c>
      <c r="AO3" s="4"/>
      <c r="AP3" s="3" t="s">
        <v>22</v>
      </c>
      <c r="AQ3" s="3" t="s">
        <v>23</v>
      </c>
      <c r="AR3" s="3" t="s">
        <v>45</v>
      </c>
      <c r="AS3" s="3" t="s">
        <v>46</v>
      </c>
      <c r="AT3" s="3" t="s">
        <v>26</v>
      </c>
      <c r="AU3" s="3" t="s">
        <v>27</v>
      </c>
      <c r="AV3" s="3" t="s">
        <v>28</v>
      </c>
      <c r="AW3" s="3" t="s">
        <v>47</v>
      </c>
      <c r="AX3" s="3" t="s">
        <v>30</v>
      </c>
      <c r="AY3" s="3" t="s">
        <v>31</v>
      </c>
      <c r="AZ3" s="3" t="s">
        <v>32</v>
      </c>
      <c r="BA3" s="3" t="s">
        <v>33</v>
      </c>
      <c r="BB3" s="3" t="s">
        <v>34</v>
      </c>
      <c r="BC3" s="5" t="s">
        <v>35</v>
      </c>
      <c r="BD3" s="5" t="s">
        <v>36</v>
      </c>
      <c r="BE3" s="5" t="s">
        <v>48</v>
      </c>
      <c r="BF3" s="5" t="s">
        <v>38</v>
      </c>
      <c r="BG3" s="5" t="s">
        <v>39</v>
      </c>
      <c r="BH3" s="5" t="s">
        <v>49</v>
      </c>
      <c r="BI3" s="5" t="s">
        <v>41</v>
      </c>
      <c r="BJ3" s="5" t="s">
        <v>42</v>
      </c>
      <c r="BK3" s="5" t="s">
        <v>43</v>
      </c>
      <c r="BL3" s="5" t="s">
        <v>44</v>
      </c>
    </row>
    <row r="4" spans="1:64" ht="114.95" customHeight="1" x14ac:dyDescent="0.25">
      <c r="A4" s="60"/>
      <c r="B4" s="389" t="s">
        <v>50</v>
      </c>
      <c r="C4" s="418" t="s">
        <v>51</v>
      </c>
      <c r="D4" s="458" t="s">
        <v>52</v>
      </c>
      <c r="E4" s="458" t="s">
        <v>53</v>
      </c>
      <c r="F4" s="333" t="s">
        <v>54</v>
      </c>
      <c r="G4" s="95" t="s">
        <v>55</v>
      </c>
      <c r="H4" s="96">
        <v>0.5</v>
      </c>
      <c r="I4" s="97">
        <v>44562</v>
      </c>
      <c r="J4" s="97">
        <v>44926</v>
      </c>
      <c r="K4" s="98">
        <v>0.25</v>
      </c>
      <c r="L4" s="99">
        <v>0.5</v>
      </c>
      <c r="M4" s="10">
        <v>0.75</v>
      </c>
      <c r="N4" s="98">
        <v>1</v>
      </c>
      <c r="O4" s="765">
        <v>45602800</v>
      </c>
      <c r="P4" s="752">
        <v>0</v>
      </c>
      <c r="Q4" s="63"/>
      <c r="R4" s="394">
        <v>1</v>
      </c>
      <c r="S4" s="542" t="s">
        <v>56</v>
      </c>
      <c r="T4" s="294">
        <v>1</v>
      </c>
      <c r="U4" s="214" t="s">
        <v>57</v>
      </c>
      <c r="V4" s="220" t="s">
        <v>58</v>
      </c>
      <c r="W4" s="11" t="str">
        <f>IF(M4&lt;1%,"Sin iniciar",IF(M4=100%,"Terminado","En gestión"))</f>
        <v>En gestión</v>
      </c>
      <c r="X4" s="11" t="str">
        <f>IF(T4&lt;1%,"Sin iniciar",IF(T4=100%,"Terminado","En gestión"))</f>
        <v>Terminado</v>
      </c>
      <c r="Y4" s="348" t="s">
        <v>59</v>
      </c>
      <c r="Z4" s="526">
        <f>SUMPRODUCT(H4:H5,T4:T5)</f>
        <v>1</v>
      </c>
      <c r="AA4" s="526">
        <f>SUMPRODUCT(H4:H5,M4:M5)</f>
        <v>0.75</v>
      </c>
      <c r="AB4" s="528" t="str">
        <f>IF(AA4&lt;1%,"Sin iniciar",IF(AA4=100%,"Terminado","En gestión"))</f>
        <v>En gestión</v>
      </c>
      <c r="AC4" s="528" t="str">
        <f>IF(Z4&lt;1%,"Sin iniciar",IF(Z4=100%,"Terminado","En gestión"))</f>
        <v>Terminado</v>
      </c>
      <c r="AD4" s="749" t="s">
        <v>58</v>
      </c>
      <c r="AE4" s="663"/>
      <c r="AF4" s="653"/>
      <c r="AG4" s="653"/>
      <c r="AH4" s="515"/>
      <c r="AI4" s="653"/>
      <c r="AJ4" s="653"/>
      <c r="AK4" s="814"/>
      <c r="AL4" s="814"/>
      <c r="AM4" s="814"/>
      <c r="AN4" s="816"/>
      <c r="AO4" s="12"/>
      <c r="AP4" s="13"/>
      <c r="AQ4" s="13"/>
      <c r="AR4" s="14"/>
      <c r="AS4" s="14"/>
      <c r="AT4" s="14"/>
      <c r="AU4" s="15" t="str">
        <f>IF(N4&lt;1%,"Sin iniciar",IF(N4=100%,"Terminado","En gestión"))</f>
        <v>Terminado</v>
      </c>
      <c r="AV4" s="15" t="str">
        <f>IF(AR4&lt;1%,"Sin iniciar",IF(AR4=100%,"Terminado","En gestión"))</f>
        <v>Sin iniciar</v>
      </c>
      <c r="AW4" s="14"/>
      <c r="AX4" s="16">
        <f>SUMPRODUCT(H4:H5,AR4:AR5)</f>
        <v>0</v>
      </c>
      <c r="AY4" s="16">
        <f>SUMPRODUCT(H4:H5,N4:N5)</f>
        <v>1</v>
      </c>
      <c r="AZ4" s="17" t="str">
        <f>IF(AY4&lt;1%,"Sin iniciar",IF(AY4=100%,"Terminado","En gestión"))</f>
        <v>Terminado</v>
      </c>
      <c r="BA4" s="17" t="str">
        <f>IF(AX4&lt;1%,"Sin iniciar",IF(AX4=100%,"Terminado","En gestión"))</f>
        <v>Sin iniciar</v>
      </c>
      <c r="BB4" s="14"/>
      <c r="BC4" s="14"/>
      <c r="BD4" s="14"/>
      <c r="BE4" s="14"/>
      <c r="BF4" s="14"/>
      <c r="BG4" s="14"/>
      <c r="BH4" s="14"/>
      <c r="BI4" s="14"/>
      <c r="BJ4" s="14"/>
      <c r="BK4" s="14"/>
      <c r="BL4" s="14"/>
    </row>
    <row r="5" spans="1:64" ht="114.95" customHeight="1" x14ac:dyDescent="0.25">
      <c r="A5" s="61"/>
      <c r="B5" s="390"/>
      <c r="C5" s="393"/>
      <c r="D5" s="398"/>
      <c r="E5" s="398"/>
      <c r="F5" s="100" t="s">
        <v>60</v>
      </c>
      <c r="G5" s="101" t="s">
        <v>61</v>
      </c>
      <c r="H5" s="102">
        <v>0.5</v>
      </c>
      <c r="I5" s="103">
        <v>44562</v>
      </c>
      <c r="J5" s="103">
        <v>44926</v>
      </c>
      <c r="K5" s="104">
        <v>0.25</v>
      </c>
      <c r="L5" s="105">
        <v>0.5</v>
      </c>
      <c r="M5" s="18">
        <v>0.75</v>
      </c>
      <c r="N5" s="104">
        <v>1</v>
      </c>
      <c r="O5" s="818"/>
      <c r="P5" s="819"/>
      <c r="Q5" s="63"/>
      <c r="R5" s="395"/>
      <c r="S5" s="543"/>
      <c r="T5" s="294">
        <v>1</v>
      </c>
      <c r="U5" s="214" t="s">
        <v>57</v>
      </c>
      <c r="V5" s="220" t="s">
        <v>58</v>
      </c>
      <c r="W5" s="11" t="str">
        <f>IF(M5&lt;1%,"Sin iniciar",IF(M5=100%,"Terminado","En gestión"))</f>
        <v>En gestión</v>
      </c>
      <c r="X5" s="11" t="str">
        <f t="shared" ref="X5:X22" si="0">IF(T5&lt;1%,"Sin iniciar",IF(T5=100%,"Terminado","En gestión"))</f>
        <v>Terminado</v>
      </c>
      <c r="Y5" s="349"/>
      <c r="Z5" s="527"/>
      <c r="AA5" s="527"/>
      <c r="AB5" s="529"/>
      <c r="AC5" s="529"/>
      <c r="AD5" s="750"/>
      <c r="AE5" s="665"/>
      <c r="AF5" s="655"/>
      <c r="AG5" s="655"/>
      <c r="AH5" s="788"/>
      <c r="AI5" s="655"/>
      <c r="AJ5" s="655"/>
      <c r="AK5" s="815"/>
      <c r="AL5" s="815"/>
      <c r="AM5" s="815"/>
      <c r="AN5" s="817"/>
      <c r="AO5" s="12"/>
      <c r="AP5" s="13"/>
      <c r="AQ5" s="13"/>
      <c r="AR5" s="14"/>
      <c r="AS5" s="14"/>
      <c r="AT5" s="14"/>
      <c r="AU5" s="15" t="str">
        <f>IF(N5&lt;1%,"Sin iniciar",IF(N5=100%,"Terminado","En gestión"))</f>
        <v>Terminado</v>
      </c>
      <c r="AV5" s="15" t="str">
        <f>IF(AR5&lt;1%,"Sin iniciar",IF(AR5=100%,"Terminado","En gestión"))</f>
        <v>Sin iniciar</v>
      </c>
      <c r="AW5" s="14"/>
      <c r="AX5" s="16"/>
      <c r="AY5" s="16"/>
      <c r="AZ5" s="17"/>
      <c r="BA5" s="17"/>
      <c r="BB5" s="14"/>
      <c r="BC5" s="14"/>
      <c r="BD5" s="14"/>
      <c r="BE5" s="14"/>
      <c r="BF5" s="14"/>
      <c r="BG5" s="14"/>
      <c r="BH5" s="14"/>
      <c r="BI5" s="14"/>
      <c r="BJ5" s="14"/>
      <c r="BK5" s="14"/>
      <c r="BL5" s="14"/>
    </row>
    <row r="6" spans="1:64" ht="114.95" customHeight="1" x14ac:dyDescent="0.25">
      <c r="B6" s="389" t="s">
        <v>62</v>
      </c>
      <c r="C6" s="391" t="s">
        <v>63</v>
      </c>
      <c r="D6" s="397" t="s">
        <v>64</v>
      </c>
      <c r="E6" s="397" t="s">
        <v>65</v>
      </c>
      <c r="F6" s="106" t="s">
        <v>66</v>
      </c>
      <c r="G6" s="107" t="s">
        <v>67</v>
      </c>
      <c r="H6" s="108">
        <v>0.8</v>
      </c>
      <c r="I6" s="109">
        <v>44835</v>
      </c>
      <c r="J6" s="109">
        <v>44926</v>
      </c>
      <c r="K6" s="110">
        <v>0</v>
      </c>
      <c r="L6" s="111">
        <v>0</v>
      </c>
      <c r="M6" s="19">
        <v>0</v>
      </c>
      <c r="N6" s="285">
        <v>1</v>
      </c>
      <c r="O6" s="797">
        <v>32432500</v>
      </c>
      <c r="P6" s="777">
        <v>0</v>
      </c>
      <c r="Q6" s="64"/>
      <c r="R6" s="394">
        <v>0.75</v>
      </c>
      <c r="S6" s="811" t="s">
        <v>68</v>
      </c>
      <c r="T6" s="295">
        <v>0</v>
      </c>
      <c r="U6" s="215" t="s">
        <v>69</v>
      </c>
      <c r="V6" s="215" t="s">
        <v>58</v>
      </c>
      <c r="W6" s="11" t="str">
        <f t="shared" ref="W6:W69" si="1">IF(M6&lt;1%,"Sin iniciar",IF(M6=100%,"Terminado","En gestión"))</f>
        <v>Sin iniciar</v>
      </c>
      <c r="X6" s="11" t="str">
        <f>IF(T6&lt;1%,"Sin iniciar",IF(T6=100%,"Terminado","En gestión"))</f>
        <v>Sin iniciar</v>
      </c>
      <c r="Y6" s="813" t="s">
        <v>70</v>
      </c>
      <c r="Z6" s="526">
        <f>SUMPRODUCT(H6:H7,T6:T7)</f>
        <v>0.15000000000000002</v>
      </c>
      <c r="AA6" s="526">
        <f>SUMPRODUCT(H6:H7,M6:M7)</f>
        <v>0.15000000000000002</v>
      </c>
      <c r="AB6" s="795" t="str">
        <f>IF(AA6&lt;1%,"Sin iniciar",IF(AA6=100%,"Terminado","En gestión"))</f>
        <v>En gestión</v>
      </c>
      <c r="AC6" s="795" t="str">
        <f>IF(Z6&lt;1%,"Sin iniciar",IF(Z6=100%,"Terminado","En gestión"))</f>
        <v>En gestión</v>
      </c>
      <c r="AD6" s="171" t="s">
        <v>71</v>
      </c>
      <c r="AE6" s="663">
        <v>0</v>
      </c>
      <c r="AF6" s="653">
        <v>0</v>
      </c>
      <c r="AG6" s="653">
        <v>0</v>
      </c>
      <c r="AH6" s="797">
        <v>56100000</v>
      </c>
      <c r="AI6" s="653">
        <v>56100000</v>
      </c>
      <c r="AJ6" s="653">
        <v>40800000</v>
      </c>
      <c r="AK6" s="794" t="s">
        <v>72</v>
      </c>
      <c r="AL6" s="354" t="s">
        <v>73</v>
      </c>
      <c r="AM6" s="354" t="s">
        <v>74</v>
      </c>
      <c r="AN6" s="354" t="s">
        <v>75</v>
      </c>
      <c r="AO6" s="12"/>
      <c r="AP6" s="20"/>
      <c r="AQ6" s="20"/>
      <c r="AU6" s="21"/>
      <c r="AV6" s="21"/>
      <c r="AX6" s="22"/>
      <c r="AY6" s="22"/>
      <c r="AZ6" s="23"/>
      <c r="BA6" s="23"/>
    </row>
    <row r="7" spans="1:64" ht="114.95" customHeight="1" x14ac:dyDescent="0.25">
      <c r="B7" s="390"/>
      <c r="C7" s="393"/>
      <c r="D7" s="398"/>
      <c r="E7" s="398"/>
      <c r="F7" s="112" t="s">
        <v>76</v>
      </c>
      <c r="G7" s="113" t="s">
        <v>77</v>
      </c>
      <c r="H7" s="114">
        <v>0.2</v>
      </c>
      <c r="I7" s="115">
        <v>44576</v>
      </c>
      <c r="J7" s="115">
        <v>44926</v>
      </c>
      <c r="K7" s="116">
        <v>0.25</v>
      </c>
      <c r="L7" s="117">
        <v>0.5</v>
      </c>
      <c r="M7" s="24">
        <v>0.75</v>
      </c>
      <c r="N7" s="286">
        <v>1</v>
      </c>
      <c r="O7" s="798"/>
      <c r="P7" s="777"/>
      <c r="Q7" s="64"/>
      <c r="R7" s="396"/>
      <c r="S7" s="812"/>
      <c r="T7" s="295">
        <v>0.75</v>
      </c>
      <c r="U7" s="171" t="s">
        <v>78</v>
      </c>
      <c r="V7" s="215" t="s">
        <v>79</v>
      </c>
      <c r="W7" s="11" t="str">
        <f t="shared" si="1"/>
        <v>En gestión</v>
      </c>
      <c r="X7" s="11" t="str">
        <f>IF(T7&lt;1%,"Sin iniciar",IF(T7=100%,"Terminado","En gestión"))</f>
        <v>En gestión</v>
      </c>
      <c r="Y7" s="349"/>
      <c r="Z7" s="671"/>
      <c r="AA7" s="671"/>
      <c r="AB7" s="796"/>
      <c r="AC7" s="796"/>
      <c r="AD7" s="215" t="s">
        <v>80</v>
      </c>
      <c r="AE7" s="665"/>
      <c r="AF7" s="655"/>
      <c r="AG7" s="655"/>
      <c r="AH7" s="798"/>
      <c r="AI7" s="655"/>
      <c r="AJ7" s="655"/>
      <c r="AK7" s="354"/>
      <c r="AL7" s="556"/>
      <c r="AM7" s="556"/>
      <c r="AN7" s="556"/>
      <c r="AO7" s="12"/>
      <c r="AP7" s="20"/>
      <c r="AQ7" s="20"/>
      <c r="AU7" s="21"/>
      <c r="AV7" s="21"/>
      <c r="AX7" s="22"/>
      <c r="AY7" s="22"/>
      <c r="AZ7" s="23"/>
      <c r="BA7" s="23"/>
    </row>
    <row r="8" spans="1:64" ht="114.95" customHeight="1" x14ac:dyDescent="0.25">
      <c r="B8" s="389" t="s">
        <v>81</v>
      </c>
      <c r="C8" s="391" t="s">
        <v>82</v>
      </c>
      <c r="D8" s="397" t="s">
        <v>83</v>
      </c>
      <c r="E8" s="397" t="s">
        <v>84</v>
      </c>
      <c r="F8" s="106" t="s">
        <v>85</v>
      </c>
      <c r="G8" s="118" t="s">
        <v>86</v>
      </c>
      <c r="H8" s="108">
        <v>0.2</v>
      </c>
      <c r="I8" s="109">
        <v>44621</v>
      </c>
      <c r="J8" s="109">
        <v>44651</v>
      </c>
      <c r="K8" s="110">
        <v>1</v>
      </c>
      <c r="L8" s="99">
        <v>1</v>
      </c>
      <c r="M8" s="19">
        <v>1</v>
      </c>
      <c r="N8" s="110">
        <v>1</v>
      </c>
      <c r="O8" s="503">
        <v>89436880</v>
      </c>
      <c r="P8" s="503">
        <v>29385383.800000001</v>
      </c>
      <c r="Q8" s="64"/>
      <c r="R8" s="789">
        <v>1</v>
      </c>
      <c r="S8" s="792" t="s">
        <v>87</v>
      </c>
      <c r="T8" s="296">
        <v>1</v>
      </c>
      <c r="U8" s="216" t="s">
        <v>88</v>
      </c>
      <c r="V8" s="216" t="s">
        <v>88</v>
      </c>
      <c r="W8" s="11" t="str">
        <f t="shared" si="1"/>
        <v>Terminado</v>
      </c>
      <c r="X8" s="11" t="str">
        <f t="shared" si="0"/>
        <v>Terminado</v>
      </c>
      <c r="Y8" s="345" t="s">
        <v>89</v>
      </c>
      <c r="Z8" s="636">
        <f>SUMPRODUCT(H8:H12,T8:T12)</f>
        <v>0.8</v>
      </c>
      <c r="AA8" s="636">
        <f>SUMPRODUCT(H8:H12,M8:M12)</f>
        <v>0.8</v>
      </c>
      <c r="AB8" s="565" t="str">
        <f>IF(AA8&lt;1%,"Sin iniciar",IF(AA8=100%,"Terminado","En gestión"))</f>
        <v>En gestión</v>
      </c>
      <c r="AC8" s="565" t="str">
        <f>IF(Z8&lt;1%,"Sin iniciar",IF(Z8=100%,"Terminado","En gestión"))</f>
        <v>En gestión</v>
      </c>
      <c r="AD8" s="808" t="s">
        <v>58</v>
      </c>
      <c r="AE8" s="778" t="s">
        <v>90</v>
      </c>
      <c r="AF8" s="779" t="s">
        <v>90</v>
      </c>
      <c r="AG8" s="779" t="s">
        <v>90</v>
      </c>
      <c r="AH8" s="781">
        <v>89106079.700000003</v>
      </c>
      <c r="AI8" s="776">
        <v>36169600</v>
      </c>
      <c r="AJ8" s="776">
        <v>153998360.75999999</v>
      </c>
      <c r="AK8" s="777" t="s">
        <v>91</v>
      </c>
      <c r="AL8" s="777" t="s">
        <v>92</v>
      </c>
      <c r="AM8" s="777" t="s">
        <v>93</v>
      </c>
      <c r="AN8" s="777" t="s">
        <v>94</v>
      </c>
    </row>
    <row r="9" spans="1:64" ht="114.95" customHeight="1" x14ac:dyDescent="0.25">
      <c r="B9" s="389"/>
      <c r="C9" s="392"/>
      <c r="D9" s="399"/>
      <c r="E9" s="399"/>
      <c r="F9" s="112" t="s">
        <v>95</v>
      </c>
      <c r="G9" s="113" t="s">
        <v>96</v>
      </c>
      <c r="H9" s="114">
        <v>0.2</v>
      </c>
      <c r="I9" s="115">
        <v>44652</v>
      </c>
      <c r="J9" s="115">
        <v>44712</v>
      </c>
      <c r="K9" s="116">
        <v>0</v>
      </c>
      <c r="L9" s="105">
        <v>1</v>
      </c>
      <c r="M9" s="24">
        <v>1</v>
      </c>
      <c r="N9" s="116">
        <v>1</v>
      </c>
      <c r="O9" s="490"/>
      <c r="P9" s="490"/>
      <c r="Q9" s="64"/>
      <c r="R9" s="790"/>
      <c r="S9" s="793"/>
      <c r="T9" s="296">
        <v>1</v>
      </c>
      <c r="U9" s="216" t="s">
        <v>88</v>
      </c>
      <c r="V9" s="216" t="s">
        <v>88</v>
      </c>
      <c r="W9" s="11" t="str">
        <f t="shared" si="1"/>
        <v>Terminado</v>
      </c>
      <c r="X9" s="11" t="str">
        <f t="shared" si="0"/>
        <v>Terminado</v>
      </c>
      <c r="Y9" s="346"/>
      <c r="Z9" s="637"/>
      <c r="AA9" s="637"/>
      <c r="AB9" s="807"/>
      <c r="AC9" s="807"/>
      <c r="AD9" s="809"/>
      <c r="AE9" s="778"/>
      <c r="AF9" s="779"/>
      <c r="AG9" s="779"/>
      <c r="AH9" s="781"/>
      <c r="AI9" s="776"/>
      <c r="AJ9" s="776"/>
      <c r="AK9" s="777"/>
      <c r="AL9" s="777"/>
      <c r="AM9" s="777"/>
      <c r="AN9" s="777"/>
    </row>
    <row r="10" spans="1:64" ht="114.95" customHeight="1" x14ac:dyDescent="0.25">
      <c r="B10" s="389"/>
      <c r="C10" s="392"/>
      <c r="D10" s="399"/>
      <c r="E10" s="399"/>
      <c r="F10" s="112" t="s">
        <v>97</v>
      </c>
      <c r="G10" s="113" t="s">
        <v>98</v>
      </c>
      <c r="H10" s="114">
        <v>0.2</v>
      </c>
      <c r="I10" s="115">
        <v>44684</v>
      </c>
      <c r="J10" s="115">
        <v>44712</v>
      </c>
      <c r="K10" s="116">
        <v>0</v>
      </c>
      <c r="L10" s="105">
        <v>1</v>
      </c>
      <c r="M10" s="24">
        <v>1</v>
      </c>
      <c r="N10" s="116">
        <v>1</v>
      </c>
      <c r="O10" s="490"/>
      <c r="P10" s="490"/>
      <c r="Q10" s="64"/>
      <c r="R10" s="790"/>
      <c r="S10" s="793"/>
      <c r="T10" s="296">
        <v>1</v>
      </c>
      <c r="U10" s="216" t="s">
        <v>88</v>
      </c>
      <c r="V10" s="216" t="s">
        <v>88</v>
      </c>
      <c r="W10" s="11" t="str">
        <f t="shared" si="1"/>
        <v>Terminado</v>
      </c>
      <c r="X10" s="11" t="str">
        <f t="shared" si="0"/>
        <v>Terminado</v>
      </c>
      <c r="Y10" s="346"/>
      <c r="Z10" s="637"/>
      <c r="AA10" s="637"/>
      <c r="AB10" s="807"/>
      <c r="AC10" s="807"/>
      <c r="AD10" s="809"/>
      <c r="AE10" s="778"/>
      <c r="AF10" s="779"/>
      <c r="AG10" s="779"/>
      <c r="AH10" s="781"/>
      <c r="AI10" s="776"/>
      <c r="AJ10" s="776"/>
      <c r="AK10" s="777"/>
      <c r="AL10" s="777"/>
      <c r="AM10" s="777"/>
      <c r="AN10" s="777"/>
    </row>
    <row r="11" spans="1:64" ht="114.95" customHeight="1" x14ac:dyDescent="0.25">
      <c r="B11" s="389"/>
      <c r="C11" s="392"/>
      <c r="D11" s="399"/>
      <c r="E11" s="399"/>
      <c r="F11" s="112" t="s">
        <v>99</v>
      </c>
      <c r="G11" s="113" t="s">
        <v>100</v>
      </c>
      <c r="H11" s="114">
        <v>0.2</v>
      </c>
      <c r="I11" s="115">
        <v>44743</v>
      </c>
      <c r="J11" s="115">
        <v>44804</v>
      </c>
      <c r="K11" s="116">
        <v>0</v>
      </c>
      <c r="L11" s="105">
        <v>0</v>
      </c>
      <c r="M11" s="24">
        <v>1</v>
      </c>
      <c r="N11" s="116">
        <v>1</v>
      </c>
      <c r="O11" s="490"/>
      <c r="P11" s="490"/>
      <c r="Q11" s="64"/>
      <c r="R11" s="790"/>
      <c r="S11" s="793"/>
      <c r="T11" s="296">
        <v>1</v>
      </c>
      <c r="U11" s="241" t="s">
        <v>101</v>
      </c>
      <c r="V11" s="216" t="s">
        <v>102</v>
      </c>
      <c r="W11" s="11" t="str">
        <f t="shared" si="1"/>
        <v>Terminado</v>
      </c>
      <c r="X11" s="11" t="str">
        <f t="shared" si="0"/>
        <v>Terminado</v>
      </c>
      <c r="Y11" s="347"/>
      <c r="Z11" s="637"/>
      <c r="AA11" s="637"/>
      <c r="AB11" s="807"/>
      <c r="AC11" s="807"/>
      <c r="AD11" s="809"/>
      <c r="AE11" s="778"/>
      <c r="AF11" s="779"/>
      <c r="AG11" s="779"/>
      <c r="AH11" s="781"/>
      <c r="AI11" s="776"/>
      <c r="AJ11" s="776"/>
      <c r="AK11" s="777"/>
      <c r="AL11" s="777"/>
      <c r="AM11" s="777"/>
      <c r="AN11" s="777"/>
    </row>
    <row r="12" spans="1:64" ht="114.95" customHeight="1" x14ac:dyDescent="0.25">
      <c r="B12" s="389"/>
      <c r="C12" s="393"/>
      <c r="D12" s="398"/>
      <c r="E12" s="398"/>
      <c r="F12" s="112" t="s">
        <v>103</v>
      </c>
      <c r="G12" s="113" t="s">
        <v>104</v>
      </c>
      <c r="H12" s="114">
        <v>0.2</v>
      </c>
      <c r="I12" s="115">
        <v>44835</v>
      </c>
      <c r="J12" s="115">
        <v>44896</v>
      </c>
      <c r="K12" s="116">
        <v>0</v>
      </c>
      <c r="L12" s="105">
        <v>0</v>
      </c>
      <c r="M12" s="24">
        <v>0</v>
      </c>
      <c r="N12" s="116">
        <v>1</v>
      </c>
      <c r="O12" s="490"/>
      <c r="P12" s="490"/>
      <c r="Q12" s="64"/>
      <c r="R12" s="791"/>
      <c r="S12" s="351"/>
      <c r="T12" s="296">
        <v>0</v>
      </c>
      <c r="U12" s="216" t="s">
        <v>69</v>
      </c>
      <c r="V12" s="216" t="s">
        <v>58</v>
      </c>
      <c r="W12" s="11" t="str">
        <f t="shared" si="1"/>
        <v>Sin iniciar</v>
      </c>
      <c r="X12" s="11" t="str">
        <f t="shared" si="0"/>
        <v>Sin iniciar</v>
      </c>
      <c r="Y12" s="241" t="s">
        <v>58</v>
      </c>
      <c r="Z12" s="638"/>
      <c r="AA12" s="638"/>
      <c r="AB12" s="566"/>
      <c r="AC12" s="566"/>
      <c r="AD12" s="810"/>
      <c r="AE12" s="778"/>
      <c r="AF12" s="779"/>
      <c r="AG12" s="779"/>
      <c r="AH12" s="781"/>
      <c r="AI12" s="776"/>
      <c r="AJ12" s="776"/>
      <c r="AK12" s="777"/>
      <c r="AL12" s="777"/>
      <c r="AM12" s="777"/>
      <c r="AN12" s="777"/>
    </row>
    <row r="13" spans="1:64" ht="114.95" customHeight="1" x14ac:dyDescent="0.25">
      <c r="B13" s="389"/>
      <c r="C13" s="391" t="s">
        <v>105</v>
      </c>
      <c r="D13" s="397" t="s">
        <v>106</v>
      </c>
      <c r="E13" s="397" t="s">
        <v>107</v>
      </c>
      <c r="F13" s="112" t="s">
        <v>108</v>
      </c>
      <c r="G13" s="113" t="s">
        <v>109</v>
      </c>
      <c r="H13" s="114">
        <v>0.25</v>
      </c>
      <c r="I13" s="115">
        <v>44579</v>
      </c>
      <c r="J13" s="115">
        <v>44618</v>
      </c>
      <c r="K13" s="116">
        <v>1</v>
      </c>
      <c r="L13" s="105">
        <v>1</v>
      </c>
      <c r="M13" s="24">
        <v>1</v>
      </c>
      <c r="N13" s="116">
        <v>1</v>
      </c>
      <c r="O13" s="490">
        <v>85758080</v>
      </c>
      <c r="P13" s="490">
        <v>35302528.600000001</v>
      </c>
      <c r="Q13" s="64"/>
      <c r="R13" s="782">
        <v>0.88</v>
      </c>
      <c r="S13" s="784" t="s">
        <v>110</v>
      </c>
      <c r="T13" s="296">
        <v>1</v>
      </c>
      <c r="U13" s="216" t="s">
        <v>88</v>
      </c>
      <c r="V13" s="216" t="s">
        <v>88</v>
      </c>
      <c r="W13" s="11" t="str">
        <f t="shared" si="1"/>
        <v>Terminado</v>
      </c>
      <c r="X13" s="11" t="str">
        <f t="shared" si="0"/>
        <v>Terminado</v>
      </c>
      <c r="Y13" s="350" t="s">
        <v>111</v>
      </c>
      <c r="Z13" s="786">
        <f>SUMPRODUCT(H13:H14,T13:T14)</f>
        <v>0.8125</v>
      </c>
      <c r="AA13" s="787">
        <f>SUMPRODUCT(H13:H14,M13:M14)</f>
        <v>0.8125</v>
      </c>
      <c r="AB13" s="565" t="str">
        <f>IF(AA13&lt;1%,"Sin iniciar",IF(AA13=100%,"Terminado","En gestión"))</f>
        <v>En gestión</v>
      </c>
      <c r="AC13" s="565" t="str">
        <f>IF(Z13&lt;1%,"Sin iniciar",IF(Z13=100%,"Terminado","En gestión"))</f>
        <v>En gestión</v>
      </c>
      <c r="AD13" s="808" t="s">
        <v>58</v>
      </c>
      <c r="AE13" s="778" t="s">
        <v>90</v>
      </c>
      <c r="AF13" s="779" t="s">
        <v>90</v>
      </c>
      <c r="AG13" s="779" t="s">
        <v>90</v>
      </c>
      <c r="AH13" s="780">
        <v>109349794.06</v>
      </c>
      <c r="AI13" s="776">
        <v>28104540</v>
      </c>
      <c r="AJ13" s="776">
        <v>34552142.159999996</v>
      </c>
      <c r="AK13" s="777" t="s">
        <v>91</v>
      </c>
      <c r="AL13" s="777" t="s">
        <v>92</v>
      </c>
      <c r="AM13" s="777" t="s">
        <v>93</v>
      </c>
      <c r="AN13" s="777" t="s">
        <v>94</v>
      </c>
    </row>
    <row r="14" spans="1:64" ht="114.95" customHeight="1" x14ac:dyDescent="0.25">
      <c r="B14" s="390"/>
      <c r="C14" s="393"/>
      <c r="D14" s="398"/>
      <c r="E14" s="398"/>
      <c r="F14" s="112" t="s">
        <v>112</v>
      </c>
      <c r="G14" s="113" t="s">
        <v>113</v>
      </c>
      <c r="H14" s="114">
        <v>0.75</v>
      </c>
      <c r="I14" s="115">
        <v>44592</v>
      </c>
      <c r="J14" s="115">
        <v>44926</v>
      </c>
      <c r="K14" s="116">
        <v>0.25</v>
      </c>
      <c r="L14" s="105">
        <v>0.5</v>
      </c>
      <c r="M14" s="24">
        <v>0.75</v>
      </c>
      <c r="N14" s="116">
        <v>1</v>
      </c>
      <c r="O14" s="490"/>
      <c r="P14" s="490"/>
      <c r="Q14" s="64"/>
      <c r="R14" s="783"/>
      <c r="S14" s="785"/>
      <c r="T14" s="296">
        <v>0.75</v>
      </c>
      <c r="U14" s="230" t="s">
        <v>114</v>
      </c>
      <c r="V14" s="230" t="s">
        <v>115</v>
      </c>
      <c r="W14" s="11" t="str">
        <f t="shared" si="1"/>
        <v>En gestión</v>
      </c>
      <c r="X14" s="11" t="str">
        <f t="shared" si="0"/>
        <v>En gestión</v>
      </c>
      <c r="Y14" s="351"/>
      <c r="Z14" s="562"/>
      <c r="AA14" s="564"/>
      <c r="AB14" s="566"/>
      <c r="AC14" s="566"/>
      <c r="AD14" s="810"/>
      <c r="AE14" s="778"/>
      <c r="AF14" s="779"/>
      <c r="AG14" s="779"/>
      <c r="AH14" s="781"/>
      <c r="AI14" s="776"/>
      <c r="AJ14" s="776"/>
      <c r="AK14" s="777"/>
      <c r="AL14" s="777"/>
      <c r="AM14" s="777"/>
      <c r="AN14" s="777"/>
    </row>
    <row r="15" spans="1:64" ht="155.25" x14ac:dyDescent="0.25">
      <c r="B15" s="119" t="s">
        <v>116</v>
      </c>
      <c r="C15" s="120" t="s">
        <v>117</v>
      </c>
      <c r="D15" s="121" t="s">
        <v>118</v>
      </c>
      <c r="E15" s="121" t="s">
        <v>119</v>
      </c>
      <c r="F15" s="106" t="s">
        <v>120</v>
      </c>
      <c r="G15" s="122" t="s">
        <v>121</v>
      </c>
      <c r="H15" s="108">
        <v>1</v>
      </c>
      <c r="I15" s="123">
        <v>44593</v>
      </c>
      <c r="J15" s="123">
        <v>44925</v>
      </c>
      <c r="K15" s="108">
        <v>0.25</v>
      </c>
      <c r="L15" s="99">
        <v>0.5</v>
      </c>
      <c r="M15" s="25">
        <v>0.75</v>
      </c>
      <c r="N15" s="108">
        <v>1</v>
      </c>
      <c r="O15" s="195">
        <v>28080000</v>
      </c>
      <c r="P15" s="196">
        <v>54855000</v>
      </c>
      <c r="Q15" s="63"/>
      <c r="R15" s="309">
        <v>0.75</v>
      </c>
      <c r="S15" s="203" t="s">
        <v>122</v>
      </c>
      <c r="T15" s="296">
        <v>0.75</v>
      </c>
      <c r="U15" s="230" t="s">
        <v>123</v>
      </c>
      <c r="V15" s="230" t="s">
        <v>124</v>
      </c>
      <c r="W15" s="11" t="str">
        <f t="shared" si="1"/>
        <v>En gestión</v>
      </c>
      <c r="X15" s="11" t="str">
        <f t="shared" si="0"/>
        <v>En gestión</v>
      </c>
      <c r="Y15" s="230" t="s">
        <v>125</v>
      </c>
      <c r="Z15" s="293">
        <f>SUMPRODUCT(H15:H15,T15:T15)</f>
        <v>0.75</v>
      </c>
      <c r="AA15" s="293">
        <f>SUMPRODUCT(H15:H15,M15:M15)</f>
        <v>0.75</v>
      </c>
      <c r="AB15" s="26" t="str">
        <f>IF(AA15&lt;1%,"Sin iniciar",IF(AA15=100%,"Terminado","En gestión"))</f>
        <v>En gestión</v>
      </c>
      <c r="AC15" s="26" t="str">
        <f>IF(Z15&lt;1%,"Sin iniciar",IF(Z15=100%,"Terminado","En gestión"))</f>
        <v>En gestión</v>
      </c>
      <c r="AD15" s="216" t="s">
        <v>58</v>
      </c>
      <c r="AE15" s="261">
        <v>54855000</v>
      </c>
      <c r="AF15" s="76">
        <v>54855000</v>
      </c>
      <c r="AG15" s="77">
        <v>41141250</v>
      </c>
      <c r="AH15" s="261">
        <v>297166000</v>
      </c>
      <c r="AI15" s="76">
        <v>297244727</v>
      </c>
      <c r="AJ15" s="77">
        <v>211404570.46000001</v>
      </c>
      <c r="AK15" s="203" t="s">
        <v>126</v>
      </c>
      <c r="AL15" s="203" t="s">
        <v>127</v>
      </c>
      <c r="AM15" s="203" t="s">
        <v>128</v>
      </c>
      <c r="AN15" s="203" t="s">
        <v>129</v>
      </c>
    </row>
    <row r="16" spans="1:64" ht="114.95" customHeight="1" x14ac:dyDescent="0.25">
      <c r="B16" s="388" t="s">
        <v>130</v>
      </c>
      <c r="C16" s="391" t="s">
        <v>131</v>
      </c>
      <c r="D16" s="352" t="s">
        <v>132</v>
      </c>
      <c r="E16" s="352" t="s">
        <v>133</v>
      </c>
      <c r="F16" s="106" t="s">
        <v>134</v>
      </c>
      <c r="G16" s="124" t="s">
        <v>135</v>
      </c>
      <c r="H16" s="108">
        <v>0.5</v>
      </c>
      <c r="I16" s="123">
        <v>44562</v>
      </c>
      <c r="J16" s="123">
        <v>44742</v>
      </c>
      <c r="K16" s="108">
        <v>0.5</v>
      </c>
      <c r="L16" s="99">
        <v>1</v>
      </c>
      <c r="M16" s="27">
        <v>1</v>
      </c>
      <c r="N16" s="108">
        <v>1</v>
      </c>
      <c r="O16" s="764">
        <v>148432800</v>
      </c>
      <c r="P16" s="764">
        <v>240513347</v>
      </c>
      <c r="Q16" s="65"/>
      <c r="R16" s="774">
        <v>0.7</v>
      </c>
      <c r="S16" s="775" t="s">
        <v>136</v>
      </c>
      <c r="T16" s="297">
        <v>1</v>
      </c>
      <c r="U16" s="210" t="s">
        <v>137</v>
      </c>
      <c r="V16" s="223" t="s">
        <v>138</v>
      </c>
      <c r="W16" s="11" t="str">
        <f t="shared" si="1"/>
        <v>Terminado</v>
      </c>
      <c r="X16" s="11" t="str">
        <f t="shared" si="0"/>
        <v>Terminado</v>
      </c>
      <c r="Y16" s="248" t="s">
        <v>139</v>
      </c>
      <c r="Z16" s="757">
        <f>SUMPRODUCT(H16:H17,T16:T17)</f>
        <v>0.85</v>
      </c>
      <c r="AA16" s="526">
        <f>SUMPRODUCT(H16:H17,M16:M17)</f>
        <v>0.75</v>
      </c>
      <c r="AB16" s="820" t="str">
        <f>IF(AA16&lt;1%,"Sin iniciar",IF(AA16=100%,"Terminado","En gestión"))</f>
        <v>En gestión</v>
      </c>
      <c r="AC16" s="821" t="str">
        <f>IF(Z16&lt;1%,"Sin iniciar",IF(Z16=100%,"Terminado","En gestión"))</f>
        <v>En gestión</v>
      </c>
      <c r="AD16" s="822" t="s">
        <v>140</v>
      </c>
      <c r="AE16" s="753">
        <v>249687828</v>
      </c>
      <c r="AF16" s="651" t="s">
        <v>141</v>
      </c>
      <c r="AG16" s="651" t="s">
        <v>142</v>
      </c>
      <c r="AH16" s="772">
        <v>147707466.40000001</v>
      </c>
      <c r="AI16" s="770">
        <v>156983333.06999999</v>
      </c>
      <c r="AJ16" s="770">
        <v>97757280</v>
      </c>
      <c r="AK16" s="515" t="s">
        <v>143</v>
      </c>
      <c r="AL16" s="713" t="s">
        <v>144</v>
      </c>
      <c r="AM16" s="749" t="s">
        <v>145</v>
      </c>
      <c r="AN16" s="749" t="s">
        <v>146</v>
      </c>
    </row>
    <row r="17" spans="2:40" ht="114.95" customHeight="1" x14ac:dyDescent="0.25">
      <c r="B17" s="389"/>
      <c r="C17" s="393"/>
      <c r="D17" s="354"/>
      <c r="E17" s="354"/>
      <c r="F17" s="106" t="s">
        <v>147</v>
      </c>
      <c r="G17" s="124" t="s">
        <v>148</v>
      </c>
      <c r="H17" s="108">
        <v>0.5</v>
      </c>
      <c r="I17" s="125">
        <v>44743</v>
      </c>
      <c r="J17" s="123">
        <v>44925</v>
      </c>
      <c r="K17" s="108">
        <v>0</v>
      </c>
      <c r="L17" s="105">
        <v>0</v>
      </c>
      <c r="M17" s="27">
        <v>0.5</v>
      </c>
      <c r="N17" s="108">
        <v>1</v>
      </c>
      <c r="O17" s="765"/>
      <c r="P17" s="765"/>
      <c r="Q17" s="65"/>
      <c r="R17" s="372"/>
      <c r="S17" s="375"/>
      <c r="T17" s="298">
        <v>0.7</v>
      </c>
      <c r="U17" s="214" t="s">
        <v>149</v>
      </c>
      <c r="V17" s="214" t="s">
        <v>150</v>
      </c>
      <c r="W17" s="11" t="str">
        <f t="shared" si="1"/>
        <v>En gestión</v>
      </c>
      <c r="X17" s="11" t="str">
        <f t="shared" si="0"/>
        <v>En gestión</v>
      </c>
      <c r="Y17" s="236"/>
      <c r="Z17" s="759"/>
      <c r="AA17" s="527"/>
      <c r="AB17" s="529"/>
      <c r="AC17" s="762"/>
      <c r="AD17" s="632"/>
      <c r="AE17" s="379"/>
      <c r="AF17" s="617"/>
      <c r="AG17" s="617"/>
      <c r="AH17" s="773"/>
      <c r="AI17" s="771"/>
      <c r="AJ17" s="771"/>
      <c r="AK17" s="516"/>
      <c r="AL17" s="349"/>
      <c r="AM17" s="750"/>
      <c r="AN17" s="750"/>
    </row>
    <row r="18" spans="2:40" customFormat="1" ht="114.95" customHeight="1" x14ac:dyDescent="0.25">
      <c r="B18" s="389"/>
      <c r="C18" s="391" t="s">
        <v>151</v>
      </c>
      <c r="D18" s="447" t="s">
        <v>152</v>
      </c>
      <c r="E18" s="352" t="s">
        <v>153</v>
      </c>
      <c r="F18" s="112" t="s">
        <v>154</v>
      </c>
      <c r="G18" s="126" t="s">
        <v>155</v>
      </c>
      <c r="H18" s="114">
        <v>0.5</v>
      </c>
      <c r="I18" s="127">
        <v>44562</v>
      </c>
      <c r="J18" s="127">
        <v>44895</v>
      </c>
      <c r="K18" s="114">
        <v>0.25</v>
      </c>
      <c r="L18" s="105">
        <v>0.5</v>
      </c>
      <c r="M18" s="28">
        <v>0.75</v>
      </c>
      <c r="N18" s="114">
        <v>1</v>
      </c>
      <c r="O18" s="763">
        <v>266650462</v>
      </c>
      <c r="P18" s="763">
        <v>0</v>
      </c>
      <c r="Q18" s="65"/>
      <c r="R18" s="364">
        <v>0.75</v>
      </c>
      <c r="S18" s="373" t="s">
        <v>156</v>
      </c>
      <c r="T18" s="298">
        <v>0.75</v>
      </c>
      <c r="U18" s="214" t="s">
        <v>157</v>
      </c>
      <c r="V18" s="220" t="s">
        <v>158</v>
      </c>
      <c r="W18" s="11" t="str">
        <f t="shared" si="1"/>
        <v>En gestión</v>
      </c>
      <c r="X18" s="11" t="str">
        <f t="shared" si="0"/>
        <v>En gestión</v>
      </c>
      <c r="Y18" s="838" t="s">
        <v>159</v>
      </c>
      <c r="Z18" s="757">
        <f>SUMPRODUCT(H18:H19,T18:T19)</f>
        <v>0.77500000000000002</v>
      </c>
      <c r="AA18" s="526">
        <f>SUMPRODUCT(H18:H19,M18:M19)</f>
        <v>0.77500000000000002</v>
      </c>
      <c r="AB18" s="528" t="str">
        <f>IF(AA18&lt;1%,"Sin iniciar",IF(AA18=100%,"Terminado","En gestión"))</f>
        <v>En gestión</v>
      </c>
      <c r="AC18" s="760" t="str">
        <f>IF(Z18&lt;1%,"Sin iniciar",IF(Z18=100%,"Terminado","En gestión"))</f>
        <v>En gestión</v>
      </c>
      <c r="AD18" s="630" t="s">
        <v>140</v>
      </c>
      <c r="AE18" s="753">
        <v>126785380</v>
      </c>
      <c r="AF18" s="616" t="s">
        <v>160</v>
      </c>
      <c r="AG18" s="616" t="s">
        <v>161</v>
      </c>
      <c r="AH18" s="769">
        <v>296623798.20999998</v>
      </c>
      <c r="AI18" s="85">
        <v>387107840.26999998</v>
      </c>
      <c r="AJ18" s="85">
        <v>159445522.80000001</v>
      </c>
      <c r="AK18" s="515" t="s">
        <v>143</v>
      </c>
      <c r="AL18" s="713" t="s">
        <v>144</v>
      </c>
      <c r="AM18" s="749" t="s">
        <v>145</v>
      </c>
      <c r="AN18" s="749" t="s">
        <v>146</v>
      </c>
    </row>
    <row r="19" spans="2:40" customFormat="1" ht="114.95" customHeight="1" x14ac:dyDescent="0.25">
      <c r="B19" s="389"/>
      <c r="C19" s="450"/>
      <c r="D19" s="451"/>
      <c r="E19" s="452"/>
      <c r="F19" s="106" t="s">
        <v>162</v>
      </c>
      <c r="G19" s="124" t="s">
        <v>163</v>
      </c>
      <c r="H19" s="128">
        <v>0.5</v>
      </c>
      <c r="I19" s="125">
        <v>44652</v>
      </c>
      <c r="J19" s="123">
        <v>44895</v>
      </c>
      <c r="K19" s="108">
        <v>0</v>
      </c>
      <c r="L19" s="105">
        <v>0.4</v>
      </c>
      <c r="M19" s="27">
        <v>0.8</v>
      </c>
      <c r="N19" s="108">
        <v>1</v>
      </c>
      <c r="O19" s="768"/>
      <c r="P19" s="768"/>
      <c r="Q19" s="65"/>
      <c r="R19" s="366"/>
      <c r="S19" s="375"/>
      <c r="T19" s="298">
        <v>0.8</v>
      </c>
      <c r="U19" s="214" t="s">
        <v>164</v>
      </c>
      <c r="V19" s="214" t="s">
        <v>165</v>
      </c>
      <c r="W19" s="11" t="str">
        <f t="shared" si="1"/>
        <v>En gestión</v>
      </c>
      <c r="X19" s="11" t="str">
        <f t="shared" si="0"/>
        <v>En gestión</v>
      </c>
      <c r="Y19" s="839"/>
      <c r="Z19" s="759"/>
      <c r="AA19" s="527"/>
      <c r="AB19" s="529"/>
      <c r="AC19" s="762"/>
      <c r="AD19" s="632"/>
      <c r="AE19" s="379"/>
      <c r="AF19" s="617"/>
      <c r="AG19" s="617"/>
      <c r="AH19" s="620"/>
      <c r="AI19" s="86"/>
      <c r="AJ19" s="86"/>
      <c r="AK19" s="516"/>
      <c r="AL19" s="349"/>
      <c r="AM19" s="750"/>
      <c r="AN19" s="750"/>
    </row>
    <row r="20" spans="2:40" customFormat="1" ht="114.95" customHeight="1" x14ac:dyDescent="0.25">
      <c r="B20" s="389"/>
      <c r="C20" s="453" t="s">
        <v>166</v>
      </c>
      <c r="D20" s="454" t="s">
        <v>167</v>
      </c>
      <c r="E20" s="432" t="s">
        <v>168</v>
      </c>
      <c r="F20" s="112" t="s">
        <v>169</v>
      </c>
      <c r="G20" s="126" t="s">
        <v>170</v>
      </c>
      <c r="H20" s="114">
        <v>0.25</v>
      </c>
      <c r="I20" s="129">
        <v>44593</v>
      </c>
      <c r="J20" s="127">
        <v>44925</v>
      </c>
      <c r="K20" s="114">
        <v>0.25</v>
      </c>
      <c r="L20" s="105">
        <v>0.5</v>
      </c>
      <c r="M20" s="28">
        <v>0.75</v>
      </c>
      <c r="N20" s="114">
        <v>1</v>
      </c>
      <c r="O20" s="767">
        <v>8801326450</v>
      </c>
      <c r="P20" s="767">
        <v>333891405</v>
      </c>
      <c r="Q20" s="65"/>
      <c r="R20" s="364">
        <v>0.7</v>
      </c>
      <c r="S20" s="367" t="s">
        <v>171</v>
      </c>
      <c r="T20" s="298">
        <v>0.75</v>
      </c>
      <c r="U20" s="214" t="s">
        <v>172</v>
      </c>
      <c r="V20" s="220" t="s">
        <v>173</v>
      </c>
      <c r="W20" s="11" t="str">
        <f t="shared" si="1"/>
        <v>En gestión</v>
      </c>
      <c r="X20" s="11" t="str">
        <f t="shared" si="0"/>
        <v>En gestión</v>
      </c>
      <c r="Y20" s="838" t="s">
        <v>174</v>
      </c>
      <c r="Z20" s="757">
        <f>SUMPRODUCT(H20:H23,T20:T23)</f>
        <v>0.6875</v>
      </c>
      <c r="AA20" s="526">
        <f>SUMPRODUCT(H20:H23,M20:M23)</f>
        <v>0.6875</v>
      </c>
      <c r="AB20" s="528" t="str">
        <f>IF(AA20&lt;1%,"Sin iniciar",IF(AA20=100%,"Terminado","En gestión"))</f>
        <v>En gestión</v>
      </c>
      <c r="AC20" s="760" t="str">
        <f>IF(Z20&lt;1%,"Sin iniciar",IF(Z20=100%,"Terminado","En gestión"))</f>
        <v>En gestión</v>
      </c>
      <c r="AD20" s="630" t="s">
        <v>140</v>
      </c>
      <c r="AE20" s="753">
        <v>337805774</v>
      </c>
      <c r="AF20" s="616" t="s">
        <v>175</v>
      </c>
      <c r="AG20" s="616" t="s">
        <v>176</v>
      </c>
      <c r="AH20" s="618">
        <v>8381414017.1999998</v>
      </c>
      <c r="AI20" s="766">
        <v>8202041462.6300001</v>
      </c>
      <c r="AJ20" s="766">
        <v>5910154520.0799999</v>
      </c>
      <c r="AK20" s="669" t="s">
        <v>143</v>
      </c>
      <c r="AL20" s="713" t="s">
        <v>144</v>
      </c>
      <c r="AM20" s="749" t="s">
        <v>145</v>
      </c>
      <c r="AN20" s="749" t="s">
        <v>146</v>
      </c>
    </row>
    <row r="21" spans="2:40" customFormat="1" ht="114.95" customHeight="1" x14ac:dyDescent="0.25">
      <c r="B21" s="389"/>
      <c r="C21" s="392"/>
      <c r="D21" s="448"/>
      <c r="E21" s="399"/>
      <c r="F21" s="106" t="s">
        <v>177</v>
      </c>
      <c r="G21" s="124" t="s">
        <v>178</v>
      </c>
      <c r="H21" s="108">
        <v>0.25</v>
      </c>
      <c r="I21" s="123">
        <v>44743</v>
      </c>
      <c r="J21" s="123">
        <v>44925</v>
      </c>
      <c r="K21" s="108">
        <v>0</v>
      </c>
      <c r="L21" s="105">
        <v>0</v>
      </c>
      <c r="M21" s="27">
        <v>0.5</v>
      </c>
      <c r="N21" s="108">
        <v>1</v>
      </c>
      <c r="O21" s="764"/>
      <c r="P21" s="764"/>
      <c r="Q21" s="65"/>
      <c r="R21" s="365"/>
      <c r="S21" s="368"/>
      <c r="T21" s="298">
        <v>0.5</v>
      </c>
      <c r="U21" s="214" t="s">
        <v>179</v>
      </c>
      <c r="V21" s="220" t="s">
        <v>180</v>
      </c>
      <c r="W21" s="11" t="str">
        <f t="shared" si="1"/>
        <v>En gestión</v>
      </c>
      <c r="X21" s="11" t="str">
        <f t="shared" si="0"/>
        <v>En gestión</v>
      </c>
      <c r="Y21" s="840"/>
      <c r="Z21" s="758"/>
      <c r="AA21" s="544"/>
      <c r="AB21" s="545"/>
      <c r="AC21" s="761"/>
      <c r="AD21" s="631"/>
      <c r="AE21" s="344"/>
      <c r="AF21" s="616"/>
      <c r="AG21" s="616"/>
      <c r="AH21" s="619"/>
      <c r="AI21" s="465"/>
      <c r="AJ21" s="465"/>
      <c r="AK21" s="542"/>
      <c r="AL21" s="415"/>
      <c r="AM21" s="755"/>
      <c r="AN21" s="755"/>
    </row>
    <row r="22" spans="2:40" customFormat="1" ht="114.95" customHeight="1" x14ac:dyDescent="0.25">
      <c r="B22" s="389"/>
      <c r="C22" s="392"/>
      <c r="D22" s="448"/>
      <c r="E22" s="399"/>
      <c r="F22" s="106" t="s">
        <v>181</v>
      </c>
      <c r="G22" s="124" t="s">
        <v>182</v>
      </c>
      <c r="H22" s="108">
        <v>0.25</v>
      </c>
      <c r="I22" s="123">
        <v>44562</v>
      </c>
      <c r="J22" s="123">
        <v>44925</v>
      </c>
      <c r="K22" s="108">
        <v>0.25</v>
      </c>
      <c r="L22" s="105">
        <v>0.5</v>
      </c>
      <c r="M22" s="27">
        <v>0.75</v>
      </c>
      <c r="N22" s="108">
        <v>1</v>
      </c>
      <c r="O22" s="764"/>
      <c r="P22" s="764"/>
      <c r="Q22" s="65"/>
      <c r="R22" s="365"/>
      <c r="S22" s="368"/>
      <c r="T22" s="298">
        <v>0.75</v>
      </c>
      <c r="U22" s="214" t="s">
        <v>183</v>
      </c>
      <c r="V22" s="220" t="s">
        <v>184</v>
      </c>
      <c r="W22" s="11" t="str">
        <f t="shared" si="1"/>
        <v>En gestión</v>
      </c>
      <c r="X22" s="11" t="str">
        <f t="shared" si="0"/>
        <v>En gestión</v>
      </c>
      <c r="Y22" s="840"/>
      <c r="Z22" s="758"/>
      <c r="AA22" s="544"/>
      <c r="AB22" s="545"/>
      <c r="AC22" s="761"/>
      <c r="AD22" s="631"/>
      <c r="AE22" s="344"/>
      <c r="AF22" s="616"/>
      <c r="AG22" s="616"/>
      <c r="AH22" s="619"/>
      <c r="AI22" s="465"/>
      <c r="AJ22" s="465"/>
      <c r="AK22" s="542"/>
      <c r="AL22" s="415"/>
      <c r="AM22" s="755"/>
      <c r="AN22" s="755"/>
    </row>
    <row r="23" spans="2:40" customFormat="1" ht="114.95" customHeight="1" x14ac:dyDescent="0.25">
      <c r="B23" s="389"/>
      <c r="C23" s="393"/>
      <c r="D23" s="449"/>
      <c r="E23" s="398"/>
      <c r="F23" s="106" t="s">
        <v>185</v>
      </c>
      <c r="G23" s="124" t="s">
        <v>186</v>
      </c>
      <c r="H23" s="108">
        <v>0.25</v>
      </c>
      <c r="I23" s="125">
        <v>44593</v>
      </c>
      <c r="J23" s="123">
        <v>44925</v>
      </c>
      <c r="K23" s="108">
        <v>0.25</v>
      </c>
      <c r="L23" s="105">
        <v>0.5</v>
      </c>
      <c r="M23" s="27">
        <v>0.75</v>
      </c>
      <c r="N23" s="108">
        <v>1</v>
      </c>
      <c r="O23" s="765"/>
      <c r="P23" s="765"/>
      <c r="Q23" s="65"/>
      <c r="R23" s="366"/>
      <c r="S23" s="369"/>
      <c r="T23" s="298">
        <v>0.75</v>
      </c>
      <c r="U23" s="214" t="s">
        <v>187</v>
      </c>
      <c r="V23" s="220" t="s">
        <v>188</v>
      </c>
      <c r="W23" s="11" t="str">
        <f t="shared" si="1"/>
        <v>En gestión</v>
      </c>
      <c r="X23" s="11" t="str">
        <f>IF(T23&lt;1%,"Sin iniciar",IF(T23=100%,"Terminado","En gestión"))</f>
        <v>En gestión</v>
      </c>
      <c r="Y23" s="839"/>
      <c r="Z23" s="759"/>
      <c r="AA23" s="527"/>
      <c r="AB23" s="529"/>
      <c r="AC23" s="762"/>
      <c r="AD23" s="632"/>
      <c r="AE23" s="379"/>
      <c r="AF23" s="617"/>
      <c r="AG23" s="617"/>
      <c r="AH23" s="620"/>
      <c r="AI23" s="466"/>
      <c r="AJ23" s="466"/>
      <c r="AK23" s="384"/>
      <c r="AL23" s="349"/>
      <c r="AM23" s="750"/>
      <c r="AN23" s="750"/>
    </row>
    <row r="24" spans="2:40" customFormat="1" ht="114.95" customHeight="1" x14ac:dyDescent="0.25">
      <c r="B24" s="389"/>
      <c r="C24" s="391" t="s">
        <v>189</v>
      </c>
      <c r="D24" s="447" t="s">
        <v>190</v>
      </c>
      <c r="E24" s="397" t="s">
        <v>191</v>
      </c>
      <c r="F24" s="112" t="s">
        <v>192</v>
      </c>
      <c r="G24" s="126" t="s">
        <v>193</v>
      </c>
      <c r="H24" s="130">
        <v>0.2</v>
      </c>
      <c r="I24" s="129">
        <v>44593</v>
      </c>
      <c r="J24" s="129" t="s">
        <v>194</v>
      </c>
      <c r="K24" s="130">
        <v>0.5</v>
      </c>
      <c r="L24" s="105">
        <v>1</v>
      </c>
      <c r="M24" s="29">
        <v>1</v>
      </c>
      <c r="N24" s="130">
        <v>1</v>
      </c>
      <c r="O24" s="763">
        <v>119795500</v>
      </c>
      <c r="P24" s="763">
        <v>28283244</v>
      </c>
      <c r="Q24" s="65"/>
      <c r="R24" s="370">
        <v>0.65</v>
      </c>
      <c r="S24" s="373" t="s">
        <v>2205</v>
      </c>
      <c r="T24" s="298">
        <v>1</v>
      </c>
      <c r="U24" s="214" t="s">
        <v>2206</v>
      </c>
      <c r="V24" s="214" t="s">
        <v>195</v>
      </c>
      <c r="W24" s="11" t="str">
        <f t="shared" si="1"/>
        <v>Terminado</v>
      </c>
      <c r="X24" s="11" t="str">
        <f t="shared" ref="X24:X87" si="2">IF(T24&lt;1%,"Sin iniciar",IF(T24=100%,"Terminado","En gestión"))</f>
        <v>Terminado</v>
      </c>
      <c r="Y24" s="838" t="s">
        <v>196</v>
      </c>
      <c r="Z24" s="757">
        <f>SUMPRODUCT(H24:H28,T24:T28)</f>
        <v>0.64999999999999991</v>
      </c>
      <c r="AA24" s="526">
        <f>SUMPRODUCT(H24:H28,M24:M28)</f>
        <v>0.64999999999999991</v>
      </c>
      <c r="AB24" s="528" t="str">
        <f>IF(AA24&lt;1%,"Sin iniciar",IF(AA24=100%,"Terminado","En gestión"))</f>
        <v>En gestión</v>
      </c>
      <c r="AC24" s="760" t="str">
        <f>IF(Z24&lt;1%,"Sin iniciar",IF(Z24=100%,"Terminado","En gestión"))</f>
        <v>En gestión</v>
      </c>
      <c r="AD24" s="630" t="s">
        <v>140</v>
      </c>
      <c r="AE24" s="753">
        <v>28983100</v>
      </c>
      <c r="AF24" s="616" t="s">
        <v>197</v>
      </c>
      <c r="AG24" s="616" t="s">
        <v>198</v>
      </c>
      <c r="AH24" s="618">
        <v>116335320</v>
      </c>
      <c r="AI24" s="464">
        <v>116335320</v>
      </c>
      <c r="AJ24" s="464">
        <v>69975800</v>
      </c>
      <c r="AK24" s="669" t="s">
        <v>143</v>
      </c>
      <c r="AL24" s="713" t="s">
        <v>144</v>
      </c>
      <c r="AM24" s="749" t="s">
        <v>145</v>
      </c>
      <c r="AN24" s="749" t="s">
        <v>146</v>
      </c>
    </row>
    <row r="25" spans="2:40" customFormat="1" ht="114.95" customHeight="1" x14ac:dyDescent="0.25">
      <c r="B25" s="389"/>
      <c r="C25" s="392"/>
      <c r="D25" s="448"/>
      <c r="E25" s="399"/>
      <c r="F25" s="106" t="s">
        <v>199</v>
      </c>
      <c r="G25" s="124" t="s">
        <v>200</v>
      </c>
      <c r="H25" s="128">
        <v>0.3</v>
      </c>
      <c r="I25" s="125">
        <v>44652</v>
      </c>
      <c r="J25" s="129">
        <v>44864</v>
      </c>
      <c r="K25" s="128">
        <v>0</v>
      </c>
      <c r="L25" s="105">
        <v>0.25</v>
      </c>
      <c r="M25" s="30">
        <v>0.75</v>
      </c>
      <c r="N25" s="128">
        <v>1</v>
      </c>
      <c r="O25" s="764"/>
      <c r="P25" s="764"/>
      <c r="Q25" s="65"/>
      <c r="R25" s="371"/>
      <c r="S25" s="374"/>
      <c r="T25" s="298">
        <v>0.75</v>
      </c>
      <c r="U25" s="214" t="s">
        <v>201</v>
      </c>
      <c r="V25" s="214" t="s">
        <v>202</v>
      </c>
      <c r="W25" s="11" t="str">
        <f t="shared" si="1"/>
        <v>En gestión</v>
      </c>
      <c r="X25" s="11" t="str">
        <f t="shared" si="2"/>
        <v>En gestión</v>
      </c>
      <c r="Y25" s="840"/>
      <c r="Z25" s="758"/>
      <c r="AA25" s="544"/>
      <c r="AB25" s="545"/>
      <c r="AC25" s="761"/>
      <c r="AD25" s="631"/>
      <c r="AE25" s="344"/>
      <c r="AF25" s="616"/>
      <c r="AG25" s="616"/>
      <c r="AH25" s="619"/>
      <c r="AI25" s="465"/>
      <c r="AJ25" s="465"/>
      <c r="AK25" s="542"/>
      <c r="AL25" s="415"/>
      <c r="AM25" s="755"/>
      <c r="AN25" s="755"/>
    </row>
    <row r="26" spans="2:40" customFormat="1" ht="114.95" customHeight="1" x14ac:dyDescent="0.25">
      <c r="B26" s="389"/>
      <c r="C26" s="392"/>
      <c r="D26" s="448"/>
      <c r="E26" s="399"/>
      <c r="F26" s="106" t="s">
        <v>203</v>
      </c>
      <c r="G26" s="124" t="s">
        <v>204</v>
      </c>
      <c r="H26" s="128">
        <v>0.3</v>
      </c>
      <c r="I26" s="125">
        <v>44652</v>
      </c>
      <c r="J26" s="129" t="s">
        <v>205</v>
      </c>
      <c r="K26" s="108">
        <v>0</v>
      </c>
      <c r="L26" s="105">
        <v>0.25</v>
      </c>
      <c r="M26" s="27">
        <v>0.75</v>
      </c>
      <c r="N26" s="128">
        <v>1</v>
      </c>
      <c r="O26" s="764"/>
      <c r="P26" s="764"/>
      <c r="Q26" s="65"/>
      <c r="R26" s="371"/>
      <c r="S26" s="374"/>
      <c r="T26" s="298">
        <v>0.75</v>
      </c>
      <c r="U26" s="214" t="s">
        <v>206</v>
      </c>
      <c r="V26" s="214" t="s">
        <v>207</v>
      </c>
      <c r="W26" s="11" t="str">
        <f t="shared" si="1"/>
        <v>En gestión</v>
      </c>
      <c r="X26" s="11" t="str">
        <f t="shared" si="2"/>
        <v>En gestión</v>
      </c>
      <c r="Y26" s="840"/>
      <c r="Z26" s="758"/>
      <c r="AA26" s="544"/>
      <c r="AB26" s="545"/>
      <c r="AC26" s="761"/>
      <c r="AD26" s="631"/>
      <c r="AE26" s="344"/>
      <c r="AF26" s="616"/>
      <c r="AG26" s="616"/>
      <c r="AH26" s="619"/>
      <c r="AI26" s="465"/>
      <c r="AJ26" s="465"/>
      <c r="AK26" s="542"/>
      <c r="AL26" s="415"/>
      <c r="AM26" s="755"/>
      <c r="AN26" s="755"/>
    </row>
    <row r="27" spans="2:40" customFormat="1" ht="114.95" customHeight="1" x14ac:dyDescent="0.25">
      <c r="B27" s="389"/>
      <c r="C27" s="392"/>
      <c r="D27" s="448"/>
      <c r="E27" s="399"/>
      <c r="F27" s="106" t="s">
        <v>208</v>
      </c>
      <c r="G27" s="124" t="s">
        <v>209</v>
      </c>
      <c r="H27" s="128">
        <v>0.1</v>
      </c>
      <c r="I27" s="125">
        <v>44835</v>
      </c>
      <c r="J27" s="129">
        <v>44880</v>
      </c>
      <c r="K27" s="128">
        <v>0</v>
      </c>
      <c r="L27" s="105">
        <v>0</v>
      </c>
      <c r="M27" s="30">
        <v>0</v>
      </c>
      <c r="N27" s="128">
        <v>1</v>
      </c>
      <c r="O27" s="764"/>
      <c r="P27" s="764"/>
      <c r="Q27" s="65"/>
      <c r="R27" s="371"/>
      <c r="S27" s="374"/>
      <c r="T27" s="298">
        <v>0</v>
      </c>
      <c r="U27" s="214" t="s">
        <v>71</v>
      </c>
      <c r="V27" s="214" t="s">
        <v>71</v>
      </c>
      <c r="W27" s="11" t="str">
        <f t="shared" si="1"/>
        <v>Sin iniciar</v>
      </c>
      <c r="X27" s="11" t="str">
        <f t="shared" si="2"/>
        <v>Sin iniciar</v>
      </c>
      <c r="Y27" s="214" t="s">
        <v>71</v>
      </c>
      <c r="Z27" s="758"/>
      <c r="AA27" s="544"/>
      <c r="AB27" s="545"/>
      <c r="AC27" s="761"/>
      <c r="AD27" s="631"/>
      <c r="AE27" s="344"/>
      <c r="AF27" s="616"/>
      <c r="AG27" s="616"/>
      <c r="AH27" s="619"/>
      <c r="AI27" s="465"/>
      <c r="AJ27" s="465"/>
      <c r="AK27" s="542"/>
      <c r="AL27" s="415"/>
      <c r="AM27" s="755"/>
      <c r="AN27" s="755"/>
    </row>
    <row r="28" spans="2:40" customFormat="1" ht="114.95" customHeight="1" x14ac:dyDescent="0.25">
      <c r="B28" s="389"/>
      <c r="C28" s="393"/>
      <c r="D28" s="449"/>
      <c r="E28" s="398"/>
      <c r="F28" s="106" t="s">
        <v>210</v>
      </c>
      <c r="G28" s="124" t="s">
        <v>211</v>
      </c>
      <c r="H28" s="128">
        <v>0.1</v>
      </c>
      <c r="I28" s="125">
        <v>44866</v>
      </c>
      <c r="J28" s="125">
        <v>44910</v>
      </c>
      <c r="K28" s="128">
        <v>0</v>
      </c>
      <c r="L28" s="105">
        <v>0</v>
      </c>
      <c r="M28" s="30">
        <v>0</v>
      </c>
      <c r="N28" s="128">
        <v>1</v>
      </c>
      <c r="O28" s="765"/>
      <c r="P28" s="765"/>
      <c r="Q28" s="65"/>
      <c r="R28" s="372"/>
      <c r="S28" s="375"/>
      <c r="T28" s="298">
        <v>0</v>
      </c>
      <c r="U28" s="214" t="s">
        <v>71</v>
      </c>
      <c r="V28" s="214" t="s">
        <v>71</v>
      </c>
      <c r="W28" s="11" t="str">
        <f t="shared" si="1"/>
        <v>Sin iniciar</v>
      </c>
      <c r="X28" s="11" t="str">
        <f t="shared" si="2"/>
        <v>Sin iniciar</v>
      </c>
      <c r="Y28" s="214" t="s">
        <v>71</v>
      </c>
      <c r="Z28" s="759"/>
      <c r="AA28" s="527"/>
      <c r="AB28" s="529"/>
      <c r="AC28" s="762"/>
      <c r="AD28" s="632"/>
      <c r="AE28" s="379"/>
      <c r="AF28" s="617"/>
      <c r="AG28" s="617"/>
      <c r="AH28" s="620"/>
      <c r="AI28" s="466"/>
      <c r="AJ28" s="466"/>
      <c r="AK28" s="542"/>
      <c r="AL28" s="349"/>
      <c r="AM28" s="750"/>
      <c r="AN28" s="750"/>
    </row>
    <row r="29" spans="2:40" customFormat="1" ht="114.95" customHeight="1" x14ac:dyDescent="0.25">
      <c r="B29" s="389"/>
      <c r="C29" s="391" t="s">
        <v>212</v>
      </c>
      <c r="D29" s="447" t="s">
        <v>213</v>
      </c>
      <c r="E29" s="397" t="s">
        <v>214</v>
      </c>
      <c r="F29" s="112" t="s">
        <v>215</v>
      </c>
      <c r="G29" s="126" t="s">
        <v>216</v>
      </c>
      <c r="H29" s="130">
        <v>0.09</v>
      </c>
      <c r="I29" s="129">
        <v>44593</v>
      </c>
      <c r="J29" s="125">
        <v>44681</v>
      </c>
      <c r="K29" s="114">
        <v>0.5</v>
      </c>
      <c r="L29" s="105">
        <v>1</v>
      </c>
      <c r="M29" s="28">
        <v>1</v>
      </c>
      <c r="N29" s="114">
        <v>1</v>
      </c>
      <c r="O29" s="763">
        <v>811362260</v>
      </c>
      <c r="P29" s="763">
        <v>208646933</v>
      </c>
      <c r="Q29" s="65"/>
      <c r="R29" s="376">
        <v>0.87</v>
      </c>
      <c r="S29" s="343" t="s">
        <v>2207</v>
      </c>
      <c r="T29" s="298">
        <v>1</v>
      </c>
      <c r="U29" s="214" t="s">
        <v>2208</v>
      </c>
      <c r="V29" s="220" t="s">
        <v>217</v>
      </c>
      <c r="W29" s="11" t="str">
        <f t="shared" si="1"/>
        <v>Terminado</v>
      </c>
      <c r="X29" s="11" t="str">
        <f t="shared" si="2"/>
        <v>Terminado</v>
      </c>
      <c r="Y29" s="838" t="s">
        <v>218</v>
      </c>
      <c r="Z29" s="757">
        <f>SUMPRODUCT(H29:H33,T29:T33)</f>
        <v>0.86799999999999999</v>
      </c>
      <c r="AA29" s="526">
        <f>SUMPRODUCT(H29:H33,M29:M33)</f>
        <v>0.86799999999999999</v>
      </c>
      <c r="AB29" s="528" t="str">
        <f>IF(AA29&lt;1%,"Sin iniciar",IF(AA29=100%,"Terminado","En gestión"))</f>
        <v>En gestión</v>
      </c>
      <c r="AC29" s="760" t="str">
        <f>IF(Z29&lt;1%,"Sin iniciar",IF(Z29=100%,"Terminado","En gestión"))</f>
        <v>En gestión</v>
      </c>
      <c r="AD29" s="630" t="s">
        <v>140</v>
      </c>
      <c r="AE29" s="753">
        <v>213809800</v>
      </c>
      <c r="AF29" s="616" t="s">
        <v>219</v>
      </c>
      <c r="AG29" s="616" t="s">
        <v>220</v>
      </c>
      <c r="AH29" s="618">
        <v>794675873.70000005</v>
      </c>
      <c r="AI29" s="464">
        <v>794826873.70000005</v>
      </c>
      <c r="AJ29" s="464">
        <v>483592480</v>
      </c>
      <c r="AK29" s="542" t="s">
        <v>143</v>
      </c>
      <c r="AL29" s="713" t="s">
        <v>144</v>
      </c>
      <c r="AM29" s="749" t="s">
        <v>145</v>
      </c>
      <c r="AN29" s="749" t="s">
        <v>146</v>
      </c>
    </row>
    <row r="30" spans="2:40" customFormat="1" ht="114.95" customHeight="1" x14ac:dyDescent="0.25">
      <c r="B30" s="389"/>
      <c r="C30" s="392"/>
      <c r="D30" s="448"/>
      <c r="E30" s="399"/>
      <c r="F30" s="106" t="s">
        <v>221</v>
      </c>
      <c r="G30" s="124" t="s">
        <v>222</v>
      </c>
      <c r="H30" s="128">
        <v>0.09</v>
      </c>
      <c r="I30" s="125">
        <v>44621</v>
      </c>
      <c r="J30" s="125">
        <v>44711</v>
      </c>
      <c r="K30" s="108">
        <v>0.5</v>
      </c>
      <c r="L30" s="105">
        <v>1</v>
      </c>
      <c r="M30" s="27">
        <v>1</v>
      </c>
      <c r="N30" s="108">
        <v>1</v>
      </c>
      <c r="O30" s="764"/>
      <c r="P30" s="764"/>
      <c r="Q30" s="65"/>
      <c r="R30" s="377"/>
      <c r="S30" s="344"/>
      <c r="T30" s="298">
        <v>1</v>
      </c>
      <c r="U30" s="214" t="s">
        <v>2209</v>
      </c>
      <c r="V30" s="220" t="s">
        <v>223</v>
      </c>
      <c r="W30" s="11" t="str">
        <f t="shared" si="1"/>
        <v>Terminado</v>
      </c>
      <c r="X30" s="11" t="str">
        <f t="shared" si="2"/>
        <v>Terminado</v>
      </c>
      <c r="Y30" s="840"/>
      <c r="Z30" s="758"/>
      <c r="AA30" s="544"/>
      <c r="AB30" s="545"/>
      <c r="AC30" s="761"/>
      <c r="AD30" s="631"/>
      <c r="AE30" s="344"/>
      <c r="AF30" s="616"/>
      <c r="AG30" s="616"/>
      <c r="AH30" s="619"/>
      <c r="AI30" s="465"/>
      <c r="AJ30" s="465"/>
      <c r="AK30" s="542"/>
      <c r="AL30" s="415"/>
      <c r="AM30" s="755"/>
      <c r="AN30" s="755"/>
    </row>
    <row r="31" spans="2:40" customFormat="1" ht="114.95" customHeight="1" x14ac:dyDescent="0.25">
      <c r="B31" s="389"/>
      <c r="C31" s="392"/>
      <c r="D31" s="448"/>
      <c r="E31" s="399"/>
      <c r="F31" s="106" t="s">
        <v>224</v>
      </c>
      <c r="G31" s="124" t="s">
        <v>225</v>
      </c>
      <c r="H31" s="128">
        <v>0.24</v>
      </c>
      <c r="I31" s="125">
        <v>44682</v>
      </c>
      <c r="J31" s="125">
        <v>44773</v>
      </c>
      <c r="K31" s="108">
        <v>0</v>
      </c>
      <c r="L31" s="105">
        <v>0.67</v>
      </c>
      <c r="M31" s="27">
        <v>1</v>
      </c>
      <c r="N31" s="108">
        <v>1</v>
      </c>
      <c r="O31" s="764"/>
      <c r="P31" s="764"/>
      <c r="Q31" s="65"/>
      <c r="R31" s="377"/>
      <c r="S31" s="344"/>
      <c r="T31" s="298">
        <v>1</v>
      </c>
      <c r="U31" s="214" t="s">
        <v>226</v>
      </c>
      <c r="V31" s="214" t="s">
        <v>227</v>
      </c>
      <c r="W31" s="11" t="str">
        <f t="shared" si="1"/>
        <v>Terminado</v>
      </c>
      <c r="X31" s="11" t="str">
        <f t="shared" si="2"/>
        <v>Terminado</v>
      </c>
      <c r="Y31" s="840"/>
      <c r="Z31" s="758"/>
      <c r="AA31" s="544"/>
      <c r="AB31" s="545"/>
      <c r="AC31" s="761"/>
      <c r="AD31" s="631"/>
      <c r="AE31" s="344"/>
      <c r="AF31" s="616"/>
      <c r="AG31" s="616"/>
      <c r="AH31" s="619"/>
      <c r="AI31" s="465"/>
      <c r="AJ31" s="465"/>
      <c r="AK31" s="542"/>
      <c r="AL31" s="415"/>
      <c r="AM31" s="755"/>
      <c r="AN31" s="755"/>
    </row>
    <row r="32" spans="2:40" customFormat="1" ht="114.95" customHeight="1" x14ac:dyDescent="0.25">
      <c r="B32" s="389"/>
      <c r="C32" s="392"/>
      <c r="D32" s="448"/>
      <c r="E32" s="399"/>
      <c r="F32" s="106" t="s">
        <v>228</v>
      </c>
      <c r="G32" s="124" t="s">
        <v>229</v>
      </c>
      <c r="H32" s="128">
        <v>0.44</v>
      </c>
      <c r="I32" s="125">
        <v>44593</v>
      </c>
      <c r="J32" s="125">
        <v>44895</v>
      </c>
      <c r="K32" s="108">
        <v>0.1</v>
      </c>
      <c r="L32" s="105">
        <v>0.4</v>
      </c>
      <c r="M32" s="27">
        <v>0.7</v>
      </c>
      <c r="N32" s="108">
        <v>1</v>
      </c>
      <c r="O32" s="764"/>
      <c r="P32" s="764"/>
      <c r="Q32" s="65"/>
      <c r="R32" s="377"/>
      <c r="S32" s="344"/>
      <c r="T32" s="298">
        <v>0.7</v>
      </c>
      <c r="U32" s="214" t="s">
        <v>230</v>
      </c>
      <c r="V32" s="214" t="s">
        <v>231</v>
      </c>
      <c r="W32" s="11" t="str">
        <f t="shared" si="1"/>
        <v>En gestión</v>
      </c>
      <c r="X32" s="11" t="str">
        <f t="shared" si="2"/>
        <v>En gestión</v>
      </c>
      <c r="Y32" s="840"/>
      <c r="Z32" s="758"/>
      <c r="AA32" s="544"/>
      <c r="AB32" s="545"/>
      <c r="AC32" s="761"/>
      <c r="AD32" s="631"/>
      <c r="AE32" s="344"/>
      <c r="AF32" s="616"/>
      <c r="AG32" s="616"/>
      <c r="AH32" s="619"/>
      <c r="AI32" s="465"/>
      <c r="AJ32" s="465"/>
      <c r="AK32" s="542"/>
      <c r="AL32" s="415"/>
      <c r="AM32" s="755"/>
      <c r="AN32" s="755"/>
    </row>
    <row r="33" spans="2:40" customFormat="1" ht="114.95" customHeight="1" x14ac:dyDescent="0.25">
      <c r="B33" s="389"/>
      <c r="C33" s="393"/>
      <c r="D33" s="449"/>
      <c r="E33" s="398"/>
      <c r="F33" s="106" t="s">
        <v>232</v>
      </c>
      <c r="G33" s="124" t="s">
        <v>233</v>
      </c>
      <c r="H33" s="128">
        <v>0.14000000000000001</v>
      </c>
      <c r="I33" s="125">
        <v>44593</v>
      </c>
      <c r="J33" s="125">
        <v>44742</v>
      </c>
      <c r="K33" s="108">
        <v>0.5</v>
      </c>
      <c r="L33" s="105">
        <v>1</v>
      </c>
      <c r="M33" s="27">
        <v>1</v>
      </c>
      <c r="N33" s="108">
        <v>1</v>
      </c>
      <c r="O33" s="765"/>
      <c r="P33" s="765"/>
      <c r="Q33" s="65"/>
      <c r="R33" s="378"/>
      <c r="S33" s="379"/>
      <c r="T33" s="298">
        <v>1</v>
      </c>
      <c r="U33" s="214" t="s">
        <v>2210</v>
      </c>
      <c r="V33" s="214" t="s">
        <v>234</v>
      </c>
      <c r="W33" s="11" t="str">
        <f t="shared" si="1"/>
        <v>Terminado</v>
      </c>
      <c r="X33" s="11" t="str">
        <f t="shared" si="2"/>
        <v>Terminado</v>
      </c>
      <c r="Y33" s="839"/>
      <c r="Z33" s="759"/>
      <c r="AA33" s="527"/>
      <c r="AB33" s="529"/>
      <c r="AC33" s="762"/>
      <c r="AD33" s="632"/>
      <c r="AE33" s="379"/>
      <c r="AF33" s="617"/>
      <c r="AG33" s="617"/>
      <c r="AH33" s="620"/>
      <c r="AI33" s="466"/>
      <c r="AJ33" s="466"/>
      <c r="AK33" s="384"/>
      <c r="AL33" s="349"/>
      <c r="AM33" s="750"/>
      <c r="AN33" s="750"/>
    </row>
    <row r="34" spans="2:40" customFormat="1" ht="114.95" customHeight="1" x14ac:dyDescent="0.25">
      <c r="B34" s="389"/>
      <c r="C34" s="391" t="s">
        <v>235</v>
      </c>
      <c r="D34" s="397" t="s">
        <v>236</v>
      </c>
      <c r="E34" s="397" t="s">
        <v>237</v>
      </c>
      <c r="F34" s="112" t="s">
        <v>238</v>
      </c>
      <c r="G34" s="126" t="s">
        <v>239</v>
      </c>
      <c r="H34" s="130">
        <v>0.35</v>
      </c>
      <c r="I34" s="129">
        <v>44593</v>
      </c>
      <c r="J34" s="125">
        <v>44712</v>
      </c>
      <c r="K34" s="114">
        <v>0.5</v>
      </c>
      <c r="L34" s="105">
        <v>1</v>
      </c>
      <c r="M34" s="28">
        <v>1</v>
      </c>
      <c r="N34" s="114">
        <v>1</v>
      </c>
      <c r="O34" s="751">
        <v>108472600</v>
      </c>
      <c r="P34" s="751">
        <v>28283244</v>
      </c>
      <c r="Q34" s="63"/>
      <c r="R34" s="621">
        <v>0.9</v>
      </c>
      <c r="S34" s="343" t="s">
        <v>2211</v>
      </c>
      <c r="T34" s="298">
        <v>1</v>
      </c>
      <c r="U34" s="214" t="s">
        <v>2212</v>
      </c>
      <c r="V34" s="220" t="s">
        <v>240</v>
      </c>
      <c r="W34" s="11" t="str">
        <f t="shared" si="1"/>
        <v>Terminado</v>
      </c>
      <c r="X34" s="11" t="str">
        <f t="shared" si="2"/>
        <v>Terminado</v>
      </c>
      <c r="Y34" s="838" t="s">
        <v>241</v>
      </c>
      <c r="Z34" s="757">
        <f>SUMPRODUCT(H34:H37,T34:T37)</f>
        <v>0.89999999999999991</v>
      </c>
      <c r="AA34" s="526">
        <f>SUMPRODUCT(H29:H33,M29:M33)</f>
        <v>0.86799999999999999</v>
      </c>
      <c r="AB34" s="528" t="str">
        <f>IF(AA34&lt;1%,"Sin iniciar",IF(AA34=100%,"Terminado","En gestión"))</f>
        <v>En gestión</v>
      </c>
      <c r="AC34" s="760" t="str">
        <f>IF(Z34&lt;1%,"Sin iniciar",IF(Z34=100%,"Terminado","En gestión"))</f>
        <v>En gestión</v>
      </c>
      <c r="AD34" s="630" t="s">
        <v>140</v>
      </c>
      <c r="AE34" s="753">
        <v>28983100</v>
      </c>
      <c r="AF34" s="616" t="s">
        <v>197</v>
      </c>
      <c r="AG34" s="616" t="s">
        <v>198</v>
      </c>
      <c r="AH34" s="618">
        <v>107029133.3</v>
      </c>
      <c r="AI34" s="464">
        <v>107029133.3</v>
      </c>
      <c r="AJ34" s="464">
        <v>58705200</v>
      </c>
      <c r="AK34" s="669" t="s">
        <v>143</v>
      </c>
      <c r="AL34" s="713" t="s">
        <v>144</v>
      </c>
      <c r="AM34" s="749" t="s">
        <v>145</v>
      </c>
      <c r="AN34" s="749" t="s">
        <v>146</v>
      </c>
    </row>
    <row r="35" spans="2:40" customFormat="1" ht="114.95" customHeight="1" x14ac:dyDescent="0.25">
      <c r="B35" s="389"/>
      <c r="C35" s="392"/>
      <c r="D35" s="399"/>
      <c r="E35" s="399"/>
      <c r="F35" s="106" t="s">
        <v>242</v>
      </c>
      <c r="G35" s="124" t="s">
        <v>243</v>
      </c>
      <c r="H35" s="128">
        <v>0.35</v>
      </c>
      <c r="I35" s="125">
        <v>44652</v>
      </c>
      <c r="J35" s="125">
        <v>44772</v>
      </c>
      <c r="K35" s="108">
        <v>0</v>
      </c>
      <c r="L35" s="105">
        <v>0.2</v>
      </c>
      <c r="M35" s="27">
        <v>1</v>
      </c>
      <c r="N35" s="108">
        <v>1</v>
      </c>
      <c r="O35" s="756"/>
      <c r="P35" s="756"/>
      <c r="Q35" s="63"/>
      <c r="R35" s="377"/>
      <c r="S35" s="344"/>
      <c r="T35" s="298">
        <v>1</v>
      </c>
      <c r="U35" s="214" t="s">
        <v>2213</v>
      </c>
      <c r="V35" s="220" t="s">
        <v>244</v>
      </c>
      <c r="W35" s="11" t="str">
        <f t="shared" si="1"/>
        <v>Terminado</v>
      </c>
      <c r="X35" s="11" t="str">
        <f t="shared" si="2"/>
        <v>Terminado</v>
      </c>
      <c r="Y35" s="840"/>
      <c r="Z35" s="758"/>
      <c r="AA35" s="544"/>
      <c r="AB35" s="545"/>
      <c r="AC35" s="761"/>
      <c r="AD35" s="631"/>
      <c r="AE35" s="344"/>
      <c r="AF35" s="616"/>
      <c r="AG35" s="616"/>
      <c r="AH35" s="619"/>
      <c r="AI35" s="465"/>
      <c r="AJ35" s="465"/>
      <c r="AK35" s="542"/>
      <c r="AL35" s="415"/>
      <c r="AM35" s="755"/>
      <c r="AN35" s="755"/>
    </row>
    <row r="36" spans="2:40" customFormat="1" ht="114.95" customHeight="1" x14ac:dyDescent="0.25">
      <c r="B36" s="389"/>
      <c r="C36" s="392"/>
      <c r="D36" s="399"/>
      <c r="E36" s="399"/>
      <c r="F36" s="106" t="s">
        <v>245</v>
      </c>
      <c r="G36" s="124" t="s">
        <v>246</v>
      </c>
      <c r="H36" s="128">
        <v>0.2</v>
      </c>
      <c r="I36" s="125">
        <v>44774</v>
      </c>
      <c r="J36" s="125">
        <v>44834</v>
      </c>
      <c r="K36" s="108">
        <v>0</v>
      </c>
      <c r="L36" s="105">
        <v>0</v>
      </c>
      <c r="M36" s="27">
        <v>1</v>
      </c>
      <c r="N36" s="108">
        <v>1</v>
      </c>
      <c r="O36" s="756"/>
      <c r="P36" s="756"/>
      <c r="Q36" s="63"/>
      <c r="R36" s="377"/>
      <c r="S36" s="344"/>
      <c r="T36" s="298">
        <v>1</v>
      </c>
      <c r="U36" s="214" t="s">
        <v>247</v>
      </c>
      <c r="V36" s="214" t="s">
        <v>248</v>
      </c>
      <c r="W36" s="11" t="str">
        <f t="shared" si="1"/>
        <v>Terminado</v>
      </c>
      <c r="X36" s="11" t="str">
        <f t="shared" si="2"/>
        <v>Terminado</v>
      </c>
      <c r="Y36" s="840"/>
      <c r="Z36" s="758"/>
      <c r="AA36" s="544"/>
      <c r="AB36" s="545"/>
      <c r="AC36" s="761"/>
      <c r="AD36" s="631"/>
      <c r="AE36" s="344"/>
      <c r="AF36" s="616"/>
      <c r="AG36" s="616"/>
      <c r="AH36" s="619"/>
      <c r="AI36" s="465"/>
      <c r="AJ36" s="465"/>
      <c r="AK36" s="542"/>
      <c r="AL36" s="415"/>
      <c r="AM36" s="755"/>
      <c r="AN36" s="755"/>
    </row>
    <row r="37" spans="2:40" customFormat="1" ht="114.95" customHeight="1" x14ac:dyDescent="0.25">
      <c r="B37" s="389"/>
      <c r="C37" s="393"/>
      <c r="D37" s="398"/>
      <c r="E37" s="398"/>
      <c r="F37" s="106" t="s">
        <v>249</v>
      </c>
      <c r="G37" s="124" t="s">
        <v>250</v>
      </c>
      <c r="H37" s="128">
        <v>0.1</v>
      </c>
      <c r="I37" s="125">
        <v>44837</v>
      </c>
      <c r="J37" s="125">
        <v>44895</v>
      </c>
      <c r="K37" s="108">
        <v>0</v>
      </c>
      <c r="L37" s="105">
        <v>0</v>
      </c>
      <c r="M37" s="27">
        <v>0</v>
      </c>
      <c r="N37" s="108">
        <v>1</v>
      </c>
      <c r="O37" s="752"/>
      <c r="P37" s="752"/>
      <c r="Q37" s="63"/>
      <c r="R37" s="378"/>
      <c r="S37" s="379"/>
      <c r="T37" s="298">
        <v>0</v>
      </c>
      <c r="U37" s="214" t="s">
        <v>69</v>
      </c>
      <c r="V37" s="220" t="s">
        <v>58</v>
      </c>
      <c r="W37" s="11" t="str">
        <f t="shared" si="1"/>
        <v>Sin iniciar</v>
      </c>
      <c r="X37" s="11" t="str">
        <f t="shared" si="2"/>
        <v>Sin iniciar</v>
      </c>
      <c r="Y37" s="214" t="s">
        <v>58</v>
      </c>
      <c r="Z37" s="759"/>
      <c r="AA37" s="527"/>
      <c r="AB37" s="529"/>
      <c r="AC37" s="762"/>
      <c r="AD37" s="632"/>
      <c r="AE37" s="379"/>
      <c r="AF37" s="617"/>
      <c r="AG37" s="617"/>
      <c r="AH37" s="620"/>
      <c r="AI37" s="466"/>
      <c r="AJ37" s="466"/>
      <c r="AK37" s="384"/>
      <c r="AL37" s="349"/>
      <c r="AM37" s="750"/>
      <c r="AN37" s="750"/>
    </row>
    <row r="38" spans="2:40" customFormat="1" ht="114.95" customHeight="1" x14ac:dyDescent="0.25">
      <c r="B38" s="389"/>
      <c r="C38" s="131" t="s">
        <v>251</v>
      </c>
      <c r="D38" s="408" t="s">
        <v>252</v>
      </c>
      <c r="E38" s="408" t="s">
        <v>253</v>
      </c>
      <c r="F38" s="112" t="s">
        <v>254</v>
      </c>
      <c r="G38" s="132" t="s">
        <v>255</v>
      </c>
      <c r="H38" s="114">
        <v>0.6</v>
      </c>
      <c r="I38" s="133" t="s">
        <v>256</v>
      </c>
      <c r="J38" s="125">
        <v>44925</v>
      </c>
      <c r="K38" s="114">
        <v>0.1</v>
      </c>
      <c r="L38" s="105">
        <v>0.35</v>
      </c>
      <c r="M38" s="28">
        <v>0.75</v>
      </c>
      <c r="N38" s="114">
        <v>1</v>
      </c>
      <c r="O38" s="751">
        <v>1824170758</v>
      </c>
      <c r="P38" s="751">
        <v>744606349</v>
      </c>
      <c r="Q38" s="63"/>
      <c r="R38" s="625">
        <v>0.75</v>
      </c>
      <c r="S38" s="343" t="s">
        <v>257</v>
      </c>
      <c r="T38" s="298">
        <v>0.75</v>
      </c>
      <c r="U38" s="214" t="s">
        <v>258</v>
      </c>
      <c r="V38" s="214" t="s">
        <v>259</v>
      </c>
      <c r="W38" s="11" t="str">
        <f t="shared" si="1"/>
        <v>En gestión</v>
      </c>
      <c r="X38" s="11" t="str">
        <f t="shared" si="2"/>
        <v>En gestión</v>
      </c>
      <c r="Y38" s="838" t="s">
        <v>260</v>
      </c>
      <c r="Z38" s="757">
        <f>SUMPRODUCT(H38:H39,T38:T39)</f>
        <v>0.73</v>
      </c>
      <c r="AA38" s="526">
        <f>SUMPRODUCT(H38:H39,M38:M39)</f>
        <v>0.73</v>
      </c>
      <c r="AB38" s="528" t="str">
        <f t="shared" ref="AB38" si="3">IF(AA38&lt;1%,"Sin iniciar",IF(AA38=100%,"Terminado","En gestión"))</f>
        <v>En gestión</v>
      </c>
      <c r="AC38" s="760" t="str">
        <f t="shared" ref="AC38" si="4">IF(Z38&lt;1%,"Sin iniciar",IF(Z38=100%,"Terminado","En gestión"))</f>
        <v>En gestión</v>
      </c>
      <c r="AD38" s="630" t="s">
        <v>140</v>
      </c>
      <c r="AE38" s="753">
        <v>763031268</v>
      </c>
      <c r="AF38" s="616" t="s">
        <v>261</v>
      </c>
      <c r="AG38" s="616" t="s">
        <v>262</v>
      </c>
      <c r="AH38" s="618">
        <v>1974270462.95</v>
      </c>
      <c r="AI38" s="464">
        <v>1767504490.4400001</v>
      </c>
      <c r="AJ38" s="464">
        <v>1126955155.6960001</v>
      </c>
      <c r="AK38" s="515" t="s">
        <v>143</v>
      </c>
      <c r="AL38" s="713" t="s">
        <v>144</v>
      </c>
      <c r="AM38" s="749" t="s">
        <v>145</v>
      </c>
      <c r="AN38" s="749" t="s">
        <v>146</v>
      </c>
    </row>
    <row r="39" spans="2:40" customFormat="1" ht="114.95" customHeight="1" x14ac:dyDescent="0.25">
      <c r="B39" s="389"/>
      <c r="C39" s="134"/>
      <c r="D39" s="409"/>
      <c r="E39" s="409"/>
      <c r="F39" s="106" t="s">
        <v>263</v>
      </c>
      <c r="G39" s="121" t="s">
        <v>264</v>
      </c>
      <c r="H39" s="108">
        <v>0.4</v>
      </c>
      <c r="I39" s="121" t="s">
        <v>265</v>
      </c>
      <c r="J39" s="125">
        <v>44925</v>
      </c>
      <c r="K39" s="108">
        <v>0.1</v>
      </c>
      <c r="L39" s="105">
        <v>0.25</v>
      </c>
      <c r="M39" s="27">
        <v>0.7</v>
      </c>
      <c r="N39" s="108">
        <v>1</v>
      </c>
      <c r="O39" s="752"/>
      <c r="P39" s="752"/>
      <c r="Q39" s="63"/>
      <c r="R39" s="627"/>
      <c r="S39" s="379"/>
      <c r="T39" s="298">
        <v>0.7</v>
      </c>
      <c r="U39" s="214" t="s">
        <v>266</v>
      </c>
      <c r="V39" s="214" t="s">
        <v>267</v>
      </c>
      <c r="W39" s="11" t="str">
        <f t="shared" si="1"/>
        <v>En gestión</v>
      </c>
      <c r="X39" s="11" t="str">
        <f t="shared" si="2"/>
        <v>En gestión</v>
      </c>
      <c r="Y39" s="839"/>
      <c r="Z39" s="759"/>
      <c r="AA39" s="527"/>
      <c r="AB39" s="529"/>
      <c r="AC39" s="762"/>
      <c r="AD39" s="632"/>
      <c r="AE39" s="379"/>
      <c r="AF39" s="617"/>
      <c r="AG39" s="617"/>
      <c r="AH39" s="619"/>
      <c r="AI39" s="466"/>
      <c r="AJ39" s="466"/>
      <c r="AK39" s="516"/>
      <c r="AL39" s="349"/>
      <c r="AM39" s="750"/>
      <c r="AN39" s="750"/>
    </row>
    <row r="40" spans="2:40" customFormat="1" ht="114.95" customHeight="1" x14ac:dyDescent="0.25">
      <c r="B40" s="389"/>
      <c r="C40" s="391" t="s">
        <v>268</v>
      </c>
      <c r="D40" s="408" t="s">
        <v>269</v>
      </c>
      <c r="E40" s="135" t="s">
        <v>270</v>
      </c>
      <c r="F40" s="112" t="s">
        <v>271</v>
      </c>
      <c r="G40" s="132" t="s">
        <v>272</v>
      </c>
      <c r="H40" s="114">
        <v>0.5</v>
      </c>
      <c r="I40" s="127">
        <v>44652</v>
      </c>
      <c r="J40" s="127">
        <v>44895</v>
      </c>
      <c r="K40" s="114">
        <v>0</v>
      </c>
      <c r="L40" s="105">
        <v>0.6</v>
      </c>
      <c r="M40" s="28">
        <v>0.7</v>
      </c>
      <c r="N40" s="114">
        <v>1</v>
      </c>
      <c r="O40" s="751">
        <v>1298500500</v>
      </c>
      <c r="P40" s="751">
        <v>0</v>
      </c>
      <c r="Q40" s="63"/>
      <c r="R40" s="625">
        <v>0.7</v>
      </c>
      <c r="S40" s="343" t="s">
        <v>273</v>
      </c>
      <c r="T40" s="298">
        <v>0.7</v>
      </c>
      <c r="U40" s="214" t="s">
        <v>274</v>
      </c>
      <c r="V40" s="220" t="s">
        <v>275</v>
      </c>
      <c r="W40" s="11" t="str">
        <f t="shared" si="1"/>
        <v>En gestión</v>
      </c>
      <c r="X40" s="11" t="str">
        <f t="shared" si="2"/>
        <v>En gestión</v>
      </c>
      <c r="Y40" s="838" t="s">
        <v>276</v>
      </c>
      <c r="Z40" s="757">
        <f>SUMPRODUCT(H40:H41,T40:T41)</f>
        <v>0.7</v>
      </c>
      <c r="AA40" s="526">
        <f>SUMPRODUCT(H40:H41,M40:M41)</f>
        <v>0.7</v>
      </c>
      <c r="AB40" s="528" t="str">
        <f>IF(AA40&lt;1%,"Sin iniciar",IF(AA40=100%,"Terminado","En gestión"))</f>
        <v>En gestión</v>
      </c>
      <c r="AC40" s="760" t="str">
        <f>IF(Z40&lt;1%,"Sin iniciar",IF(Z40=100%,"Terminado","En gestión"))</f>
        <v>En gestión</v>
      </c>
      <c r="AD40" s="262" t="s">
        <v>140</v>
      </c>
      <c r="AE40" s="753">
        <v>26088932</v>
      </c>
      <c r="AF40" s="616" t="s">
        <v>277</v>
      </c>
      <c r="AG40" s="616" t="s">
        <v>278</v>
      </c>
      <c r="AH40" s="618">
        <v>1579419077.3599999</v>
      </c>
      <c r="AI40" s="464">
        <v>1727292848.385</v>
      </c>
      <c r="AJ40" s="464">
        <v>626265016.66999996</v>
      </c>
      <c r="AK40" s="515" t="s">
        <v>143</v>
      </c>
      <c r="AL40" s="713" t="s">
        <v>144</v>
      </c>
      <c r="AM40" s="749" t="s">
        <v>145</v>
      </c>
      <c r="AN40" s="749" t="s">
        <v>146</v>
      </c>
    </row>
    <row r="41" spans="2:40" customFormat="1" ht="114.95" customHeight="1" x14ac:dyDescent="0.25">
      <c r="B41" s="390"/>
      <c r="C41" s="393"/>
      <c r="D41" s="409"/>
      <c r="E41" s="136"/>
      <c r="F41" s="106" t="s">
        <v>279</v>
      </c>
      <c r="G41" s="122" t="s">
        <v>280</v>
      </c>
      <c r="H41" s="108">
        <v>0.5</v>
      </c>
      <c r="I41" s="123">
        <v>44652</v>
      </c>
      <c r="J41" s="123">
        <v>44895</v>
      </c>
      <c r="K41" s="108">
        <v>0</v>
      </c>
      <c r="L41" s="105">
        <v>0.6</v>
      </c>
      <c r="M41" s="27">
        <v>0.7</v>
      </c>
      <c r="N41" s="108">
        <v>1</v>
      </c>
      <c r="O41" s="752"/>
      <c r="P41" s="752"/>
      <c r="Q41" s="63"/>
      <c r="R41" s="627"/>
      <c r="S41" s="754"/>
      <c r="T41" s="298">
        <v>0.7</v>
      </c>
      <c r="U41" s="214" t="s">
        <v>281</v>
      </c>
      <c r="V41" s="220" t="s">
        <v>282</v>
      </c>
      <c r="W41" s="11" t="str">
        <f t="shared" si="1"/>
        <v>En gestión</v>
      </c>
      <c r="X41" s="11" t="str">
        <f t="shared" si="2"/>
        <v>En gestión</v>
      </c>
      <c r="Y41" s="841"/>
      <c r="Z41" s="823"/>
      <c r="AA41" s="671"/>
      <c r="AB41" s="529"/>
      <c r="AC41" s="762"/>
      <c r="AD41" s="237"/>
      <c r="AE41" s="379"/>
      <c r="AF41" s="617"/>
      <c r="AG41" s="617"/>
      <c r="AH41" s="619"/>
      <c r="AI41" s="466"/>
      <c r="AJ41" s="466"/>
      <c r="AK41" s="516"/>
      <c r="AL41" s="349"/>
      <c r="AM41" s="750"/>
      <c r="AN41" s="750"/>
    </row>
    <row r="42" spans="2:40" customFormat="1" ht="114.95" customHeight="1" x14ac:dyDescent="0.3">
      <c r="B42" s="440" t="s">
        <v>283</v>
      </c>
      <c r="C42" s="441" t="s">
        <v>284</v>
      </c>
      <c r="D42" s="442" t="s">
        <v>285</v>
      </c>
      <c r="E42" s="445" t="s">
        <v>286</v>
      </c>
      <c r="F42" s="137" t="s">
        <v>287</v>
      </c>
      <c r="G42" s="138" t="s">
        <v>288</v>
      </c>
      <c r="H42" s="139">
        <v>0.2</v>
      </c>
      <c r="I42" s="140">
        <v>44562</v>
      </c>
      <c r="J42" s="140">
        <v>44926</v>
      </c>
      <c r="K42" s="139">
        <v>0.25</v>
      </c>
      <c r="L42" s="99">
        <v>0.5</v>
      </c>
      <c r="M42" s="31">
        <v>0.75</v>
      </c>
      <c r="N42" s="139">
        <v>1</v>
      </c>
      <c r="O42" s="747">
        <v>51600000</v>
      </c>
      <c r="P42" s="747">
        <v>0</v>
      </c>
      <c r="Q42" s="66"/>
      <c r="R42" s="748">
        <v>0.75</v>
      </c>
      <c r="S42" s="446" t="s">
        <v>289</v>
      </c>
      <c r="T42" s="295">
        <v>0.75</v>
      </c>
      <c r="U42" s="171" t="s">
        <v>290</v>
      </c>
      <c r="V42" s="171" t="s">
        <v>291</v>
      </c>
      <c r="W42" s="11" t="str">
        <f t="shared" si="1"/>
        <v>En gestión</v>
      </c>
      <c r="X42" s="11" t="str">
        <f t="shared" si="2"/>
        <v>En gestión</v>
      </c>
      <c r="Y42" s="842" t="s">
        <v>292</v>
      </c>
      <c r="Z42" s="636">
        <f>SUMPRODUCT(H42:H46,T42:T46)</f>
        <v>0.75000000000000011</v>
      </c>
      <c r="AA42" s="636">
        <f>SUMPRODUCT(H42:H46,M42:M46)</f>
        <v>0.75000000000000011</v>
      </c>
      <c r="AB42" s="639" t="str">
        <f>IF(AA42&lt;1%,"Sin iniciar",IF(AA42=100%,"Terminado","En gestión"))</f>
        <v>En gestión</v>
      </c>
      <c r="AC42" s="528" t="str">
        <f>IF(Z42&lt;1%,"Sin iniciar",IF(Z42=100%,"Terminado","En gestión"))</f>
        <v>En gestión</v>
      </c>
      <c r="AD42" s="263"/>
      <c r="AE42" s="693"/>
      <c r="AF42" s="604"/>
      <c r="AG42" s="604"/>
      <c r="AH42" s="740">
        <v>52050000</v>
      </c>
      <c r="AI42" s="739" t="s">
        <v>293</v>
      </c>
      <c r="AJ42" s="739" t="s">
        <v>294</v>
      </c>
      <c r="AK42" s="681" t="s">
        <v>295</v>
      </c>
      <c r="AL42" s="681" t="s">
        <v>296</v>
      </c>
      <c r="AM42" s="683" t="s">
        <v>297</v>
      </c>
      <c r="AN42" s="724" t="s">
        <v>298</v>
      </c>
    </row>
    <row r="43" spans="2:40" customFormat="1" ht="114.95" customHeight="1" x14ac:dyDescent="0.3">
      <c r="B43" s="433"/>
      <c r="C43" s="413"/>
      <c r="D43" s="443"/>
      <c r="E43" s="443"/>
      <c r="F43" s="141" t="s">
        <v>299</v>
      </c>
      <c r="G43" s="142" t="s">
        <v>300</v>
      </c>
      <c r="H43" s="143">
        <v>0.2</v>
      </c>
      <c r="I43" s="144">
        <v>44197</v>
      </c>
      <c r="J43" s="144">
        <v>44561</v>
      </c>
      <c r="K43" s="143">
        <v>0.25</v>
      </c>
      <c r="L43" s="105">
        <v>0.5</v>
      </c>
      <c r="M43" s="32">
        <v>0.75</v>
      </c>
      <c r="N43" s="143">
        <v>1</v>
      </c>
      <c r="O43" s="691"/>
      <c r="P43" s="691"/>
      <c r="Q43" s="66"/>
      <c r="R43" s="689"/>
      <c r="S43" s="443"/>
      <c r="T43" s="295">
        <v>0.75</v>
      </c>
      <c r="U43" s="171" t="s">
        <v>301</v>
      </c>
      <c r="V43" s="171" t="s">
        <v>302</v>
      </c>
      <c r="W43" s="11" t="str">
        <f t="shared" si="1"/>
        <v>En gestión</v>
      </c>
      <c r="X43" s="11" t="str">
        <f t="shared" si="2"/>
        <v>En gestión</v>
      </c>
      <c r="Y43" s="843"/>
      <c r="Z43" s="637"/>
      <c r="AA43" s="637"/>
      <c r="AB43" s="640"/>
      <c r="AC43" s="545"/>
      <c r="AD43" s="264"/>
      <c r="AE43" s="687"/>
      <c r="AF43" s="605"/>
      <c r="AG43" s="605"/>
      <c r="AH43" s="741"/>
      <c r="AI43" s="680"/>
      <c r="AJ43" s="680"/>
      <c r="AK43" s="681"/>
      <c r="AL43" s="681"/>
      <c r="AM43" s="683"/>
      <c r="AN43" s="685"/>
    </row>
    <row r="44" spans="2:40" customFormat="1" ht="114.95" customHeight="1" x14ac:dyDescent="0.3">
      <c r="B44" s="433"/>
      <c r="C44" s="413"/>
      <c r="D44" s="443"/>
      <c r="E44" s="443"/>
      <c r="F44" s="141" t="s">
        <v>303</v>
      </c>
      <c r="G44" s="142" t="s">
        <v>304</v>
      </c>
      <c r="H44" s="143">
        <v>0.15</v>
      </c>
      <c r="I44" s="144">
        <v>44562</v>
      </c>
      <c r="J44" s="144">
        <v>44926</v>
      </c>
      <c r="K44" s="143">
        <v>0.25</v>
      </c>
      <c r="L44" s="105">
        <v>0.5</v>
      </c>
      <c r="M44" s="32">
        <v>0.75</v>
      </c>
      <c r="N44" s="143">
        <v>1</v>
      </c>
      <c r="O44" s="691"/>
      <c r="P44" s="691"/>
      <c r="Q44" s="66"/>
      <c r="R44" s="689"/>
      <c r="S44" s="443"/>
      <c r="T44" s="295">
        <v>0.75</v>
      </c>
      <c r="U44" s="171" t="s">
        <v>305</v>
      </c>
      <c r="V44" s="171" t="s">
        <v>306</v>
      </c>
      <c r="W44" s="11" t="str">
        <f t="shared" si="1"/>
        <v>En gestión</v>
      </c>
      <c r="X44" s="11" t="str">
        <f t="shared" si="2"/>
        <v>En gestión</v>
      </c>
      <c r="Y44" s="843"/>
      <c r="Z44" s="637"/>
      <c r="AA44" s="637"/>
      <c r="AB44" s="640"/>
      <c r="AC44" s="545"/>
      <c r="AD44" s="264"/>
      <c r="AE44" s="687"/>
      <c r="AF44" s="605"/>
      <c r="AG44" s="605"/>
      <c r="AH44" s="741"/>
      <c r="AI44" s="680"/>
      <c r="AJ44" s="680"/>
      <c r="AK44" s="681"/>
      <c r="AL44" s="681"/>
      <c r="AM44" s="683"/>
      <c r="AN44" s="685"/>
    </row>
    <row r="45" spans="2:40" customFormat="1" ht="114.95" customHeight="1" x14ac:dyDescent="0.3">
      <c r="B45" s="433"/>
      <c r="C45" s="413"/>
      <c r="D45" s="443"/>
      <c r="E45" s="443"/>
      <c r="F45" s="141" t="s">
        <v>307</v>
      </c>
      <c r="G45" s="142" t="s">
        <v>308</v>
      </c>
      <c r="H45" s="143">
        <v>0.25</v>
      </c>
      <c r="I45" s="144">
        <v>44197</v>
      </c>
      <c r="J45" s="144">
        <v>44561</v>
      </c>
      <c r="K45" s="143">
        <v>0.25</v>
      </c>
      <c r="L45" s="105">
        <v>0.5</v>
      </c>
      <c r="M45" s="32">
        <v>0.75</v>
      </c>
      <c r="N45" s="143">
        <v>1</v>
      </c>
      <c r="O45" s="691"/>
      <c r="P45" s="691"/>
      <c r="Q45" s="66"/>
      <c r="R45" s="689"/>
      <c r="S45" s="443"/>
      <c r="T45" s="295">
        <v>0.75</v>
      </c>
      <c r="U45" s="171" t="s">
        <v>309</v>
      </c>
      <c r="V45" s="171" t="s">
        <v>310</v>
      </c>
      <c r="W45" s="11" t="str">
        <f t="shared" si="1"/>
        <v>En gestión</v>
      </c>
      <c r="X45" s="11" t="str">
        <f t="shared" si="2"/>
        <v>En gestión</v>
      </c>
      <c r="Y45" s="843"/>
      <c r="Z45" s="637"/>
      <c r="AA45" s="637"/>
      <c r="AB45" s="640"/>
      <c r="AC45" s="545"/>
      <c r="AD45" s="264"/>
      <c r="AE45" s="687"/>
      <c r="AF45" s="605"/>
      <c r="AG45" s="605"/>
      <c r="AH45" s="741"/>
      <c r="AI45" s="680"/>
      <c r="AJ45" s="680"/>
      <c r="AK45" s="681"/>
      <c r="AL45" s="681"/>
      <c r="AM45" s="683"/>
      <c r="AN45" s="685"/>
    </row>
    <row r="46" spans="2:40" customFormat="1" ht="114.95" customHeight="1" x14ac:dyDescent="0.3">
      <c r="B46" s="433"/>
      <c r="C46" s="414"/>
      <c r="D46" s="444"/>
      <c r="E46" s="444"/>
      <c r="F46" s="141" t="s">
        <v>311</v>
      </c>
      <c r="G46" s="142" t="s">
        <v>312</v>
      </c>
      <c r="H46" s="143">
        <v>0.2</v>
      </c>
      <c r="I46" s="144">
        <v>44197</v>
      </c>
      <c r="J46" s="144">
        <v>44561</v>
      </c>
      <c r="K46" s="143">
        <v>0.25</v>
      </c>
      <c r="L46" s="105">
        <v>0.5</v>
      </c>
      <c r="M46" s="32">
        <v>0.75</v>
      </c>
      <c r="N46" s="143">
        <v>1</v>
      </c>
      <c r="O46" s="691"/>
      <c r="P46" s="691"/>
      <c r="Q46" s="67"/>
      <c r="R46" s="690"/>
      <c r="S46" s="444"/>
      <c r="T46" s="295">
        <v>0.75</v>
      </c>
      <c r="U46" s="171" t="s">
        <v>313</v>
      </c>
      <c r="V46" s="171" t="s">
        <v>314</v>
      </c>
      <c r="W46" s="11" t="str">
        <f t="shared" si="1"/>
        <v>En gestión</v>
      </c>
      <c r="X46" s="11" t="str">
        <f t="shared" si="2"/>
        <v>En gestión</v>
      </c>
      <c r="Y46" s="844"/>
      <c r="Z46" s="638"/>
      <c r="AA46" s="638"/>
      <c r="AB46" s="641"/>
      <c r="AC46" s="529"/>
      <c r="AD46" s="265"/>
      <c r="AE46" s="702"/>
      <c r="AF46" s="606"/>
      <c r="AG46" s="606"/>
      <c r="AH46" s="742"/>
      <c r="AI46" s="701"/>
      <c r="AJ46" s="701"/>
      <c r="AK46" s="682"/>
      <c r="AL46" s="682"/>
      <c r="AM46" s="684"/>
      <c r="AN46" s="686"/>
    </row>
    <row r="47" spans="2:40" customFormat="1" ht="114.95" customHeight="1" x14ac:dyDescent="0.3">
      <c r="B47" s="433"/>
      <c r="C47" s="412" t="s">
        <v>315</v>
      </c>
      <c r="D47" s="446" t="s">
        <v>316</v>
      </c>
      <c r="E47" s="446" t="s">
        <v>286</v>
      </c>
      <c r="F47" s="141" t="s">
        <v>317</v>
      </c>
      <c r="G47" s="142" t="s">
        <v>288</v>
      </c>
      <c r="H47" s="143">
        <v>0.1</v>
      </c>
      <c r="I47" s="144">
        <v>44562</v>
      </c>
      <c r="J47" s="144">
        <v>44926</v>
      </c>
      <c r="K47" s="143">
        <v>0.25</v>
      </c>
      <c r="L47" s="105">
        <v>0.5</v>
      </c>
      <c r="M47" s="32">
        <v>0.75</v>
      </c>
      <c r="N47" s="143">
        <v>1</v>
      </c>
      <c r="O47" s="691">
        <v>161000000</v>
      </c>
      <c r="P47" s="691">
        <v>0</v>
      </c>
      <c r="Q47" s="68"/>
      <c r="R47" s="688">
        <v>0.75</v>
      </c>
      <c r="S47" s="446" t="s">
        <v>289</v>
      </c>
      <c r="T47" s="295">
        <v>0.75</v>
      </c>
      <c r="U47" s="171" t="s">
        <v>318</v>
      </c>
      <c r="V47" s="171" t="s">
        <v>319</v>
      </c>
      <c r="W47" s="11" t="str">
        <f t="shared" si="1"/>
        <v>En gestión</v>
      </c>
      <c r="X47" s="11" t="str">
        <f t="shared" si="2"/>
        <v>En gestión</v>
      </c>
      <c r="Y47" s="842" t="s">
        <v>320</v>
      </c>
      <c r="Z47" s="636">
        <f>SUMPRODUCT(H47:H51,T47:T51)</f>
        <v>0.75000000000000011</v>
      </c>
      <c r="AA47" s="636">
        <f>SUMPRODUCT(H47:H51,M47:M51)</f>
        <v>0.75000000000000011</v>
      </c>
      <c r="AB47" s="639" t="str">
        <f>IF(AA47&lt;1%,"Sin iniciar",IF(AA47=100%,"Terminado","En gestión"))</f>
        <v>En gestión</v>
      </c>
      <c r="AC47" s="528" t="str">
        <f>IF(Z47&lt;1%,"Sin iniciar",IF(Z47=100%,"Terminado","En gestión"))</f>
        <v>En gestión</v>
      </c>
      <c r="AD47" s="263"/>
      <c r="AE47" s="693"/>
      <c r="AF47" s="604"/>
      <c r="AG47" s="604"/>
      <c r="AH47" s="740">
        <v>158900000</v>
      </c>
      <c r="AI47" s="680" t="s">
        <v>321</v>
      </c>
      <c r="AJ47" s="680" t="s">
        <v>322</v>
      </c>
      <c r="AK47" s="681" t="s">
        <v>295</v>
      </c>
      <c r="AL47" s="681" t="s">
        <v>296</v>
      </c>
      <c r="AM47" s="683" t="s">
        <v>297</v>
      </c>
      <c r="AN47" s="685" t="s">
        <v>298</v>
      </c>
    </row>
    <row r="48" spans="2:40" customFormat="1" ht="114.95" customHeight="1" x14ac:dyDescent="0.3">
      <c r="B48" s="433"/>
      <c r="C48" s="413"/>
      <c r="D48" s="443"/>
      <c r="E48" s="443"/>
      <c r="F48" s="141" t="s">
        <v>323</v>
      </c>
      <c r="G48" s="142" t="s">
        <v>300</v>
      </c>
      <c r="H48" s="143">
        <v>0.2</v>
      </c>
      <c r="I48" s="144">
        <v>44197</v>
      </c>
      <c r="J48" s="144">
        <v>44561</v>
      </c>
      <c r="K48" s="143">
        <v>0.25</v>
      </c>
      <c r="L48" s="105">
        <v>0.5</v>
      </c>
      <c r="M48" s="32">
        <v>0.75</v>
      </c>
      <c r="N48" s="143">
        <v>1</v>
      </c>
      <c r="O48" s="691"/>
      <c r="P48" s="691"/>
      <c r="Q48" s="66"/>
      <c r="R48" s="689"/>
      <c r="S48" s="443"/>
      <c r="T48" s="295">
        <v>0.75</v>
      </c>
      <c r="U48" s="171" t="s">
        <v>324</v>
      </c>
      <c r="V48" s="171" t="s">
        <v>325</v>
      </c>
      <c r="W48" s="11" t="str">
        <f t="shared" si="1"/>
        <v>En gestión</v>
      </c>
      <c r="X48" s="11" t="str">
        <f t="shared" si="2"/>
        <v>En gestión</v>
      </c>
      <c r="Y48" s="843"/>
      <c r="Z48" s="637"/>
      <c r="AA48" s="637"/>
      <c r="AB48" s="640"/>
      <c r="AC48" s="545"/>
      <c r="AD48" s="264"/>
      <c r="AE48" s="687"/>
      <c r="AF48" s="605"/>
      <c r="AG48" s="605"/>
      <c r="AH48" s="741"/>
      <c r="AI48" s="680"/>
      <c r="AJ48" s="680"/>
      <c r="AK48" s="681"/>
      <c r="AL48" s="681"/>
      <c r="AM48" s="683"/>
      <c r="AN48" s="685"/>
    </row>
    <row r="49" spans="2:40" customFormat="1" ht="114.95" customHeight="1" x14ac:dyDescent="0.3">
      <c r="B49" s="433"/>
      <c r="C49" s="413"/>
      <c r="D49" s="443"/>
      <c r="E49" s="443"/>
      <c r="F49" s="141" t="s">
        <v>326</v>
      </c>
      <c r="G49" s="142" t="s">
        <v>304</v>
      </c>
      <c r="H49" s="143">
        <v>0.25</v>
      </c>
      <c r="I49" s="144">
        <v>44562</v>
      </c>
      <c r="J49" s="144">
        <v>44926</v>
      </c>
      <c r="K49" s="143">
        <v>0.25</v>
      </c>
      <c r="L49" s="105">
        <v>0.5</v>
      </c>
      <c r="M49" s="32">
        <v>0.75</v>
      </c>
      <c r="N49" s="143">
        <v>1</v>
      </c>
      <c r="O49" s="691"/>
      <c r="P49" s="691"/>
      <c r="Q49" s="66"/>
      <c r="R49" s="689"/>
      <c r="S49" s="443"/>
      <c r="T49" s="295">
        <v>0.75</v>
      </c>
      <c r="U49" s="171" t="s">
        <v>327</v>
      </c>
      <c r="V49" s="171" t="s">
        <v>328</v>
      </c>
      <c r="W49" s="11" t="str">
        <f t="shared" si="1"/>
        <v>En gestión</v>
      </c>
      <c r="X49" s="11" t="str">
        <f t="shared" si="2"/>
        <v>En gestión</v>
      </c>
      <c r="Y49" s="843"/>
      <c r="Z49" s="637"/>
      <c r="AA49" s="637"/>
      <c r="AB49" s="640"/>
      <c r="AC49" s="545"/>
      <c r="AD49" s="264"/>
      <c r="AE49" s="687"/>
      <c r="AF49" s="605"/>
      <c r="AG49" s="605"/>
      <c r="AH49" s="741"/>
      <c r="AI49" s="680"/>
      <c r="AJ49" s="680"/>
      <c r="AK49" s="681"/>
      <c r="AL49" s="681"/>
      <c r="AM49" s="683"/>
      <c r="AN49" s="685"/>
    </row>
    <row r="50" spans="2:40" customFormat="1" ht="114.95" customHeight="1" x14ac:dyDescent="0.3">
      <c r="B50" s="433"/>
      <c r="C50" s="413"/>
      <c r="D50" s="443"/>
      <c r="E50" s="443"/>
      <c r="F50" s="141" t="s">
        <v>329</v>
      </c>
      <c r="G50" s="142" t="s">
        <v>308</v>
      </c>
      <c r="H50" s="143">
        <v>0.25</v>
      </c>
      <c r="I50" s="144">
        <v>44197</v>
      </c>
      <c r="J50" s="144">
        <v>44561</v>
      </c>
      <c r="K50" s="143">
        <v>0.25</v>
      </c>
      <c r="L50" s="105">
        <v>0.5</v>
      </c>
      <c r="M50" s="32">
        <v>0.75</v>
      </c>
      <c r="N50" s="143">
        <v>1</v>
      </c>
      <c r="O50" s="691"/>
      <c r="P50" s="691"/>
      <c r="Q50" s="66"/>
      <c r="R50" s="689"/>
      <c r="S50" s="443"/>
      <c r="T50" s="295">
        <v>0.75</v>
      </c>
      <c r="U50" s="171" t="s">
        <v>330</v>
      </c>
      <c r="V50" s="171" t="s">
        <v>331</v>
      </c>
      <c r="W50" s="11" t="str">
        <f t="shared" si="1"/>
        <v>En gestión</v>
      </c>
      <c r="X50" s="11" t="str">
        <f t="shared" si="2"/>
        <v>En gestión</v>
      </c>
      <c r="Y50" s="843"/>
      <c r="Z50" s="637"/>
      <c r="AA50" s="637"/>
      <c r="AB50" s="640"/>
      <c r="AC50" s="545"/>
      <c r="AD50" s="264"/>
      <c r="AE50" s="687"/>
      <c r="AF50" s="605"/>
      <c r="AG50" s="605"/>
      <c r="AH50" s="741"/>
      <c r="AI50" s="680"/>
      <c r="AJ50" s="680"/>
      <c r="AK50" s="681"/>
      <c r="AL50" s="681"/>
      <c r="AM50" s="683"/>
      <c r="AN50" s="685"/>
    </row>
    <row r="51" spans="2:40" customFormat="1" ht="114.95" customHeight="1" x14ac:dyDescent="0.3">
      <c r="B51" s="433"/>
      <c r="C51" s="414"/>
      <c r="D51" s="444"/>
      <c r="E51" s="444"/>
      <c r="F51" s="141" t="s">
        <v>332</v>
      </c>
      <c r="G51" s="142" t="s">
        <v>312</v>
      </c>
      <c r="H51" s="143">
        <v>0.2</v>
      </c>
      <c r="I51" s="144">
        <v>44197</v>
      </c>
      <c r="J51" s="144">
        <v>44561</v>
      </c>
      <c r="K51" s="143">
        <v>0.25</v>
      </c>
      <c r="L51" s="105">
        <v>0.5</v>
      </c>
      <c r="M51" s="32">
        <v>0.75</v>
      </c>
      <c r="N51" s="143">
        <v>1</v>
      </c>
      <c r="O51" s="691"/>
      <c r="P51" s="691"/>
      <c r="Q51" s="67"/>
      <c r="R51" s="690"/>
      <c r="S51" s="444"/>
      <c r="T51" s="295">
        <v>0.75</v>
      </c>
      <c r="U51" s="171" t="s">
        <v>333</v>
      </c>
      <c r="V51" s="171" t="s">
        <v>334</v>
      </c>
      <c r="W51" s="11" t="str">
        <f t="shared" si="1"/>
        <v>En gestión</v>
      </c>
      <c r="X51" s="11" t="str">
        <f t="shared" si="2"/>
        <v>En gestión</v>
      </c>
      <c r="Y51" s="844"/>
      <c r="Z51" s="638"/>
      <c r="AA51" s="638"/>
      <c r="AB51" s="641"/>
      <c r="AC51" s="529"/>
      <c r="AD51" s="265"/>
      <c r="AE51" s="702"/>
      <c r="AF51" s="606"/>
      <c r="AG51" s="606"/>
      <c r="AH51" s="742"/>
      <c r="AI51" s="701"/>
      <c r="AJ51" s="701"/>
      <c r="AK51" s="682"/>
      <c r="AL51" s="682"/>
      <c r="AM51" s="684"/>
      <c r="AN51" s="686"/>
    </row>
    <row r="52" spans="2:40" customFormat="1" ht="114.95" customHeight="1" x14ac:dyDescent="0.3">
      <c r="B52" s="433"/>
      <c r="C52" s="412" t="s">
        <v>335</v>
      </c>
      <c r="D52" s="419" t="s">
        <v>336</v>
      </c>
      <c r="E52" s="419" t="s">
        <v>286</v>
      </c>
      <c r="F52" s="141" t="s">
        <v>337</v>
      </c>
      <c r="G52" s="142" t="s">
        <v>288</v>
      </c>
      <c r="H52" s="143">
        <v>0.05</v>
      </c>
      <c r="I52" s="144">
        <v>44576</v>
      </c>
      <c r="J52" s="144">
        <v>44925</v>
      </c>
      <c r="K52" s="143">
        <v>0.25</v>
      </c>
      <c r="L52" s="105">
        <v>0.5</v>
      </c>
      <c r="M52" s="32">
        <v>0.75</v>
      </c>
      <c r="N52" s="143">
        <v>1</v>
      </c>
      <c r="O52" s="691">
        <v>26832000</v>
      </c>
      <c r="P52" s="691">
        <v>1901421</v>
      </c>
      <c r="Q52" s="68"/>
      <c r="R52" s="688">
        <v>0.75</v>
      </c>
      <c r="S52" s="419" t="s">
        <v>289</v>
      </c>
      <c r="T52" s="295">
        <v>0.75</v>
      </c>
      <c r="U52" s="245" t="s">
        <v>338</v>
      </c>
      <c r="V52" s="171" t="s">
        <v>339</v>
      </c>
      <c r="W52" s="11" t="str">
        <f t="shared" si="1"/>
        <v>En gestión</v>
      </c>
      <c r="X52" s="11" t="str">
        <f t="shared" si="2"/>
        <v>En gestión</v>
      </c>
      <c r="Y52" s="710" t="s">
        <v>340</v>
      </c>
      <c r="Z52" s="636">
        <f>SUMPRODUCT(H52:H57,T52:T57)</f>
        <v>0.75</v>
      </c>
      <c r="AA52" s="636">
        <f>SUMPRODUCT(H52:H57,M52:M57)</f>
        <v>0.75</v>
      </c>
      <c r="AB52" s="639" t="str">
        <f>IF(AA52&lt;1%,"Sin iniciar",IF(AA52=100%,"Terminado","En gestión"))</f>
        <v>En gestión</v>
      </c>
      <c r="AC52" s="528" t="str">
        <f>IF(Z52&lt;1%,"Sin iniciar",IF(Z52=100%,"Terminado","En gestión"))</f>
        <v>En gestión</v>
      </c>
      <c r="AD52" s="263"/>
      <c r="AE52" s="693"/>
      <c r="AF52" s="604"/>
      <c r="AG52" s="464">
        <v>1507430.28</v>
      </c>
      <c r="AH52" s="740">
        <v>28302521</v>
      </c>
      <c r="AI52" s="680" t="s">
        <v>341</v>
      </c>
      <c r="AJ52" s="680" t="s">
        <v>342</v>
      </c>
      <c r="AK52" s="681" t="s">
        <v>295</v>
      </c>
      <c r="AL52" s="681" t="s">
        <v>343</v>
      </c>
      <c r="AM52" s="683" t="s">
        <v>344</v>
      </c>
      <c r="AN52" s="685" t="s">
        <v>345</v>
      </c>
    </row>
    <row r="53" spans="2:40" customFormat="1" ht="114.95" customHeight="1" x14ac:dyDescent="0.3">
      <c r="B53" s="433"/>
      <c r="C53" s="413"/>
      <c r="D53" s="437"/>
      <c r="E53" s="437"/>
      <c r="F53" s="141" t="s">
        <v>346</v>
      </c>
      <c r="G53" s="142" t="s">
        <v>347</v>
      </c>
      <c r="H53" s="143">
        <v>0.2</v>
      </c>
      <c r="I53" s="144">
        <v>44576</v>
      </c>
      <c r="J53" s="144">
        <v>44925</v>
      </c>
      <c r="K53" s="143">
        <v>0.25</v>
      </c>
      <c r="L53" s="105">
        <v>0.5</v>
      </c>
      <c r="M53" s="32">
        <v>0.75</v>
      </c>
      <c r="N53" s="143">
        <v>1</v>
      </c>
      <c r="O53" s="691"/>
      <c r="P53" s="691"/>
      <c r="Q53" s="66"/>
      <c r="R53" s="689"/>
      <c r="S53" s="437"/>
      <c r="T53" s="295">
        <v>0.75</v>
      </c>
      <c r="U53" s="243" t="s">
        <v>347</v>
      </c>
      <c r="V53" s="171" t="s">
        <v>348</v>
      </c>
      <c r="W53" s="11" t="str">
        <f t="shared" si="1"/>
        <v>En gestión</v>
      </c>
      <c r="X53" s="11" t="str">
        <f t="shared" si="2"/>
        <v>En gestión</v>
      </c>
      <c r="Y53" s="711"/>
      <c r="Z53" s="637"/>
      <c r="AA53" s="637"/>
      <c r="AB53" s="640"/>
      <c r="AC53" s="545"/>
      <c r="AD53" s="264"/>
      <c r="AE53" s="687"/>
      <c r="AF53" s="605"/>
      <c r="AG53" s="465"/>
      <c r="AH53" s="741"/>
      <c r="AI53" s="680"/>
      <c r="AJ53" s="680"/>
      <c r="AK53" s="681"/>
      <c r="AL53" s="681"/>
      <c r="AM53" s="683"/>
      <c r="AN53" s="685"/>
    </row>
    <row r="54" spans="2:40" customFormat="1" ht="114.95" customHeight="1" x14ac:dyDescent="0.3">
      <c r="B54" s="433"/>
      <c r="C54" s="413"/>
      <c r="D54" s="437"/>
      <c r="E54" s="437"/>
      <c r="F54" s="141" t="s">
        <v>349</v>
      </c>
      <c r="G54" s="142" t="s">
        <v>350</v>
      </c>
      <c r="H54" s="143">
        <v>0.2</v>
      </c>
      <c r="I54" s="144">
        <v>44576</v>
      </c>
      <c r="J54" s="144">
        <v>44925</v>
      </c>
      <c r="K54" s="143">
        <v>0.25</v>
      </c>
      <c r="L54" s="105">
        <v>0.5</v>
      </c>
      <c r="M54" s="32">
        <v>0.75</v>
      </c>
      <c r="N54" s="143">
        <v>1</v>
      </c>
      <c r="O54" s="691"/>
      <c r="P54" s="691"/>
      <c r="Q54" s="66"/>
      <c r="R54" s="689"/>
      <c r="S54" s="437"/>
      <c r="T54" s="295">
        <v>0.75</v>
      </c>
      <c r="U54" s="234" t="s">
        <v>350</v>
      </c>
      <c r="V54" s="171" t="s">
        <v>351</v>
      </c>
      <c r="W54" s="11" t="str">
        <f t="shared" si="1"/>
        <v>En gestión</v>
      </c>
      <c r="X54" s="11" t="str">
        <f t="shared" si="2"/>
        <v>En gestión</v>
      </c>
      <c r="Y54" s="711"/>
      <c r="Z54" s="637"/>
      <c r="AA54" s="637"/>
      <c r="AB54" s="640"/>
      <c r="AC54" s="545"/>
      <c r="AD54" s="264"/>
      <c r="AE54" s="687"/>
      <c r="AF54" s="605"/>
      <c r="AG54" s="465"/>
      <c r="AH54" s="741"/>
      <c r="AI54" s="680"/>
      <c r="AJ54" s="680"/>
      <c r="AK54" s="681"/>
      <c r="AL54" s="681"/>
      <c r="AM54" s="683"/>
      <c r="AN54" s="685"/>
    </row>
    <row r="55" spans="2:40" customFormat="1" ht="114.95" customHeight="1" x14ac:dyDescent="0.3">
      <c r="B55" s="433"/>
      <c r="C55" s="413"/>
      <c r="D55" s="437"/>
      <c r="E55" s="437"/>
      <c r="F55" s="141" t="s">
        <v>352</v>
      </c>
      <c r="G55" s="142" t="s">
        <v>353</v>
      </c>
      <c r="H55" s="143">
        <v>0.2</v>
      </c>
      <c r="I55" s="144">
        <v>44576</v>
      </c>
      <c r="J55" s="144">
        <v>44925</v>
      </c>
      <c r="K55" s="143">
        <v>0.25</v>
      </c>
      <c r="L55" s="105">
        <v>0.5</v>
      </c>
      <c r="M55" s="32">
        <v>0.75</v>
      </c>
      <c r="N55" s="143">
        <v>1</v>
      </c>
      <c r="O55" s="691"/>
      <c r="P55" s="691"/>
      <c r="Q55" s="66"/>
      <c r="R55" s="689"/>
      <c r="S55" s="437"/>
      <c r="T55" s="295">
        <v>0.75</v>
      </c>
      <c r="U55" s="234" t="s">
        <v>353</v>
      </c>
      <c r="V55" s="171" t="s">
        <v>354</v>
      </c>
      <c r="W55" s="11" t="str">
        <f t="shared" si="1"/>
        <v>En gestión</v>
      </c>
      <c r="X55" s="11" t="str">
        <f t="shared" si="2"/>
        <v>En gestión</v>
      </c>
      <c r="Y55" s="711"/>
      <c r="Z55" s="637"/>
      <c r="AA55" s="637"/>
      <c r="AB55" s="640"/>
      <c r="AC55" s="545"/>
      <c r="AD55" s="264"/>
      <c r="AE55" s="687"/>
      <c r="AF55" s="605"/>
      <c r="AG55" s="465"/>
      <c r="AH55" s="741"/>
      <c r="AI55" s="680"/>
      <c r="AJ55" s="680"/>
      <c r="AK55" s="681"/>
      <c r="AL55" s="681"/>
      <c r="AM55" s="683"/>
      <c r="AN55" s="685"/>
    </row>
    <row r="56" spans="2:40" customFormat="1" ht="114.95" customHeight="1" x14ac:dyDescent="0.3">
      <c r="B56" s="433"/>
      <c r="C56" s="413"/>
      <c r="D56" s="437"/>
      <c r="E56" s="437"/>
      <c r="F56" s="141" t="s">
        <v>355</v>
      </c>
      <c r="G56" s="142" t="s">
        <v>356</v>
      </c>
      <c r="H56" s="143">
        <v>0.2</v>
      </c>
      <c r="I56" s="144">
        <v>44576</v>
      </c>
      <c r="J56" s="144">
        <v>44925</v>
      </c>
      <c r="K56" s="143">
        <v>0.25</v>
      </c>
      <c r="L56" s="105">
        <v>0.5</v>
      </c>
      <c r="M56" s="32">
        <v>0.75</v>
      </c>
      <c r="N56" s="143">
        <v>1</v>
      </c>
      <c r="O56" s="691"/>
      <c r="P56" s="691"/>
      <c r="Q56" s="66"/>
      <c r="R56" s="689"/>
      <c r="S56" s="437"/>
      <c r="T56" s="295">
        <v>0.75</v>
      </c>
      <c r="U56" s="234" t="s">
        <v>356</v>
      </c>
      <c r="V56" s="171" t="s">
        <v>357</v>
      </c>
      <c r="W56" s="11" t="str">
        <f t="shared" si="1"/>
        <v>En gestión</v>
      </c>
      <c r="X56" s="11" t="str">
        <f t="shared" si="2"/>
        <v>En gestión</v>
      </c>
      <c r="Y56" s="711"/>
      <c r="Z56" s="637"/>
      <c r="AA56" s="637"/>
      <c r="AB56" s="640"/>
      <c r="AC56" s="545"/>
      <c r="AD56" s="264"/>
      <c r="AE56" s="687"/>
      <c r="AF56" s="605"/>
      <c r="AG56" s="465"/>
      <c r="AH56" s="741"/>
      <c r="AI56" s="680"/>
      <c r="AJ56" s="680"/>
      <c r="AK56" s="681"/>
      <c r="AL56" s="681"/>
      <c r="AM56" s="683"/>
      <c r="AN56" s="685"/>
    </row>
    <row r="57" spans="2:40" customFormat="1" ht="114.95" customHeight="1" x14ac:dyDescent="0.3">
      <c r="B57" s="433"/>
      <c r="C57" s="414"/>
      <c r="D57" s="420"/>
      <c r="E57" s="420"/>
      <c r="F57" s="141" t="s">
        <v>358</v>
      </c>
      <c r="G57" s="142" t="s">
        <v>304</v>
      </c>
      <c r="H57" s="143">
        <v>0.15</v>
      </c>
      <c r="I57" s="144">
        <v>44576</v>
      </c>
      <c r="J57" s="144">
        <v>44925</v>
      </c>
      <c r="K57" s="143">
        <v>0.25</v>
      </c>
      <c r="L57" s="105">
        <v>0.5</v>
      </c>
      <c r="M57" s="32">
        <v>0.75</v>
      </c>
      <c r="N57" s="143">
        <v>1</v>
      </c>
      <c r="O57" s="691"/>
      <c r="P57" s="691"/>
      <c r="Q57" s="67"/>
      <c r="R57" s="690"/>
      <c r="S57" s="420"/>
      <c r="T57" s="295">
        <v>0.75</v>
      </c>
      <c r="U57" s="171" t="s">
        <v>359</v>
      </c>
      <c r="V57" s="171" t="s">
        <v>360</v>
      </c>
      <c r="W57" s="11" t="str">
        <f t="shared" si="1"/>
        <v>En gestión</v>
      </c>
      <c r="X57" s="11" t="str">
        <f t="shared" si="2"/>
        <v>En gestión</v>
      </c>
      <c r="Y57" s="712"/>
      <c r="Z57" s="638"/>
      <c r="AA57" s="638"/>
      <c r="AB57" s="641"/>
      <c r="AC57" s="529"/>
      <c r="AD57" s="265"/>
      <c r="AE57" s="702"/>
      <c r="AF57" s="606"/>
      <c r="AG57" s="466"/>
      <c r="AH57" s="742"/>
      <c r="AI57" s="701"/>
      <c r="AJ57" s="701"/>
      <c r="AK57" s="682"/>
      <c r="AL57" s="682"/>
      <c r="AM57" s="684"/>
      <c r="AN57" s="686"/>
    </row>
    <row r="58" spans="2:40" customFormat="1" ht="114.95" customHeight="1" x14ac:dyDescent="0.3">
      <c r="B58" s="433"/>
      <c r="C58" s="412" t="s">
        <v>361</v>
      </c>
      <c r="D58" s="419" t="s">
        <v>362</v>
      </c>
      <c r="E58" s="419" t="s">
        <v>286</v>
      </c>
      <c r="F58" s="141" t="s">
        <v>363</v>
      </c>
      <c r="G58" s="142" t="s">
        <v>364</v>
      </c>
      <c r="H58" s="143">
        <v>0.33</v>
      </c>
      <c r="I58" s="144">
        <v>44576</v>
      </c>
      <c r="J58" s="144">
        <v>44925</v>
      </c>
      <c r="K58" s="143">
        <v>0.25</v>
      </c>
      <c r="L58" s="105">
        <v>0.5</v>
      </c>
      <c r="M58" s="32">
        <v>0.75</v>
      </c>
      <c r="N58" s="143">
        <v>1</v>
      </c>
      <c r="O58" s="691">
        <v>51600000</v>
      </c>
      <c r="P58" s="691">
        <v>1901421</v>
      </c>
      <c r="Q58" s="68"/>
      <c r="R58" s="688">
        <v>0.75</v>
      </c>
      <c r="S58" s="419" t="s">
        <v>289</v>
      </c>
      <c r="T58" s="295">
        <v>0.75</v>
      </c>
      <c r="U58" s="171" t="s">
        <v>365</v>
      </c>
      <c r="V58" s="171" t="s">
        <v>366</v>
      </c>
      <c r="W58" s="11" t="str">
        <f t="shared" si="1"/>
        <v>En gestión</v>
      </c>
      <c r="X58" s="11" t="str">
        <f t="shared" si="2"/>
        <v>En gestión</v>
      </c>
      <c r="Y58" s="710" t="s">
        <v>367</v>
      </c>
      <c r="Z58" s="636">
        <f>SUMPRODUCT(H58:H60,T58:T60)</f>
        <v>0.75</v>
      </c>
      <c r="AA58" s="636">
        <f>SUMPRODUCT(H58:H60,M58:M60)</f>
        <v>0.75</v>
      </c>
      <c r="AB58" s="639" t="str">
        <f>IF(AA58&lt;1%,"Sin iniciar",IF(AA58=100%,"Terminado","En gestión"))</f>
        <v>En gestión</v>
      </c>
      <c r="AC58" s="528" t="str">
        <f>IF(Z58&lt;1%,"Sin iniciar",IF(Z58=100%,"Terminado","En gestión"))</f>
        <v>En gestión</v>
      </c>
      <c r="AD58" s="263"/>
      <c r="AE58" s="693"/>
      <c r="AF58" s="604"/>
      <c r="AG58" s="464">
        <v>1507430.2826087</v>
      </c>
      <c r="AH58" s="740">
        <v>53070521</v>
      </c>
      <c r="AI58" s="680" t="s">
        <v>368</v>
      </c>
      <c r="AJ58" s="680" t="s">
        <v>369</v>
      </c>
      <c r="AK58" s="681" t="s">
        <v>295</v>
      </c>
      <c r="AL58" s="681" t="s">
        <v>370</v>
      </c>
      <c r="AM58" s="683" t="s">
        <v>371</v>
      </c>
      <c r="AN58" s="685" t="s">
        <v>345</v>
      </c>
    </row>
    <row r="59" spans="2:40" customFormat="1" ht="114.95" customHeight="1" x14ac:dyDescent="0.3">
      <c r="B59" s="433"/>
      <c r="C59" s="413"/>
      <c r="D59" s="437"/>
      <c r="E59" s="437"/>
      <c r="F59" s="141" t="s">
        <v>372</v>
      </c>
      <c r="G59" s="142" t="s">
        <v>373</v>
      </c>
      <c r="H59" s="143">
        <v>0.33</v>
      </c>
      <c r="I59" s="144">
        <v>44576</v>
      </c>
      <c r="J59" s="144">
        <v>44925</v>
      </c>
      <c r="K59" s="143">
        <v>0.25</v>
      </c>
      <c r="L59" s="105">
        <v>0.5</v>
      </c>
      <c r="M59" s="32">
        <v>0.75</v>
      </c>
      <c r="N59" s="143">
        <v>1</v>
      </c>
      <c r="O59" s="691"/>
      <c r="P59" s="691"/>
      <c r="Q59" s="66"/>
      <c r="R59" s="689"/>
      <c r="S59" s="437"/>
      <c r="T59" s="295">
        <v>0.75</v>
      </c>
      <c r="U59" s="171" t="s">
        <v>374</v>
      </c>
      <c r="V59" s="171" t="s">
        <v>375</v>
      </c>
      <c r="W59" s="11" t="str">
        <f t="shared" si="1"/>
        <v>En gestión</v>
      </c>
      <c r="X59" s="11" t="str">
        <f t="shared" si="2"/>
        <v>En gestión</v>
      </c>
      <c r="Y59" s="711"/>
      <c r="Z59" s="637"/>
      <c r="AA59" s="637"/>
      <c r="AB59" s="640"/>
      <c r="AC59" s="545"/>
      <c r="AD59" s="264"/>
      <c r="AE59" s="687"/>
      <c r="AF59" s="605"/>
      <c r="AG59" s="465"/>
      <c r="AH59" s="741"/>
      <c r="AI59" s="680"/>
      <c r="AJ59" s="680"/>
      <c r="AK59" s="681"/>
      <c r="AL59" s="681"/>
      <c r="AM59" s="683"/>
      <c r="AN59" s="685"/>
    </row>
    <row r="60" spans="2:40" customFormat="1" ht="114.95" customHeight="1" x14ac:dyDescent="0.3">
      <c r="B60" s="433"/>
      <c r="C60" s="414"/>
      <c r="D60" s="420"/>
      <c r="E60" s="420"/>
      <c r="F60" s="141" t="s">
        <v>376</v>
      </c>
      <c r="G60" s="142" t="s">
        <v>377</v>
      </c>
      <c r="H60" s="143">
        <v>0.34</v>
      </c>
      <c r="I60" s="144">
        <v>44576</v>
      </c>
      <c r="J60" s="144">
        <v>44925</v>
      </c>
      <c r="K60" s="143">
        <v>0.25</v>
      </c>
      <c r="L60" s="105">
        <v>0.5</v>
      </c>
      <c r="M60" s="32">
        <v>0.75</v>
      </c>
      <c r="N60" s="143">
        <v>1</v>
      </c>
      <c r="O60" s="691"/>
      <c r="P60" s="691"/>
      <c r="Q60" s="67"/>
      <c r="R60" s="690"/>
      <c r="S60" s="746"/>
      <c r="T60" s="295">
        <v>0.75</v>
      </c>
      <c r="U60" s="171" t="s">
        <v>378</v>
      </c>
      <c r="V60" s="171" t="s">
        <v>379</v>
      </c>
      <c r="W60" s="11" t="str">
        <f t="shared" si="1"/>
        <v>En gestión</v>
      </c>
      <c r="X60" s="11" t="str">
        <f t="shared" si="2"/>
        <v>En gestión</v>
      </c>
      <c r="Y60" s="712"/>
      <c r="Z60" s="638"/>
      <c r="AA60" s="638"/>
      <c r="AB60" s="641"/>
      <c r="AC60" s="529"/>
      <c r="AD60" s="265"/>
      <c r="AE60" s="702"/>
      <c r="AF60" s="606"/>
      <c r="AG60" s="466"/>
      <c r="AH60" s="742"/>
      <c r="AI60" s="701"/>
      <c r="AJ60" s="701"/>
      <c r="AK60" s="682"/>
      <c r="AL60" s="682"/>
      <c r="AM60" s="684"/>
      <c r="AN60" s="686"/>
    </row>
    <row r="61" spans="2:40" customFormat="1" ht="114.95" customHeight="1" x14ac:dyDescent="0.3">
      <c r="B61" s="433"/>
      <c r="C61" s="145" t="s">
        <v>380</v>
      </c>
      <c r="D61" s="142" t="s">
        <v>381</v>
      </c>
      <c r="E61" s="142" t="s">
        <v>286</v>
      </c>
      <c r="F61" s="141" t="s">
        <v>382</v>
      </c>
      <c r="G61" s="142" t="s">
        <v>383</v>
      </c>
      <c r="H61" s="143">
        <v>1</v>
      </c>
      <c r="I61" s="144">
        <v>44576</v>
      </c>
      <c r="J61" s="144">
        <v>44925</v>
      </c>
      <c r="K61" s="143">
        <v>0.25</v>
      </c>
      <c r="L61" s="105">
        <v>0.5</v>
      </c>
      <c r="M61" s="32">
        <v>0.75</v>
      </c>
      <c r="N61" s="143">
        <v>1</v>
      </c>
      <c r="O61" s="197">
        <v>49000000</v>
      </c>
      <c r="P61" s="197">
        <v>0</v>
      </c>
      <c r="Q61" s="66"/>
      <c r="R61" s="310">
        <v>0.75</v>
      </c>
      <c r="S61" s="204" t="s">
        <v>289</v>
      </c>
      <c r="T61" s="295">
        <v>0.75</v>
      </c>
      <c r="U61" s="171" t="s">
        <v>384</v>
      </c>
      <c r="V61" s="171" t="s">
        <v>385</v>
      </c>
      <c r="W61" s="11" t="str">
        <f t="shared" si="1"/>
        <v>En gestión</v>
      </c>
      <c r="X61" s="11" t="str">
        <f t="shared" si="2"/>
        <v>En gestión</v>
      </c>
      <c r="Y61" s="250" t="s">
        <v>384</v>
      </c>
      <c r="Z61" s="293">
        <f>SUMPRODUCT(H61:H61,T61:T61)</f>
        <v>0.75</v>
      </c>
      <c r="AA61" s="293">
        <f>SUMPRODUCT(H61:H61,M61:M61)</f>
        <v>0.75</v>
      </c>
      <c r="AB61" s="34" t="str">
        <f>IF(AA61&lt;1%,"Sin iniciar",IF(AA61=100%,"Terminado","En gestión"))</f>
        <v>En gestión</v>
      </c>
      <c r="AC61" s="35" t="str">
        <f>IF(Z61&lt;1%,"Sin iniciar",IF(Z61=100%,"Terminado","En gestión"))</f>
        <v>En gestión</v>
      </c>
      <c r="AD61" s="229"/>
      <c r="AE61" s="266"/>
      <c r="AF61" s="78"/>
      <c r="AG61" s="78"/>
      <c r="AH61" s="269">
        <v>79427666.666666701</v>
      </c>
      <c r="AI61" s="87" t="s">
        <v>386</v>
      </c>
      <c r="AJ61" s="88" t="s">
        <v>387</v>
      </c>
      <c r="AK61" s="218" t="s">
        <v>295</v>
      </c>
      <c r="AL61" s="218" t="s">
        <v>296</v>
      </c>
      <c r="AM61" s="274" t="s">
        <v>297</v>
      </c>
      <c r="AN61" s="239" t="s">
        <v>388</v>
      </c>
    </row>
    <row r="62" spans="2:40" customFormat="1" ht="114.95" customHeight="1" x14ac:dyDescent="0.3">
      <c r="B62" s="433"/>
      <c r="C62" s="145" t="s">
        <v>389</v>
      </c>
      <c r="D62" s="142" t="s">
        <v>390</v>
      </c>
      <c r="E62" s="142" t="s">
        <v>286</v>
      </c>
      <c r="F62" s="141" t="s">
        <v>391</v>
      </c>
      <c r="G62" s="142" t="s">
        <v>392</v>
      </c>
      <c r="H62" s="143">
        <v>1</v>
      </c>
      <c r="I62" s="144" t="s">
        <v>393</v>
      </c>
      <c r="J62" s="144">
        <v>44915</v>
      </c>
      <c r="K62" s="143">
        <v>0.25</v>
      </c>
      <c r="L62" s="105">
        <v>0.5</v>
      </c>
      <c r="M62" s="32">
        <v>0.75</v>
      </c>
      <c r="N62" s="143">
        <v>1</v>
      </c>
      <c r="O62" s="197">
        <v>56100000</v>
      </c>
      <c r="P62" s="197">
        <v>0</v>
      </c>
      <c r="Q62" s="33"/>
      <c r="R62" s="48">
        <v>0.75</v>
      </c>
      <c r="S62" s="205" t="s">
        <v>394</v>
      </c>
      <c r="T62" s="295">
        <v>0.75</v>
      </c>
      <c r="U62" s="171" t="s">
        <v>395</v>
      </c>
      <c r="V62" s="171" t="s">
        <v>396</v>
      </c>
      <c r="W62" s="11" t="str">
        <f t="shared" si="1"/>
        <v>En gestión</v>
      </c>
      <c r="X62" s="11" t="str">
        <f t="shared" si="2"/>
        <v>En gestión</v>
      </c>
      <c r="Y62" s="251" t="s">
        <v>397</v>
      </c>
      <c r="Z62" s="293">
        <f>SUMPRODUCT(H62:H62,T62:T62)</f>
        <v>0.75</v>
      </c>
      <c r="AA62" s="293">
        <f>SUMPRODUCT(H62:H62,M62:M62)</f>
        <v>0.75</v>
      </c>
      <c r="AB62" s="34" t="str">
        <f>IF(AA62&lt;1%,"Sin iniciar",IF(AA62=100%,"Terminado","En gestión"))</f>
        <v>En gestión</v>
      </c>
      <c r="AC62" s="35" t="str">
        <f>IF(Z62&lt;1%,"Sin iniciar",IF(Z62=100%,"Terminado","En gestión"))</f>
        <v>En gestión</v>
      </c>
      <c r="AD62" s="229"/>
      <c r="AE62" s="266"/>
      <c r="AF62" s="78"/>
      <c r="AG62" s="78"/>
      <c r="AH62" s="269">
        <v>56100000</v>
      </c>
      <c r="AI62" s="87" t="s">
        <v>398</v>
      </c>
      <c r="AJ62" s="88" t="s">
        <v>399</v>
      </c>
      <c r="AK62" s="218" t="s">
        <v>295</v>
      </c>
      <c r="AL62" s="218" t="s">
        <v>400</v>
      </c>
      <c r="AM62" s="274" t="s">
        <v>401</v>
      </c>
      <c r="AN62" s="239" t="s">
        <v>402</v>
      </c>
    </row>
    <row r="63" spans="2:40" customFormat="1" ht="114.95" customHeight="1" x14ac:dyDescent="0.3">
      <c r="B63" s="433"/>
      <c r="C63" s="412" t="s">
        <v>403</v>
      </c>
      <c r="D63" s="419" t="s">
        <v>404</v>
      </c>
      <c r="E63" s="419" t="s">
        <v>286</v>
      </c>
      <c r="F63" s="141" t="s">
        <v>405</v>
      </c>
      <c r="G63" s="142" t="s">
        <v>288</v>
      </c>
      <c r="H63" s="143">
        <v>0.05</v>
      </c>
      <c r="I63" s="144">
        <v>44576</v>
      </c>
      <c r="J63" s="144">
        <v>44925</v>
      </c>
      <c r="K63" s="143">
        <v>0.25</v>
      </c>
      <c r="L63" s="105">
        <v>0.5</v>
      </c>
      <c r="M63" s="32">
        <v>0.75</v>
      </c>
      <c r="N63" s="143">
        <v>1</v>
      </c>
      <c r="O63" s="691">
        <v>49000000</v>
      </c>
      <c r="P63" s="691">
        <v>0</v>
      </c>
      <c r="Q63" s="68"/>
      <c r="R63" s="688">
        <v>0.75</v>
      </c>
      <c r="S63" s="419" t="s">
        <v>289</v>
      </c>
      <c r="T63" s="295">
        <v>0.75</v>
      </c>
      <c r="U63" s="171" t="s">
        <v>318</v>
      </c>
      <c r="V63" s="171" t="s">
        <v>406</v>
      </c>
      <c r="W63" s="11" t="str">
        <f t="shared" si="1"/>
        <v>En gestión</v>
      </c>
      <c r="X63" s="11" t="str">
        <f t="shared" si="2"/>
        <v>En gestión</v>
      </c>
      <c r="Y63" s="710" t="s">
        <v>407</v>
      </c>
      <c r="Z63" s="636">
        <f>SUMPRODUCT(H63:H67,T63:T67)</f>
        <v>0.75</v>
      </c>
      <c r="AA63" s="636">
        <f>SUMPRODUCT(H63:H67,M63:M67)</f>
        <v>0.75</v>
      </c>
      <c r="AB63" s="639" t="str">
        <f>IF(AA63&lt;1%,"Sin iniciar",IF(AA63=100%,"Terminado","En gestión"))</f>
        <v>En gestión</v>
      </c>
      <c r="AC63" s="528" t="str">
        <f>IF(Z63&lt;1%,"Sin iniciar",IF(Z63=100%,"Terminado","En gestión"))</f>
        <v>En gestión</v>
      </c>
      <c r="AD63" s="263"/>
      <c r="AE63" s="693"/>
      <c r="AF63" s="604"/>
      <c r="AG63" s="604"/>
      <c r="AH63" s="740">
        <v>48720000</v>
      </c>
      <c r="AI63" s="680" t="s">
        <v>408</v>
      </c>
      <c r="AJ63" s="680" t="s">
        <v>409</v>
      </c>
      <c r="AK63" s="681" t="s">
        <v>295</v>
      </c>
      <c r="AL63" s="681" t="s">
        <v>296</v>
      </c>
      <c r="AM63" s="683" t="s">
        <v>297</v>
      </c>
      <c r="AN63" s="685" t="s">
        <v>410</v>
      </c>
    </row>
    <row r="64" spans="2:40" customFormat="1" ht="114.95" customHeight="1" x14ac:dyDescent="0.3">
      <c r="B64" s="433"/>
      <c r="C64" s="413"/>
      <c r="D64" s="437"/>
      <c r="E64" s="437"/>
      <c r="F64" s="141" t="s">
        <v>411</v>
      </c>
      <c r="G64" s="142" t="s">
        <v>412</v>
      </c>
      <c r="H64" s="143">
        <v>0.1</v>
      </c>
      <c r="I64" s="144">
        <v>44576</v>
      </c>
      <c r="J64" s="144">
        <v>44925</v>
      </c>
      <c r="K64" s="143">
        <v>0.25</v>
      </c>
      <c r="L64" s="105">
        <v>0.5</v>
      </c>
      <c r="M64" s="32">
        <v>0.75</v>
      </c>
      <c r="N64" s="143">
        <v>1</v>
      </c>
      <c r="O64" s="691"/>
      <c r="P64" s="691"/>
      <c r="Q64" s="66"/>
      <c r="R64" s="689"/>
      <c r="S64" s="437"/>
      <c r="T64" s="295">
        <v>0.75</v>
      </c>
      <c r="U64" s="171" t="s">
        <v>413</v>
      </c>
      <c r="V64" s="171" t="s">
        <v>414</v>
      </c>
      <c r="W64" s="11" t="str">
        <f t="shared" si="1"/>
        <v>En gestión</v>
      </c>
      <c r="X64" s="11" t="str">
        <f t="shared" si="2"/>
        <v>En gestión</v>
      </c>
      <c r="Y64" s="711"/>
      <c r="Z64" s="637"/>
      <c r="AA64" s="637"/>
      <c r="AB64" s="640"/>
      <c r="AC64" s="545"/>
      <c r="AD64" s="264"/>
      <c r="AE64" s="687"/>
      <c r="AF64" s="605"/>
      <c r="AG64" s="605"/>
      <c r="AH64" s="741"/>
      <c r="AI64" s="680"/>
      <c r="AJ64" s="680"/>
      <c r="AK64" s="681"/>
      <c r="AL64" s="681"/>
      <c r="AM64" s="683"/>
      <c r="AN64" s="685"/>
    </row>
    <row r="65" spans="2:40" customFormat="1" ht="114.95" customHeight="1" x14ac:dyDescent="0.3">
      <c r="B65" s="433"/>
      <c r="C65" s="413"/>
      <c r="D65" s="437"/>
      <c r="E65" s="437"/>
      <c r="F65" s="141" t="s">
        <v>415</v>
      </c>
      <c r="G65" s="142" t="s">
        <v>416</v>
      </c>
      <c r="H65" s="143">
        <v>0.3</v>
      </c>
      <c r="I65" s="144">
        <v>44576</v>
      </c>
      <c r="J65" s="144">
        <v>44925</v>
      </c>
      <c r="K65" s="143">
        <v>0.25</v>
      </c>
      <c r="L65" s="105">
        <v>0.5</v>
      </c>
      <c r="M65" s="32">
        <v>0.75</v>
      </c>
      <c r="N65" s="143">
        <v>1</v>
      </c>
      <c r="O65" s="691"/>
      <c r="P65" s="691"/>
      <c r="Q65" s="66"/>
      <c r="R65" s="689"/>
      <c r="S65" s="437"/>
      <c r="T65" s="295">
        <v>0.75</v>
      </c>
      <c r="U65" s="171" t="s">
        <v>417</v>
      </c>
      <c r="V65" s="171" t="s">
        <v>418</v>
      </c>
      <c r="W65" s="11" t="str">
        <f t="shared" si="1"/>
        <v>En gestión</v>
      </c>
      <c r="X65" s="11" t="str">
        <f t="shared" si="2"/>
        <v>En gestión</v>
      </c>
      <c r="Y65" s="711"/>
      <c r="Z65" s="637"/>
      <c r="AA65" s="637"/>
      <c r="AB65" s="640"/>
      <c r="AC65" s="545"/>
      <c r="AD65" s="264"/>
      <c r="AE65" s="687"/>
      <c r="AF65" s="605"/>
      <c r="AG65" s="605"/>
      <c r="AH65" s="741"/>
      <c r="AI65" s="680"/>
      <c r="AJ65" s="680"/>
      <c r="AK65" s="681"/>
      <c r="AL65" s="681"/>
      <c r="AM65" s="683"/>
      <c r="AN65" s="685"/>
    </row>
    <row r="66" spans="2:40" customFormat="1" ht="114.95" customHeight="1" x14ac:dyDescent="0.3">
      <c r="B66" s="433"/>
      <c r="C66" s="413"/>
      <c r="D66" s="437"/>
      <c r="E66" s="437"/>
      <c r="F66" s="141" t="s">
        <v>419</v>
      </c>
      <c r="G66" s="142" t="s">
        <v>420</v>
      </c>
      <c r="H66" s="143">
        <v>0.3</v>
      </c>
      <c r="I66" s="144">
        <v>44576</v>
      </c>
      <c r="J66" s="144">
        <v>44925</v>
      </c>
      <c r="K66" s="143">
        <v>0.25</v>
      </c>
      <c r="L66" s="105">
        <v>0.5</v>
      </c>
      <c r="M66" s="32">
        <v>0.75</v>
      </c>
      <c r="N66" s="143">
        <v>1</v>
      </c>
      <c r="O66" s="691"/>
      <c r="P66" s="691"/>
      <c r="Q66" s="66"/>
      <c r="R66" s="689"/>
      <c r="S66" s="437"/>
      <c r="T66" s="295">
        <v>0.75</v>
      </c>
      <c r="U66" s="171" t="s">
        <v>421</v>
      </c>
      <c r="V66" s="171" t="s">
        <v>422</v>
      </c>
      <c r="W66" s="11" t="str">
        <f t="shared" si="1"/>
        <v>En gestión</v>
      </c>
      <c r="X66" s="11" t="str">
        <f t="shared" si="2"/>
        <v>En gestión</v>
      </c>
      <c r="Y66" s="711"/>
      <c r="Z66" s="637"/>
      <c r="AA66" s="637"/>
      <c r="AB66" s="640"/>
      <c r="AC66" s="545"/>
      <c r="AD66" s="264"/>
      <c r="AE66" s="687"/>
      <c r="AF66" s="605"/>
      <c r="AG66" s="605"/>
      <c r="AH66" s="741"/>
      <c r="AI66" s="680"/>
      <c r="AJ66" s="680"/>
      <c r="AK66" s="681"/>
      <c r="AL66" s="681"/>
      <c r="AM66" s="683"/>
      <c r="AN66" s="685"/>
    </row>
    <row r="67" spans="2:40" customFormat="1" ht="114.95" customHeight="1" x14ac:dyDescent="0.3">
      <c r="B67" s="433"/>
      <c r="C67" s="414"/>
      <c r="D67" s="420"/>
      <c r="E67" s="420"/>
      <c r="F67" s="141" t="s">
        <v>423</v>
      </c>
      <c r="G67" s="142" t="s">
        <v>424</v>
      </c>
      <c r="H67" s="143">
        <v>0.25</v>
      </c>
      <c r="I67" s="144">
        <v>44576</v>
      </c>
      <c r="J67" s="144">
        <v>44925</v>
      </c>
      <c r="K67" s="143">
        <v>0.25</v>
      </c>
      <c r="L67" s="105">
        <v>0.5</v>
      </c>
      <c r="M67" s="32">
        <v>0.75</v>
      </c>
      <c r="N67" s="143">
        <v>1</v>
      </c>
      <c r="O67" s="691"/>
      <c r="P67" s="691"/>
      <c r="Q67" s="66"/>
      <c r="R67" s="745"/>
      <c r="S67" s="420"/>
      <c r="T67" s="295">
        <v>0.75</v>
      </c>
      <c r="U67" s="171" t="s">
        <v>417</v>
      </c>
      <c r="V67" s="171" t="s">
        <v>418</v>
      </c>
      <c r="W67" s="11" t="str">
        <f t="shared" si="1"/>
        <v>En gestión</v>
      </c>
      <c r="X67" s="11" t="str">
        <f t="shared" si="2"/>
        <v>En gestión</v>
      </c>
      <c r="Y67" s="712"/>
      <c r="Z67" s="638"/>
      <c r="AA67" s="638"/>
      <c r="AB67" s="641"/>
      <c r="AC67" s="529"/>
      <c r="AD67" s="265"/>
      <c r="AE67" s="702"/>
      <c r="AF67" s="606"/>
      <c r="AG67" s="606"/>
      <c r="AH67" s="742"/>
      <c r="AI67" s="701"/>
      <c r="AJ67" s="701"/>
      <c r="AK67" s="682"/>
      <c r="AL67" s="682"/>
      <c r="AM67" s="684"/>
      <c r="AN67" s="686"/>
    </row>
    <row r="68" spans="2:40" customFormat="1" ht="114.95" customHeight="1" x14ac:dyDescent="0.25">
      <c r="B68" s="433"/>
      <c r="C68" s="412" t="s">
        <v>425</v>
      </c>
      <c r="D68" s="438" t="s">
        <v>426</v>
      </c>
      <c r="E68" s="438" t="s">
        <v>286</v>
      </c>
      <c r="F68" s="141" t="s">
        <v>427</v>
      </c>
      <c r="G68" s="142" t="s">
        <v>428</v>
      </c>
      <c r="H68" s="143">
        <v>0.2</v>
      </c>
      <c r="I68" s="144">
        <v>44576</v>
      </c>
      <c r="J68" s="144">
        <v>44742</v>
      </c>
      <c r="K68" s="143">
        <v>0.5</v>
      </c>
      <c r="L68" s="105">
        <v>1</v>
      </c>
      <c r="M68" s="32">
        <v>1</v>
      </c>
      <c r="N68" s="143">
        <v>1</v>
      </c>
      <c r="O68" s="691">
        <v>163866667</v>
      </c>
      <c r="P68" s="691">
        <v>7391377</v>
      </c>
      <c r="Q68" s="66"/>
      <c r="R68" s="743">
        <v>0.5</v>
      </c>
      <c r="S68" s="438" t="s">
        <v>429</v>
      </c>
      <c r="T68" s="295">
        <v>1</v>
      </c>
      <c r="U68" s="171" t="s">
        <v>140</v>
      </c>
      <c r="V68" s="171" t="s">
        <v>140</v>
      </c>
      <c r="W68" s="11" t="str">
        <f t="shared" si="1"/>
        <v>Terminado</v>
      </c>
      <c r="X68" s="11" t="str">
        <f t="shared" si="2"/>
        <v>Terminado</v>
      </c>
      <c r="Y68" s="845" t="s">
        <v>430</v>
      </c>
      <c r="Z68" s="824">
        <f>SUMPRODUCT(H68:H69,T68:T69)</f>
        <v>0.60000000000000009</v>
      </c>
      <c r="AA68" s="824">
        <f>SUMPRODUCT(H68:H69,M68:M69)</f>
        <v>0.84000000000000008</v>
      </c>
      <c r="AB68" s="528" t="str">
        <f>IF(AA68&lt;1%,"Sin iniciar",IF(AA68=100%,"Terminado","En gestión"))</f>
        <v>En gestión</v>
      </c>
      <c r="AC68" s="528" t="str">
        <f>IF(Z68&lt;1%,"Sin iniciar",IF(Z68=100%,"Terminado","En gestión"))</f>
        <v>En gestión</v>
      </c>
      <c r="AD68" s="825" t="s">
        <v>431</v>
      </c>
      <c r="AE68" s="693"/>
      <c r="AF68" s="604"/>
      <c r="AG68" s="694">
        <v>5860019.7400000002</v>
      </c>
      <c r="AH68" s="740">
        <v>160952120.31999999</v>
      </c>
      <c r="AI68" s="680" t="s">
        <v>432</v>
      </c>
      <c r="AJ68" s="680" t="s">
        <v>433</v>
      </c>
      <c r="AK68" s="681" t="s">
        <v>295</v>
      </c>
      <c r="AL68" s="681" t="s">
        <v>343</v>
      </c>
      <c r="AM68" s="683" t="s">
        <v>344</v>
      </c>
      <c r="AN68" s="685" t="s">
        <v>434</v>
      </c>
    </row>
    <row r="69" spans="2:40" customFormat="1" ht="114.95" customHeight="1" x14ac:dyDescent="0.25">
      <c r="B69" s="433"/>
      <c r="C69" s="414"/>
      <c r="D69" s="439"/>
      <c r="E69" s="439"/>
      <c r="F69" s="141" t="s">
        <v>435</v>
      </c>
      <c r="G69" s="142" t="s">
        <v>436</v>
      </c>
      <c r="H69" s="143">
        <v>0.8</v>
      </c>
      <c r="I69" s="144">
        <v>44743</v>
      </c>
      <c r="J69" s="144">
        <v>44925</v>
      </c>
      <c r="K69" s="143">
        <v>0</v>
      </c>
      <c r="L69" s="105">
        <v>0</v>
      </c>
      <c r="M69" s="32">
        <v>0.8</v>
      </c>
      <c r="N69" s="143">
        <v>1</v>
      </c>
      <c r="O69" s="691"/>
      <c r="P69" s="691"/>
      <c r="Q69" s="67"/>
      <c r="R69" s="744"/>
      <c r="S69" s="439"/>
      <c r="T69" s="295">
        <v>0.5</v>
      </c>
      <c r="U69" s="171" t="s">
        <v>437</v>
      </c>
      <c r="V69" s="171" t="s">
        <v>438</v>
      </c>
      <c r="W69" s="11" t="str">
        <f t="shared" si="1"/>
        <v>En gestión</v>
      </c>
      <c r="X69" s="11" t="str">
        <f t="shared" si="2"/>
        <v>En gestión</v>
      </c>
      <c r="Y69" s="846"/>
      <c r="Z69" s="671"/>
      <c r="AA69" s="671"/>
      <c r="AB69" s="529"/>
      <c r="AC69" s="529"/>
      <c r="AD69" s="826"/>
      <c r="AE69" s="702"/>
      <c r="AF69" s="605"/>
      <c r="AG69" s="465"/>
      <c r="AH69" s="742"/>
      <c r="AI69" s="680"/>
      <c r="AJ69" s="680"/>
      <c r="AK69" s="681"/>
      <c r="AL69" s="681"/>
      <c r="AM69" s="683"/>
      <c r="AN69" s="686"/>
    </row>
    <row r="70" spans="2:40" customFormat="1" ht="114.95" customHeight="1" x14ac:dyDescent="0.3">
      <c r="B70" s="433"/>
      <c r="C70" s="412" t="s">
        <v>439</v>
      </c>
      <c r="D70" s="419" t="s">
        <v>440</v>
      </c>
      <c r="E70" s="419" t="s">
        <v>286</v>
      </c>
      <c r="F70" s="141" t="s">
        <v>441</v>
      </c>
      <c r="G70" s="142" t="s">
        <v>442</v>
      </c>
      <c r="H70" s="143">
        <v>0.3</v>
      </c>
      <c r="I70" s="144">
        <v>44576</v>
      </c>
      <c r="J70" s="144">
        <v>44925</v>
      </c>
      <c r="K70" s="143">
        <v>0.25</v>
      </c>
      <c r="L70" s="105">
        <v>0.5</v>
      </c>
      <c r="M70" s="32">
        <v>0.75</v>
      </c>
      <c r="N70" s="143">
        <v>1</v>
      </c>
      <c r="O70" s="691">
        <v>103366667</v>
      </c>
      <c r="P70" s="691">
        <v>5082586</v>
      </c>
      <c r="Q70" s="68"/>
      <c r="R70" s="688">
        <v>0.75</v>
      </c>
      <c r="S70" s="419" t="s">
        <v>289</v>
      </c>
      <c r="T70" s="295">
        <v>0.75</v>
      </c>
      <c r="U70" s="235" t="s">
        <v>443</v>
      </c>
      <c r="V70" s="171" t="s">
        <v>444</v>
      </c>
      <c r="W70" s="11" t="str">
        <f t="shared" ref="W70:W133" si="5">IF(M70&lt;1%,"Sin iniciar",IF(M70=100%,"Terminado","En gestión"))</f>
        <v>En gestión</v>
      </c>
      <c r="X70" s="11" t="str">
        <f t="shared" si="2"/>
        <v>En gestión</v>
      </c>
      <c r="Y70" s="710" t="s">
        <v>445</v>
      </c>
      <c r="Z70" s="636">
        <f>SUMPRODUCT(H70:H72,T70:T72)</f>
        <v>0.75</v>
      </c>
      <c r="AA70" s="636">
        <f>SUMPRODUCT(H70:H72,M70:M72)</f>
        <v>0.75</v>
      </c>
      <c r="AB70" s="639" t="str">
        <f t="shared" ref="AB70:AB80" si="6">IF(AA70&lt;1%,"Sin iniciar",IF(AA70=100%,"Terminado","En gestión"))</f>
        <v>En gestión</v>
      </c>
      <c r="AC70" s="528" t="str">
        <f t="shared" ref="AC70:AC80" si="7">IF(Z70&lt;1%,"Sin iniciar",IF(Z70=100%,"Terminado","En gestión"))</f>
        <v>En gestión</v>
      </c>
      <c r="AD70" s="263"/>
      <c r="AE70" s="693"/>
      <c r="AF70" s="604"/>
      <c r="AG70" s="694">
        <v>4029629.74</v>
      </c>
      <c r="AH70" s="740">
        <v>101594666.67</v>
      </c>
      <c r="AI70" s="739" t="s">
        <v>446</v>
      </c>
      <c r="AJ70" s="739" t="s">
        <v>447</v>
      </c>
      <c r="AK70" s="681" t="s">
        <v>295</v>
      </c>
      <c r="AL70" s="681" t="s">
        <v>448</v>
      </c>
      <c r="AM70" s="683" t="s">
        <v>449</v>
      </c>
      <c r="AN70" s="685" t="s">
        <v>450</v>
      </c>
    </row>
    <row r="71" spans="2:40" customFormat="1" ht="114.95" customHeight="1" x14ac:dyDescent="0.3">
      <c r="B71" s="433"/>
      <c r="C71" s="413"/>
      <c r="D71" s="437"/>
      <c r="E71" s="437"/>
      <c r="F71" s="141" t="s">
        <v>451</v>
      </c>
      <c r="G71" s="142" t="s">
        <v>452</v>
      </c>
      <c r="H71" s="143">
        <v>0.4</v>
      </c>
      <c r="I71" s="144">
        <v>44576</v>
      </c>
      <c r="J71" s="144">
        <v>44925</v>
      </c>
      <c r="K71" s="143">
        <v>0.25</v>
      </c>
      <c r="L71" s="105">
        <v>0.5</v>
      </c>
      <c r="M71" s="32">
        <v>0.75</v>
      </c>
      <c r="N71" s="143">
        <v>1</v>
      </c>
      <c r="O71" s="691"/>
      <c r="P71" s="691"/>
      <c r="Q71" s="66"/>
      <c r="R71" s="689"/>
      <c r="S71" s="437"/>
      <c r="T71" s="295">
        <v>0.75</v>
      </c>
      <c r="U71" s="236" t="s">
        <v>453</v>
      </c>
      <c r="V71" s="171" t="s">
        <v>454</v>
      </c>
      <c r="W71" s="11" t="str">
        <f t="shared" si="5"/>
        <v>En gestión</v>
      </c>
      <c r="X71" s="11" t="str">
        <f t="shared" si="2"/>
        <v>En gestión</v>
      </c>
      <c r="Y71" s="711"/>
      <c r="Z71" s="637"/>
      <c r="AA71" s="637"/>
      <c r="AB71" s="640"/>
      <c r="AC71" s="545"/>
      <c r="AD71" s="264"/>
      <c r="AE71" s="687"/>
      <c r="AF71" s="605"/>
      <c r="AG71" s="465"/>
      <c r="AH71" s="741"/>
      <c r="AI71" s="680"/>
      <c r="AJ71" s="680"/>
      <c r="AK71" s="681"/>
      <c r="AL71" s="681"/>
      <c r="AM71" s="683"/>
      <c r="AN71" s="685"/>
    </row>
    <row r="72" spans="2:40" customFormat="1" ht="114.95" customHeight="1" x14ac:dyDescent="0.3">
      <c r="B72" s="433"/>
      <c r="C72" s="414"/>
      <c r="D72" s="420"/>
      <c r="E72" s="420"/>
      <c r="F72" s="141" t="s">
        <v>455</v>
      </c>
      <c r="G72" s="142" t="s">
        <v>456</v>
      </c>
      <c r="H72" s="143">
        <v>0.3</v>
      </c>
      <c r="I72" s="144">
        <v>44576</v>
      </c>
      <c r="J72" s="144">
        <v>44925</v>
      </c>
      <c r="K72" s="143">
        <v>0.25</v>
      </c>
      <c r="L72" s="105">
        <v>0.5</v>
      </c>
      <c r="M72" s="32">
        <v>0.75</v>
      </c>
      <c r="N72" s="143">
        <v>1</v>
      </c>
      <c r="O72" s="691"/>
      <c r="P72" s="691"/>
      <c r="Q72" s="67"/>
      <c r="R72" s="690"/>
      <c r="S72" s="420"/>
      <c r="T72" s="295">
        <v>0.75</v>
      </c>
      <c r="U72" s="242" t="s">
        <v>457</v>
      </c>
      <c r="V72" s="171" t="s">
        <v>458</v>
      </c>
      <c r="W72" s="11" t="str">
        <f t="shared" si="5"/>
        <v>En gestión</v>
      </c>
      <c r="X72" s="11" t="str">
        <f t="shared" si="2"/>
        <v>En gestión</v>
      </c>
      <c r="Y72" s="712"/>
      <c r="Z72" s="638"/>
      <c r="AA72" s="638"/>
      <c r="AB72" s="641"/>
      <c r="AC72" s="529"/>
      <c r="AD72" s="265"/>
      <c r="AE72" s="702"/>
      <c r="AF72" s="606"/>
      <c r="AG72" s="466"/>
      <c r="AH72" s="742"/>
      <c r="AI72" s="701"/>
      <c r="AJ72" s="701"/>
      <c r="AK72" s="682"/>
      <c r="AL72" s="682"/>
      <c r="AM72" s="684"/>
      <c r="AN72" s="686"/>
    </row>
    <row r="73" spans="2:40" customFormat="1" ht="114.95" customHeight="1" x14ac:dyDescent="0.3">
      <c r="B73" s="433"/>
      <c r="C73" s="145" t="s">
        <v>459</v>
      </c>
      <c r="D73" s="142" t="s">
        <v>460</v>
      </c>
      <c r="E73" s="142" t="s">
        <v>286</v>
      </c>
      <c r="F73" s="141" t="s">
        <v>461</v>
      </c>
      <c r="G73" s="142" t="s">
        <v>462</v>
      </c>
      <c r="H73" s="143">
        <v>1</v>
      </c>
      <c r="I73" s="144">
        <v>44562</v>
      </c>
      <c r="J73" s="144">
        <v>44665</v>
      </c>
      <c r="K73" s="143">
        <v>0.8</v>
      </c>
      <c r="L73" s="105">
        <v>1</v>
      </c>
      <c r="M73" s="32">
        <v>1</v>
      </c>
      <c r="N73" s="143">
        <v>1</v>
      </c>
      <c r="O73" s="197">
        <v>49800000</v>
      </c>
      <c r="P73" s="198">
        <v>10929011</v>
      </c>
      <c r="Q73" s="36"/>
      <c r="R73" s="295">
        <v>1</v>
      </c>
      <c r="S73" s="206" t="s">
        <v>463</v>
      </c>
      <c r="T73" s="295">
        <v>1</v>
      </c>
      <c r="U73" s="171" t="s">
        <v>464</v>
      </c>
      <c r="V73" s="171" t="s">
        <v>58</v>
      </c>
      <c r="W73" s="11" t="str">
        <f t="shared" si="5"/>
        <v>Terminado</v>
      </c>
      <c r="X73" s="11" t="str">
        <f t="shared" si="2"/>
        <v>Terminado</v>
      </c>
      <c r="Y73" s="251" t="s">
        <v>58</v>
      </c>
      <c r="Z73" s="293">
        <f>SUMPRODUCT(H73:H73,T73:T73)</f>
        <v>1</v>
      </c>
      <c r="AA73" s="293">
        <f>SUMPRODUCT(H73:H73,M73:M73)</f>
        <v>1</v>
      </c>
      <c r="AB73" s="34" t="str">
        <f t="shared" si="6"/>
        <v>Terminado</v>
      </c>
      <c r="AC73" s="35" t="str">
        <f t="shared" si="7"/>
        <v>Terminado</v>
      </c>
      <c r="AD73" s="229"/>
      <c r="AE73" s="266"/>
      <c r="AF73" s="78"/>
      <c r="AG73" s="78" t="s">
        <v>90</v>
      </c>
      <c r="AH73" s="269">
        <v>49800000</v>
      </c>
      <c r="AI73" s="87" t="s">
        <v>465</v>
      </c>
      <c r="AJ73" s="88" t="s">
        <v>294</v>
      </c>
      <c r="AK73" s="218" t="s">
        <v>295</v>
      </c>
      <c r="AL73" s="218" t="s">
        <v>466</v>
      </c>
      <c r="AM73" s="274" t="s">
        <v>467</v>
      </c>
      <c r="AN73" s="239" t="s">
        <v>468</v>
      </c>
    </row>
    <row r="74" spans="2:40" customFormat="1" ht="114.95" customHeight="1" x14ac:dyDescent="0.3">
      <c r="B74" s="433"/>
      <c r="C74" s="145" t="s">
        <v>469</v>
      </c>
      <c r="D74" s="142" t="s">
        <v>470</v>
      </c>
      <c r="E74" s="142" t="s">
        <v>286</v>
      </c>
      <c r="F74" s="141" t="s">
        <v>471</v>
      </c>
      <c r="G74" s="142" t="s">
        <v>472</v>
      </c>
      <c r="H74" s="143">
        <v>1</v>
      </c>
      <c r="I74" s="144">
        <v>44562</v>
      </c>
      <c r="J74" s="144">
        <v>44925</v>
      </c>
      <c r="K74" s="143">
        <v>0.25</v>
      </c>
      <c r="L74" s="105">
        <v>0.5</v>
      </c>
      <c r="M74" s="32">
        <v>0.75</v>
      </c>
      <c r="N74" s="143">
        <v>1</v>
      </c>
      <c r="O74" s="197">
        <v>48160000</v>
      </c>
      <c r="P74" s="198">
        <v>12621062</v>
      </c>
      <c r="Q74" s="36"/>
      <c r="R74" s="295">
        <v>0.75</v>
      </c>
      <c r="S74" s="207" t="s">
        <v>473</v>
      </c>
      <c r="T74" s="295">
        <v>0.75</v>
      </c>
      <c r="U74" s="171" t="s">
        <v>474</v>
      </c>
      <c r="V74" s="171" t="s">
        <v>475</v>
      </c>
      <c r="W74" s="11" t="str">
        <f t="shared" si="5"/>
        <v>En gestión</v>
      </c>
      <c r="X74" s="11" t="str">
        <f t="shared" si="2"/>
        <v>En gestión</v>
      </c>
      <c r="Y74" s="251" t="s">
        <v>476</v>
      </c>
      <c r="Z74" s="293">
        <f>SUMPRODUCT(H74:H74,T74:T74)</f>
        <v>0.75</v>
      </c>
      <c r="AA74" s="293">
        <f>SUMPRODUCT(H74:H74,M74:M74)</f>
        <v>0.75</v>
      </c>
      <c r="AB74" s="34" t="str">
        <f t="shared" si="6"/>
        <v>En gestión</v>
      </c>
      <c r="AC74" s="35" t="str">
        <f t="shared" si="7"/>
        <v>En gestión</v>
      </c>
      <c r="AD74" s="229"/>
      <c r="AE74" s="266"/>
      <c r="AF74" s="78"/>
      <c r="AG74" s="79">
        <v>10153134.98</v>
      </c>
      <c r="AH74" s="269">
        <v>47180000</v>
      </c>
      <c r="AI74" s="87" t="s">
        <v>477</v>
      </c>
      <c r="AJ74" s="88" t="s">
        <v>409</v>
      </c>
      <c r="AK74" s="218" t="s">
        <v>295</v>
      </c>
      <c r="AL74" s="218" t="s">
        <v>466</v>
      </c>
      <c r="AM74" s="274" t="s">
        <v>467</v>
      </c>
      <c r="AN74" s="239" t="s">
        <v>468</v>
      </c>
    </row>
    <row r="75" spans="2:40" customFormat="1" ht="114.95" customHeight="1" x14ac:dyDescent="0.3">
      <c r="B75" s="433"/>
      <c r="C75" s="412" t="s">
        <v>478</v>
      </c>
      <c r="D75" s="419" t="s">
        <v>479</v>
      </c>
      <c r="E75" s="419" t="s">
        <v>286</v>
      </c>
      <c r="F75" s="141" t="s">
        <v>480</v>
      </c>
      <c r="G75" s="142" t="s">
        <v>288</v>
      </c>
      <c r="H75" s="143">
        <v>0.1</v>
      </c>
      <c r="I75" s="144">
        <v>44565</v>
      </c>
      <c r="J75" s="144">
        <v>44926</v>
      </c>
      <c r="K75" s="143">
        <v>0.25</v>
      </c>
      <c r="L75" s="105">
        <v>0.5</v>
      </c>
      <c r="M75" s="32">
        <v>0.75</v>
      </c>
      <c r="N75" s="143">
        <v>1</v>
      </c>
      <c r="O75" s="691">
        <v>346476800</v>
      </c>
      <c r="P75" s="691">
        <v>21003743</v>
      </c>
      <c r="Q75" s="68"/>
      <c r="R75" s="688">
        <v>0.75</v>
      </c>
      <c r="S75" s="736" t="s">
        <v>481</v>
      </c>
      <c r="T75" s="295">
        <v>0.75</v>
      </c>
      <c r="U75" s="171" t="s">
        <v>482</v>
      </c>
      <c r="V75" s="171" t="s">
        <v>483</v>
      </c>
      <c r="W75" s="11" t="str">
        <f t="shared" si="5"/>
        <v>En gestión</v>
      </c>
      <c r="X75" s="11" t="str">
        <f t="shared" si="2"/>
        <v>En gestión</v>
      </c>
      <c r="Y75" s="847" t="s">
        <v>484</v>
      </c>
      <c r="Z75" s="636">
        <f>SUMPRODUCT(H75:H79,T75:T79)</f>
        <v>0.75000000000000011</v>
      </c>
      <c r="AA75" s="636">
        <f>SUMPRODUCT(H75:H79,M75:M79)</f>
        <v>0.75000000000000011</v>
      </c>
      <c r="AB75" s="639" t="str">
        <f t="shared" si="6"/>
        <v>En gestión</v>
      </c>
      <c r="AC75" s="528" t="str">
        <f t="shared" si="7"/>
        <v>En gestión</v>
      </c>
      <c r="AD75" s="263"/>
      <c r="AE75" s="693"/>
      <c r="AF75" s="604"/>
      <c r="AG75" s="694">
        <v>16896462.079999998</v>
      </c>
      <c r="AH75" s="733">
        <v>345726800</v>
      </c>
      <c r="AI75" s="680" t="s">
        <v>485</v>
      </c>
      <c r="AJ75" s="680" t="s">
        <v>486</v>
      </c>
      <c r="AK75" s="681" t="s">
        <v>295</v>
      </c>
      <c r="AL75" s="681" t="s">
        <v>487</v>
      </c>
      <c r="AM75" s="683" t="s">
        <v>488</v>
      </c>
      <c r="AN75" s="685" t="s">
        <v>489</v>
      </c>
    </row>
    <row r="76" spans="2:40" customFormat="1" ht="114.95" customHeight="1" x14ac:dyDescent="0.3">
      <c r="B76" s="433"/>
      <c r="C76" s="413"/>
      <c r="D76" s="437"/>
      <c r="E76" s="437"/>
      <c r="F76" s="141" t="s">
        <v>490</v>
      </c>
      <c r="G76" s="142" t="s">
        <v>491</v>
      </c>
      <c r="H76" s="143">
        <v>0.1</v>
      </c>
      <c r="I76" s="144">
        <v>44565</v>
      </c>
      <c r="J76" s="144">
        <v>44926</v>
      </c>
      <c r="K76" s="143">
        <v>0.25</v>
      </c>
      <c r="L76" s="105">
        <v>0.5</v>
      </c>
      <c r="M76" s="32">
        <v>0.75</v>
      </c>
      <c r="N76" s="143">
        <v>1</v>
      </c>
      <c r="O76" s="691"/>
      <c r="P76" s="691"/>
      <c r="Q76" s="66"/>
      <c r="R76" s="689"/>
      <c r="S76" s="737"/>
      <c r="T76" s="295">
        <v>0.75</v>
      </c>
      <c r="U76" s="234" t="s">
        <v>492</v>
      </c>
      <c r="V76" s="234" t="s">
        <v>493</v>
      </c>
      <c r="W76" s="11" t="str">
        <f t="shared" si="5"/>
        <v>En gestión</v>
      </c>
      <c r="X76" s="11" t="str">
        <f t="shared" si="2"/>
        <v>En gestión</v>
      </c>
      <c r="Y76" s="649"/>
      <c r="Z76" s="637"/>
      <c r="AA76" s="637"/>
      <c r="AB76" s="640"/>
      <c r="AC76" s="545"/>
      <c r="AD76" s="264"/>
      <c r="AE76" s="687"/>
      <c r="AF76" s="605"/>
      <c r="AG76" s="465"/>
      <c r="AH76" s="734"/>
      <c r="AI76" s="680"/>
      <c r="AJ76" s="680"/>
      <c r="AK76" s="681"/>
      <c r="AL76" s="681"/>
      <c r="AM76" s="683"/>
      <c r="AN76" s="685"/>
    </row>
    <row r="77" spans="2:40" customFormat="1" ht="114.95" customHeight="1" x14ac:dyDescent="0.3">
      <c r="B77" s="433"/>
      <c r="C77" s="413"/>
      <c r="D77" s="437"/>
      <c r="E77" s="437"/>
      <c r="F77" s="141" t="s">
        <v>494</v>
      </c>
      <c r="G77" s="142" t="s">
        <v>304</v>
      </c>
      <c r="H77" s="143">
        <v>0.2</v>
      </c>
      <c r="I77" s="144">
        <v>44565</v>
      </c>
      <c r="J77" s="144">
        <v>44926</v>
      </c>
      <c r="K77" s="143">
        <v>0.25</v>
      </c>
      <c r="L77" s="105">
        <v>0.5</v>
      </c>
      <c r="M77" s="32">
        <v>0.75</v>
      </c>
      <c r="N77" s="143">
        <v>1</v>
      </c>
      <c r="O77" s="691"/>
      <c r="P77" s="691"/>
      <c r="Q77" s="66"/>
      <c r="R77" s="689"/>
      <c r="S77" s="737"/>
      <c r="T77" s="295">
        <v>0.75</v>
      </c>
      <c r="U77" s="234" t="s">
        <v>495</v>
      </c>
      <c r="V77" s="234" t="s">
        <v>496</v>
      </c>
      <c r="W77" s="11" t="str">
        <f t="shared" si="5"/>
        <v>En gestión</v>
      </c>
      <c r="X77" s="11" t="str">
        <f t="shared" si="2"/>
        <v>En gestión</v>
      </c>
      <c r="Y77" s="649"/>
      <c r="Z77" s="637"/>
      <c r="AA77" s="637"/>
      <c r="AB77" s="640"/>
      <c r="AC77" s="545"/>
      <c r="AD77" s="264"/>
      <c r="AE77" s="687"/>
      <c r="AF77" s="605"/>
      <c r="AG77" s="465"/>
      <c r="AH77" s="734"/>
      <c r="AI77" s="680"/>
      <c r="AJ77" s="680"/>
      <c r="AK77" s="681"/>
      <c r="AL77" s="681"/>
      <c r="AM77" s="683"/>
      <c r="AN77" s="685"/>
    </row>
    <row r="78" spans="2:40" customFormat="1" ht="114.95" customHeight="1" x14ac:dyDescent="0.3">
      <c r="B78" s="433"/>
      <c r="C78" s="413"/>
      <c r="D78" s="437"/>
      <c r="E78" s="437"/>
      <c r="F78" s="141" t="s">
        <v>497</v>
      </c>
      <c r="G78" s="142" t="s">
        <v>308</v>
      </c>
      <c r="H78" s="143">
        <v>0.2</v>
      </c>
      <c r="I78" s="144">
        <v>44565</v>
      </c>
      <c r="J78" s="144">
        <v>44926</v>
      </c>
      <c r="K78" s="143">
        <v>0.25</v>
      </c>
      <c r="L78" s="105">
        <v>0.5</v>
      </c>
      <c r="M78" s="32">
        <v>0.75</v>
      </c>
      <c r="N78" s="143">
        <v>1</v>
      </c>
      <c r="O78" s="691"/>
      <c r="P78" s="691"/>
      <c r="Q78" s="66"/>
      <c r="R78" s="689"/>
      <c r="S78" s="737"/>
      <c r="T78" s="295">
        <v>0.75</v>
      </c>
      <c r="U78" s="171" t="s">
        <v>498</v>
      </c>
      <c r="V78" s="171" t="s">
        <v>499</v>
      </c>
      <c r="W78" s="11" t="str">
        <f t="shared" si="5"/>
        <v>En gestión</v>
      </c>
      <c r="X78" s="11" t="str">
        <f t="shared" si="2"/>
        <v>En gestión</v>
      </c>
      <c r="Y78" s="649"/>
      <c r="Z78" s="637"/>
      <c r="AA78" s="637"/>
      <c r="AB78" s="640"/>
      <c r="AC78" s="545"/>
      <c r="AD78" s="264"/>
      <c r="AE78" s="687"/>
      <c r="AF78" s="605"/>
      <c r="AG78" s="465"/>
      <c r="AH78" s="734"/>
      <c r="AI78" s="680"/>
      <c r="AJ78" s="680"/>
      <c r="AK78" s="681"/>
      <c r="AL78" s="681"/>
      <c r="AM78" s="683"/>
      <c r="AN78" s="685"/>
    </row>
    <row r="79" spans="2:40" customFormat="1" ht="114.95" customHeight="1" x14ac:dyDescent="0.3">
      <c r="B79" s="433"/>
      <c r="C79" s="414"/>
      <c r="D79" s="420"/>
      <c r="E79" s="420"/>
      <c r="F79" s="141" t="s">
        <v>500</v>
      </c>
      <c r="G79" s="142" t="s">
        <v>501</v>
      </c>
      <c r="H79" s="143">
        <v>0.4</v>
      </c>
      <c r="I79" s="144">
        <v>44565</v>
      </c>
      <c r="J79" s="144">
        <v>44926</v>
      </c>
      <c r="K79" s="143">
        <v>0.25</v>
      </c>
      <c r="L79" s="105">
        <v>0.5</v>
      </c>
      <c r="M79" s="32">
        <v>0.75</v>
      </c>
      <c r="N79" s="143">
        <v>1</v>
      </c>
      <c r="O79" s="691"/>
      <c r="P79" s="691"/>
      <c r="Q79" s="67"/>
      <c r="R79" s="31"/>
      <c r="S79" s="738"/>
      <c r="T79" s="295">
        <v>0.75</v>
      </c>
      <c r="U79" s="171" t="s">
        <v>502</v>
      </c>
      <c r="V79" s="171" t="s">
        <v>503</v>
      </c>
      <c r="W79" s="11" t="str">
        <f t="shared" si="5"/>
        <v>En gestión</v>
      </c>
      <c r="X79" s="11" t="str">
        <f t="shared" si="2"/>
        <v>En gestión</v>
      </c>
      <c r="Y79" s="848"/>
      <c r="Z79" s="638"/>
      <c r="AA79" s="638"/>
      <c r="AB79" s="641"/>
      <c r="AC79" s="529"/>
      <c r="AD79" s="265"/>
      <c r="AE79" s="702"/>
      <c r="AF79" s="606"/>
      <c r="AG79" s="466"/>
      <c r="AH79" s="735"/>
      <c r="AI79" s="701"/>
      <c r="AJ79" s="701"/>
      <c r="AK79" s="681"/>
      <c r="AL79" s="681"/>
      <c r="AM79" s="683"/>
      <c r="AN79" s="686"/>
    </row>
    <row r="80" spans="2:40" customFormat="1" ht="114.95" customHeight="1" x14ac:dyDescent="0.3">
      <c r="B80" s="433"/>
      <c r="C80" s="412" t="s">
        <v>504</v>
      </c>
      <c r="D80" s="419" t="s">
        <v>505</v>
      </c>
      <c r="E80" s="419" t="s">
        <v>286</v>
      </c>
      <c r="F80" s="141" t="s">
        <v>506</v>
      </c>
      <c r="G80" s="142" t="s">
        <v>288</v>
      </c>
      <c r="H80" s="143">
        <v>0.1</v>
      </c>
      <c r="I80" s="144">
        <v>44565</v>
      </c>
      <c r="J80" s="144">
        <v>44926</v>
      </c>
      <c r="K80" s="143">
        <v>0.25</v>
      </c>
      <c r="L80" s="105">
        <v>0.5</v>
      </c>
      <c r="M80" s="32">
        <v>0.75</v>
      </c>
      <c r="N80" s="143">
        <v>1</v>
      </c>
      <c r="O80" s="691">
        <v>154800000</v>
      </c>
      <c r="P80" s="691">
        <v>17107287</v>
      </c>
      <c r="Q80" s="68"/>
      <c r="R80" s="688">
        <v>0.75</v>
      </c>
      <c r="S80" s="730" t="s">
        <v>507</v>
      </c>
      <c r="T80" s="297">
        <v>0.75</v>
      </c>
      <c r="U80" s="235" t="s">
        <v>508</v>
      </c>
      <c r="V80" s="235" t="s">
        <v>509</v>
      </c>
      <c r="W80" s="11" t="str">
        <f t="shared" si="5"/>
        <v>En gestión</v>
      </c>
      <c r="X80" s="11" t="str">
        <f t="shared" si="2"/>
        <v>En gestión</v>
      </c>
      <c r="Y80" s="835" t="s">
        <v>510</v>
      </c>
      <c r="Z80" s="636">
        <f>SUMPRODUCT(H80:H82,T80:T82)</f>
        <v>0.75</v>
      </c>
      <c r="AA80" s="636">
        <f>SUMPRODUCT(H80:H82,M80:M82)</f>
        <v>0.75</v>
      </c>
      <c r="AB80" s="639" t="str">
        <f t="shared" si="6"/>
        <v>En gestión</v>
      </c>
      <c r="AC80" s="528" t="str">
        <f t="shared" si="7"/>
        <v>En gestión</v>
      </c>
      <c r="AD80" s="263"/>
      <c r="AE80" s="693"/>
      <c r="AF80" s="604"/>
      <c r="AG80" s="694">
        <v>13761958.24</v>
      </c>
      <c r="AH80" s="726">
        <v>151500000</v>
      </c>
      <c r="AI80" s="680" t="s">
        <v>511</v>
      </c>
      <c r="AJ80" s="680" t="s">
        <v>512</v>
      </c>
      <c r="AK80" s="724" t="s">
        <v>295</v>
      </c>
      <c r="AL80" s="724" t="s">
        <v>513</v>
      </c>
      <c r="AM80" s="725" t="s">
        <v>514</v>
      </c>
      <c r="AN80" s="685" t="s">
        <v>515</v>
      </c>
    </row>
    <row r="81" spans="2:41" customFormat="1" ht="114.95" customHeight="1" x14ac:dyDescent="0.3">
      <c r="B81" s="433"/>
      <c r="C81" s="413"/>
      <c r="D81" s="437"/>
      <c r="E81" s="437"/>
      <c r="F81" s="141" t="s">
        <v>516</v>
      </c>
      <c r="G81" s="142" t="s">
        <v>491</v>
      </c>
      <c r="H81" s="143">
        <v>0.4</v>
      </c>
      <c r="I81" s="144">
        <v>44565</v>
      </c>
      <c r="J81" s="144">
        <v>44926</v>
      </c>
      <c r="K81" s="143">
        <v>0.25</v>
      </c>
      <c r="L81" s="105">
        <v>0.5</v>
      </c>
      <c r="M81" s="32">
        <v>0.75</v>
      </c>
      <c r="N81" s="143">
        <v>1</v>
      </c>
      <c r="O81" s="691"/>
      <c r="P81" s="691"/>
      <c r="Q81" s="66"/>
      <c r="R81" s="689"/>
      <c r="S81" s="731"/>
      <c r="T81" s="298">
        <v>0.75</v>
      </c>
      <c r="U81" s="236" t="s">
        <v>517</v>
      </c>
      <c r="V81" s="236" t="s">
        <v>518</v>
      </c>
      <c r="W81" s="11" t="str">
        <f t="shared" si="5"/>
        <v>En gestión</v>
      </c>
      <c r="X81" s="11" t="str">
        <f t="shared" si="2"/>
        <v>En gestión</v>
      </c>
      <c r="Y81" s="836"/>
      <c r="Z81" s="637"/>
      <c r="AA81" s="637"/>
      <c r="AB81" s="640"/>
      <c r="AC81" s="545"/>
      <c r="AD81" s="264"/>
      <c r="AE81" s="687"/>
      <c r="AF81" s="605"/>
      <c r="AG81" s="465"/>
      <c r="AH81" s="727"/>
      <c r="AI81" s="680"/>
      <c r="AJ81" s="680"/>
      <c r="AK81" s="685"/>
      <c r="AL81" s="685"/>
      <c r="AM81" s="718"/>
      <c r="AN81" s="685"/>
    </row>
    <row r="82" spans="2:41" ht="114.95" customHeight="1" x14ac:dyDescent="0.3">
      <c r="B82" s="433"/>
      <c r="C82" s="414"/>
      <c r="D82" s="420"/>
      <c r="E82" s="420"/>
      <c r="F82" s="141" t="s">
        <v>519</v>
      </c>
      <c r="G82" s="142" t="s">
        <v>304</v>
      </c>
      <c r="H82" s="143">
        <v>0.5</v>
      </c>
      <c r="I82" s="144">
        <v>44565</v>
      </c>
      <c r="J82" s="144">
        <v>44926</v>
      </c>
      <c r="K82" s="143">
        <v>0.25</v>
      </c>
      <c r="L82" s="105">
        <v>0.5</v>
      </c>
      <c r="M82" s="32">
        <v>0.75</v>
      </c>
      <c r="N82" s="143">
        <v>1</v>
      </c>
      <c r="O82" s="691"/>
      <c r="P82" s="691"/>
      <c r="Q82" s="66"/>
      <c r="R82" s="729"/>
      <c r="S82" s="732"/>
      <c r="T82" s="298">
        <v>0.75</v>
      </c>
      <c r="U82" s="236" t="s">
        <v>520</v>
      </c>
      <c r="V82" s="236" t="s">
        <v>521</v>
      </c>
      <c r="W82" s="11" t="str">
        <f t="shared" si="5"/>
        <v>En gestión</v>
      </c>
      <c r="X82" s="11" t="str">
        <f t="shared" si="2"/>
        <v>En gestión</v>
      </c>
      <c r="Y82" s="837"/>
      <c r="Z82" s="638"/>
      <c r="AA82" s="638"/>
      <c r="AB82" s="641"/>
      <c r="AC82" s="529"/>
      <c r="AD82" s="265"/>
      <c r="AE82" s="702"/>
      <c r="AF82" s="606"/>
      <c r="AG82" s="466"/>
      <c r="AH82" s="728"/>
      <c r="AI82" s="701"/>
      <c r="AJ82" s="701"/>
      <c r="AK82" s="686"/>
      <c r="AL82" s="686"/>
      <c r="AM82" s="719"/>
      <c r="AN82" s="686"/>
    </row>
    <row r="83" spans="2:41" ht="114.95" customHeight="1" x14ac:dyDescent="0.3">
      <c r="B83" s="433"/>
      <c r="C83" s="412" t="s">
        <v>522</v>
      </c>
      <c r="D83" s="419" t="s">
        <v>523</v>
      </c>
      <c r="E83" s="419" t="s">
        <v>286</v>
      </c>
      <c r="F83" s="141" t="s">
        <v>524</v>
      </c>
      <c r="G83" s="142" t="s">
        <v>525</v>
      </c>
      <c r="H83" s="143">
        <v>0.1</v>
      </c>
      <c r="I83" s="144">
        <v>44562</v>
      </c>
      <c r="J83" s="144">
        <v>44926</v>
      </c>
      <c r="K83" s="143">
        <v>0.25</v>
      </c>
      <c r="L83" s="105">
        <v>0.5</v>
      </c>
      <c r="M83" s="32">
        <v>0.75</v>
      </c>
      <c r="N83" s="143">
        <v>1</v>
      </c>
      <c r="O83" s="691">
        <v>186500000</v>
      </c>
      <c r="P83" s="691">
        <v>11392405</v>
      </c>
      <c r="Q83" s="63"/>
      <c r="R83" s="621">
        <v>0.9</v>
      </c>
      <c r="S83" s="623" t="s">
        <v>526</v>
      </c>
      <c r="T83" s="299">
        <v>0.75</v>
      </c>
      <c r="U83" s="210" t="s">
        <v>527</v>
      </c>
      <c r="V83" s="210" t="s">
        <v>528</v>
      </c>
      <c r="W83" s="11" t="str">
        <f t="shared" si="5"/>
        <v>En gestión</v>
      </c>
      <c r="X83" s="11" t="str">
        <f t="shared" si="2"/>
        <v>En gestión</v>
      </c>
      <c r="Y83" s="648" t="s">
        <v>529</v>
      </c>
      <c r="Z83" s="636">
        <f>SUMPRODUCT(H83:H89,T83:T89)</f>
        <v>0.80249999999999999</v>
      </c>
      <c r="AA83" s="636">
        <f>SUMPRODUCT(H83:H89,M83:M89)</f>
        <v>0.78750000000000009</v>
      </c>
      <c r="AB83" s="639" t="str">
        <f t="shared" ref="AB83" si="8">IF(AA83&lt;1%,"Sin iniciar",IF(AA83=100%,"Terminado","En gestión"))</f>
        <v>En gestión</v>
      </c>
      <c r="AC83" s="528" t="str">
        <f t="shared" ref="AC83" si="9">IF(Z83&lt;1%,"Sin iniciar",IF(Z83=100%,"Terminado","En gestión"))</f>
        <v>En gestión</v>
      </c>
      <c r="AD83" s="263"/>
      <c r="AE83" s="693"/>
      <c r="AF83" s="604"/>
      <c r="AG83" s="720">
        <v>9164621.0299999993</v>
      </c>
      <c r="AH83" s="695" t="s">
        <v>530</v>
      </c>
      <c r="AI83" s="680" t="s">
        <v>531</v>
      </c>
      <c r="AJ83" s="680" t="s">
        <v>532</v>
      </c>
      <c r="AK83" s="685" t="s">
        <v>295</v>
      </c>
      <c r="AL83" s="685" t="s">
        <v>533</v>
      </c>
      <c r="AM83" s="718" t="s">
        <v>534</v>
      </c>
      <c r="AN83" s="685" t="s">
        <v>535</v>
      </c>
    </row>
    <row r="84" spans="2:41" ht="114.95" customHeight="1" x14ac:dyDescent="0.3">
      <c r="B84" s="433"/>
      <c r="C84" s="413"/>
      <c r="D84" s="437"/>
      <c r="E84" s="437"/>
      <c r="F84" s="141" t="s">
        <v>536</v>
      </c>
      <c r="G84" s="142" t="s">
        <v>537</v>
      </c>
      <c r="H84" s="143">
        <v>0.15</v>
      </c>
      <c r="I84" s="144">
        <v>44621</v>
      </c>
      <c r="J84" s="144" t="s">
        <v>538</v>
      </c>
      <c r="K84" s="143">
        <v>0.3</v>
      </c>
      <c r="L84" s="105">
        <v>1</v>
      </c>
      <c r="M84" s="32">
        <v>1</v>
      </c>
      <c r="N84" s="143">
        <v>1</v>
      </c>
      <c r="O84" s="691"/>
      <c r="P84" s="691"/>
      <c r="Q84" s="63"/>
      <c r="R84" s="377"/>
      <c r="S84" s="610"/>
      <c r="T84" s="300">
        <v>1</v>
      </c>
      <c r="U84" s="214" t="s">
        <v>539</v>
      </c>
      <c r="V84" s="214" t="s">
        <v>58</v>
      </c>
      <c r="W84" s="11" t="str">
        <f t="shared" si="5"/>
        <v>Terminado</v>
      </c>
      <c r="X84" s="11" t="str">
        <f t="shared" si="2"/>
        <v>Terminado</v>
      </c>
      <c r="Y84" s="649"/>
      <c r="Z84" s="637"/>
      <c r="AA84" s="637"/>
      <c r="AB84" s="640"/>
      <c r="AC84" s="545"/>
      <c r="AD84" s="264"/>
      <c r="AE84" s="687"/>
      <c r="AF84" s="605"/>
      <c r="AG84" s="721"/>
      <c r="AH84" s="696"/>
      <c r="AI84" s="680"/>
      <c r="AJ84" s="680"/>
      <c r="AK84" s="685"/>
      <c r="AL84" s="685"/>
      <c r="AM84" s="718"/>
      <c r="AN84" s="685"/>
    </row>
    <row r="85" spans="2:41" ht="114.95" customHeight="1" x14ac:dyDescent="0.3">
      <c r="B85" s="433"/>
      <c r="C85" s="413"/>
      <c r="D85" s="437"/>
      <c r="E85" s="437"/>
      <c r="F85" s="141" t="s">
        <v>540</v>
      </c>
      <c r="G85" s="142" t="s">
        <v>541</v>
      </c>
      <c r="H85" s="143">
        <v>0.1</v>
      </c>
      <c r="I85" s="144">
        <v>44562</v>
      </c>
      <c r="J85" s="144">
        <v>44926</v>
      </c>
      <c r="K85" s="143">
        <v>0.25</v>
      </c>
      <c r="L85" s="105">
        <v>0.5</v>
      </c>
      <c r="M85" s="32">
        <v>0.75</v>
      </c>
      <c r="N85" s="143">
        <v>1</v>
      </c>
      <c r="O85" s="691"/>
      <c r="P85" s="691"/>
      <c r="Q85" s="63"/>
      <c r="R85" s="377"/>
      <c r="S85" s="610"/>
      <c r="T85" s="300">
        <v>0.75</v>
      </c>
      <c r="U85" s="214" t="s">
        <v>542</v>
      </c>
      <c r="V85" s="214" t="s">
        <v>543</v>
      </c>
      <c r="W85" s="11" t="str">
        <f t="shared" si="5"/>
        <v>En gestión</v>
      </c>
      <c r="X85" s="11" t="str">
        <f t="shared" si="2"/>
        <v>En gestión</v>
      </c>
      <c r="Y85" s="649"/>
      <c r="Z85" s="637"/>
      <c r="AA85" s="637"/>
      <c r="AB85" s="640"/>
      <c r="AC85" s="545"/>
      <c r="AD85" s="264"/>
      <c r="AE85" s="687"/>
      <c r="AF85" s="605"/>
      <c r="AG85" s="721"/>
      <c r="AH85" s="696"/>
      <c r="AI85" s="680"/>
      <c r="AJ85" s="680"/>
      <c r="AK85" s="685"/>
      <c r="AL85" s="685"/>
      <c r="AM85" s="718"/>
      <c r="AN85" s="685"/>
    </row>
    <row r="86" spans="2:41" s="39" customFormat="1" ht="114.95" customHeight="1" x14ac:dyDescent="0.3">
      <c r="B86" s="433"/>
      <c r="C86" s="413"/>
      <c r="D86" s="437"/>
      <c r="E86" s="437"/>
      <c r="F86" s="141" t="s">
        <v>544</v>
      </c>
      <c r="G86" s="142" t="s">
        <v>545</v>
      </c>
      <c r="H86" s="143">
        <v>0.1</v>
      </c>
      <c r="I86" s="144">
        <v>44593</v>
      </c>
      <c r="J86" s="144">
        <v>44926</v>
      </c>
      <c r="K86" s="143">
        <v>0.25</v>
      </c>
      <c r="L86" s="105">
        <v>0.5</v>
      </c>
      <c r="M86" s="32">
        <v>0.75</v>
      </c>
      <c r="N86" s="143">
        <v>1</v>
      </c>
      <c r="O86" s="691"/>
      <c r="P86" s="691"/>
      <c r="Q86" s="63"/>
      <c r="R86" s="377"/>
      <c r="S86" s="610"/>
      <c r="T86" s="301">
        <v>0.9</v>
      </c>
      <c r="U86" s="214" t="s">
        <v>546</v>
      </c>
      <c r="V86" s="209" t="s">
        <v>547</v>
      </c>
      <c r="W86" s="37" t="str">
        <f t="shared" si="5"/>
        <v>En gestión</v>
      </c>
      <c r="X86" s="37" t="str">
        <f t="shared" si="2"/>
        <v>En gestión</v>
      </c>
      <c r="Y86" s="649"/>
      <c r="Z86" s="637"/>
      <c r="AA86" s="637"/>
      <c r="AB86" s="640"/>
      <c r="AC86" s="545"/>
      <c r="AD86" s="264"/>
      <c r="AE86" s="687"/>
      <c r="AF86" s="605"/>
      <c r="AG86" s="721"/>
      <c r="AH86" s="696"/>
      <c r="AI86" s="680"/>
      <c r="AJ86" s="680"/>
      <c r="AK86" s="685"/>
      <c r="AL86" s="685"/>
      <c r="AM86" s="718"/>
      <c r="AN86" s="685"/>
      <c r="AO86" s="38"/>
    </row>
    <row r="87" spans="2:41" s="39" customFormat="1" ht="114.95" customHeight="1" x14ac:dyDescent="0.3">
      <c r="B87" s="433"/>
      <c r="C87" s="413"/>
      <c r="D87" s="437"/>
      <c r="E87" s="437"/>
      <c r="F87" s="141" t="s">
        <v>548</v>
      </c>
      <c r="G87" s="142" t="s">
        <v>549</v>
      </c>
      <c r="H87" s="143">
        <v>0.15</v>
      </c>
      <c r="I87" s="144">
        <v>44562</v>
      </c>
      <c r="J87" s="144">
        <v>44926</v>
      </c>
      <c r="K87" s="143">
        <v>0.25</v>
      </c>
      <c r="L87" s="105">
        <v>0.5</v>
      </c>
      <c r="M87" s="32">
        <v>0.75</v>
      </c>
      <c r="N87" s="143">
        <v>1</v>
      </c>
      <c r="O87" s="691"/>
      <c r="P87" s="691"/>
      <c r="Q87" s="63"/>
      <c r="R87" s="377"/>
      <c r="S87" s="610"/>
      <c r="T87" s="301">
        <v>0.75</v>
      </c>
      <c r="U87" s="209" t="s">
        <v>550</v>
      </c>
      <c r="V87" s="209" t="s">
        <v>551</v>
      </c>
      <c r="W87" s="37" t="str">
        <f t="shared" si="5"/>
        <v>En gestión</v>
      </c>
      <c r="X87" s="37" t="str">
        <f t="shared" si="2"/>
        <v>En gestión</v>
      </c>
      <c r="Y87" s="649"/>
      <c r="Z87" s="637"/>
      <c r="AA87" s="637"/>
      <c r="AB87" s="640"/>
      <c r="AC87" s="545"/>
      <c r="AD87" s="264"/>
      <c r="AE87" s="687"/>
      <c r="AF87" s="605"/>
      <c r="AG87" s="721"/>
      <c r="AH87" s="696"/>
      <c r="AI87" s="680"/>
      <c r="AJ87" s="680"/>
      <c r="AK87" s="685"/>
      <c r="AL87" s="685"/>
      <c r="AM87" s="718"/>
      <c r="AN87" s="685"/>
      <c r="AO87" s="38"/>
    </row>
    <row r="88" spans="2:41" ht="114.95" customHeight="1" x14ac:dyDescent="0.3">
      <c r="B88" s="433"/>
      <c r="C88" s="413"/>
      <c r="D88" s="437"/>
      <c r="E88" s="437"/>
      <c r="F88" s="141" t="s">
        <v>552</v>
      </c>
      <c r="G88" s="146" t="s">
        <v>553</v>
      </c>
      <c r="H88" s="147">
        <v>0.15</v>
      </c>
      <c r="I88" s="148">
        <v>44562</v>
      </c>
      <c r="J88" s="148">
        <v>44926</v>
      </c>
      <c r="K88" s="147">
        <v>0.25</v>
      </c>
      <c r="L88" s="149">
        <v>0.5</v>
      </c>
      <c r="M88" s="40">
        <v>0.75</v>
      </c>
      <c r="N88" s="147">
        <v>1</v>
      </c>
      <c r="O88" s="691"/>
      <c r="P88" s="691"/>
      <c r="Q88" s="63"/>
      <c r="R88" s="377"/>
      <c r="S88" s="610"/>
      <c r="T88" s="300">
        <v>0.75</v>
      </c>
      <c r="U88" s="220" t="s">
        <v>554</v>
      </c>
      <c r="V88" s="220" t="s">
        <v>555</v>
      </c>
      <c r="W88" s="11" t="str">
        <f t="shared" si="5"/>
        <v>En gestión</v>
      </c>
      <c r="X88" s="11" t="str">
        <f t="shared" ref="X88:X122" si="10">IF(T88&lt;1%,"Sin iniciar",IF(T88=100%,"Terminado","En gestión"))</f>
        <v>En gestión</v>
      </c>
      <c r="Y88" s="649"/>
      <c r="Z88" s="637"/>
      <c r="AA88" s="637"/>
      <c r="AB88" s="640"/>
      <c r="AC88" s="545"/>
      <c r="AD88" s="264"/>
      <c r="AE88" s="687"/>
      <c r="AF88" s="605"/>
      <c r="AG88" s="721"/>
      <c r="AH88" s="696"/>
      <c r="AI88" s="680"/>
      <c r="AJ88" s="680"/>
      <c r="AK88" s="685"/>
      <c r="AL88" s="685"/>
      <c r="AM88" s="718"/>
      <c r="AN88" s="685"/>
    </row>
    <row r="89" spans="2:41" ht="114.95" customHeight="1" x14ac:dyDescent="0.3">
      <c r="B89" s="433"/>
      <c r="C89" s="414"/>
      <c r="D89" s="420"/>
      <c r="E89" s="420"/>
      <c r="F89" s="141" t="s">
        <v>556</v>
      </c>
      <c r="G89" s="146" t="s">
        <v>557</v>
      </c>
      <c r="H89" s="147">
        <v>0.25</v>
      </c>
      <c r="I89" s="148">
        <v>44562</v>
      </c>
      <c r="J89" s="148">
        <v>44926</v>
      </c>
      <c r="K89" s="147">
        <v>0.25</v>
      </c>
      <c r="L89" s="149">
        <v>0.5</v>
      </c>
      <c r="M89" s="40">
        <v>0.75</v>
      </c>
      <c r="N89" s="147">
        <v>1</v>
      </c>
      <c r="O89" s="691"/>
      <c r="P89" s="691"/>
      <c r="Q89" s="69"/>
      <c r="R89" s="722"/>
      <c r="S89" s="723"/>
      <c r="T89" s="300">
        <v>0.75</v>
      </c>
      <c r="U89" s="220" t="s">
        <v>558</v>
      </c>
      <c r="V89" s="220" t="s">
        <v>555</v>
      </c>
      <c r="W89" s="11" t="str">
        <f t="shared" si="5"/>
        <v>En gestión</v>
      </c>
      <c r="X89" s="11" t="str">
        <f t="shared" si="10"/>
        <v>En gestión</v>
      </c>
      <c r="Y89" s="650"/>
      <c r="Z89" s="638"/>
      <c r="AA89" s="638"/>
      <c r="AB89" s="640"/>
      <c r="AC89" s="545"/>
      <c r="AD89" s="264"/>
      <c r="AE89" s="687"/>
      <c r="AF89" s="605"/>
      <c r="AG89" s="721"/>
      <c r="AH89" s="696"/>
      <c r="AI89" s="680"/>
      <c r="AJ89" s="680"/>
      <c r="AK89" s="686"/>
      <c r="AL89" s="686"/>
      <c r="AM89" s="719"/>
      <c r="AN89" s="686"/>
    </row>
    <row r="90" spans="2:41" ht="114.95" customHeight="1" x14ac:dyDescent="0.3">
      <c r="B90" s="433"/>
      <c r="C90" s="145" t="s">
        <v>559</v>
      </c>
      <c r="D90" s="142" t="s">
        <v>560</v>
      </c>
      <c r="E90" s="142" t="s">
        <v>286</v>
      </c>
      <c r="F90" s="141" t="s">
        <v>561</v>
      </c>
      <c r="G90" s="142" t="s">
        <v>562</v>
      </c>
      <c r="H90" s="143">
        <v>1</v>
      </c>
      <c r="I90" s="144" t="s">
        <v>393</v>
      </c>
      <c r="J90" s="144">
        <v>44915</v>
      </c>
      <c r="K90" s="143">
        <v>0.25</v>
      </c>
      <c r="L90" s="105">
        <v>0.5</v>
      </c>
      <c r="M90" s="32">
        <v>0.75</v>
      </c>
      <c r="N90" s="143">
        <v>1</v>
      </c>
      <c r="O90" s="197">
        <v>0</v>
      </c>
      <c r="P90" s="197">
        <v>50600000</v>
      </c>
      <c r="Q90" s="33"/>
      <c r="R90" s="48">
        <v>0.75</v>
      </c>
      <c r="S90" s="205" t="s">
        <v>394</v>
      </c>
      <c r="T90" s="300">
        <v>0.75</v>
      </c>
      <c r="U90" s="171" t="s">
        <v>563</v>
      </c>
      <c r="V90" s="171" t="s">
        <v>564</v>
      </c>
      <c r="W90" s="11" t="str">
        <f t="shared" si="5"/>
        <v>En gestión</v>
      </c>
      <c r="X90" s="11" t="str">
        <f t="shared" si="10"/>
        <v>En gestión</v>
      </c>
      <c r="Y90" s="252" t="s">
        <v>565</v>
      </c>
      <c r="Z90" s="293">
        <f>SUMPRODUCT(H90:H90,T90:T90)</f>
        <v>0.75</v>
      </c>
      <c r="AA90" s="338">
        <f>SUMPRODUCT(H90:H90,M90:M90)</f>
        <v>0.75</v>
      </c>
      <c r="AB90" s="337" t="str">
        <f t="shared" ref="AB90" si="11">IF(AA90&lt;1%,"Sin iniciar",IF(AA90=100%,"Terminado","En gestión"))</f>
        <v>En gestión</v>
      </c>
      <c r="AC90" s="337" t="str">
        <f t="shared" ref="AC90" si="12">IF(Z90&lt;1%,"Sin iniciar",IF(Z90=100%,"Terminado","En gestión"))</f>
        <v>En gestión</v>
      </c>
      <c r="AD90" s="339"/>
      <c r="AE90" s="267"/>
      <c r="AF90" s="80"/>
      <c r="AG90" s="284">
        <v>764799.19</v>
      </c>
      <c r="AH90" s="270" t="s">
        <v>566</v>
      </c>
      <c r="AI90" s="89" t="s">
        <v>567</v>
      </c>
      <c r="AJ90" s="90" t="s">
        <v>568</v>
      </c>
      <c r="AK90" s="218" t="s">
        <v>295</v>
      </c>
      <c r="AL90" s="218" t="s">
        <v>569</v>
      </c>
      <c r="AM90" s="274" t="s">
        <v>570</v>
      </c>
      <c r="AN90" s="239" t="s">
        <v>571</v>
      </c>
    </row>
    <row r="91" spans="2:41" ht="114.95" customHeight="1" x14ac:dyDescent="0.3">
      <c r="B91" s="433"/>
      <c r="C91" s="412" t="s">
        <v>572</v>
      </c>
      <c r="D91" s="419" t="s">
        <v>573</v>
      </c>
      <c r="E91" s="419" t="s">
        <v>286</v>
      </c>
      <c r="F91" s="141" t="s">
        <v>574</v>
      </c>
      <c r="G91" s="142" t="s">
        <v>575</v>
      </c>
      <c r="H91" s="143">
        <v>0.3</v>
      </c>
      <c r="I91" s="144">
        <v>44593</v>
      </c>
      <c r="J91" s="150">
        <v>44711</v>
      </c>
      <c r="K91" s="143">
        <v>0.1</v>
      </c>
      <c r="L91" s="105">
        <v>0.3</v>
      </c>
      <c r="M91" s="32">
        <v>0.5</v>
      </c>
      <c r="N91" s="143">
        <v>1</v>
      </c>
      <c r="O91" s="691">
        <v>53664000</v>
      </c>
      <c r="P91" s="691">
        <v>0</v>
      </c>
      <c r="Q91" s="68"/>
      <c r="R91" s="688">
        <v>1</v>
      </c>
      <c r="S91" s="716" t="s">
        <v>576</v>
      </c>
      <c r="T91" s="295">
        <v>1</v>
      </c>
      <c r="U91" s="171" t="s">
        <v>577</v>
      </c>
      <c r="V91" s="215" t="s">
        <v>140</v>
      </c>
      <c r="W91" s="11" t="str">
        <f t="shared" si="5"/>
        <v>En gestión</v>
      </c>
      <c r="X91" s="11" t="str">
        <f t="shared" si="10"/>
        <v>Terminado</v>
      </c>
      <c r="Y91" s="415" t="s">
        <v>578</v>
      </c>
      <c r="Z91" s="526">
        <f>SUMPRODUCT(H91:H92,T91:T92)</f>
        <v>1</v>
      </c>
      <c r="AA91" s="827">
        <f>SUMPRODUCT(H91:H92,M91:M92)</f>
        <v>0.42999999999999994</v>
      </c>
      <c r="AB91" s="709" t="str">
        <f>IF(AA91&lt;1%,"Sin iniciar",IF(AA92=100%,"Terminado","En gestión"))</f>
        <v>En gestión</v>
      </c>
      <c r="AC91" s="709" t="str">
        <f>IF(Z91&lt;1%,"Sin iniciar",IF(Z91=100%,"Terminado","En gestión"))</f>
        <v>Terminado</v>
      </c>
      <c r="AD91" s="336"/>
      <c r="AE91" s="687"/>
      <c r="AF91" s="605"/>
      <c r="AG91" s="605"/>
      <c r="AH91" s="696" t="s">
        <v>579</v>
      </c>
      <c r="AI91" s="680" t="s">
        <v>580</v>
      </c>
      <c r="AJ91" s="680" t="s">
        <v>581</v>
      </c>
      <c r="AK91" s="681" t="s">
        <v>295</v>
      </c>
      <c r="AL91" s="681" t="s">
        <v>582</v>
      </c>
      <c r="AM91" s="683" t="s">
        <v>583</v>
      </c>
      <c r="AN91" s="685" t="s">
        <v>584</v>
      </c>
    </row>
    <row r="92" spans="2:41" ht="114.95" customHeight="1" x14ac:dyDescent="0.3">
      <c r="B92" s="433"/>
      <c r="C92" s="414"/>
      <c r="D92" s="420"/>
      <c r="E92" s="420"/>
      <c r="F92" s="141" t="s">
        <v>585</v>
      </c>
      <c r="G92" s="143" t="s">
        <v>586</v>
      </c>
      <c r="H92" s="143">
        <v>0.7</v>
      </c>
      <c r="I92" s="144">
        <v>44713</v>
      </c>
      <c r="J92" s="150">
        <v>44926</v>
      </c>
      <c r="K92" s="143">
        <v>0</v>
      </c>
      <c r="L92" s="105">
        <v>0.05</v>
      </c>
      <c r="M92" s="32">
        <v>0.4</v>
      </c>
      <c r="N92" s="143">
        <v>1</v>
      </c>
      <c r="O92" s="691"/>
      <c r="P92" s="691"/>
      <c r="Q92" s="67"/>
      <c r="R92" s="690"/>
      <c r="S92" s="717"/>
      <c r="T92" s="295">
        <v>1</v>
      </c>
      <c r="U92" s="171" t="s">
        <v>587</v>
      </c>
      <c r="V92" s="215" t="s">
        <v>140</v>
      </c>
      <c r="W92" s="11" t="str">
        <f t="shared" si="5"/>
        <v>En gestión</v>
      </c>
      <c r="X92" s="11" t="str">
        <f t="shared" si="10"/>
        <v>Terminado</v>
      </c>
      <c r="Y92" s="349"/>
      <c r="Z92" s="671"/>
      <c r="AA92" s="828"/>
      <c r="AB92" s="709"/>
      <c r="AC92" s="709"/>
      <c r="AD92" s="336"/>
      <c r="AE92" s="687"/>
      <c r="AF92" s="605"/>
      <c r="AG92" s="605"/>
      <c r="AH92" s="696"/>
      <c r="AI92" s="680"/>
      <c r="AJ92" s="680"/>
      <c r="AK92" s="682"/>
      <c r="AL92" s="682"/>
      <c r="AM92" s="684"/>
      <c r="AN92" s="686"/>
    </row>
    <row r="93" spans="2:41" ht="114.95" customHeight="1" x14ac:dyDescent="0.3">
      <c r="B93" s="433"/>
      <c r="C93" s="412" t="s">
        <v>588</v>
      </c>
      <c r="D93" s="419" t="s">
        <v>589</v>
      </c>
      <c r="E93" s="419" t="s">
        <v>286</v>
      </c>
      <c r="F93" s="141" t="s">
        <v>590</v>
      </c>
      <c r="G93" s="142" t="s">
        <v>591</v>
      </c>
      <c r="H93" s="143">
        <v>0.25</v>
      </c>
      <c r="I93" s="144">
        <v>44578</v>
      </c>
      <c r="J93" s="144">
        <v>44926</v>
      </c>
      <c r="K93" s="143">
        <v>0.25</v>
      </c>
      <c r="L93" s="105">
        <v>0.5</v>
      </c>
      <c r="M93" s="32">
        <v>0.7</v>
      </c>
      <c r="N93" s="143">
        <v>1</v>
      </c>
      <c r="O93" s="691">
        <v>244459658</v>
      </c>
      <c r="P93" s="691">
        <v>4928232</v>
      </c>
      <c r="Q93" s="68"/>
      <c r="R93" s="688">
        <v>0.94</v>
      </c>
      <c r="S93" s="713" t="s">
        <v>592</v>
      </c>
      <c r="T93" s="295">
        <v>0.75</v>
      </c>
      <c r="U93" s="171" t="s">
        <v>593</v>
      </c>
      <c r="V93" s="171" t="s">
        <v>594</v>
      </c>
      <c r="W93" s="11" t="str">
        <f t="shared" si="5"/>
        <v>En gestión</v>
      </c>
      <c r="X93" s="11" t="str">
        <f t="shared" si="10"/>
        <v>En gestión</v>
      </c>
      <c r="Y93" s="829" t="s">
        <v>595</v>
      </c>
      <c r="Z93" s="636">
        <f>SUMPRODUCT(H93:H96,T93:T96)</f>
        <v>0.9375</v>
      </c>
      <c r="AA93" s="832">
        <f>SUMPRODUCT(H93:H96,M93:M96)</f>
        <v>0.92500000000000004</v>
      </c>
      <c r="AB93" s="709" t="str">
        <f>IF(AA93&lt;1%,"Sin iniciar",IF(AA95=100%,"Terminado","En gestión"))</f>
        <v>En gestión</v>
      </c>
      <c r="AC93" s="709" t="str">
        <f>IF(Z93&lt;1%,"Sin iniciar",IF(Z93=100%,"Terminado","En gestión"))</f>
        <v>En gestión</v>
      </c>
      <c r="AD93" s="336"/>
      <c r="AE93" s="687"/>
      <c r="AF93" s="605"/>
      <c r="AG93" s="694">
        <v>3964516.43</v>
      </c>
      <c r="AH93" s="696" t="s">
        <v>596</v>
      </c>
      <c r="AI93" s="680" t="s">
        <v>597</v>
      </c>
      <c r="AJ93" s="680" t="s">
        <v>598</v>
      </c>
      <c r="AK93" s="681" t="s">
        <v>295</v>
      </c>
      <c r="AL93" s="681" t="s">
        <v>599</v>
      </c>
      <c r="AM93" s="683" t="s">
        <v>600</v>
      </c>
      <c r="AN93" s="685" t="s">
        <v>601</v>
      </c>
    </row>
    <row r="94" spans="2:41" ht="114.95" customHeight="1" x14ac:dyDescent="0.3">
      <c r="B94" s="433"/>
      <c r="C94" s="413"/>
      <c r="D94" s="437"/>
      <c r="E94" s="437"/>
      <c r="F94" s="141" t="s">
        <v>602</v>
      </c>
      <c r="G94" s="142" t="s">
        <v>603</v>
      </c>
      <c r="H94" s="143">
        <v>0.25</v>
      </c>
      <c r="I94" s="144">
        <v>44774</v>
      </c>
      <c r="J94" s="144">
        <v>44865</v>
      </c>
      <c r="K94" s="143">
        <v>1</v>
      </c>
      <c r="L94" s="105">
        <v>1</v>
      </c>
      <c r="M94" s="32">
        <v>1</v>
      </c>
      <c r="N94" s="143">
        <v>1</v>
      </c>
      <c r="O94" s="691"/>
      <c r="P94" s="691"/>
      <c r="Q94" s="66"/>
      <c r="R94" s="689"/>
      <c r="S94" s="714"/>
      <c r="T94" s="295">
        <v>1</v>
      </c>
      <c r="U94" s="215" t="s">
        <v>604</v>
      </c>
      <c r="V94" s="215" t="s">
        <v>58</v>
      </c>
      <c r="W94" s="11" t="str">
        <f t="shared" si="5"/>
        <v>Terminado</v>
      </c>
      <c r="X94" s="11" t="str">
        <f t="shared" si="10"/>
        <v>Terminado</v>
      </c>
      <c r="Y94" s="830"/>
      <c r="Z94" s="637"/>
      <c r="AA94" s="833"/>
      <c r="AB94" s="709"/>
      <c r="AC94" s="709"/>
      <c r="AD94" s="336"/>
      <c r="AE94" s="687"/>
      <c r="AF94" s="605"/>
      <c r="AG94" s="465"/>
      <c r="AH94" s="696"/>
      <c r="AI94" s="680"/>
      <c r="AJ94" s="680"/>
      <c r="AK94" s="681"/>
      <c r="AL94" s="681"/>
      <c r="AM94" s="683"/>
      <c r="AN94" s="685"/>
    </row>
    <row r="95" spans="2:41" ht="114.95" customHeight="1" x14ac:dyDescent="0.3">
      <c r="B95" s="433"/>
      <c r="C95" s="413"/>
      <c r="D95" s="437"/>
      <c r="E95" s="437"/>
      <c r="F95" s="141" t="s">
        <v>605</v>
      </c>
      <c r="G95" s="142" t="s">
        <v>308</v>
      </c>
      <c r="H95" s="143">
        <v>0.25</v>
      </c>
      <c r="I95" s="144">
        <v>44866</v>
      </c>
      <c r="J95" s="144">
        <v>44926</v>
      </c>
      <c r="K95" s="143">
        <v>0.9</v>
      </c>
      <c r="L95" s="105">
        <v>1</v>
      </c>
      <c r="M95" s="32">
        <v>1</v>
      </c>
      <c r="N95" s="143">
        <v>1</v>
      </c>
      <c r="O95" s="691"/>
      <c r="P95" s="691"/>
      <c r="Q95" s="66"/>
      <c r="R95" s="689"/>
      <c r="S95" s="714"/>
      <c r="T95" s="295">
        <v>1</v>
      </c>
      <c r="U95" s="215" t="s">
        <v>604</v>
      </c>
      <c r="V95" s="215" t="s">
        <v>58</v>
      </c>
      <c r="W95" s="11" t="str">
        <f t="shared" si="5"/>
        <v>Terminado</v>
      </c>
      <c r="X95" s="11" t="str">
        <f t="shared" si="10"/>
        <v>Terminado</v>
      </c>
      <c r="Y95" s="830"/>
      <c r="Z95" s="637"/>
      <c r="AA95" s="833"/>
      <c r="AB95" s="709"/>
      <c r="AC95" s="709"/>
      <c r="AD95" s="336"/>
      <c r="AE95" s="687"/>
      <c r="AF95" s="605"/>
      <c r="AG95" s="465"/>
      <c r="AH95" s="696"/>
      <c r="AI95" s="680"/>
      <c r="AJ95" s="680"/>
      <c r="AK95" s="681"/>
      <c r="AL95" s="681"/>
      <c r="AM95" s="683"/>
      <c r="AN95" s="685"/>
    </row>
    <row r="96" spans="2:41" ht="114.95" customHeight="1" x14ac:dyDescent="0.3">
      <c r="B96" s="433"/>
      <c r="C96" s="414"/>
      <c r="D96" s="420"/>
      <c r="E96" s="420"/>
      <c r="F96" s="141" t="s">
        <v>606</v>
      </c>
      <c r="G96" s="142" t="s">
        <v>607</v>
      </c>
      <c r="H96" s="143">
        <v>0.25</v>
      </c>
      <c r="I96" s="144">
        <v>44565</v>
      </c>
      <c r="J96" s="144">
        <v>44926</v>
      </c>
      <c r="K96" s="143">
        <v>0.7</v>
      </c>
      <c r="L96" s="105">
        <v>1</v>
      </c>
      <c r="M96" s="32">
        <v>1</v>
      </c>
      <c r="N96" s="143">
        <v>1</v>
      </c>
      <c r="O96" s="691"/>
      <c r="P96" s="691"/>
      <c r="Q96" s="67"/>
      <c r="R96" s="690"/>
      <c r="S96" s="715"/>
      <c r="T96" s="295">
        <v>1</v>
      </c>
      <c r="U96" s="215" t="s">
        <v>604</v>
      </c>
      <c r="V96" s="215" t="s">
        <v>58</v>
      </c>
      <c r="W96" s="11" t="str">
        <f t="shared" si="5"/>
        <v>Terminado</v>
      </c>
      <c r="X96" s="11" t="str">
        <f t="shared" si="10"/>
        <v>Terminado</v>
      </c>
      <c r="Y96" s="831"/>
      <c r="Z96" s="638"/>
      <c r="AA96" s="834"/>
      <c r="AB96" s="709"/>
      <c r="AC96" s="709"/>
      <c r="AD96" s="336"/>
      <c r="AE96" s="687"/>
      <c r="AF96" s="605"/>
      <c r="AG96" s="465"/>
      <c r="AH96" s="696"/>
      <c r="AI96" s="680"/>
      <c r="AJ96" s="680"/>
      <c r="AK96" s="682"/>
      <c r="AL96" s="682"/>
      <c r="AM96" s="684"/>
      <c r="AN96" s="686"/>
    </row>
    <row r="97" spans="2:40" ht="114.95" customHeight="1" x14ac:dyDescent="0.3">
      <c r="B97" s="433"/>
      <c r="C97" s="412" t="s">
        <v>608</v>
      </c>
      <c r="D97" s="419" t="s">
        <v>609</v>
      </c>
      <c r="E97" s="419" t="s">
        <v>286</v>
      </c>
      <c r="F97" s="141" t="s">
        <v>610</v>
      </c>
      <c r="G97" s="142" t="s">
        <v>611</v>
      </c>
      <c r="H97" s="143">
        <v>0.33</v>
      </c>
      <c r="I97" s="144">
        <v>44562</v>
      </c>
      <c r="J97" s="144">
        <v>44926</v>
      </c>
      <c r="K97" s="143">
        <v>0.25</v>
      </c>
      <c r="L97" s="105">
        <v>0.5</v>
      </c>
      <c r="M97" s="32">
        <v>0.75</v>
      </c>
      <c r="N97" s="143">
        <v>1</v>
      </c>
      <c r="O97" s="691">
        <v>316012505</v>
      </c>
      <c r="P97" s="691">
        <v>3585558</v>
      </c>
      <c r="Q97" s="68"/>
      <c r="R97" s="688">
        <v>0.75</v>
      </c>
      <c r="S97" s="419" t="s">
        <v>612</v>
      </c>
      <c r="T97" s="295">
        <v>0.75</v>
      </c>
      <c r="U97" s="142" t="s">
        <v>613</v>
      </c>
      <c r="V97" s="215" t="s">
        <v>614</v>
      </c>
      <c r="W97" s="11" t="str">
        <f t="shared" si="5"/>
        <v>En gestión</v>
      </c>
      <c r="X97" s="11" t="str">
        <f t="shared" si="10"/>
        <v>En gestión</v>
      </c>
      <c r="Y97" s="710" t="s">
        <v>615</v>
      </c>
      <c r="Z97" s="636">
        <f>SUMPRODUCT(H97:H99,T97:T99)</f>
        <v>0.75</v>
      </c>
      <c r="AA97" s="636">
        <f>SUMPRODUCT(H97:H99,M97:M99)</f>
        <v>0.75</v>
      </c>
      <c r="AB97" s="640" t="str">
        <f>IF(AA97&lt;1%,"Sin iniciar",IF(AA97=100%,"Terminado","En gestión"))</f>
        <v>En gestión</v>
      </c>
      <c r="AC97" s="545" t="str">
        <f>IF(Z97&lt;1%,"Sin iniciar",IF(Z98=100%,"Terminado","En gestión"))</f>
        <v>En gestión</v>
      </c>
      <c r="AD97" s="264"/>
      <c r="AE97" s="687"/>
      <c r="AF97" s="605"/>
      <c r="AG97" s="694">
        <v>2884402.8</v>
      </c>
      <c r="AH97" s="696" t="s">
        <v>616</v>
      </c>
      <c r="AI97" s="680" t="s">
        <v>617</v>
      </c>
      <c r="AJ97" s="680" t="s">
        <v>618</v>
      </c>
      <c r="AK97" s="681" t="s">
        <v>295</v>
      </c>
      <c r="AL97" s="681" t="s">
        <v>619</v>
      </c>
      <c r="AM97" s="683" t="s">
        <v>620</v>
      </c>
      <c r="AN97" s="685" t="s">
        <v>621</v>
      </c>
    </row>
    <row r="98" spans="2:40" customFormat="1" ht="114.95" customHeight="1" x14ac:dyDescent="0.3">
      <c r="B98" s="433"/>
      <c r="C98" s="413"/>
      <c r="D98" s="437"/>
      <c r="E98" s="437"/>
      <c r="F98" s="141" t="s">
        <v>622</v>
      </c>
      <c r="G98" s="142" t="s">
        <v>623</v>
      </c>
      <c r="H98" s="143">
        <v>0.33</v>
      </c>
      <c r="I98" s="144">
        <v>44562</v>
      </c>
      <c r="J98" s="144">
        <v>44926</v>
      </c>
      <c r="K98" s="143">
        <v>0.25</v>
      </c>
      <c r="L98" s="105">
        <v>0.5</v>
      </c>
      <c r="M98" s="32">
        <v>0.75</v>
      </c>
      <c r="N98" s="143">
        <v>1</v>
      </c>
      <c r="O98" s="691"/>
      <c r="P98" s="691"/>
      <c r="Q98" s="66"/>
      <c r="R98" s="689"/>
      <c r="S98" s="437"/>
      <c r="T98" s="295">
        <v>0.75</v>
      </c>
      <c r="U98" s="142" t="s">
        <v>624</v>
      </c>
      <c r="V98" s="215" t="s">
        <v>614</v>
      </c>
      <c r="W98" s="11" t="str">
        <f t="shared" si="5"/>
        <v>En gestión</v>
      </c>
      <c r="X98" s="11" t="str">
        <f t="shared" si="10"/>
        <v>En gestión</v>
      </c>
      <c r="Y98" s="711"/>
      <c r="Z98" s="637"/>
      <c r="AA98" s="637"/>
      <c r="AB98" s="640"/>
      <c r="AC98" s="545"/>
      <c r="AD98" s="264"/>
      <c r="AE98" s="687"/>
      <c r="AF98" s="605"/>
      <c r="AG98" s="465"/>
      <c r="AH98" s="696"/>
      <c r="AI98" s="680"/>
      <c r="AJ98" s="680"/>
      <c r="AK98" s="681"/>
      <c r="AL98" s="681"/>
      <c r="AM98" s="683"/>
      <c r="AN98" s="685"/>
    </row>
    <row r="99" spans="2:40" customFormat="1" ht="114.95" customHeight="1" x14ac:dyDescent="0.3">
      <c r="B99" s="433"/>
      <c r="C99" s="414"/>
      <c r="D99" s="420"/>
      <c r="E99" s="420"/>
      <c r="F99" s="141" t="s">
        <v>625</v>
      </c>
      <c r="G99" s="142" t="s">
        <v>626</v>
      </c>
      <c r="H99" s="143">
        <v>0.34</v>
      </c>
      <c r="I99" s="144">
        <v>44562</v>
      </c>
      <c r="J99" s="144">
        <v>44926</v>
      </c>
      <c r="K99" s="143">
        <v>0.25</v>
      </c>
      <c r="L99" s="105">
        <v>0.5</v>
      </c>
      <c r="M99" s="32">
        <v>0.75</v>
      </c>
      <c r="N99" s="143">
        <v>1</v>
      </c>
      <c r="O99" s="691"/>
      <c r="P99" s="691"/>
      <c r="Q99" s="67"/>
      <c r="R99" s="690"/>
      <c r="S99" s="420"/>
      <c r="T99" s="295">
        <v>0.75</v>
      </c>
      <c r="U99" s="142" t="s">
        <v>627</v>
      </c>
      <c r="V99" s="215" t="s">
        <v>614</v>
      </c>
      <c r="W99" s="11" t="str">
        <f t="shared" si="5"/>
        <v>En gestión</v>
      </c>
      <c r="X99" s="11" t="str">
        <f t="shared" si="10"/>
        <v>En gestión</v>
      </c>
      <c r="Y99" s="712"/>
      <c r="Z99" s="638"/>
      <c r="AA99" s="638"/>
      <c r="AB99" s="640"/>
      <c r="AC99" s="545"/>
      <c r="AD99" s="264"/>
      <c r="AE99" s="687"/>
      <c r="AF99" s="605"/>
      <c r="AG99" s="465"/>
      <c r="AH99" s="696"/>
      <c r="AI99" s="680"/>
      <c r="AJ99" s="680"/>
      <c r="AK99" s="682"/>
      <c r="AL99" s="682"/>
      <c r="AM99" s="684"/>
      <c r="AN99" s="686"/>
    </row>
    <row r="100" spans="2:40" customFormat="1" ht="114.95" customHeight="1" x14ac:dyDescent="0.3">
      <c r="B100" s="433"/>
      <c r="C100" s="412" t="s">
        <v>628</v>
      </c>
      <c r="D100" s="419" t="s">
        <v>629</v>
      </c>
      <c r="E100" s="419" t="s">
        <v>286</v>
      </c>
      <c r="F100" s="141" t="s">
        <v>630</v>
      </c>
      <c r="G100" s="142" t="s">
        <v>611</v>
      </c>
      <c r="H100" s="143">
        <v>0.33</v>
      </c>
      <c r="I100" s="144">
        <v>44562</v>
      </c>
      <c r="J100" s="144">
        <v>44926</v>
      </c>
      <c r="K100" s="143">
        <v>0.25</v>
      </c>
      <c r="L100" s="105">
        <v>0.5</v>
      </c>
      <c r="M100" s="32">
        <v>0.75</v>
      </c>
      <c r="N100" s="143">
        <v>1</v>
      </c>
      <c r="O100" s="691">
        <v>107213333</v>
      </c>
      <c r="P100" s="691">
        <v>5906295</v>
      </c>
      <c r="Q100" s="68"/>
      <c r="R100" s="688">
        <v>0.75</v>
      </c>
      <c r="S100" s="419" t="s">
        <v>612</v>
      </c>
      <c r="T100" s="295">
        <v>0.75</v>
      </c>
      <c r="U100" s="142" t="s">
        <v>613</v>
      </c>
      <c r="V100" s="171" t="s">
        <v>631</v>
      </c>
      <c r="W100" s="11" t="str">
        <f t="shared" si="5"/>
        <v>En gestión</v>
      </c>
      <c r="X100" s="11" t="str">
        <f t="shared" si="10"/>
        <v>En gestión</v>
      </c>
      <c r="Y100" s="710" t="s">
        <v>632</v>
      </c>
      <c r="Z100" s="636">
        <f>SUMPRODUCT(H100:H102,T100:T102)</f>
        <v>0.75</v>
      </c>
      <c r="AA100" s="636">
        <f>SUMPRODUCT(H100:H102,M100:M102)</f>
        <v>0.75</v>
      </c>
      <c r="AB100" s="640" t="str">
        <f>IF(AA100&lt;1%,"Sin iniciar",IF(AA100=100%,"Terminado","En gestión"))</f>
        <v>En gestión</v>
      </c>
      <c r="AC100" s="545" t="str">
        <f>IF(Z100&lt;1%,"Sin iniciar",IF(Z100=100%,"Terminado","En gestión"))</f>
        <v>En gestión</v>
      </c>
      <c r="AD100" s="264"/>
      <c r="AE100" s="687"/>
      <c r="AF100" s="605"/>
      <c r="AG100" s="694">
        <v>4751319.08</v>
      </c>
      <c r="AH100" s="696" t="s">
        <v>633</v>
      </c>
      <c r="AI100" s="680" t="s">
        <v>634</v>
      </c>
      <c r="AJ100" s="680" t="s">
        <v>635</v>
      </c>
      <c r="AK100" s="681" t="s">
        <v>295</v>
      </c>
      <c r="AL100" s="681" t="s">
        <v>619</v>
      </c>
      <c r="AM100" s="683" t="s">
        <v>620</v>
      </c>
      <c r="AN100" s="685" t="s">
        <v>636</v>
      </c>
    </row>
    <row r="101" spans="2:40" customFormat="1" ht="114.95" customHeight="1" x14ac:dyDescent="0.3">
      <c r="B101" s="433"/>
      <c r="C101" s="413"/>
      <c r="D101" s="437"/>
      <c r="E101" s="437"/>
      <c r="F101" s="141" t="s">
        <v>637</v>
      </c>
      <c r="G101" s="142" t="s">
        <v>623</v>
      </c>
      <c r="H101" s="143">
        <v>0.33</v>
      </c>
      <c r="I101" s="144">
        <v>44562</v>
      </c>
      <c r="J101" s="144">
        <v>44926</v>
      </c>
      <c r="K101" s="143">
        <v>0.25</v>
      </c>
      <c r="L101" s="105">
        <v>0.5</v>
      </c>
      <c r="M101" s="32">
        <v>0.75</v>
      </c>
      <c r="N101" s="143">
        <v>1</v>
      </c>
      <c r="O101" s="691"/>
      <c r="P101" s="691"/>
      <c r="Q101" s="66"/>
      <c r="R101" s="689"/>
      <c r="S101" s="437"/>
      <c r="T101" s="295">
        <v>0.75</v>
      </c>
      <c r="U101" s="142" t="s">
        <v>638</v>
      </c>
      <c r="V101" s="171" t="s">
        <v>631</v>
      </c>
      <c r="W101" s="11" t="str">
        <f t="shared" si="5"/>
        <v>En gestión</v>
      </c>
      <c r="X101" s="11" t="str">
        <f t="shared" si="10"/>
        <v>En gestión</v>
      </c>
      <c r="Y101" s="711"/>
      <c r="Z101" s="637"/>
      <c r="AA101" s="637"/>
      <c r="AB101" s="640"/>
      <c r="AC101" s="545"/>
      <c r="AD101" s="264"/>
      <c r="AE101" s="687"/>
      <c r="AF101" s="605"/>
      <c r="AG101" s="465"/>
      <c r="AH101" s="696"/>
      <c r="AI101" s="680"/>
      <c r="AJ101" s="680"/>
      <c r="AK101" s="681"/>
      <c r="AL101" s="681"/>
      <c r="AM101" s="683"/>
      <c r="AN101" s="685"/>
    </row>
    <row r="102" spans="2:40" customFormat="1" ht="114.95" customHeight="1" x14ac:dyDescent="0.3">
      <c r="B102" s="433"/>
      <c r="C102" s="414"/>
      <c r="D102" s="420"/>
      <c r="E102" s="420"/>
      <c r="F102" s="141" t="s">
        <v>639</v>
      </c>
      <c r="G102" s="142" t="s">
        <v>626</v>
      </c>
      <c r="H102" s="143">
        <v>0.34</v>
      </c>
      <c r="I102" s="144">
        <v>44562</v>
      </c>
      <c r="J102" s="144">
        <v>44926</v>
      </c>
      <c r="K102" s="143">
        <v>0.25</v>
      </c>
      <c r="L102" s="105">
        <v>0.5</v>
      </c>
      <c r="M102" s="32">
        <v>0.75</v>
      </c>
      <c r="N102" s="143">
        <v>1</v>
      </c>
      <c r="O102" s="691"/>
      <c r="P102" s="691"/>
      <c r="Q102" s="67"/>
      <c r="R102" s="690"/>
      <c r="S102" s="420"/>
      <c r="T102" s="295">
        <v>0.75</v>
      </c>
      <c r="U102" s="142" t="s">
        <v>627</v>
      </c>
      <c r="V102" s="171" t="s">
        <v>631</v>
      </c>
      <c r="W102" s="11" t="str">
        <f t="shared" si="5"/>
        <v>En gestión</v>
      </c>
      <c r="X102" s="11" t="str">
        <f t="shared" si="10"/>
        <v>En gestión</v>
      </c>
      <c r="Y102" s="712"/>
      <c r="Z102" s="638"/>
      <c r="AA102" s="638"/>
      <c r="AB102" s="640"/>
      <c r="AC102" s="545"/>
      <c r="AD102" s="264"/>
      <c r="AE102" s="687"/>
      <c r="AF102" s="605"/>
      <c r="AG102" s="465"/>
      <c r="AH102" s="696"/>
      <c r="AI102" s="680"/>
      <c r="AJ102" s="680"/>
      <c r="AK102" s="682"/>
      <c r="AL102" s="682"/>
      <c r="AM102" s="684"/>
      <c r="AN102" s="686"/>
    </row>
    <row r="103" spans="2:40" customFormat="1" ht="114.95" customHeight="1" x14ac:dyDescent="0.3">
      <c r="B103" s="433"/>
      <c r="C103" s="412" t="s">
        <v>640</v>
      </c>
      <c r="D103" s="419" t="s">
        <v>641</v>
      </c>
      <c r="E103" s="419" t="s">
        <v>286</v>
      </c>
      <c r="F103" s="141" t="s">
        <v>642</v>
      </c>
      <c r="G103" s="142" t="s">
        <v>643</v>
      </c>
      <c r="H103" s="143">
        <v>0.7</v>
      </c>
      <c r="I103" s="144">
        <v>44562</v>
      </c>
      <c r="J103" s="144">
        <v>44926</v>
      </c>
      <c r="K103" s="143">
        <v>0.25</v>
      </c>
      <c r="L103" s="105">
        <v>0.5</v>
      </c>
      <c r="M103" s="32">
        <v>0.75</v>
      </c>
      <c r="N103" s="143">
        <v>1</v>
      </c>
      <c r="O103" s="691">
        <v>107786667</v>
      </c>
      <c r="P103" s="691">
        <v>675534</v>
      </c>
      <c r="Q103" s="68"/>
      <c r="R103" s="688">
        <v>0.75</v>
      </c>
      <c r="S103" s="419" t="s">
        <v>612</v>
      </c>
      <c r="T103" s="295">
        <v>0.75</v>
      </c>
      <c r="U103" s="142" t="s">
        <v>644</v>
      </c>
      <c r="V103" s="215" t="s">
        <v>645</v>
      </c>
      <c r="W103" s="11" t="str">
        <f t="shared" si="5"/>
        <v>En gestión</v>
      </c>
      <c r="X103" s="11" t="str">
        <f t="shared" si="10"/>
        <v>En gestión</v>
      </c>
      <c r="Y103" s="849" t="s">
        <v>646</v>
      </c>
      <c r="Z103" s="824">
        <f>SUMPRODUCT(H103:H104,T103:T104)</f>
        <v>0.74999999999999989</v>
      </c>
      <c r="AA103" s="824">
        <f>SUMPRODUCT(H103:H104,M103:M104)</f>
        <v>0.74999999999999989</v>
      </c>
      <c r="AB103" s="545" t="str">
        <f>IF(AA103&lt;1%,"Sin iniciar",IF(AA103=100%,"Terminado","En gestión"))</f>
        <v>En gestión</v>
      </c>
      <c r="AC103" s="545" t="str">
        <f>IF(Z103&lt;1%,"Sin iniciar",IF(Z103=100%,"Terminado","En gestión"))</f>
        <v>En gestión</v>
      </c>
      <c r="AD103" s="264"/>
      <c r="AE103" s="687"/>
      <c r="AF103" s="605"/>
      <c r="AG103" s="694">
        <v>543433.13</v>
      </c>
      <c r="AH103" s="696" t="s">
        <v>647</v>
      </c>
      <c r="AI103" s="680" t="s">
        <v>648</v>
      </c>
      <c r="AJ103" s="680" t="s">
        <v>649</v>
      </c>
      <c r="AK103" s="681" t="s">
        <v>295</v>
      </c>
      <c r="AL103" s="681" t="s">
        <v>619</v>
      </c>
      <c r="AM103" s="683" t="s">
        <v>620</v>
      </c>
      <c r="AN103" s="685" t="s">
        <v>650</v>
      </c>
    </row>
    <row r="104" spans="2:40" customFormat="1" ht="114.95" customHeight="1" x14ac:dyDescent="0.3">
      <c r="B104" s="433"/>
      <c r="C104" s="414"/>
      <c r="D104" s="420"/>
      <c r="E104" s="420"/>
      <c r="F104" s="141" t="s">
        <v>651</v>
      </c>
      <c r="G104" s="142" t="s">
        <v>626</v>
      </c>
      <c r="H104" s="143">
        <v>0.3</v>
      </c>
      <c r="I104" s="144">
        <v>44562</v>
      </c>
      <c r="J104" s="144">
        <v>44926</v>
      </c>
      <c r="K104" s="143">
        <v>0.25</v>
      </c>
      <c r="L104" s="105">
        <v>0.5</v>
      </c>
      <c r="M104" s="32">
        <v>0.75</v>
      </c>
      <c r="N104" s="143">
        <v>1</v>
      </c>
      <c r="O104" s="691"/>
      <c r="P104" s="691"/>
      <c r="Q104" s="67"/>
      <c r="R104" s="690"/>
      <c r="S104" s="420"/>
      <c r="T104" s="295">
        <v>0.75</v>
      </c>
      <c r="U104" s="142" t="s">
        <v>652</v>
      </c>
      <c r="V104" s="215" t="s">
        <v>645</v>
      </c>
      <c r="W104" s="11" t="str">
        <f t="shared" si="5"/>
        <v>En gestión</v>
      </c>
      <c r="X104" s="11" t="str">
        <f t="shared" si="10"/>
        <v>En gestión</v>
      </c>
      <c r="Y104" s="850"/>
      <c r="Z104" s="671"/>
      <c r="AA104" s="671"/>
      <c r="AB104" s="545"/>
      <c r="AC104" s="545"/>
      <c r="AD104" s="264"/>
      <c r="AE104" s="687"/>
      <c r="AF104" s="605"/>
      <c r="AG104" s="465"/>
      <c r="AH104" s="696"/>
      <c r="AI104" s="680"/>
      <c r="AJ104" s="680"/>
      <c r="AK104" s="682"/>
      <c r="AL104" s="682"/>
      <c r="AM104" s="684"/>
      <c r="AN104" s="686"/>
    </row>
    <row r="105" spans="2:40" customFormat="1" ht="114.95" customHeight="1" x14ac:dyDescent="0.3">
      <c r="B105" s="433"/>
      <c r="C105" s="412" t="s">
        <v>653</v>
      </c>
      <c r="D105" s="419" t="s">
        <v>654</v>
      </c>
      <c r="E105" s="419" t="s">
        <v>286</v>
      </c>
      <c r="F105" s="141" t="s">
        <v>655</v>
      </c>
      <c r="G105" s="142" t="s">
        <v>656</v>
      </c>
      <c r="H105" s="143">
        <v>0.33</v>
      </c>
      <c r="I105" s="144">
        <v>44562</v>
      </c>
      <c r="J105" s="144">
        <v>44926</v>
      </c>
      <c r="K105" s="143">
        <v>0.25</v>
      </c>
      <c r="L105" s="105">
        <v>0.5</v>
      </c>
      <c r="M105" s="32">
        <v>0.75</v>
      </c>
      <c r="N105" s="143">
        <v>1</v>
      </c>
      <c r="O105" s="691">
        <v>50453333</v>
      </c>
      <c r="P105" s="691">
        <v>1048905</v>
      </c>
      <c r="Q105" s="68"/>
      <c r="R105" s="688">
        <v>0.75</v>
      </c>
      <c r="S105" s="419" t="s">
        <v>612</v>
      </c>
      <c r="T105" s="295">
        <v>0.75</v>
      </c>
      <c r="U105" s="142" t="s">
        <v>657</v>
      </c>
      <c r="V105" s="215" t="s">
        <v>658</v>
      </c>
      <c r="W105" s="11" t="str">
        <f t="shared" si="5"/>
        <v>En gestión</v>
      </c>
      <c r="X105" s="11" t="str">
        <f t="shared" si="10"/>
        <v>En gestión</v>
      </c>
      <c r="Y105" s="710" t="s">
        <v>659</v>
      </c>
      <c r="Z105" s="636">
        <f>SUMPRODUCT(H105:H107,T105:T107)</f>
        <v>0.75</v>
      </c>
      <c r="AA105" s="832">
        <f>SUMPRODUCT(H105:H107,M105:M107)</f>
        <v>0.75</v>
      </c>
      <c r="AB105" s="709" t="str">
        <f>IF(AA105&lt;1%,"Sin iniciar",IF(AA105=100%,"Terminado","En gestión"))</f>
        <v>En gestión</v>
      </c>
      <c r="AC105" s="709" t="str">
        <f>IF(Z105&lt;1%,"Sin iniciar",IF(Z105=100%,"Terminado","En gestión"))</f>
        <v>En gestión</v>
      </c>
      <c r="AD105" s="336"/>
      <c r="AE105" s="687"/>
      <c r="AF105" s="605"/>
      <c r="AG105" s="694">
        <v>843791.4</v>
      </c>
      <c r="AH105" s="696" t="s">
        <v>660</v>
      </c>
      <c r="AI105" s="680" t="s">
        <v>661</v>
      </c>
      <c r="AJ105" s="680" t="s">
        <v>662</v>
      </c>
      <c r="AK105" s="681" t="s">
        <v>295</v>
      </c>
      <c r="AL105" s="681" t="s">
        <v>663</v>
      </c>
      <c r="AM105" s="683" t="s">
        <v>664</v>
      </c>
      <c r="AN105" s="685" t="s">
        <v>665</v>
      </c>
    </row>
    <row r="106" spans="2:40" customFormat="1" ht="114.95" customHeight="1" x14ac:dyDescent="0.3">
      <c r="B106" s="433"/>
      <c r="C106" s="413"/>
      <c r="D106" s="437"/>
      <c r="E106" s="437"/>
      <c r="F106" s="141" t="s">
        <v>666</v>
      </c>
      <c r="G106" s="142" t="s">
        <v>623</v>
      </c>
      <c r="H106" s="143">
        <v>0.33</v>
      </c>
      <c r="I106" s="144">
        <v>44562</v>
      </c>
      <c r="J106" s="144">
        <v>44926</v>
      </c>
      <c r="K106" s="143">
        <v>0.25</v>
      </c>
      <c r="L106" s="105">
        <v>0.5</v>
      </c>
      <c r="M106" s="32">
        <v>0.75</v>
      </c>
      <c r="N106" s="143">
        <v>1</v>
      </c>
      <c r="O106" s="691"/>
      <c r="P106" s="691"/>
      <c r="Q106" s="66"/>
      <c r="R106" s="689"/>
      <c r="S106" s="437"/>
      <c r="T106" s="295">
        <v>0.75</v>
      </c>
      <c r="U106" s="142" t="s">
        <v>667</v>
      </c>
      <c r="V106" s="215" t="s">
        <v>668</v>
      </c>
      <c r="W106" s="11" t="str">
        <f t="shared" si="5"/>
        <v>En gestión</v>
      </c>
      <c r="X106" s="11" t="str">
        <f t="shared" si="10"/>
        <v>En gestión</v>
      </c>
      <c r="Y106" s="711"/>
      <c r="Z106" s="637"/>
      <c r="AA106" s="833"/>
      <c r="AB106" s="709"/>
      <c r="AC106" s="709"/>
      <c r="AD106" s="336"/>
      <c r="AE106" s="687"/>
      <c r="AF106" s="605"/>
      <c r="AG106" s="465"/>
      <c r="AH106" s="696"/>
      <c r="AI106" s="680"/>
      <c r="AJ106" s="680"/>
      <c r="AK106" s="681"/>
      <c r="AL106" s="681"/>
      <c r="AM106" s="683"/>
      <c r="AN106" s="685"/>
    </row>
    <row r="107" spans="2:40" customFormat="1" ht="114.95" customHeight="1" x14ac:dyDescent="0.3">
      <c r="B107" s="433"/>
      <c r="C107" s="414"/>
      <c r="D107" s="420"/>
      <c r="E107" s="420"/>
      <c r="F107" s="141" t="s">
        <v>669</v>
      </c>
      <c r="G107" s="142" t="s">
        <v>670</v>
      </c>
      <c r="H107" s="143">
        <v>0.34</v>
      </c>
      <c r="I107" s="144">
        <v>44562</v>
      </c>
      <c r="J107" s="144">
        <v>44926</v>
      </c>
      <c r="K107" s="143">
        <v>0.25</v>
      </c>
      <c r="L107" s="105">
        <v>0.5</v>
      </c>
      <c r="M107" s="32">
        <v>0.75</v>
      </c>
      <c r="N107" s="143">
        <v>1</v>
      </c>
      <c r="O107" s="691"/>
      <c r="P107" s="691"/>
      <c r="Q107" s="67"/>
      <c r="R107" s="690"/>
      <c r="S107" s="420"/>
      <c r="T107" s="295">
        <v>0.75</v>
      </c>
      <c r="U107" s="142" t="s">
        <v>671</v>
      </c>
      <c r="V107" s="215" t="s">
        <v>672</v>
      </c>
      <c r="W107" s="11" t="str">
        <f t="shared" si="5"/>
        <v>En gestión</v>
      </c>
      <c r="X107" s="11" t="str">
        <f t="shared" si="10"/>
        <v>En gestión</v>
      </c>
      <c r="Y107" s="712"/>
      <c r="Z107" s="638"/>
      <c r="AA107" s="834"/>
      <c r="AB107" s="709"/>
      <c r="AC107" s="709"/>
      <c r="AD107" s="336"/>
      <c r="AE107" s="687"/>
      <c r="AF107" s="605"/>
      <c r="AG107" s="465"/>
      <c r="AH107" s="696"/>
      <c r="AI107" s="680"/>
      <c r="AJ107" s="680"/>
      <c r="AK107" s="682"/>
      <c r="AL107" s="682"/>
      <c r="AM107" s="684"/>
      <c r="AN107" s="686"/>
    </row>
    <row r="108" spans="2:40" customFormat="1" ht="114.95" customHeight="1" x14ac:dyDescent="0.3">
      <c r="B108" s="433"/>
      <c r="C108" s="412" t="s">
        <v>673</v>
      </c>
      <c r="D108" s="419" t="s">
        <v>674</v>
      </c>
      <c r="E108" s="419" t="s">
        <v>286</v>
      </c>
      <c r="F108" s="141" t="s">
        <v>675</v>
      </c>
      <c r="G108" s="142" t="s">
        <v>656</v>
      </c>
      <c r="H108" s="143">
        <v>0.33</v>
      </c>
      <c r="I108" s="144">
        <v>44562</v>
      </c>
      <c r="J108" s="144">
        <v>44926</v>
      </c>
      <c r="K108" s="143">
        <v>0.25</v>
      </c>
      <c r="L108" s="105">
        <v>0.5</v>
      </c>
      <c r="M108" s="32">
        <v>0.75</v>
      </c>
      <c r="N108" s="143">
        <v>1</v>
      </c>
      <c r="O108" s="691">
        <v>50453333</v>
      </c>
      <c r="P108" s="691">
        <v>293181</v>
      </c>
      <c r="Q108" s="68"/>
      <c r="R108" s="688">
        <v>0.75</v>
      </c>
      <c r="S108" s="419" t="s">
        <v>612</v>
      </c>
      <c r="T108" s="295">
        <v>0.75</v>
      </c>
      <c r="U108" s="142" t="s">
        <v>613</v>
      </c>
      <c r="V108" s="171" t="s">
        <v>676</v>
      </c>
      <c r="W108" s="11" t="str">
        <f t="shared" si="5"/>
        <v>En gestión</v>
      </c>
      <c r="X108" s="11" t="str">
        <f t="shared" si="10"/>
        <v>En gestión</v>
      </c>
      <c r="Y108" s="710" t="s">
        <v>677</v>
      </c>
      <c r="Z108" s="636">
        <f>SUMPRODUCT(H108:H110,T108:T110)</f>
        <v>0.75</v>
      </c>
      <c r="AA108" s="832">
        <f>SUMPRODUCT(H108:H110,M108:M110)</f>
        <v>0.75</v>
      </c>
      <c r="AB108" s="709" t="str">
        <f>IF(AA108&lt;1%,"Sin iniciar",IF(AA108=100%,"Terminado","En gestión"))</f>
        <v>En gestión</v>
      </c>
      <c r="AC108" s="709" t="str">
        <f>IF(Z108&lt;1%,"Sin iniciar",IF(Z108=100%,"Terminado","En gestión"))</f>
        <v>En gestión</v>
      </c>
      <c r="AD108" s="336"/>
      <c r="AE108" s="687"/>
      <c r="AF108" s="605"/>
      <c r="AG108" s="694">
        <v>235849.5</v>
      </c>
      <c r="AH108" s="696" t="s">
        <v>678</v>
      </c>
      <c r="AI108" s="680" t="s">
        <v>679</v>
      </c>
      <c r="AJ108" s="680" t="s">
        <v>662</v>
      </c>
      <c r="AK108" s="681" t="s">
        <v>295</v>
      </c>
      <c r="AL108" s="681" t="s">
        <v>663</v>
      </c>
      <c r="AM108" s="683" t="s">
        <v>664</v>
      </c>
      <c r="AN108" s="685" t="s">
        <v>680</v>
      </c>
    </row>
    <row r="109" spans="2:40" customFormat="1" ht="114.95" customHeight="1" x14ac:dyDescent="0.3">
      <c r="B109" s="433"/>
      <c r="C109" s="413"/>
      <c r="D109" s="437"/>
      <c r="E109" s="437"/>
      <c r="F109" s="141" t="s">
        <v>681</v>
      </c>
      <c r="G109" s="142" t="s">
        <v>623</v>
      </c>
      <c r="H109" s="143">
        <v>0.33</v>
      </c>
      <c r="I109" s="144">
        <v>44562</v>
      </c>
      <c r="J109" s="144">
        <v>44926</v>
      </c>
      <c r="K109" s="143">
        <v>0.25</v>
      </c>
      <c r="L109" s="105">
        <v>0.5</v>
      </c>
      <c r="M109" s="32">
        <v>0.75</v>
      </c>
      <c r="N109" s="143">
        <v>1</v>
      </c>
      <c r="O109" s="691"/>
      <c r="P109" s="691"/>
      <c r="Q109" s="66"/>
      <c r="R109" s="689"/>
      <c r="S109" s="437"/>
      <c r="T109" s="295">
        <v>0.75</v>
      </c>
      <c r="U109" s="142" t="s">
        <v>682</v>
      </c>
      <c r="V109" s="171" t="s">
        <v>676</v>
      </c>
      <c r="W109" s="11" t="str">
        <f t="shared" si="5"/>
        <v>En gestión</v>
      </c>
      <c r="X109" s="11" t="str">
        <f t="shared" si="10"/>
        <v>En gestión</v>
      </c>
      <c r="Y109" s="711"/>
      <c r="Z109" s="637"/>
      <c r="AA109" s="833"/>
      <c r="AB109" s="709"/>
      <c r="AC109" s="709"/>
      <c r="AD109" s="336"/>
      <c r="AE109" s="687"/>
      <c r="AF109" s="605"/>
      <c r="AG109" s="465"/>
      <c r="AH109" s="696"/>
      <c r="AI109" s="680"/>
      <c r="AJ109" s="680"/>
      <c r="AK109" s="681"/>
      <c r="AL109" s="681"/>
      <c r="AM109" s="683"/>
      <c r="AN109" s="685"/>
    </row>
    <row r="110" spans="2:40" customFormat="1" ht="114.95" customHeight="1" x14ac:dyDescent="0.3">
      <c r="B110" s="433"/>
      <c r="C110" s="414"/>
      <c r="D110" s="420"/>
      <c r="E110" s="420"/>
      <c r="F110" s="141" t="s">
        <v>683</v>
      </c>
      <c r="G110" s="142" t="s">
        <v>626</v>
      </c>
      <c r="H110" s="143">
        <v>0.34</v>
      </c>
      <c r="I110" s="144">
        <v>44562</v>
      </c>
      <c r="J110" s="144">
        <v>44926</v>
      </c>
      <c r="K110" s="143">
        <v>0.25</v>
      </c>
      <c r="L110" s="105">
        <v>0.5</v>
      </c>
      <c r="M110" s="32">
        <v>0.75</v>
      </c>
      <c r="N110" s="143">
        <v>1</v>
      </c>
      <c r="O110" s="691"/>
      <c r="P110" s="691"/>
      <c r="Q110" s="67"/>
      <c r="R110" s="690"/>
      <c r="S110" s="420"/>
      <c r="T110" s="295">
        <v>0.75</v>
      </c>
      <c r="U110" s="142" t="s">
        <v>627</v>
      </c>
      <c r="V110" s="171" t="s">
        <v>676</v>
      </c>
      <c r="W110" s="11" t="str">
        <f t="shared" si="5"/>
        <v>En gestión</v>
      </c>
      <c r="X110" s="11" t="str">
        <f t="shared" si="10"/>
        <v>En gestión</v>
      </c>
      <c r="Y110" s="712"/>
      <c r="Z110" s="638"/>
      <c r="AA110" s="834"/>
      <c r="AB110" s="709"/>
      <c r="AC110" s="709"/>
      <c r="AD110" s="336"/>
      <c r="AE110" s="687"/>
      <c r="AF110" s="605"/>
      <c r="AG110" s="465"/>
      <c r="AH110" s="696"/>
      <c r="AI110" s="680"/>
      <c r="AJ110" s="680"/>
      <c r="AK110" s="682"/>
      <c r="AL110" s="682"/>
      <c r="AM110" s="684"/>
      <c r="AN110" s="686"/>
    </row>
    <row r="111" spans="2:40" customFormat="1" ht="114.95" customHeight="1" x14ac:dyDescent="0.3">
      <c r="B111" s="433"/>
      <c r="C111" s="412" t="s">
        <v>684</v>
      </c>
      <c r="D111" s="419" t="s">
        <v>685</v>
      </c>
      <c r="E111" s="419" t="s">
        <v>286</v>
      </c>
      <c r="F111" s="141" t="s">
        <v>686</v>
      </c>
      <c r="G111" s="142" t="s">
        <v>687</v>
      </c>
      <c r="H111" s="143">
        <v>0.5</v>
      </c>
      <c r="I111" s="144" t="s">
        <v>393</v>
      </c>
      <c r="J111" s="144">
        <v>44915</v>
      </c>
      <c r="K111" s="143">
        <v>0.25</v>
      </c>
      <c r="L111" s="105">
        <v>0.5</v>
      </c>
      <c r="M111" s="32">
        <v>0.9</v>
      </c>
      <c r="N111" s="143">
        <v>1</v>
      </c>
      <c r="O111" s="691">
        <v>94026667</v>
      </c>
      <c r="P111" s="691">
        <v>3382522</v>
      </c>
      <c r="Q111" s="70"/>
      <c r="R111" s="704">
        <v>0.39</v>
      </c>
      <c r="S111" s="706" t="s">
        <v>688</v>
      </c>
      <c r="T111" s="295">
        <v>0.9</v>
      </c>
      <c r="U111" s="171" t="s">
        <v>689</v>
      </c>
      <c r="V111" s="171" t="s">
        <v>690</v>
      </c>
      <c r="W111" s="11" t="str">
        <f t="shared" si="5"/>
        <v>En gestión</v>
      </c>
      <c r="X111" s="11" t="str">
        <f t="shared" si="10"/>
        <v>En gestión</v>
      </c>
      <c r="Y111" s="253" t="s">
        <v>691</v>
      </c>
      <c r="Z111" s="824">
        <f>SUMPRODUCT(H111:H112,T111:T112)</f>
        <v>0.95</v>
      </c>
      <c r="AA111" s="824">
        <f>SUMPRODUCT(H111:H112,M111:M112)</f>
        <v>0.75</v>
      </c>
      <c r="AB111" s="545" t="str">
        <f>IF(AA111&lt;1%,"Sin iniciar",IF(AA111=100%,"Terminado","En gestión"))</f>
        <v>En gestión</v>
      </c>
      <c r="AC111" s="545" t="str">
        <f>IF(Z111&lt;1%,"Sin iniciar",IF(Z111=100%,"Terminado","En gestión"))</f>
        <v>En gestión</v>
      </c>
      <c r="AD111" s="264"/>
      <c r="AE111" s="687"/>
      <c r="AF111" s="465"/>
      <c r="AG111" s="694">
        <v>2721069.75</v>
      </c>
      <c r="AH111" s="696" t="s">
        <v>692</v>
      </c>
      <c r="AI111" s="680" t="s">
        <v>693</v>
      </c>
      <c r="AJ111" s="680" t="s">
        <v>694</v>
      </c>
      <c r="AK111" s="681" t="s">
        <v>295</v>
      </c>
      <c r="AL111" s="681" t="s">
        <v>695</v>
      </c>
      <c r="AM111" s="683" t="s">
        <v>696</v>
      </c>
      <c r="AN111" s="685" t="s">
        <v>697</v>
      </c>
    </row>
    <row r="112" spans="2:40" customFormat="1" ht="114.95" customHeight="1" x14ac:dyDescent="0.3">
      <c r="B112" s="433"/>
      <c r="C112" s="414"/>
      <c r="D112" s="420"/>
      <c r="E112" s="420"/>
      <c r="F112" s="141" t="s">
        <v>698</v>
      </c>
      <c r="G112" s="142" t="s">
        <v>699</v>
      </c>
      <c r="H112" s="143">
        <v>0.5</v>
      </c>
      <c r="I112" s="144" t="s">
        <v>393</v>
      </c>
      <c r="J112" s="144">
        <v>44915</v>
      </c>
      <c r="K112" s="143">
        <v>0.25</v>
      </c>
      <c r="L112" s="105">
        <v>0.5</v>
      </c>
      <c r="M112" s="32">
        <v>0.6</v>
      </c>
      <c r="N112" s="143">
        <v>1</v>
      </c>
      <c r="O112" s="691"/>
      <c r="P112" s="691"/>
      <c r="Q112" s="63"/>
      <c r="R112" s="705"/>
      <c r="S112" s="707"/>
      <c r="T112" s="295">
        <v>1</v>
      </c>
      <c r="U112" s="171" t="s">
        <v>700</v>
      </c>
      <c r="V112" s="171" t="s">
        <v>701</v>
      </c>
      <c r="W112" s="11" t="str">
        <f t="shared" si="5"/>
        <v>En gestión</v>
      </c>
      <c r="X112" s="11" t="str">
        <f t="shared" si="10"/>
        <v>Terminado</v>
      </c>
      <c r="Y112" s="252"/>
      <c r="Z112" s="544"/>
      <c r="AA112" s="544"/>
      <c r="AB112" s="545"/>
      <c r="AC112" s="529"/>
      <c r="AD112" s="265"/>
      <c r="AE112" s="702"/>
      <c r="AF112" s="466"/>
      <c r="AG112" s="466"/>
      <c r="AH112" s="703"/>
      <c r="AI112" s="701"/>
      <c r="AJ112" s="701"/>
      <c r="AK112" s="682"/>
      <c r="AL112" s="682"/>
      <c r="AM112" s="684"/>
      <c r="AN112" s="686"/>
    </row>
    <row r="113" spans="2:40" customFormat="1" ht="114.95" customHeight="1" x14ac:dyDescent="0.3">
      <c r="B113" s="433"/>
      <c r="C113" s="412" t="s">
        <v>702</v>
      </c>
      <c r="D113" s="419" t="s">
        <v>703</v>
      </c>
      <c r="E113" s="419" t="s">
        <v>286</v>
      </c>
      <c r="F113" s="141" t="s">
        <v>704</v>
      </c>
      <c r="G113" s="142" t="s">
        <v>705</v>
      </c>
      <c r="H113" s="143">
        <v>0.5</v>
      </c>
      <c r="I113" s="144" t="s">
        <v>393</v>
      </c>
      <c r="J113" s="144">
        <v>44915</v>
      </c>
      <c r="K113" s="143">
        <v>0.25</v>
      </c>
      <c r="L113" s="105">
        <v>0.5</v>
      </c>
      <c r="M113" s="32">
        <v>0.75</v>
      </c>
      <c r="N113" s="143">
        <v>1</v>
      </c>
      <c r="O113" s="691">
        <v>115363333</v>
      </c>
      <c r="P113" s="691">
        <v>950711</v>
      </c>
      <c r="Q113" s="63"/>
      <c r="R113" s="697">
        <v>0.75</v>
      </c>
      <c r="S113" s="699" t="s">
        <v>394</v>
      </c>
      <c r="T113" s="295">
        <v>0.75</v>
      </c>
      <c r="U113" s="171" t="s">
        <v>706</v>
      </c>
      <c r="V113" s="215" t="s">
        <v>707</v>
      </c>
      <c r="W113" s="11" t="str">
        <f t="shared" si="5"/>
        <v>En gestión</v>
      </c>
      <c r="X113" s="340" t="str">
        <f t="shared" si="10"/>
        <v>En gestión</v>
      </c>
      <c r="Y113" s="554" t="s">
        <v>708</v>
      </c>
      <c r="Z113" s="708">
        <f>SUMPRODUCT(H113:H114,T113:T114)</f>
        <v>0.75</v>
      </c>
      <c r="AA113" s="708">
        <f>SUMPRODUCT(H113:H114,M113:M114)</f>
        <v>0.75</v>
      </c>
      <c r="AB113" s="709" t="str">
        <f t="shared" ref="AB113" si="13">IF(AA113&lt;1%,"Sin iniciar",IF(AA113=100%,"Terminado","En gestión"))</f>
        <v>En gestión</v>
      </c>
      <c r="AC113" s="851" t="str">
        <f t="shared" ref="AC113" si="14">IF(Z113&lt;1%,"Sin iniciar",IF(Z113=100%,"Terminado","En gestión"))</f>
        <v>En gestión</v>
      </c>
      <c r="AD113" s="263"/>
      <c r="AE113" s="693"/>
      <c r="AF113" s="604"/>
      <c r="AG113" s="694">
        <v>764799.19</v>
      </c>
      <c r="AH113" s="695" t="s">
        <v>709</v>
      </c>
      <c r="AI113" s="680" t="s">
        <v>710</v>
      </c>
      <c r="AJ113" s="680" t="s">
        <v>711</v>
      </c>
      <c r="AK113" s="681" t="s">
        <v>295</v>
      </c>
      <c r="AL113" s="681" t="s">
        <v>695</v>
      </c>
      <c r="AM113" s="683" t="s">
        <v>696</v>
      </c>
      <c r="AN113" s="685" t="s">
        <v>712</v>
      </c>
    </row>
    <row r="114" spans="2:40" customFormat="1" ht="114.95" customHeight="1" x14ac:dyDescent="0.3">
      <c r="B114" s="433"/>
      <c r="C114" s="414"/>
      <c r="D114" s="420"/>
      <c r="E114" s="420"/>
      <c r="F114" s="141" t="s">
        <v>713</v>
      </c>
      <c r="G114" s="142" t="s">
        <v>714</v>
      </c>
      <c r="H114" s="143">
        <v>0.5</v>
      </c>
      <c r="I114" s="144" t="s">
        <v>393</v>
      </c>
      <c r="J114" s="144">
        <v>44915</v>
      </c>
      <c r="K114" s="143">
        <v>0.25</v>
      </c>
      <c r="L114" s="105">
        <v>0.5</v>
      </c>
      <c r="M114" s="32">
        <v>0.75</v>
      </c>
      <c r="N114" s="143">
        <v>1</v>
      </c>
      <c r="O114" s="692"/>
      <c r="P114" s="692"/>
      <c r="Q114" s="63"/>
      <c r="R114" s="698"/>
      <c r="S114" s="700"/>
      <c r="T114" s="295">
        <v>0.75</v>
      </c>
      <c r="U114" s="215" t="s">
        <v>715</v>
      </c>
      <c r="V114" s="215" t="s">
        <v>716</v>
      </c>
      <c r="W114" s="11" t="str">
        <f t="shared" si="5"/>
        <v>En gestión</v>
      </c>
      <c r="X114" s="340" t="str">
        <f t="shared" si="10"/>
        <v>En gestión</v>
      </c>
      <c r="Y114" s="554"/>
      <c r="Z114" s="708"/>
      <c r="AA114" s="708"/>
      <c r="AB114" s="709"/>
      <c r="AC114" s="852"/>
      <c r="AD114" s="264"/>
      <c r="AE114" s="687"/>
      <c r="AF114" s="605"/>
      <c r="AG114" s="466"/>
      <c r="AH114" s="696"/>
      <c r="AI114" s="680"/>
      <c r="AJ114" s="680"/>
      <c r="AK114" s="682"/>
      <c r="AL114" s="682"/>
      <c r="AM114" s="684"/>
      <c r="AN114" s="686"/>
    </row>
    <row r="115" spans="2:40" customFormat="1" ht="114.95" customHeight="1" x14ac:dyDescent="0.3">
      <c r="B115" s="433"/>
      <c r="C115" s="412" t="s">
        <v>717</v>
      </c>
      <c r="D115" s="419" t="s">
        <v>718</v>
      </c>
      <c r="E115" s="419" t="s">
        <v>286</v>
      </c>
      <c r="F115" s="141" t="s">
        <v>719</v>
      </c>
      <c r="G115" s="142" t="s">
        <v>603</v>
      </c>
      <c r="H115" s="143">
        <v>0.33</v>
      </c>
      <c r="I115" s="144">
        <v>44805</v>
      </c>
      <c r="J115" s="144">
        <v>44926</v>
      </c>
      <c r="K115" s="143">
        <v>0</v>
      </c>
      <c r="L115" s="105">
        <v>0</v>
      </c>
      <c r="M115" s="32">
        <v>0.4</v>
      </c>
      <c r="N115" s="287">
        <v>1</v>
      </c>
      <c r="O115" s="490">
        <v>21000000</v>
      </c>
      <c r="P115" s="490">
        <v>0</v>
      </c>
      <c r="Q115" s="71"/>
      <c r="R115" s="688">
        <v>0.4</v>
      </c>
      <c r="S115" s="419" t="s">
        <v>720</v>
      </c>
      <c r="T115" s="295">
        <v>0.4</v>
      </c>
      <c r="U115" s="171" t="s">
        <v>721</v>
      </c>
      <c r="V115" s="171" t="s">
        <v>722</v>
      </c>
      <c r="W115" s="11" t="str">
        <f t="shared" si="5"/>
        <v>En gestión</v>
      </c>
      <c r="X115" s="340" t="str">
        <f t="shared" si="10"/>
        <v>En gestión</v>
      </c>
      <c r="Y115" s="853" t="s">
        <v>723</v>
      </c>
      <c r="Z115" s="708">
        <f>SUMPRODUCT(H115:H117,T115:T117)</f>
        <v>0.4</v>
      </c>
      <c r="AA115" s="708">
        <f>SUMPRODUCT(H115:H117,M115:M117)</f>
        <v>0.4</v>
      </c>
      <c r="AB115" s="709" t="str">
        <f>IF(AA115&lt;1%,"Sin iniciar",IF(AA115=100%,"Terminado","En gestión"))</f>
        <v>En gestión</v>
      </c>
      <c r="AC115" s="852" t="str">
        <f>IF(Z115&lt;1%,"Sin iniciar",IF(Z115=100%,"Terminado","En gestión"))</f>
        <v>En gestión</v>
      </c>
      <c r="AD115" s="264"/>
      <c r="AE115" s="687"/>
      <c r="AF115" s="605"/>
      <c r="AG115" s="604" t="s">
        <v>90</v>
      </c>
      <c r="AH115" s="687"/>
      <c r="AI115" s="680" t="s">
        <v>724</v>
      </c>
      <c r="AJ115" s="680" t="s">
        <v>724</v>
      </c>
      <c r="AK115" s="681" t="s">
        <v>724</v>
      </c>
      <c r="AL115" s="681" t="s">
        <v>724</v>
      </c>
      <c r="AM115" s="683" t="s">
        <v>724</v>
      </c>
      <c r="AN115" s="685" t="s">
        <v>724</v>
      </c>
    </row>
    <row r="116" spans="2:40" customFormat="1" ht="114.95" customHeight="1" x14ac:dyDescent="0.3">
      <c r="B116" s="433"/>
      <c r="C116" s="413"/>
      <c r="D116" s="437"/>
      <c r="E116" s="437"/>
      <c r="F116" s="141" t="s">
        <v>725</v>
      </c>
      <c r="G116" s="142" t="s">
        <v>308</v>
      </c>
      <c r="H116" s="143">
        <v>0.33</v>
      </c>
      <c r="I116" s="144">
        <v>44805</v>
      </c>
      <c r="J116" s="144">
        <v>44926</v>
      </c>
      <c r="K116" s="143">
        <v>0</v>
      </c>
      <c r="L116" s="105">
        <v>0</v>
      </c>
      <c r="M116" s="32">
        <v>0.4</v>
      </c>
      <c r="N116" s="287">
        <v>1</v>
      </c>
      <c r="O116" s="490"/>
      <c r="P116" s="490"/>
      <c r="Q116" s="71"/>
      <c r="R116" s="689"/>
      <c r="S116" s="437"/>
      <c r="T116" s="295">
        <v>0.4</v>
      </c>
      <c r="U116" s="171" t="s">
        <v>726</v>
      </c>
      <c r="V116" s="171" t="s">
        <v>722</v>
      </c>
      <c r="W116" s="11" t="str">
        <f t="shared" si="5"/>
        <v>En gestión</v>
      </c>
      <c r="X116" s="340" t="str">
        <f t="shared" si="10"/>
        <v>En gestión</v>
      </c>
      <c r="Y116" s="853"/>
      <c r="Z116" s="708"/>
      <c r="AA116" s="708"/>
      <c r="AB116" s="709"/>
      <c r="AC116" s="852"/>
      <c r="AD116" s="264"/>
      <c r="AE116" s="687"/>
      <c r="AF116" s="605"/>
      <c r="AG116" s="605"/>
      <c r="AH116" s="687"/>
      <c r="AI116" s="680"/>
      <c r="AJ116" s="680"/>
      <c r="AK116" s="681"/>
      <c r="AL116" s="681"/>
      <c r="AM116" s="683"/>
      <c r="AN116" s="685"/>
    </row>
    <row r="117" spans="2:40" customFormat="1" ht="114.95" customHeight="1" x14ac:dyDescent="0.3">
      <c r="B117" s="433"/>
      <c r="C117" s="414"/>
      <c r="D117" s="420"/>
      <c r="E117" s="420"/>
      <c r="F117" s="141" t="s">
        <v>727</v>
      </c>
      <c r="G117" s="142" t="s">
        <v>607</v>
      </c>
      <c r="H117" s="143">
        <v>0.34</v>
      </c>
      <c r="I117" s="144">
        <v>44805</v>
      </c>
      <c r="J117" s="144">
        <v>44926</v>
      </c>
      <c r="K117" s="143">
        <v>0</v>
      </c>
      <c r="L117" s="105">
        <v>0</v>
      </c>
      <c r="M117" s="32">
        <v>0.4</v>
      </c>
      <c r="N117" s="287">
        <v>1</v>
      </c>
      <c r="O117" s="490"/>
      <c r="P117" s="490"/>
      <c r="Q117" s="71"/>
      <c r="R117" s="690"/>
      <c r="S117" s="420"/>
      <c r="T117" s="295">
        <v>0.4</v>
      </c>
      <c r="U117" s="171" t="s">
        <v>728</v>
      </c>
      <c r="V117" s="171" t="s">
        <v>729</v>
      </c>
      <c r="W117" s="11" t="str">
        <f t="shared" si="5"/>
        <v>En gestión</v>
      </c>
      <c r="X117" s="340" t="str">
        <f t="shared" si="10"/>
        <v>En gestión</v>
      </c>
      <c r="Y117" s="853"/>
      <c r="Z117" s="708"/>
      <c r="AA117" s="708"/>
      <c r="AB117" s="709"/>
      <c r="AC117" s="854"/>
      <c r="AD117" s="265"/>
      <c r="AE117" s="687"/>
      <c r="AF117" s="605"/>
      <c r="AG117" s="605"/>
      <c r="AH117" s="687"/>
      <c r="AI117" s="680"/>
      <c r="AJ117" s="680"/>
      <c r="AK117" s="682"/>
      <c r="AL117" s="682"/>
      <c r="AM117" s="684"/>
      <c r="AN117" s="686"/>
    </row>
    <row r="118" spans="2:40" customFormat="1" ht="120" customHeight="1" x14ac:dyDescent="0.25">
      <c r="B118" s="433" t="s">
        <v>730</v>
      </c>
      <c r="C118" s="151" t="s">
        <v>731</v>
      </c>
      <c r="D118" s="152" t="s">
        <v>732</v>
      </c>
      <c r="E118" s="152" t="s">
        <v>733</v>
      </c>
      <c r="F118" s="151" t="s">
        <v>734</v>
      </c>
      <c r="G118" s="153" t="s">
        <v>735</v>
      </c>
      <c r="H118" s="154">
        <v>1</v>
      </c>
      <c r="I118" s="155">
        <v>44577</v>
      </c>
      <c r="J118" s="155">
        <v>44925</v>
      </c>
      <c r="K118" s="156">
        <v>0.25</v>
      </c>
      <c r="L118" s="99">
        <v>0.5</v>
      </c>
      <c r="M118" s="41">
        <v>0.75</v>
      </c>
      <c r="N118" s="156">
        <v>1</v>
      </c>
      <c r="O118" s="199">
        <v>0</v>
      </c>
      <c r="P118" s="199">
        <v>2607039.6</v>
      </c>
      <c r="Q118" s="42"/>
      <c r="R118" s="294">
        <v>0.75</v>
      </c>
      <c r="S118" s="208" t="s">
        <v>736</v>
      </c>
      <c r="T118" s="295">
        <v>0.75</v>
      </c>
      <c r="U118" s="172" t="s">
        <v>737</v>
      </c>
      <c r="V118" s="153" t="s">
        <v>735</v>
      </c>
      <c r="W118" s="11" t="str">
        <f t="shared" si="5"/>
        <v>En gestión</v>
      </c>
      <c r="X118" s="11" t="str">
        <f t="shared" si="10"/>
        <v>En gestión</v>
      </c>
      <c r="Y118" s="167" t="s">
        <v>737</v>
      </c>
      <c r="Z118" s="335">
        <f>SUMPRODUCT(H118:H118,T118:T118)</f>
        <v>0.75</v>
      </c>
      <c r="AA118" s="335">
        <f>SUMPRODUCT(H118:H118,M118:M118)</f>
        <v>0.75</v>
      </c>
      <c r="AB118" s="334" t="str">
        <f>IF(AA118&lt;1%,"Sin iniciar",IF(AA118=100%,"Terminado","En gestión"))</f>
        <v>En gestión</v>
      </c>
      <c r="AC118" s="35" t="str">
        <f>IF(Z118&lt;1%,"Sin iniciar",IF(Z118=100%,"Terminado","En gestión"))</f>
        <v>En gestión</v>
      </c>
      <c r="AD118" s="215" t="s">
        <v>738</v>
      </c>
      <c r="AE118" s="258" t="s">
        <v>739</v>
      </c>
      <c r="AF118" s="81" t="s">
        <v>740</v>
      </c>
      <c r="AG118" s="81" t="s">
        <v>741</v>
      </c>
      <c r="AH118" s="271">
        <v>0</v>
      </c>
      <c r="AI118" s="91">
        <v>0</v>
      </c>
      <c r="AJ118" s="91">
        <v>0</v>
      </c>
      <c r="AK118" s="275" t="s">
        <v>90</v>
      </c>
      <c r="AL118" s="275" t="s">
        <v>90</v>
      </c>
      <c r="AM118" s="275" t="s">
        <v>90</v>
      </c>
      <c r="AN118" s="275" t="s">
        <v>90</v>
      </c>
    </row>
    <row r="119" spans="2:40" customFormat="1" ht="120" customHeight="1" x14ac:dyDescent="0.25">
      <c r="B119" s="433"/>
      <c r="C119" s="157" t="s">
        <v>742</v>
      </c>
      <c r="D119" s="158" t="s">
        <v>743</v>
      </c>
      <c r="E119" s="158" t="s">
        <v>744</v>
      </c>
      <c r="F119" s="157" t="s">
        <v>745</v>
      </c>
      <c r="G119" s="159" t="s">
        <v>746</v>
      </c>
      <c r="H119" s="160">
        <v>1</v>
      </c>
      <c r="I119" s="161">
        <v>44567</v>
      </c>
      <c r="J119" s="161">
        <v>44925</v>
      </c>
      <c r="K119" s="162">
        <v>1</v>
      </c>
      <c r="L119" s="105">
        <v>1</v>
      </c>
      <c r="M119" s="43">
        <v>1</v>
      </c>
      <c r="N119" s="162">
        <v>1</v>
      </c>
      <c r="O119" s="200">
        <v>0</v>
      </c>
      <c r="P119" s="200">
        <v>20053095.600000001</v>
      </c>
      <c r="Q119" s="44"/>
      <c r="R119" s="294">
        <v>1</v>
      </c>
      <c r="S119" s="208" t="s">
        <v>747</v>
      </c>
      <c r="T119" s="295">
        <v>1</v>
      </c>
      <c r="U119" s="200" t="s">
        <v>747</v>
      </c>
      <c r="V119" s="200" t="s">
        <v>747</v>
      </c>
      <c r="W119" s="11" t="str">
        <f t="shared" si="5"/>
        <v>Terminado</v>
      </c>
      <c r="X119" s="11" t="str">
        <f t="shared" si="10"/>
        <v>Terminado</v>
      </c>
      <c r="Y119" s="171" t="s">
        <v>747</v>
      </c>
      <c r="Z119" s="293">
        <f>SUMPRODUCT(H119:H119,T119:T119)</f>
        <v>1</v>
      </c>
      <c r="AA119" s="293">
        <f>SUMPRODUCT(H119:H119,M119:M119)</f>
        <v>1</v>
      </c>
      <c r="AB119" s="35" t="str">
        <f t="shared" ref="AB119:AB122" si="15">IF(AA119&lt;1%,"Sin iniciar",IF(AA119=100%,"Terminado","En gestión"))</f>
        <v>Terminado</v>
      </c>
      <c r="AC119" s="35" t="str">
        <f t="shared" ref="AC119:AC122" si="16">IF(Z119&lt;1%,"Sin iniciar",IF(Z119=100%,"Terminado","En gestión"))</f>
        <v>Terminado</v>
      </c>
      <c r="AD119" s="215" t="s">
        <v>738</v>
      </c>
      <c r="AE119" s="240" t="s">
        <v>748</v>
      </c>
      <c r="AF119" s="81" t="s">
        <v>749</v>
      </c>
      <c r="AG119" s="81" t="s">
        <v>750</v>
      </c>
      <c r="AH119" s="271">
        <v>0</v>
      </c>
      <c r="AI119" s="91">
        <v>0</v>
      </c>
      <c r="AJ119" s="91">
        <v>0</v>
      </c>
      <c r="AK119" s="275" t="s">
        <v>90</v>
      </c>
      <c r="AL119" s="275" t="s">
        <v>90</v>
      </c>
      <c r="AM119" s="275" t="s">
        <v>90</v>
      </c>
      <c r="AN119" s="275" t="s">
        <v>90</v>
      </c>
    </row>
    <row r="120" spans="2:40" customFormat="1" ht="120" customHeight="1" x14ac:dyDescent="0.25">
      <c r="B120" s="433"/>
      <c r="C120" s="157" t="s">
        <v>751</v>
      </c>
      <c r="D120" s="158" t="s">
        <v>752</v>
      </c>
      <c r="E120" s="158" t="s">
        <v>753</v>
      </c>
      <c r="F120" s="157" t="s">
        <v>754</v>
      </c>
      <c r="G120" s="159" t="s">
        <v>755</v>
      </c>
      <c r="H120" s="160">
        <v>1</v>
      </c>
      <c r="I120" s="161">
        <v>44577</v>
      </c>
      <c r="J120" s="161">
        <v>44925</v>
      </c>
      <c r="K120" s="162">
        <v>0.25</v>
      </c>
      <c r="L120" s="105">
        <v>0.5</v>
      </c>
      <c r="M120" s="43">
        <v>0.75</v>
      </c>
      <c r="N120" s="162">
        <v>1</v>
      </c>
      <c r="O120" s="200">
        <v>0</v>
      </c>
      <c r="P120" s="200">
        <v>4430146.8</v>
      </c>
      <c r="Q120" s="44"/>
      <c r="R120" s="294">
        <v>0.75</v>
      </c>
      <c r="S120" s="200" t="s">
        <v>756</v>
      </c>
      <c r="T120" s="295">
        <v>0.75</v>
      </c>
      <c r="U120" s="171" t="s">
        <v>757</v>
      </c>
      <c r="V120" s="171" t="s">
        <v>758</v>
      </c>
      <c r="W120" s="11" t="str">
        <f t="shared" si="5"/>
        <v>En gestión</v>
      </c>
      <c r="X120" s="11" t="str">
        <f t="shared" si="10"/>
        <v>En gestión</v>
      </c>
      <c r="Y120" s="171" t="s">
        <v>759</v>
      </c>
      <c r="Z120" s="293">
        <f>SUMPRODUCT(H120:H120,T120:T120)</f>
        <v>0.75</v>
      </c>
      <c r="AA120" s="293">
        <f>SUMPRODUCT(H120:H120,M120:M120)</f>
        <v>0.75</v>
      </c>
      <c r="AB120" s="35" t="str">
        <f t="shared" si="15"/>
        <v>En gestión</v>
      </c>
      <c r="AC120" s="35" t="str">
        <f t="shared" si="16"/>
        <v>En gestión</v>
      </c>
      <c r="AD120" s="215" t="s">
        <v>738</v>
      </c>
      <c r="AE120" s="258" t="s">
        <v>760</v>
      </c>
      <c r="AF120" s="81" t="s">
        <v>761</v>
      </c>
      <c r="AG120" s="81" t="s">
        <v>762</v>
      </c>
      <c r="AH120" s="271">
        <v>0</v>
      </c>
      <c r="AI120" s="91">
        <v>0</v>
      </c>
      <c r="AJ120" s="91">
        <v>0</v>
      </c>
      <c r="AK120" s="275" t="s">
        <v>90</v>
      </c>
      <c r="AL120" s="275" t="s">
        <v>90</v>
      </c>
      <c r="AM120" s="275" t="s">
        <v>90</v>
      </c>
      <c r="AN120" s="275" t="s">
        <v>90</v>
      </c>
    </row>
    <row r="121" spans="2:40" customFormat="1" ht="120" customHeight="1" x14ac:dyDescent="0.25">
      <c r="B121" s="433"/>
      <c r="C121" s="157" t="s">
        <v>763</v>
      </c>
      <c r="D121" s="158" t="s">
        <v>764</v>
      </c>
      <c r="E121" s="158" t="s">
        <v>765</v>
      </c>
      <c r="F121" s="157" t="s">
        <v>766</v>
      </c>
      <c r="G121" s="159" t="s">
        <v>767</v>
      </c>
      <c r="H121" s="160">
        <v>1</v>
      </c>
      <c r="I121" s="161">
        <v>44577</v>
      </c>
      <c r="J121" s="161">
        <v>44925</v>
      </c>
      <c r="K121" s="162">
        <v>0.25</v>
      </c>
      <c r="L121" s="105">
        <v>0.5</v>
      </c>
      <c r="M121" s="43">
        <v>0.75</v>
      </c>
      <c r="N121" s="162">
        <v>1</v>
      </c>
      <c r="O121" s="200">
        <v>0</v>
      </c>
      <c r="P121" s="200">
        <v>5241532.8</v>
      </c>
      <c r="Q121" s="44"/>
      <c r="R121" s="294">
        <v>1</v>
      </c>
      <c r="S121" s="208" t="s">
        <v>768</v>
      </c>
      <c r="T121" s="295">
        <v>1</v>
      </c>
      <c r="U121" s="200" t="s">
        <v>768</v>
      </c>
      <c r="V121" s="200" t="s">
        <v>768</v>
      </c>
      <c r="W121" s="11" t="str">
        <f t="shared" si="5"/>
        <v>En gestión</v>
      </c>
      <c r="X121" s="11" t="str">
        <f t="shared" si="10"/>
        <v>Terminado</v>
      </c>
      <c r="Y121" s="171" t="s">
        <v>768</v>
      </c>
      <c r="Z121" s="293">
        <f>SUMPRODUCT(H121:H121,T121:T121)</f>
        <v>1</v>
      </c>
      <c r="AA121" s="293">
        <f>SUMPRODUCT(H121:H121,M121:M121)</f>
        <v>0.75</v>
      </c>
      <c r="AB121" s="35" t="str">
        <f t="shared" si="15"/>
        <v>En gestión</v>
      </c>
      <c r="AC121" s="35" t="str">
        <f t="shared" si="16"/>
        <v>Terminado</v>
      </c>
      <c r="AD121" s="215" t="s">
        <v>738</v>
      </c>
      <c r="AE121" s="240" t="s">
        <v>769</v>
      </c>
      <c r="AF121" s="81" t="s">
        <v>770</v>
      </c>
      <c r="AG121" s="81" t="s">
        <v>771</v>
      </c>
      <c r="AH121" s="271">
        <v>0</v>
      </c>
      <c r="AI121" s="91">
        <v>0</v>
      </c>
      <c r="AJ121" s="91">
        <v>0</v>
      </c>
      <c r="AK121" s="275" t="s">
        <v>90</v>
      </c>
      <c r="AL121" s="276" t="s">
        <v>90</v>
      </c>
      <c r="AM121" s="276" t="s">
        <v>90</v>
      </c>
      <c r="AN121" s="276" t="s">
        <v>90</v>
      </c>
    </row>
    <row r="122" spans="2:40" customFormat="1" ht="120" customHeight="1" x14ac:dyDescent="0.25">
      <c r="B122" s="434"/>
      <c r="C122" s="157" t="s">
        <v>772</v>
      </c>
      <c r="D122" s="158" t="s">
        <v>773</v>
      </c>
      <c r="E122" s="158" t="s">
        <v>733</v>
      </c>
      <c r="F122" s="157" t="s">
        <v>774</v>
      </c>
      <c r="G122" s="159" t="s">
        <v>775</v>
      </c>
      <c r="H122" s="160">
        <v>1</v>
      </c>
      <c r="I122" s="161">
        <v>44577</v>
      </c>
      <c r="J122" s="161">
        <v>44925</v>
      </c>
      <c r="K122" s="162">
        <v>0.25</v>
      </c>
      <c r="L122" s="105">
        <v>0.5</v>
      </c>
      <c r="M122" s="43">
        <v>0.75</v>
      </c>
      <c r="N122" s="162">
        <v>1</v>
      </c>
      <c r="O122" s="200">
        <v>220000000</v>
      </c>
      <c r="P122" s="200">
        <v>12216294.6</v>
      </c>
      <c r="Q122" s="44"/>
      <c r="R122" s="294">
        <v>0.75</v>
      </c>
      <c r="S122" s="208" t="s">
        <v>736</v>
      </c>
      <c r="T122" s="295">
        <v>0.75</v>
      </c>
      <c r="U122" s="171" t="s">
        <v>737</v>
      </c>
      <c r="V122" s="171" t="s">
        <v>776</v>
      </c>
      <c r="W122" s="11" t="str">
        <f t="shared" si="5"/>
        <v>En gestión</v>
      </c>
      <c r="X122" s="11" t="str">
        <f t="shared" si="10"/>
        <v>En gestión</v>
      </c>
      <c r="Y122" s="171" t="s">
        <v>737</v>
      </c>
      <c r="Z122" s="293">
        <f>SUMPRODUCT(H122:H122,T122:T122)</f>
        <v>0.75</v>
      </c>
      <c r="AA122" s="293">
        <f>SUMPRODUCT(H122:H122,M122:M122)</f>
        <v>0.75</v>
      </c>
      <c r="AB122" s="35" t="str">
        <f t="shared" si="15"/>
        <v>En gestión</v>
      </c>
      <c r="AC122" s="35" t="str">
        <f t="shared" si="16"/>
        <v>En gestión</v>
      </c>
      <c r="AD122" s="215" t="s">
        <v>738</v>
      </c>
      <c r="AE122" s="240" t="s">
        <v>777</v>
      </c>
      <c r="AF122" s="81" t="s">
        <v>778</v>
      </c>
      <c r="AG122" s="81" t="s">
        <v>740</v>
      </c>
      <c r="AH122" s="271" t="s">
        <v>778</v>
      </c>
      <c r="AI122" s="92">
        <v>225633257</v>
      </c>
      <c r="AJ122" s="92">
        <v>120395420</v>
      </c>
      <c r="AK122" s="277" t="s">
        <v>91</v>
      </c>
      <c r="AL122" s="277" t="s">
        <v>779</v>
      </c>
      <c r="AM122" s="277" t="s">
        <v>780</v>
      </c>
      <c r="AN122" s="277" t="s">
        <v>781</v>
      </c>
    </row>
    <row r="123" spans="2:40" customFormat="1" ht="120" customHeight="1" x14ac:dyDescent="0.3">
      <c r="B123" s="435" t="s">
        <v>782</v>
      </c>
      <c r="C123" s="427" t="s">
        <v>783</v>
      </c>
      <c r="D123" s="430" t="s">
        <v>784</v>
      </c>
      <c r="E123" s="430" t="s">
        <v>785</v>
      </c>
      <c r="F123" s="106" t="s">
        <v>786</v>
      </c>
      <c r="G123" s="107" t="s">
        <v>787</v>
      </c>
      <c r="H123" s="108">
        <v>0.4</v>
      </c>
      <c r="I123" s="109">
        <v>44576</v>
      </c>
      <c r="J123" s="109">
        <v>44926</v>
      </c>
      <c r="K123" s="110">
        <v>0.05</v>
      </c>
      <c r="L123" s="99">
        <v>0.1</v>
      </c>
      <c r="M123" s="45">
        <v>0.5</v>
      </c>
      <c r="N123" s="285">
        <v>1</v>
      </c>
      <c r="O123" s="525">
        <v>165191256</v>
      </c>
      <c r="P123" s="525">
        <v>19893641.850000001</v>
      </c>
      <c r="Q123" s="64"/>
      <c r="R123" s="311">
        <v>0.85</v>
      </c>
      <c r="S123" s="677" t="s">
        <v>788</v>
      </c>
      <c r="T123" s="297">
        <v>0.85</v>
      </c>
      <c r="U123" s="210" t="s">
        <v>789</v>
      </c>
      <c r="V123" s="210" t="s">
        <v>790</v>
      </c>
      <c r="W123" s="11" t="str">
        <f t="shared" si="5"/>
        <v>En gestión</v>
      </c>
      <c r="X123" s="11" t="str">
        <f>IF(T123&lt;1%,"Sin iniciar",IF(T123=100%,"Terminado","En gestión"))</f>
        <v>En gestión</v>
      </c>
      <c r="Y123" s="855" t="s">
        <v>791</v>
      </c>
      <c r="Z123" s="636">
        <f>SUMPRODUCT(H123:H125,T123:T125)</f>
        <v>0.85000000000000009</v>
      </c>
      <c r="AA123" s="636">
        <f>SUMPRODUCT(H123:H125,M123:M125)</f>
        <v>0.62</v>
      </c>
      <c r="AB123" s="639" t="str">
        <f>IF(AA123&lt;1%,"Sin iniciar",IF(AA123=100%,"Terminado","En gestión"))</f>
        <v>En gestión</v>
      </c>
      <c r="AC123" s="528" t="str">
        <f>IF(Z123&lt;1%,"Sin iniciar",IF(Z123=100%,"Terminado","En gestión"))</f>
        <v>En gestión</v>
      </c>
      <c r="AD123" s="263"/>
      <c r="AE123" s="525">
        <v>19893641.850000001</v>
      </c>
      <c r="AF123" s="676">
        <v>19893641.850000001</v>
      </c>
      <c r="AG123" s="660">
        <v>14920231.387500001</v>
      </c>
      <c r="AH123" s="663">
        <v>165191256</v>
      </c>
      <c r="AI123" s="653">
        <v>165191256</v>
      </c>
      <c r="AJ123" s="653">
        <v>131765598.5</v>
      </c>
      <c r="AK123" s="444" t="s">
        <v>792</v>
      </c>
      <c r="AL123" s="444" t="s">
        <v>793</v>
      </c>
      <c r="AM123" s="444" t="s">
        <v>794</v>
      </c>
      <c r="AN123" s="444" t="s">
        <v>795</v>
      </c>
    </row>
    <row r="124" spans="2:40" customFormat="1" ht="120" customHeight="1" x14ac:dyDescent="0.3">
      <c r="B124" s="433"/>
      <c r="C124" s="428"/>
      <c r="D124" s="399"/>
      <c r="E124" s="399"/>
      <c r="F124" s="112" t="s">
        <v>796</v>
      </c>
      <c r="G124" s="163" t="s">
        <v>797</v>
      </c>
      <c r="H124" s="114">
        <v>0.3</v>
      </c>
      <c r="I124" s="115">
        <v>44576</v>
      </c>
      <c r="J124" s="115">
        <v>44926</v>
      </c>
      <c r="K124" s="116">
        <v>0.05</v>
      </c>
      <c r="L124" s="105">
        <v>0.1</v>
      </c>
      <c r="M124" s="46">
        <v>0.5</v>
      </c>
      <c r="N124" s="286">
        <v>1</v>
      </c>
      <c r="O124" s="613"/>
      <c r="P124" s="613"/>
      <c r="Q124" s="64"/>
      <c r="R124" s="312"/>
      <c r="S124" s="678"/>
      <c r="T124" s="298">
        <v>0.8</v>
      </c>
      <c r="U124" s="214" t="s">
        <v>798</v>
      </c>
      <c r="V124" s="214" t="s">
        <v>799</v>
      </c>
      <c r="W124" s="11" t="str">
        <f t="shared" si="5"/>
        <v>En gestión</v>
      </c>
      <c r="X124" s="11" t="str">
        <f t="shared" ref="X124:X131" si="17">IF(T124&lt;1%,"Sin iniciar",IF(T124=100%,"Terminado","En gestión"))</f>
        <v>En gestión</v>
      </c>
      <c r="Y124" s="634"/>
      <c r="Z124" s="637"/>
      <c r="AA124" s="637"/>
      <c r="AB124" s="640"/>
      <c r="AC124" s="545"/>
      <c r="AD124" s="264"/>
      <c r="AE124" s="613"/>
      <c r="AF124" s="659"/>
      <c r="AG124" s="661"/>
      <c r="AH124" s="664"/>
      <c r="AI124" s="654"/>
      <c r="AJ124" s="654"/>
      <c r="AK124" s="672"/>
      <c r="AL124" s="672"/>
      <c r="AM124" s="672"/>
      <c r="AN124" s="672"/>
    </row>
    <row r="125" spans="2:40" customFormat="1" ht="120" customHeight="1" x14ac:dyDescent="0.3">
      <c r="B125" s="433"/>
      <c r="C125" s="429"/>
      <c r="D125" s="421"/>
      <c r="E125" s="421"/>
      <c r="F125" s="112" t="s">
        <v>800</v>
      </c>
      <c r="G125" s="163" t="s">
        <v>801</v>
      </c>
      <c r="H125" s="114">
        <v>0.3</v>
      </c>
      <c r="I125" s="115">
        <v>44621</v>
      </c>
      <c r="J125" s="115">
        <v>44926</v>
      </c>
      <c r="K125" s="116">
        <v>0.2</v>
      </c>
      <c r="L125" s="105">
        <v>0.8</v>
      </c>
      <c r="M125" s="46">
        <v>0.9</v>
      </c>
      <c r="N125" s="286">
        <v>1</v>
      </c>
      <c r="O125" s="613"/>
      <c r="P125" s="613"/>
      <c r="Q125" s="64"/>
      <c r="R125" s="313"/>
      <c r="S125" s="679"/>
      <c r="T125" s="298">
        <v>0.9</v>
      </c>
      <c r="U125" s="214" t="s">
        <v>802</v>
      </c>
      <c r="V125" s="220" t="s">
        <v>803</v>
      </c>
      <c r="W125" s="11" t="str">
        <f t="shared" si="5"/>
        <v>En gestión</v>
      </c>
      <c r="X125" s="11" t="str">
        <f t="shared" si="17"/>
        <v>En gestión</v>
      </c>
      <c r="Y125" s="635"/>
      <c r="Z125" s="638"/>
      <c r="AA125" s="638"/>
      <c r="AB125" s="641"/>
      <c r="AC125" s="545"/>
      <c r="AD125" s="264"/>
      <c r="AE125" s="613"/>
      <c r="AF125" s="659"/>
      <c r="AG125" s="662"/>
      <c r="AH125" s="665"/>
      <c r="AI125" s="655"/>
      <c r="AJ125" s="655"/>
      <c r="AK125" s="672"/>
      <c r="AL125" s="672"/>
      <c r="AM125" s="672"/>
      <c r="AN125" s="672"/>
    </row>
    <row r="126" spans="2:40" customFormat="1" ht="120" customHeight="1" x14ac:dyDescent="0.25">
      <c r="B126" s="433"/>
      <c r="C126" s="431" t="s">
        <v>804</v>
      </c>
      <c r="D126" s="432" t="s">
        <v>805</v>
      </c>
      <c r="E126" s="432" t="s">
        <v>806</v>
      </c>
      <c r="F126" s="112" t="s">
        <v>807</v>
      </c>
      <c r="G126" s="163" t="s">
        <v>808</v>
      </c>
      <c r="H126" s="114" t="s">
        <v>809</v>
      </c>
      <c r="I126" s="115">
        <v>44576</v>
      </c>
      <c r="J126" s="115">
        <v>44926</v>
      </c>
      <c r="K126" s="116">
        <v>0.05</v>
      </c>
      <c r="L126" s="105">
        <v>0.1</v>
      </c>
      <c r="M126" s="46">
        <v>0.5</v>
      </c>
      <c r="N126" s="286">
        <v>1</v>
      </c>
      <c r="O126" s="613">
        <v>155916670</v>
      </c>
      <c r="P126" s="613">
        <v>134159354.2</v>
      </c>
      <c r="Q126" s="64"/>
      <c r="R126" s="621">
        <v>0.7</v>
      </c>
      <c r="S126" s="343" t="s">
        <v>810</v>
      </c>
      <c r="T126" s="299">
        <v>0.85</v>
      </c>
      <c r="U126" s="219" t="s">
        <v>811</v>
      </c>
      <c r="V126" s="235" t="s">
        <v>812</v>
      </c>
      <c r="W126" s="11" t="str">
        <f t="shared" si="5"/>
        <v>En gestión</v>
      </c>
      <c r="X126" s="11" t="str">
        <f t="shared" si="17"/>
        <v>En gestión</v>
      </c>
      <c r="Y126" s="674" t="s">
        <v>813</v>
      </c>
      <c r="Z126" s="824">
        <f>SUMPRODUCT(H126:H133,T126:T133)</f>
        <v>0.60720000000000007</v>
      </c>
      <c r="AA126" s="824">
        <f>SUMPRODUCT(H126:H133,M126:M133)</f>
        <v>0.504</v>
      </c>
      <c r="AB126" s="857" t="str">
        <f>IF(AA126&lt;1%,"Sin iniciar",IF(AA126=100%,"Terminado","En gestión"))</f>
        <v>En gestión</v>
      </c>
      <c r="AC126" s="709" t="str">
        <f>IF(Z126&lt;1%,"Sin iniciar",IF(Z126=100%,"Terminado","En gestión"))</f>
        <v>En gestión</v>
      </c>
      <c r="AD126" s="860" t="s">
        <v>831</v>
      </c>
      <c r="AE126" s="613">
        <v>134159354.2</v>
      </c>
      <c r="AF126" s="659">
        <v>134159354.2</v>
      </c>
      <c r="AG126" s="660">
        <v>100619515.65000001</v>
      </c>
      <c r="AH126" s="663">
        <v>155916670</v>
      </c>
      <c r="AI126" s="653">
        <v>155916670</v>
      </c>
      <c r="AJ126" s="653">
        <v>132453170</v>
      </c>
      <c r="AK126" s="672" t="s">
        <v>792</v>
      </c>
      <c r="AL126" s="672" t="s">
        <v>814</v>
      </c>
      <c r="AM126" s="672" t="s">
        <v>815</v>
      </c>
      <c r="AN126" s="672" t="s">
        <v>816</v>
      </c>
    </row>
    <row r="127" spans="2:40" customFormat="1" ht="120" customHeight="1" x14ac:dyDescent="0.25">
      <c r="B127" s="433"/>
      <c r="C127" s="428"/>
      <c r="D127" s="399"/>
      <c r="E127" s="399"/>
      <c r="F127" s="112" t="s">
        <v>817</v>
      </c>
      <c r="G127" s="163" t="s">
        <v>818</v>
      </c>
      <c r="H127" s="114">
        <v>0.12</v>
      </c>
      <c r="I127" s="115">
        <v>44576</v>
      </c>
      <c r="J127" s="115">
        <v>44926</v>
      </c>
      <c r="K127" s="116">
        <v>0.05</v>
      </c>
      <c r="L127" s="105">
        <v>0.1</v>
      </c>
      <c r="M127" s="46">
        <v>0.5</v>
      </c>
      <c r="N127" s="286">
        <v>1</v>
      </c>
      <c r="O127" s="613"/>
      <c r="P127" s="613"/>
      <c r="Q127" s="64"/>
      <c r="R127" s="377"/>
      <c r="S127" s="344"/>
      <c r="T127" s="300">
        <v>0.85</v>
      </c>
      <c r="U127" s="219" t="s">
        <v>811</v>
      </c>
      <c r="V127" s="237" t="s">
        <v>819</v>
      </c>
      <c r="W127" s="11" t="str">
        <f t="shared" si="5"/>
        <v>En gestión</v>
      </c>
      <c r="X127" s="11" t="str">
        <f t="shared" si="17"/>
        <v>En gestión</v>
      </c>
      <c r="Y127" s="856"/>
      <c r="Z127" s="544"/>
      <c r="AA127" s="544"/>
      <c r="AB127" s="858"/>
      <c r="AC127" s="709"/>
      <c r="AD127" s="861"/>
      <c r="AE127" s="613"/>
      <c r="AF127" s="659"/>
      <c r="AG127" s="661"/>
      <c r="AH127" s="664"/>
      <c r="AI127" s="654"/>
      <c r="AJ127" s="654"/>
      <c r="AK127" s="672"/>
      <c r="AL127" s="672"/>
      <c r="AM127" s="672"/>
      <c r="AN127" s="672"/>
    </row>
    <row r="128" spans="2:40" customFormat="1" ht="120" customHeight="1" x14ac:dyDescent="0.25">
      <c r="B128" s="433"/>
      <c r="C128" s="428"/>
      <c r="D128" s="399"/>
      <c r="E128" s="399"/>
      <c r="F128" s="112" t="s">
        <v>820</v>
      </c>
      <c r="G128" s="163" t="s">
        <v>821</v>
      </c>
      <c r="H128" s="114">
        <v>0.16</v>
      </c>
      <c r="I128" s="115">
        <v>44576</v>
      </c>
      <c r="J128" s="115">
        <v>44926</v>
      </c>
      <c r="K128" s="116">
        <v>0.05</v>
      </c>
      <c r="L128" s="105">
        <v>0.1</v>
      </c>
      <c r="M128" s="46">
        <v>0.5</v>
      </c>
      <c r="N128" s="286">
        <v>1</v>
      </c>
      <c r="O128" s="613"/>
      <c r="P128" s="613"/>
      <c r="Q128" s="64"/>
      <c r="R128" s="377"/>
      <c r="S128" s="344"/>
      <c r="T128" s="300">
        <v>0.95</v>
      </c>
      <c r="U128" s="219" t="s">
        <v>811</v>
      </c>
      <c r="V128" s="236" t="s">
        <v>822</v>
      </c>
      <c r="W128" s="11" t="str">
        <f t="shared" si="5"/>
        <v>En gestión</v>
      </c>
      <c r="X128" s="11" t="str">
        <f t="shared" si="17"/>
        <v>En gestión</v>
      </c>
      <c r="Y128" s="856"/>
      <c r="Z128" s="544"/>
      <c r="AA128" s="544"/>
      <c r="AB128" s="858"/>
      <c r="AC128" s="709"/>
      <c r="AD128" s="861"/>
      <c r="AE128" s="613"/>
      <c r="AF128" s="659"/>
      <c r="AG128" s="661"/>
      <c r="AH128" s="664"/>
      <c r="AI128" s="654"/>
      <c r="AJ128" s="654"/>
      <c r="AK128" s="672"/>
      <c r="AL128" s="672"/>
      <c r="AM128" s="672"/>
      <c r="AN128" s="672"/>
    </row>
    <row r="129" spans="2:40" customFormat="1" ht="120" customHeight="1" x14ac:dyDescent="0.25">
      <c r="B129" s="433"/>
      <c r="C129" s="428"/>
      <c r="D129" s="399"/>
      <c r="E129" s="399"/>
      <c r="F129" s="112" t="s">
        <v>823</v>
      </c>
      <c r="G129" s="163" t="s">
        <v>824</v>
      </c>
      <c r="H129" s="114">
        <v>0.12</v>
      </c>
      <c r="I129" s="115">
        <v>44576</v>
      </c>
      <c r="J129" s="115">
        <v>44926</v>
      </c>
      <c r="K129" s="116">
        <v>0.05</v>
      </c>
      <c r="L129" s="105">
        <v>0.1</v>
      </c>
      <c r="M129" s="46">
        <v>0.5</v>
      </c>
      <c r="N129" s="286">
        <v>1</v>
      </c>
      <c r="O129" s="613"/>
      <c r="P129" s="613"/>
      <c r="Q129" s="64"/>
      <c r="R129" s="377"/>
      <c r="S129" s="344"/>
      <c r="T129" s="300">
        <v>0.65</v>
      </c>
      <c r="U129" s="219" t="s">
        <v>825</v>
      </c>
      <c r="V129" s="236" t="s">
        <v>826</v>
      </c>
      <c r="W129" s="11" t="str">
        <f t="shared" si="5"/>
        <v>En gestión</v>
      </c>
      <c r="X129" s="11" t="str">
        <f t="shared" si="17"/>
        <v>En gestión</v>
      </c>
      <c r="Y129" s="856"/>
      <c r="Z129" s="544"/>
      <c r="AA129" s="544"/>
      <c r="AB129" s="858"/>
      <c r="AC129" s="709"/>
      <c r="AD129" s="861"/>
      <c r="AE129" s="613"/>
      <c r="AF129" s="659"/>
      <c r="AG129" s="661"/>
      <c r="AH129" s="664"/>
      <c r="AI129" s="654"/>
      <c r="AJ129" s="654"/>
      <c r="AK129" s="672"/>
      <c r="AL129" s="672"/>
      <c r="AM129" s="672"/>
      <c r="AN129" s="672"/>
    </row>
    <row r="130" spans="2:40" customFormat="1" ht="120" customHeight="1" x14ac:dyDescent="0.25">
      <c r="B130" s="433"/>
      <c r="C130" s="428"/>
      <c r="D130" s="399"/>
      <c r="E130" s="399"/>
      <c r="F130" s="112" t="s">
        <v>827</v>
      </c>
      <c r="G130" s="163" t="s">
        <v>828</v>
      </c>
      <c r="H130" s="114">
        <v>0.16</v>
      </c>
      <c r="I130" s="115">
        <v>44576</v>
      </c>
      <c r="J130" s="115">
        <v>44926</v>
      </c>
      <c r="K130" s="116">
        <v>0.05</v>
      </c>
      <c r="L130" s="105">
        <v>0.1</v>
      </c>
      <c r="M130" s="46">
        <v>0.5</v>
      </c>
      <c r="N130" s="286">
        <v>1</v>
      </c>
      <c r="O130" s="613"/>
      <c r="P130" s="613"/>
      <c r="Q130" s="64"/>
      <c r="R130" s="377"/>
      <c r="S130" s="344"/>
      <c r="T130" s="300">
        <v>0.69</v>
      </c>
      <c r="U130" s="219" t="s">
        <v>829</v>
      </c>
      <c r="V130" s="236" t="s">
        <v>830</v>
      </c>
      <c r="W130" s="11" t="str">
        <f t="shared" si="5"/>
        <v>En gestión</v>
      </c>
      <c r="X130" s="11" t="str">
        <f t="shared" si="17"/>
        <v>En gestión</v>
      </c>
      <c r="Y130" s="856"/>
      <c r="Z130" s="544"/>
      <c r="AA130" s="544"/>
      <c r="AB130" s="858"/>
      <c r="AC130" s="709"/>
      <c r="AD130" s="862"/>
      <c r="AE130" s="613"/>
      <c r="AF130" s="659"/>
      <c r="AG130" s="661"/>
      <c r="AH130" s="664"/>
      <c r="AI130" s="654"/>
      <c r="AJ130" s="654"/>
      <c r="AK130" s="672"/>
      <c r="AL130" s="672"/>
      <c r="AM130" s="672"/>
      <c r="AN130" s="672"/>
    </row>
    <row r="131" spans="2:40" customFormat="1" ht="120" customHeight="1" x14ac:dyDescent="0.25">
      <c r="B131" s="433"/>
      <c r="C131" s="428"/>
      <c r="D131" s="399"/>
      <c r="E131" s="399"/>
      <c r="F131" s="112" t="s">
        <v>832</v>
      </c>
      <c r="G131" s="163" t="s">
        <v>833</v>
      </c>
      <c r="H131" s="114">
        <v>0.08</v>
      </c>
      <c r="I131" s="115">
        <v>44576</v>
      </c>
      <c r="J131" s="115">
        <v>44926</v>
      </c>
      <c r="K131" s="116">
        <v>0.05</v>
      </c>
      <c r="L131" s="105">
        <v>0.1</v>
      </c>
      <c r="M131" s="46">
        <v>0.5</v>
      </c>
      <c r="N131" s="286">
        <v>1</v>
      </c>
      <c r="O131" s="613"/>
      <c r="P131" s="613"/>
      <c r="Q131" s="64"/>
      <c r="R131" s="377"/>
      <c r="S131" s="344"/>
      <c r="T131" s="300">
        <v>0.3</v>
      </c>
      <c r="U131" s="219" t="s">
        <v>834</v>
      </c>
      <c r="V131" s="171" t="s">
        <v>835</v>
      </c>
      <c r="W131" s="11" t="str">
        <f t="shared" si="5"/>
        <v>En gestión</v>
      </c>
      <c r="X131" s="11" t="str">
        <f t="shared" si="17"/>
        <v>En gestión</v>
      </c>
      <c r="Y131" s="856"/>
      <c r="Z131" s="544"/>
      <c r="AA131" s="544"/>
      <c r="AB131" s="858"/>
      <c r="AC131" s="709"/>
      <c r="AD131" s="210" t="s">
        <v>831</v>
      </c>
      <c r="AE131" s="613"/>
      <c r="AF131" s="659"/>
      <c r="AG131" s="661"/>
      <c r="AH131" s="664"/>
      <c r="AI131" s="654"/>
      <c r="AJ131" s="654"/>
      <c r="AK131" s="672"/>
      <c r="AL131" s="672"/>
      <c r="AM131" s="672"/>
      <c r="AN131" s="672"/>
    </row>
    <row r="132" spans="2:40" customFormat="1" ht="120" customHeight="1" x14ac:dyDescent="0.3">
      <c r="B132" s="433"/>
      <c r="C132" s="428"/>
      <c r="D132" s="399"/>
      <c r="E132" s="399"/>
      <c r="F132" s="112" t="s">
        <v>836</v>
      </c>
      <c r="G132" s="163" t="s">
        <v>837</v>
      </c>
      <c r="H132" s="114">
        <v>0.08</v>
      </c>
      <c r="I132" s="115">
        <v>44576</v>
      </c>
      <c r="J132" s="115">
        <v>44926</v>
      </c>
      <c r="K132" s="116">
        <v>0.05</v>
      </c>
      <c r="L132" s="105">
        <v>0.1</v>
      </c>
      <c r="M132" s="46">
        <v>0.5</v>
      </c>
      <c r="N132" s="286">
        <v>1</v>
      </c>
      <c r="O132" s="613"/>
      <c r="P132" s="613"/>
      <c r="Q132" s="64"/>
      <c r="R132" s="377"/>
      <c r="S132" s="344"/>
      <c r="T132" s="300">
        <v>0.3</v>
      </c>
      <c r="U132" s="219" t="s">
        <v>838</v>
      </c>
      <c r="V132" s="171" t="s">
        <v>839</v>
      </c>
      <c r="W132" s="11" t="str">
        <f t="shared" si="5"/>
        <v>En gestión</v>
      </c>
      <c r="X132" s="11" t="str">
        <f>IF(T132&lt;1%,"Sin iniciar",IF(T132=100%,"Terminado","En gestión"))</f>
        <v>En gestión</v>
      </c>
      <c r="Y132" s="856"/>
      <c r="Z132" s="544"/>
      <c r="AA132" s="544"/>
      <c r="AB132" s="858"/>
      <c r="AC132" s="709"/>
      <c r="AD132" s="341" t="s">
        <v>840</v>
      </c>
      <c r="AE132" s="613"/>
      <c r="AF132" s="659"/>
      <c r="AG132" s="661"/>
      <c r="AH132" s="664"/>
      <c r="AI132" s="654"/>
      <c r="AJ132" s="654"/>
      <c r="AK132" s="672"/>
      <c r="AL132" s="672"/>
      <c r="AM132" s="672"/>
      <c r="AN132" s="672"/>
    </row>
    <row r="133" spans="2:40" customFormat="1" ht="120" customHeight="1" x14ac:dyDescent="0.3">
      <c r="B133" s="433"/>
      <c r="C133" s="429"/>
      <c r="D133" s="421"/>
      <c r="E133" s="421"/>
      <c r="F133" s="112" t="s">
        <v>841</v>
      </c>
      <c r="G133" s="163" t="s">
        <v>842</v>
      </c>
      <c r="H133" s="114">
        <v>0.16</v>
      </c>
      <c r="I133" s="115">
        <v>44593</v>
      </c>
      <c r="J133" s="115">
        <v>44926</v>
      </c>
      <c r="K133" s="116">
        <v>0.3</v>
      </c>
      <c r="L133" s="105">
        <v>0.6</v>
      </c>
      <c r="M133" s="46">
        <v>0.9</v>
      </c>
      <c r="N133" s="286">
        <v>1</v>
      </c>
      <c r="O133" s="613"/>
      <c r="P133" s="613"/>
      <c r="Q133" s="64"/>
      <c r="R133" s="622"/>
      <c r="S133" s="379"/>
      <c r="T133" s="300">
        <v>0.73</v>
      </c>
      <c r="U133" s="219" t="s">
        <v>843</v>
      </c>
      <c r="V133" s="236" t="s">
        <v>844</v>
      </c>
      <c r="W133" s="11" t="str">
        <f t="shared" si="5"/>
        <v>En gestión</v>
      </c>
      <c r="X133" s="11" t="str">
        <f t="shared" ref="X133:X196" si="18">IF(T133&lt;1%,"Sin iniciar",IF(T133=100%,"Terminado","En gestión"))</f>
        <v>En gestión</v>
      </c>
      <c r="Y133" s="675"/>
      <c r="Z133" s="527"/>
      <c r="AA133" s="527"/>
      <c r="AB133" s="859"/>
      <c r="AC133" s="709"/>
      <c r="AD133" s="342" t="s">
        <v>831</v>
      </c>
      <c r="AE133" s="613"/>
      <c r="AF133" s="659"/>
      <c r="AG133" s="662"/>
      <c r="AH133" s="665"/>
      <c r="AI133" s="655"/>
      <c r="AJ133" s="655"/>
      <c r="AK133" s="672"/>
      <c r="AL133" s="672"/>
      <c r="AM133" s="672"/>
      <c r="AN133" s="672"/>
    </row>
    <row r="134" spans="2:40" customFormat="1" ht="120" customHeight="1" x14ac:dyDescent="0.3">
      <c r="B134" s="433"/>
      <c r="C134" s="120" t="s">
        <v>845</v>
      </c>
      <c r="D134" s="122" t="s">
        <v>846</v>
      </c>
      <c r="E134" s="122" t="s">
        <v>847</v>
      </c>
      <c r="F134" s="112" t="s">
        <v>848</v>
      </c>
      <c r="G134" s="113" t="s">
        <v>849</v>
      </c>
      <c r="H134" s="114">
        <v>1</v>
      </c>
      <c r="I134" s="115">
        <v>44576</v>
      </c>
      <c r="J134" s="115">
        <v>44918</v>
      </c>
      <c r="K134" s="116">
        <v>0.1</v>
      </c>
      <c r="L134" s="105">
        <v>0.3</v>
      </c>
      <c r="M134" s="46">
        <v>0.6</v>
      </c>
      <c r="N134" s="286">
        <v>1</v>
      </c>
      <c r="O134" s="200">
        <v>34949085</v>
      </c>
      <c r="P134" s="200">
        <v>57861035.5</v>
      </c>
      <c r="Q134" s="64"/>
      <c r="R134" s="314">
        <v>0.6</v>
      </c>
      <c r="S134" s="209" t="s">
        <v>2214</v>
      </c>
      <c r="T134" s="300">
        <v>0.6</v>
      </c>
      <c r="U134" s="210" t="s">
        <v>2215</v>
      </c>
      <c r="V134" s="210" t="s">
        <v>850</v>
      </c>
      <c r="W134" s="11" t="str">
        <f t="shared" ref="W134:W197" si="19">IF(M134&lt;1%,"Sin iniciar",IF(M134=100%,"Terminado","En gestión"))</f>
        <v>En gestión</v>
      </c>
      <c r="X134" s="11" t="str">
        <f t="shared" si="18"/>
        <v>En gestión</v>
      </c>
      <c r="Y134" s="254" t="s">
        <v>2216</v>
      </c>
      <c r="Z134" s="293">
        <f>SUMPRODUCT(H134:H134,T134:T134)</f>
        <v>0.6</v>
      </c>
      <c r="AA134" s="293">
        <f>SUMPRODUCT(H134:H134,M134:M134)</f>
        <v>0.6</v>
      </c>
      <c r="AB134" s="35" t="str">
        <f>IF(AA134&lt;1%,"Sin iniciar",IF(AA134=100%,"Terminado","En gestión"))</f>
        <v>En gestión</v>
      </c>
      <c r="AC134" s="334" t="str">
        <f>IF(Z134&lt;1%,"Sin iniciar",IF(Z134=100%,"Terminado","En gestión"))</f>
        <v>En gestión</v>
      </c>
      <c r="AD134" s="268"/>
      <c r="AE134" s="200">
        <v>57861035.5</v>
      </c>
      <c r="AF134" s="82">
        <v>57861035.5</v>
      </c>
      <c r="AG134" s="83">
        <v>43395776.625</v>
      </c>
      <c r="AH134" s="272">
        <v>38800947.75</v>
      </c>
      <c r="AI134" s="93">
        <v>38800947.75</v>
      </c>
      <c r="AJ134" s="93">
        <v>25185359.5</v>
      </c>
      <c r="AK134" s="142" t="s">
        <v>792</v>
      </c>
      <c r="AL134" s="142" t="s">
        <v>851</v>
      </c>
      <c r="AM134" s="142" t="s">
        <v>852</v>
      </c>
      <c r="AN134" s="142" t="s">
        <v>853</v>
      </c>
    </row>
    <row r="135" spans="2:40" customFormat="1" ht="120" customHeight="1" x14ac:dyDescent="0.3">
      <c r="B135" s="433"/>
      <c r="C135" s="436" t="s">
        <v>854</v>
      </c>
      <c r="D135" s="164" t="s">
        <v>855</v>
      </c>
      <c r="E135" s="164" t="s">
        <v>856</v>
      </c>
      <c r="F135" s="112" t="s">
        <v>857</v>
      </c>
      <c r="G135" s="113" t="s">
        <v>858</v>
      </c>
      <c r="H135" s="114">
        <v>0.3</v>
      </c>
      <c r="I135" s="115">
        <v>44572</v>
      </c>
      <c r="J135" s="115">
        <v>44681</v>
      </c>
      <c r="K135" s="116">
        <v>0.5</v>
      </c>
      <c r="L135" s="105">
        <v>1</v>
      </c>
      <c r="M135" s="46">
        <v>1</v>
      </c>
      <c r="N135" s="286">
        <v>1</v>
      </c>
      <c r="O135" s="613">
        <v>52242644</v>
      </c>
      <c r="P135" s="613">
        <v>144623272.59999999</v>
      </c>
      <c r="Q135" s="64"/>
      <c r="R135" s="673">
        <v>0.79</v>
      </c>
      <c r="S135" s="210" t="s">
        <v>859</v>
      </c>
      <c r="T135" s="299">
        <v>1</v>
      </c>
      <c r="U135" s="210" t="s">
        <v>859</v>
      </c>
      <c r="V135" s="223" t="s">
        <v>724</v>
      </c>
      <c r="W135" s="11" t="str">
        <f t="shared" si="19"/>
        <v>Terminado</v>
      </c>
      <c r="X135" s="11" t="str">
        <f t="shared" si="18"/>
        <v>Terminado</v>
      </c>
      <c r="Y135" s="674" t="s">
        <v>860</v>
      </c>
      <c r="Z135" s="526">
        <f>SUMPRODUCT(H135:H136,T135:T136)</f>
        <v>0.78999999999999992</v>
      </c>
      <c r="AA135" s="526">
        <f>SUMPRODUCT(H135:H136,M135:M136)</f>
        <v>0.78999999999999992</v>
      </c>
      <c r="AB135" s="528" t="str">
        <f>IF(AA135&lt;1%,"Sin iniciar",IF(AA135=100%,"Terminado","En gestión"))</f>
        <v>En gestión</v>
      </c>
      <c r="AC135" s="528" t="str">
        <f>IF(Z135&lt;1%,"Sin iniciar",IF(Z135=100%,"Terminado","En gestión"))</f>
        <v>En gestión</v>
      </c>
      <c r="AD135" s="263"/>
      <c r="AE135" s="613">
        <v>144623272.59999999</v>
      </c>
      <c r="AF135" s="659">
        <v>144623272.59999999</v>
      </c>
      <c r="AG135" s="660">
        <v>108467454.44999999</v>
      </c>
      <c r="AH135" s="663">
        <v>52242644</v>
      </c>
      <c r="AI135" s="653">
        <v>52242644</v>
      </c>
      <c r="AJ135" s="653">
        <v>26185828.5</v>
      </c>
      <c r="AK135" s="672" t="s">
        <v>792</v>
      </c>
      <c r="AL135" s="672" t="s">
        <v>861</v>
      </c>
      <c r="AM135" s="672" t="s">
        <v>862</v>
      </c>
      <c r="AN135" s="672" t="s">
        <v>863</v>
      </c>
    </row>
    <row r="136" spans="2:40" customFormat="1" ht="120" customHeight="1" x14ac:dyDescent="0.3">
      <c r="B136" s="433"/>
      <c r="C136" s="429"/>
      <c r="D136" s="165"/>
      <c r="E136" s="165"/>
      <c r="F136" s="112" t="s">
        <v>864</v>
      </c>
      <c r="G136" s="113" t="s">
        <v>865</v>
      </c>
      <c r="H136" s="114">
        <v>0.7</v>
      </c>
      <c r="I136" s="115">
        <v>44682</v>
      </c>
      <c r="J136" s="115">
        <v>44925</v>
      </c>
      <c r="K136" s="116">
        <v>0</v>
      </c>
      <c r="L136" s="105">
        <v>0.25</v>
      </c>
      <c r="M136" s="46">
        <v>0.7</v>
      </c>
      <c r="N136" s="286">
        <v>1</v>
      </c>
      <c r="O136" s="613"/>
      <c r="P136" s="613"/>
      <c r="Q136" s="64"/>
      <c r="R136" s="378"/>
      <c r="S136" s="209" t="s">
        <v>866</v>
      </c>
      <c r="T136" s="300">
        <v>0.7</v>
      </c>
      <c r="U136" s="214" t="s">
        <v>867</v>
      </c>
      <c r="V136" s="214" t="s">
        <v>868</v>
      </c>
      <c r="W136" s="11" t="str">
        <f t="shared" si="19"/>
        <v>En gestión</v>
      </c>
      <c r="X136" s="11" t="str">
        <f t="shared" si="18"/>
        <v>En gestión</v>
      </c>
      <c r="Y136" s="675"/>
      <c r="Z136" s="527"/>
      <c r="AA136" s="527"/>
      <c r="AB136" s="529"/>
      <c r="AC136" s="529"/>
      <c r="AD136" s="265"/>
      <c r="AE136" s="613"/>
      <c r="AF136" s="659"/>
      <c r="AG136" s="662"/>
      <c r="AH136" s="665"/>
      <c r="AI136" s="655"/>
      <c r="AJ136" s="655"/>
      <c r="AK136" s="672"/>
      <c r="AL136" s="672"/>
      <c r="AM136" s="672"/>
      <c r="AN136" s="672"/>
    </row>
    <row r="137" spans="2:40" customFormat="1" ht="120" customHeight="1" x14ac:dyDescent="0.3">
      <c r="B137" s="433"/>
      <c r="C137" s="431" t="s">
        <v>869</v>
      </c>
      <c r="D137" s="432" t="s">
        <v>870</v>
      </c>
      <c r="E137" s="432" t="s">
        <v>871</v>
      </c>
      <c r="F137" s="112" t="s">
        <v>872</v>
      </c>
      <c r="G137" s="101" t="s">
        <v>873</v>
      </c>
      <c r="H137" s="114">
        <v>0.5</v>
      </c>
      <c r="I137" s="115">
        <v>44572</v>
      </c>
      <c r="J137" s="115">
        <v>44925</v>
      </c>
      <c r="K137" s="116">
        <v>0.1</v>
      </c>
      <c r="L137" s="105">
        <v>0.4</v>
      </c>
      <c r="M137" s="46">
        <v>0.7</v>
      </c>
      <c r="N137" s="286">
        <v>1</v>
      </c>
      <c r="O137" s="613">
        <v>18252644</v>
      </c>
      <c r="P137" s="613">
        <v>136787081.68000001</v>
      </c>
      <c r="Q137" s="64"/>
      <c r="R137" s="315">
        <v>0.81</v>
      </c>
      <c r="S137" s="623" t="s">
        <v>874</v>
      </c>
      <c r="T137" s="302">
        <v>0.7</v>
      </c>
      <c r="U137" s="233" t="s">
        <v>875</v>
      </c>
      <c r="V137" s="210" t="s">
        <v>876</v>
      </c>
      <c r="W137" s="11" t="str">
        <f t="shared" si="19"/>
        <v>En gestión</v>
      </c>
      <c r="X137" s="11" t="str">
        <f t="shared" si="18"/>
        <v>En gestión</v>
      </c>
      <c r="Y137" s="669" t="s">
        <v>877</v>
      </c>
      <c r="Z137" s="526">
        <f>SUMPRODUCT(H137:H140,T137:T140)</f>
        <v>0.81</v>
      </c>
      <c r="AA137" s="526">
        <f>SUMPRODUCT(H137:H140,M137:M140)</f>
        <v>0.78</v>
      </c>
      <c r="AB137" s="528" t="str">
        <f>IF(AA137&lt;1%,"Sin iniciar",IF(AA137=100%,"Terminado","En gestión"))</f>
        <v>En gestión</v>
      </c>
      <c r="AC137" s="528" t="str">
        <f>IF(Z137&lt;1%,"Sin iniciar",IF(Z137=100%,"Terminado","En gestión"))</f>
        <v>En gestión</v>
      </c>
      <c r="AD137" s="263"/>
      <c r="AE137" s="613">
        <v>136787081.68000001</v>
      </c>
      <c r="AF137" s="659">
        <v>136787081.68000001</v>
      </c>
      <c r="AG137" s="660">
        <v>102590311.26000001</v>
      </c>
      <c r="AH137" s="663">
        <v>18252644</v>
      </c>
      <c r="AI137" s="653">
        <v>18252644</v>
      </c>
      <c r="AJ137" s="653">
        <v>12589828.5</v>
      </c>
      <c r="AK137" s="656" t="s">
        <v>792</v>
      </c>
      <c r="AL137" s="656" t="s">
        <v>861</v>
      </c>
      <c r="AM137" s="656" t="s">
        <v>862</v>
      </c>
      <c r="AN137" s="656" t="s">
        <v>863</v>
      </c>
    </row>
    <row r="138" spans="2:40" customFormat="1" ht="120" customHeight="1" x14ac:dyDescent="0.3">
      <c r="B138" s="433"/>
      <c r="C138" s="428"/>
      <c r="D138" s="399"/>
      <c r="E138" s="399"/>
      <c r="F138" s="112" t="s">
        <v>878</v>
      </c>
      <c r="G138" s="113" t="s">
        <v>879</v>
      </c>
      <c r="H138" s="114">
        <v>0.1</v>
      </c>
      <c r="I138" s="115">
        <v>44690</v>
      </c>
      <c r="J138" s="115">
        <v>44742</v>
      </c>
      <c r="K138" s="116">
        <v>0</v>
      </c>
      <c r="L138" s="105">
        <v>1</v>
      </c>
      <c r="M138" s="46">
        <v>1</v>
      </c>
      <c r="N138" s="286">
        <v>1</v>
      </c>
      <c r="O138" s="613"/>
      <c r="P138" s="613"/>
      <c r="Q138" s="64"/>
      <c r="R138" s="316"/>
      <c r="S138" s="610"/>
      <c r="T138" s="303">
        <v>1</v>
      </c>
      <c r="U138" s="214" t="s">
        <v>880</v>
      </c>
      <c r="V138" s="214" t="s">
        <v>881</v>
      </c>
      <c r="W138" s="11" t="str">
        <f t="shared" si="19"/>
        <v>Terminado</v>
      </c>
      <c r="X138" s="11" t="str">
        <f t="shared" si="18"/>
        <v>Terminado</v>
      </c>
      <c r="Y138" s="542"/>
      <c r="Z138" s="544"/>
      <c r="AA138" s="544"/>
      <c r="AB138" s="545"/>
      <c r="AC138" s="545"/>
      <c r="AD138" s="264"/>
      <c r="AE138" s="613"/>
      <c r="AF138" s="659"/>
      <c r="AG138" s="661"/>
      <c r="AH138" s="664"/>
      <c r="AI138" s="654"/>
      <c r="AJ138" s="654"/>
      <c r="AK138" s="657"/>
      <c r="AL138" s="657"/>
      <c r="AM138" s="657"/>
      <c r="AN138" s="657"/>
    </row>
    <row r="139" spans="2:40" customFormat="1" ht="120" customHeight="1" x14ac:dyDescent="0.3">
      <c r="B139" s="433"/>
      <c r="C139" s="428"/>
      <c r="D139" s="399"/>
      <c r="E139" s="399"/>
      <c r="F139" s="112" t="s">
        <v>882</v>
      </c>
      <c r="G139" s="113" t="s">
        <v>883</v>
      </c>
      <c r="H139" s="114">
        <v>0.2</v>
      </c>
      <c r="I139" s="115">
        <v>44690</v>
      </c>
      <c r="J139" s="115">
        <v>44865</v>
      </c>
      <c r="K139" s="116">
        <v>0</v>
      </c>
      <c r="L139" s="105">
        <v>0.2</v>
      </c>
      <c r="M139" s="46">
        <v>0.65</v>
      </c>
      <c r="N139" s="286">
        <v>1</v>
      </c>
      <c r="O139" s="613"/>
      <c r="P139" s="613"/>
      <c r="Q139" s="64"/>
      <c r="R139" s="316"/>
      <c r="S139" s="610"/>
      <c r="T139" s="303">
        <v>0.8</v>
      </c>
      <c r="U139" s="214" t="s">
        <v>884</v>
      </c>
      <c r="V139" s="214" t="s">
        <v>885</v>
      </c>
      <c r="W139" s="11" t="str">
        <f t="shared" si="19"/>
        <v>En gestión</v>
      </c>
      <c r="X139" s="11" t="str">
        <f t="shared" si="18"/>
        <v>En gestión</v>
      </c>
      <c r="Y139" s="542"/>
      <c r="Z139" s="544"/>
      <c r="AA139" s="544"/>
      <c r="AB139" s="545"/>
      <c r="AC139" s="545"/>
      <c r="AD139" s="264"/>
      <c r="AE139" s="613"/>
      <c r="AF139" s="659"/>
      <c r="AG139" s="661"/>
      <c r="AH139" s="664"/>
      <c r="AI139" s="654"/>
      <c r="AJ139" s="654"/>
      <c r="AK139" s="657"/>
      <c r="AL139" s="657"/>
      <c r="AM139" s="657"/>
      <c r="AN139" s="657"/>
    </row>
    <row r="140" spans="2:40" customFormat="1" ht="120" customHeight="1" x14ac:dyDescent="0.3">
      <c r="B140" s="433"/>
      <c r="C140" s="429"/>
      <c r="D140" s="421"/>
      <c r="E140" s="398"/>
      <c r="F140" s="112" t="s">
        <v>886</v>
      </c>
      <c r="G140" s="113" t="s">
        <v>887</v>
      </c>
      <c r="H140" s="114">
        <v>0.2</v>
      </c>
      <c r="I140" s="115">
        <v>44896</v>
      </c>
      <c r="J140" s="115">
        <v>44772</v>
      </c>
      <c r="K140" s="116">
        <v>0</v>
      </c>
      <c r="L140" s="105">
        <v>0</v>
      </c>
      <c r="M140" s="46">
        <v>1</v>
      </c>
      <c r="N140" s="286">
        <v>1</v>
      </c>
      <c r="O140" s="613"/>
      <c r="P140" s="613"/>
      <c r="Q140" s="64"/>
      <c r="R140" s="317"/>
      <c r="S140" s="611"/>
      <c r="T140" s="303">
        <v>1</v>
      </c>
      <c r="U140" s="214" t="s">
        <v>888</v>
      </c>
      <c r="V140" s="214" t="s">
        <v>889</v>
      </c>
      <c r="W140" s="11" t="str">
        <f t="shared" si="19"/>
        <v>Terminado</v>
      </c>
      <c r="X140" s="11" t="str">
        <f t="shared" si="18"/>
        <v>Terminado</v>
      </c>
      <c r="Y140" s="670"/>
      <c r="Z140" s="671"/>
      <c r="AA140" s="671"/>
      <c r="AB140" s="529"/>
      <c r="AC140" s="529"/>
      <c r="AD140" s="265"/>
      <c r="AE140" s="613"/>
      <c r="AF140" s="659"/>
      <c r="AG140" s="662"/>
      <c r="AH140" s="665"/>
      <c r="AI140" s="655"/>
      <c r="AJ140" s="655"/>
      <c r="AK140" s="658"/>
      <c r="AL140" s="658"/>
      <c r="AM140" s="658"/>
      <c r="AN140" s="658"/>
    </row>
    <row r="141" spans="2:40" customFormat="1" ht="120" customHeight="1" x14ac:dyDescent="0.3">
      <c r="B141" s="433"/>
      <c r="C141" s="431" t="s">
        <v>890</v>
      </c>
      <c r="D141" s="432" t="s">
        <v>891</v>
      </c>
      <c r="E141" s="397" t="s">
        <v>892</v>
      </c>
      <c r="F141" s="112" t="s">
        <v>893</v>
      </c>
      <c r="G141" s="113" t="s">
        <v>894</v>
      </c>
      <c r="H141" s="114">
        <v>0.2</v>
      </c>
      <c r="I141" s="115">
        <v>44564</v>
      </c>
      <c r="J141" s="115">
        <v>44910</v>
      </c>
      <c r="K141" s="116">
        <v>0.25</v>
      </c>
      <c r="L141" s="105">
        <v>0.5</v>
      </c>
      <c r="M141" s="46">
        <v>0.75</v>
      </c>
      <c r="N141" s="286">
        <v>1</v>
      </c>
      <c r="O141" s="613">
        <v>138079840</v>
      </c>
      <c r="P141" s="613">
        <v>853477361</v>
      </c>
      <c r="Q141" s="56"/>
      <c r="R141" s="666">
        <v>0.12</v>
      </c>
      <c r="S141" s="623" t="s">
        <v>895</v>
      </c>
      <c r="T141" s="297">
        <v>0.75</v>
      </c>
      <c r="U141" s="235" t="s">
        <v>896</v>
      </c>
      <c r="V141" s="210" t="s">
        <v>897</v>
      </c>
      <c r="W141" s="11" t="str">
        <f t="shared" si="19"/>
        <v>En gestión</v>
      </c>
      <c r="X141" s="11" t="str">
        <f t="shared" si="18"/>
        <v>En gestión</v>
      </c>
      <c r="Y141" s="380" t="s">
        <v>898</v>
      </c>
      <c r="Z141" s="824">
        <f>SUMPRODUCT(H141:H147,T141:T147)</f>
        <v>0.78</v>
      </c>
      <c r="AA141" s="824">
        <f>SUMPRODUCT(H141:H147,M141:M147)</f>
        <v>0.78</v>
      </c>
      <c r="AB141" s="528" t="str">
        <f>IF(AA141&lt;1%,"Sin iniciar",IF(AA141=100%,"Terminado","En gestión"))</f>
        <v>En gestión</v>
      </c>
      <c r="AC141" s="528" t="str">
        <f>IF(Z141&lt;1%,"Sin iniciar",IF(Z141=100%,"Terminado","En gestión"))</f>
        <v>En gestión</v>
      </c>
      <c r="AD141" s="263"/>
      <c r="AE141" s="613">
        <v>853477361</v>
      </c>
      <c r="AF141" s="659">
        <v>853477361</v>
      </c>
      <c r="AG141" s="660">
        <v>640108020.75</v>
      </c>
      <c r="AH141" s="663">
        <v>138079840</v>
      </c>
      <c r="AI141" s="653">
        <v>138079840</v>
      </c>
      <c r="AJ141" s="653">
        <v>108437391.40000001</v>
      </c>
      <c r="AK141" s="656" t="s">
        <v>792</v>
      </c>
      <c r="AL141" s="656" t="s">
        <v>899</v>
      </c>
      <c r="AM141" s="656" t="s">
        <v>900</v>
      </c>
      <c r="AN141" s="656" t="s">
        <v>901</v>
      </c>
    </row>
    <row r="142" spans="2:40" customFormat="1" ht="120" customHeight="1" x14ac:dyDescent="0.3">
      <c r="B142" s="433"/>
      <c r="C142" s="428"/>
      <c r="D142" s="399"/>
      <c r="E142" s="399"/>
      <c r="F142" s="112" t="s">
        <v>902</v>
      </c>
      <c r="G142" s="113" t="s">
        <v>903</v>
      </c>
      <c r="H142" s="114">
        <v>0.15</v>
      </c>
      <c r="I142" s="115">
        <v>44564</v>
      </c>
      <c r="J142" s="115">
        <v>44910</v>
      </c>
      <c r="K142" s="116">
        <v>0.25</v>
      </c>
      <c r="L142" s="105">
        <v>0.5</v>
      </c>
      <c r="M142" s="46">
        <v>0.75</v>
      </c>
      <c r="N142" s="286">
        <v>1</v>
      </c>
      <c r="O142" s="613"/>
      <c r="P142" s="613"/>
      <c r="Q142" s="57"/>
      <c r="R142" s="667"/>
      <c r="S142" s="610"/>
      <c r="T142" s="298">
        <v>0.75</v>
      </c>
      <c r="U142" s="209" t="s">
        <v>904</v>
      </c>
      <c r="V142" s="214" t="s">
        <v>905</v>
      </c>
      <c r="W142" s="11" t="str">
        <f t="shared" si="19"/>
        <v>En gestión</v>
      </c>
      <c r="X142" s="11" t="str">
        <f t="shared" si="18"/>
        <v>En gestión</v>
      </c>
      <c r="Y142" s="381"/>
      <c r="Z142" s="544"/>
      <c r="AA142" s="544"/>
      <c r="AB142" s="545"/>
      <c r="AC142" s="545"/>
      <c r="AD142" s="264"/>
      <c r="AE142" s="613"/>
      <c r="AF142" s="659"/>
      <c r="AG142" s="661"/>
      <c r="AH142" s="664"/>
      <c r="AI142" s="654"/>
      <c r="AJ142" s="654"/>
      <c r="AK142" s="657"/>
      <c r="AL142" s="657"/>
      <c r="AM142" s="657"/>
      <c r="AN142" s="657"/>
    </row>
    <row r="143" spans="2:40" customFormat="1" ht="120" customHeight="1" x14ac:dyDescent="0.3">
      <c r="B143" s="433"/>
      <c r="C143" s="428"/>
      <c r="D143" s="399"/>
      <c r="E143" s="399"/>
      <c r="F143" s="112" t="s">
        <v>906</v>
      </c>
      <c r="G143" s="113" t="s">
        <v>907</v>
      </c>
      <c r="H143" s="114">
        <v>0.15</v>
      </c>
      <c r="I143" s="115">
        <v>44564</v>
      </c>
      <c r="J143" s="115">
        <v>44910</v>
      </c>
      <c r="K143" s="116">
        <v>0.25</v>
      </c>
      <c r="L143" s="105">
        <v>0.5</v>
      </c>
      <c r="M143" s="46">
        <v>0.75</v>
      </c>
      <c r="N143" s="286">
        <v>1</v>
      </c>
      <c r="O143" s="613"/>
      <c r="P143" s="613"/>
      <c r="Q143" s="57"/>
      <c r="R143" s="667"/>
      <c r="S143" s="610"/>
      <c r="T143" s="298">
        <v>0.75</v>
      </c>
      <c r="U143" s="214" t="s">
        <v>908</v>
      </c>
      <c r="V143" s="220" t="s">
        <v>909</v>
      </c>
      <c r="W143" s="11" t="str">
        <f t="shared" si="19"/>
        <v>En gestión</v>
      </c>
      <c r="X143" s="11" t="str">
        <f t="shared" si="18"/>
        <v>En gestión</v>
      </c>
      <c r="Y143" s="381"/>
      <c r="Z143" s="544"/>
      <c r="AA143" s="544"/>
      <c r="AB143" s="545"/>
      <c r="AC143" s="545"/>
      <c r="AD143" s="264"/>
      <c r="AE143" s="613"/>
      <c r="AF143" s="659"/>
      <c r="AG143" s="661"/>
      <c r="AH143" s="664"/>
      <c r="AI143" s="654"/>
      <c r="AJ143" s="654"/>
      <c r="AK143" s="657"/>
      <c r="AL143" s="657"/>
      <c r="AM143" s="657"/>
      <c r="AN143" s="657"/>
    </row>
    <row r="144" spans="2:40" customFormat="1" ht="120" customHeight="1" x14ac:dyDescent="0.3">
      <c r="B144" s="433"/>
      <c r="C144" s="428"/>
      <c r="D144" s="399"/>
      <c r="E144" s="399"/>
      <c r="F144" s="112" t="s">
        <v>910</v>
      </c>
      <c r="G144" s="113" t="s">
        <v>911</v>
      </c>
      <c r="H144" s="114">
        <v>0.1</v>
      </c>
      <c r="I144" s="115">
        <v>44564</v>
      </c>
      <c r="J144" s="115">
        <v>44910</v>
      </c>
      <c r="K144" s="116">
        <v>0.25</v>
      </c>
      <c r="L144" s="105">
        <v>0.5</v>
      </c>
      <c r="M144" s="46">
        <v>0.75</v>
      </c>
      <c r="N144" s="286">
        <v>1</v>
      </c>
      <c r="O144" s="613"/>
      <c r="P144" s="613"/>
      <c r="Q144" s="57"/>
      <c r="R144" s="667"/>
      <c r="S144" s="610"/>
      <c r="T144" s="298">
        <v>0.75</v>
      </c>
      <c r="U144" s="209" t="s">
        <v>912</v>
      </c>
      <c r="V144" s="220" t="s">
        <v>913</v>
      </c>
      <c r="W144" s="11" t="str">
        <f t="shared" si="19"/>
        <v>En gestión</v>
      </c>
      <c r="X144" s="11" t="str">
        <f t="shared" si="18"/>
        <v>En gestión</v>
      </c>
      <c r="Y144" s="381"/>
      <c r="Z144" s="544"/>
      <c r="AA144" s="544"/>
      <c r="AB144" s="545"/>
      <c r="AC144" s="545"/>
      <c r="AD144" s="264"/>
      <c r="AE144" s="613"/>
      <c r="AF144" s="659"/>
      <c r="AG144" s="661"/>
      <c r="AH144" s="664"/>
      <c r="AI144" s="654"/>
      <c r="AJ144" s="654"/>
      <c r="AK144" s="657"/>
      <c r="AL144" s="657"/>
      <c r="AM144" s="657"/>
      <c r="AN144" s="657"/>
    </row>
    <row r="145" spans="2:40" customFormat="1" ht="120" customHeight="1" x14ac:dyDescent="0.3">
      <c r="B145" s="433"/>
      <c r="C145" s="428"/>
      <c r="D145" s="399"/>
      <c r="E145" s="399"/>
      <c r="F145" s="112" t="s">
        <v>914</v>
      </c>
      <c r="G145" s="113" t="s">
        <v>915</v>
      </c>
      <c r="H145" s="114">
        <v>0.15</v>
      </c>
      <c r="I145" s="115">
        <v>44564</v>
      </c>
      <c r="J145" s="115">
        <v>44910</v>
      </c>
      <c r="K145" s="116">
        <v>0.25</v>
      </c>
      <c r="L145" s="105">
        <v>0.5</v>
      </c>
      <c r="M145" s="46">
        <v>0.75</v>
      </c>
      <c r="N145" s="286">
        <v>1</v>
      </c>
      <c r="O145" s="613"/>
      <c r="P145" s="613"/>
      <c r="Q145" s="57"/>
      <c r="R145" s="667"/>
      <c r="S145" s="610"/>
      <c r="T145" s="298">
        <v>0.75</v>
      </c>
      <c r="U145" s="214" t="s">
        <v>916</v>
      </c>
      <c r="V145" s="220" t="s">
        <v>917</v>
      </c>
      <c r="W145" s="11" t="str">
        <f t="shared" si="19"/>
        <v>En gestión</v>
      </c>
      <c r="X145" s="11" t="str">
        <f t="shared" si="18"/>
        <v>En gestión</v>
      </c>
      <c r="Y145" s="381"/>
      <c r="Z145" s="544"/>
      <c r="AA145" s="544"/>
      <c r="AB145" s="545"/>
      <c r="AC145" s="545"/>
      <c r="AD145" s="264"/>
      <c r="AE145" s="613"/>
      <c r="AF145" s="659"/>
      <c r="AG145" s="661"/>
      <c r="AH145" s="664"/>
      <c r="AI145" s="654"/>
      <c r="AJ145" s="654"/>
      <c r="AK145" s="657"/>
      <c r="AL145" s="657"/>
      <c r="AM145" s="657"/>
      <c r="AN145" s="657"/>
    </row>
    <row r="146" spans="2:40" customFormat="1" ht="120" customHeight="1" x14ac:dyDescent="0.3">
      <c r="B146" s="433"/>
      <c r="C146" s="428"/>
      <c r="D146" s="399"/>
      <c r="E146" s="399"/>
      <c r="F146" s="112" t="s">
        <v>918</v>
      </c>
      <c r="G146" s="113" t="s">
        <v>919</v>
      </c>
      <c r="H146" s="114">
        <v>0.13</v>
      </c>
      <c r="I146" s="115">
        <v>44564</v>
      </c>
      <c r="J146" s="115">
        <v>44910</v>
      </c>
      <c r="K146" s="116">
        <v>0.25</v>
      </c>
      <c r="L146" s="105">
        <v>0.5</v>
      </c>
      <c r="M146" s="46">
        <v>0.75</v>
      </c>
      <c r="N146" s="286">
        <v>1</v>
      </c>
      <c r="O146" s="613"/>
      <c r="P146" s="613"/>
      <c r="Q146" s="57"/>
      <c r="R146" s="667"/>
      <c r="S146" s="610"/>
      <c r="T146" s="298">
        <v>0.75</v>
      </c>
      <c r="U146" s="220" t="s">
        <v>920</v>
      </c>
      <c r="V146" s="220" t="s">
        <v>917</v>
      </c>
      <c r="W146" s="11" t="str">
        <f t="shared" si="19"/>
        <v>En gestión</v>
      </c>
      <c r="X146" s="11" t="str">
        <f t="shared" si="18"/>
        <v>En gestión</v>
      </c>
      <c r="Y146" s="381"/>
      <c r="Z146" s="544"/>
      <c r="AA146" s="544"/>
      <c r="AB146" s="545"/>
      <c r="AC146" s="545"/>
      <c r="AD146" s="264"/>
      <c r="AE146" s="613"/>
      <c r="AF146" s="659"/>
      <c r="AG146" s="661"/>
      <c r="AH146" s="664"/>
      <c r="AI146" s="654"/>
      <c r="AJ146" s="654"/>
      <c r="AK146" s="657"/>
      <c r="AL146" s="657"/>
      <c r="AM146" s="657"/>
      <c r="AN146" s="657"/>
    </row>
    <row r="147" spans="2:40" customFormat="1" ht="120" customHeight="1" x14ac:dyDescent="0.3">
      <c r="B147" s="434"/>
      <c r="C147" s="429"/>
      <c r="D147" s="421"/>
      <c r="E147" s="421"/>
      <c r="F147" s="112" t="s">
        <v>921</v>
      </c>
      <c r="G147" s="113" t="s">
        <v>922</v>
      </c>
      <c r="H147" s="114">
        <v>0.12</v>
      </c>
      <c r="I147" s="115">
        <v>44564</v>
      </c>
      <c r="J147" s="115">
        <v>44772</v>
      </c>
      <c r="K147" s="116">
        <v>0.25</v>
      </c>
      <c r="L147" s="105">
        <v>0.5</v>
      </c>
      <c r="M147" s="46">
        <v>1</v>
      </c>
      <c r="N147" s="286">
        <v>1</v>
      </c>
      <c r="O147" s="613"/>
      <c r="P147" s="613"/>
      <c r="Q147" s="42"/>
      <c r="R147" s="668"/>
      <c r="S147" s="611"/>
      <c r="T147" s="298">
        <v>1</v>
      </c>
      <c r="U147" s="237" t="s">
        <v>923</v>
      </c>
      <c r="V147" s="220" t="s">
        <v>924</v>
      </c>
      <c r="W147" s="11" t="str">
        <f t="shared" si="19"/>
        <v>Terminado</v>
      </c>
      <c r="X147" s="11" t="str">
        <f t="shared" si="18"/>
        <v>Terminado</v>
      </c>
      <c r="Y147" s="382"/>
      <c r="Z147" s="671"/>
      <c r="AA147" s="671"/>
      <c r="AB147" s="529"/>
      <c r="AC147" s="529"/>
      <c r="AD147" s="265"/>
      <c r="AE147" s="613"/>
      <c r="AF147" s="659"/>
      <c r="AG147" s="662"/>
      <c r="AH147" s="665"/>
      <c r="AI147" s="655"/>
      <c r="AJ147" s="655"/>
      <c r="AK147" s="658"/>
      <c r="AL147" s="658"/>
      <c r="AM147" s="658"/>
      <c r="AN147" s="658"/>
    </row>
    <row r="148" spans="2:40" customFormat="1" ht="120" customHeight="1" x14ac:dyDescent="0.3">
      <c r="B148" s="422" t="s">
        <v>925</v>
      </c>
      <c r="C148" s="425" t="s">
        <v>926</v>
      </c>
      <c r="D148" s="426" t="s">
        <v>927</v>
      </c>
      <c r="E148" s="426" t="s">
        <v>928</v>
      </c>
      <c r="F148" s="166" t="s">
        <v>929</v>
      </c>
      <c r="G148" s="167" t="s">
        <v>930</v>
      </c>
      <c r="H148" s="168">
        <v>0.3</v>
      </c>
      <c r="I148" s="169">
        <v>44606</v>
      </c>
      <c r="J148" s="169">
        <v>44804</v>
      </c>
      <c r="K148" s="168">
        <v>0.2</v>
      </c>
      <c r="L148" s="99">
        <v>0.7</v>
      </c>
      <c r="M148" s="47">
        <v>1</v>
      </c>
      <c r="N148" s="168">
        <v>1</v>
      </c>
      <c r="O148" s="525">
        <v>103687820</v>
      </c>
      <c r="P148" s="525">
        <v>293330888.66399992</v>
      </c>
      <c r="Q148" s="64"/>
      <c r="R148" s="652">
        <v>0.95</v>
      </c>
      <c r="S148" s="623" t="s">
        <v>931</v>
      </c>
      <c r="T148" s="299">
        <v>1</v>
      </c>
      <c r="U148" s="210" t="s">
        <v>932</v>
      </c>
      <c r="V148" s="225" t="s">
        <v>933</v>
      </c>
      <c r="W148" s="11" t="str">
        <f t="shared" si="19"/>
        <v>Terminado</v>
      </c>
      <c r="X148" s="11" t="str">
        <f t="shared" si="18"/>
        <v>Terminado</v>
      </c>
      <c r="Y148" s="863" t="s">
        <v>934</v>
      </c>
      <c r="Z148" s="636">
        <f>SUMPRODUCT(H148:H150,T148:T150)</f>
        <v>0.98000000000000009</v>
      </c>
      <c r="AA148" s="636">
        <f>SUMPRODUCT(H148:H150,M148:M150)</f>
        <v>0.96000000000000008</v>
      </c>
      <c r="AB148" s="639" t="str">
        <f>IF(AA148&lt;1%,"Sin iniciar",IF(AA148=100%,"Terminado","En gestión"))</f>
        <v>En gestión</v>
      </c>
      <c r="AC148" s="528" t="str">
        <f>IF(Z148&lt;1%,"Sin iniciar",IF(Z148=100%,"Terminado","En gestión"))</f>
        <v>En gestión</v>
      </c>
      <c r="AD148" s="263"/>
      <c r="AE148" s="614">
        <v>292927555.61000001</v>
      </c>
      <c r="AF148" s="651" t="s">
        <v>935</v>
      </c>
      <c r="AG148" s="651" t="s">
        <v>936</v>
      </c>
      <c r="AH148" s="618">
        <v>123687820.40000001</v>
      </c>
      <c r="AI148" s="642">
        <v>123687820.40000001</v>
      </c>
      <c r="AJ148" s="642">
        <v>74307808</v>
      </c>
      <c r="AK148" s="610" t="s">
        <v>937</v>
      </c>
      <c r="AL148" s="610" t="s">
        <v>938</v>
      </c>
      <c r="AM148" s="610" t="s">
        <v>939</v>
      </c>
      <c r="AN148" s="610" t="s">
        <v>940</v>
      </c>
    </row>
    <row r="149" spans="2:40" customFormat="1" ht="120" customHeight="1" x14ac:dyDescent="0.3">
      <c r="B149" s="423"/>
      <c r="C149" s="413"/>
      <c r="D149" s="415"/>
      <c r="E149" s="415"/>
      <c r="F149" s="170" t="s">
        <v>941</v>
      </c>
      <c r="G149" s="171" t="s">
        <v>942</v>
      </c>
      <c r="H149" s="172">
        <v>0.5</v>
      </c>
      <c r="I149" s="173">
        <v>44621</v>
      </c>
      <c r="J149" s="173">
        <v>44834</v>
      </c>
      <c r="K149" s="172">
        <v>0.2</v>
      </c>
      <c r="L149" s="105">
        <v>0.6</v>
      </c>
      <c r="M149" s="48">
        <v>1</v>
      </c>
      <c r="N149" s="172">
        <v>1</v>
      </c>
      <c r="O149" s="613"/>
      <c r="P149" s="613"/>
      <c r="Q149" s="64"/>
      <c r="R149" s="377"/>
      <c r="S149" s="610"/>
      <c r="T149" s="300">
        <v>1</v>
      </c>
      <c r="U149" s="214" t="s">
        <v>943</v>
      </c>
      <c r="V149" s="226" t="s">
        <v>944</v>
      </c>
      <c r="W149" s="11" t="str">
        <f t="shared" si="19"/>
        <v>Terminado</v>
      </c>
      <c r="X149" s="11" t="str">
        <f t="shared" si="18"/>
        <v>Terminado</v>
      </c>
      <c r="Y149" s="649"/>
      <c r="Z149" s="637"/>
      <c r="AA149" s="637"/>
      <c r="AB149" s="640"/>
      <c r="AC149" s="545"/>
      <c r="AD149" s="264"/>
      <c r="AE149" s="614"/>
      <c r="AF149" s="616"/>
      <c r="AG149" s="616"/>
      <c r="AH149" s="619"/>
      <c r="AI149" s="643"/>
      <c r="AJ149" s="643"/>
      <c r="AK149" s="610"/>
      <c r="AL149" s="610"/>
      <c r="AM149" s="610"/>
      <c r="AN149" s="610"/>
    </row>
    <row r="150" spans="2:40" customFormat="1" ht="120" customHeight="1" x14ac:dyDescent="0.3">
      <c r="B150" s="423"/>
      <c r="C150" s="414"/>
      <c r="D150" s="349"/>
      <c r="E150" s="349"/>
      <c r="F150" s="170" t="s">
        <v>945</v>
      </c>
      <c r="G150" s="171" t="s">
        <v>946</v>
      </c>
      <c r="H150" s="172">
        <v>0.2</v>
      </c>
      <c r="I150" s="173">
        <v>44683</v>
      </c>
      <c r="J150" s="173">
        <v>44841</v>
      </c>
      <c r="K150" s="172">
        <v>0</v>
      </c>
      <c r="L150" s="105">
        <v>0.4</v>
      </c>
      <c r="M150" s="48">
        <v>0.8</v>
      </c>
      <c r="N150" s="172">
        <v>1</v>
      </c>
      <c r="O150" s="613"/>
      <c r="P150" s="613"/>
      <c r="Q150" s="64"/>
      <c r="R150" s="378"/>
      <c r="S150" s="611"/>
      <c r="T150" s="300">
        <v>0.9</v>
      </c>
      <c r="U150" s="214" t="s">
        <v>947</v>
      </c>
      <c r="V150" s="226" t="s">
        <v>948</v>
      </c>
      <c r="W150" s="11" t="str">
        <f t="shared" si="19"/>
        <v>En gestión</v>
      </c>
      <c r="X150" s="11" t="str">
        <f t="shared" si="18"/>
        <v>En gestión</v>
      </c>
      <c r="Y150" s="650"/>
      <c r="Z150" s="638"/>
      <c r="AA150" s="638"/>
      <c r="AB150" s="641"/>
      <c r="AC150" s="529"/>
      <c r="AD150" s="265"/>
      <c r="AE150" s="615"/>
      <c r="AF150" s="617"/>
      <c r="AG150" s="617"/>
      <c r="AH150" s="620"/>
      <c r="AI150" s="644"/>
      <c r="AJ150" s="644"/>
      <c r="AK150" s="611"/>
      <c r="AL150" s="611"/>
      <c r="AM150" s="611"/>
      <c r="AN150" s="611"/>
    </row>
    <row r="151" spans="2:40" customFormat="1" ht="120" customHeight="1" x14ac:dyDescent="0.3">
      <c r="B151" s="423"/>
      <c r="C151" s="412" t="s">
        <v>949</v>
      </c>
      <c r="D151" s="348" t="s">
        <v>950</v>
      </c>
      <c r="E151" s="348" t="s">
        <v>951</v>
      </c>
      <c r="F151" s="145" t="s">
        <v>952</v>
      </c>
      <c r="G151" s="174" t="s">
        <v>953</v>
      </c>
      <c r="H151" s="143">
        <v>0.3</v>
      </c>
      <c r="I151" s="175">
        <v>44564</v>
      </c>
      <c r="J151" s="175">
        <v>44610</v>
      </c>
      <c r="K151" s="176">
        <v>1</v>
      </c>
      <c r="L151" s="105">
        <v>1</v>
      </c>
      <c r="M151" s="49">
        <v>1</v>
      </c>
      <c r="N151" s="176">
        <v>1</v>
      </c>
      <c r="O151" s="613">
        <v>18375000</v>
      </c>
      <c r="P151" s="613">
        <v>88389324.792000011</v>
      </c>
      <c r="Q151" s="64"/>
      <c r="R151" s="621">
        <v>1</v>
      </c>
      <c r="S151" s="623" t="s">
        <v>954</v>
      </c>
      <c r="T151" s="300">
        <v>1</v>
      </c>
      <c r="U151" s="220" t="s">
        <v>955</v>
      </c>
      <c r="V151" s="220" t="s">
        <v>956</v>
      </c>
      <c r="W151" s="11" t="str">
        <f t="shared" si="19"/>
        <v>Terminado</v>
      </c>
      <c r="X151" s="11" t="str">
        <f t="shared" si="18"/>
        <v>Terminado</v>
      </c>
      <c r="Y151" s="633" t="s">
        <v>957</v>
      </c>
      <c r="Z151" s="636">
        <f>SUMPRODUCT(H151:H153,T151:T153)</f>
        <v>1</v>
      </c>
      <c r="AA151" s="636">
        <f>SUMPRODUCT(H151:H153,M151:M153)</f>
        <v>1</v>
      </c>
      <c r="AB151" s="639" t="str">
        <f>IF(AA151&lt;1%,"Sin iniciar",IF(AA151=100%,"Terminado","En gestión"))</f>
        <v>Terminado</v>
      </c>
      <c r="AC151" s="528" t="str">
        <f>IF(Z151&lt;1%,"Sin iniciar",IF(Z151=100%,"Terminado","En gestión"))</f>
        <v>Terminado</v>
      </c>
      <c r="AD151" s="263"/>
      <c r="AE151" s="614">
        <v>87985991.739999995</v>
      </c>
      <c r="AF151" s="616" t="s">
        <v>958</v>
      </c>
      <c r="AG151" s="616" t="s">
        <v>959</v>
      </c>
      <c r="AH151" s="618">
        <v>18375000</v>
      </c>
      <c r="AI151" s="642">
        <v>123687820.40000001</v>
      </c>
      <c r="AJ151" s="642">
        <v>74307808</v>
      </c>
      <c r="AK151" s="610" t="s">
        <v>937</v>
      </c>
      <c r="AL151" s="610" t="s">
        <v>960</v>
      </c>
      <c r="AM151" s="610" t="s">
        <v>961</v>
      </c>
      <c r="AN151" s="610" t="s">
        <v>962</v>
      </c>
    </row>
    <row r="152" spans="2:40" customFormat="1" ht="120" customHeight="1" x14ac:dyDescent="0.3">
      <c r="B152" s="423"/>
      <c r="C152" s="413"/>
      <c r="D152" s="415"/>
      <c r="E152" s="415"/>
      <c r="F152" s="145" t="s">
        <v>963</v>
      </c>
      <c r="G152" s="174" t="s">
        <v>964</v>
      </c>
      <c r="H152" s="143">
        <v>0.55000000000000004</v>
      </c>
      <c r="I152" s="175">
        <v>44575</v>
      </c>
      <c r="J152" s="175">
        <v>44620</v>
      </c>
      <c r="K152" s="176">
        <v>1</v>
      </c>
      <c r="L152" s="105">
        <v>1</v>
      </c>
      <c r="M152" s="49">
        <v>1</v>
      </c>
      <c r="N152" s="176">
        <v>1</v>
      </c>
      <c r="O152" s="613"/>
      <c r="P152" s="613"/>
      <c r="Q152" s="64"/>
      <c r="R152" s="377"/>
      <c r="S152" s="610"/>
      <c r="T152" s="300">
        <v>1</v>
      </c>
      <c r="U152" s="220" t="s">
        <v>955</v>
      </c>
      <c r="V152" s="220" t="s">
        <v>956</v>
      </c>
      <c r="W152" s="11" t="str">
        <f t="shared" si="19"/>
        <v>Terminado</v>
      </c>
      <c r="X152" s="11" t="str">
        <f t="shared" si="18"/>
        <v>Terminado</v>
      </c>
      <c r="Y152" s="634"/>
      <c r="Z152" s="637"/>
      <c r="AA152" s="637"/>
      <c r="AB152" s="640"/>
      <c r="AC152" s="545"/>
      <c r="AD152" s="264"/>
      <c r="AE152" s="614"/>
      <c r="AF152" s="616"/>
      <c r="AG152" s="616"/>
      <c r="AH152" s="619"/>
      <c r="AI152" s="643"/>
      <c r="AJ152" s="643"/>
      <c r="AK152" s="610"/>
      <c r="AL152" s="610"/>
      <c r="AM152" s="610"/>
      <c r="AN152" s="610"/>
    </row>
    <row r="153" spans="2:40" customFormat="1" ht="120" customHeight="1" x14ac:dyDescent="0.3">
      <c r="B153" s="423"/>
      <c r="C153" s="414"/>
      <c r="D153" s="349"/>
      <c r="E153" s="349"/>
      <c r="F153" s="145" t="s">
        <v>965</v>
      </c>
      <c r="G153" s="174" t="s">
        <v>966</v>
      </c>
      <c r="H153" s="143">
        <v>0.15</v>
      </c>
      <c r="I153" s="175">
        <v>44621</v>
      </c>
      <c r="J153" s="175">
        <v>44638</v>
      </c>
      <c r="K153" s="176">
        <v>1</v>
      </c>
      <c r="L153" s="105">
        <v>1</v>
      </c>
      <c r="M153" s="49">
        <v>1</v>
      </c>
      <c r="N153" s="176">
        <v>1</v>
      </c>
      <c r="O153" s="613"/>
      <c r="P153" s="613"/>
      <c r="Q153" s="64"/>
      <c r="R153" s="378"/>
      <c r="S153" s="611"/>
      <c r="T153" s="300">
        <v>1</v>
      </c>
      <c r="U153" s="220" t="s">
        <v>955</v>
      </c>
      <c r="V153" s="220" t="s">
        <v>956</v>
      </c>
      <c r="W153" s="11" t="str">
        <f t="shared" si="19"/>
        <v>Terminado</v>
      </c>
      <c r="X153" s="11" t="str">
        <f t="shared" si="18"/>
        <v>Terminado</v>
      </c>
      <c r="Y153" s="635"/>
      <c r="Z153" s="638"/>
      <c r="AA153" s="638"/>
      <c r="AB153" s="641"/>
      <c r="AC153" s="529"/>
      <c r="AD153" s="265"/>
      <c r="AE153" s="615"/>
      <c r="AF153" s="617"/>
      <c r="AG153" s="617"/>
      <c r="AH153" s="620"/>
      <c r="AI153" s="644"/>
      <c r="AJ153" s="644"/>
      <c r="AK153" s="611"/>
      <c r="AL153" s="611"/>
      <c r="AM153" s="611"/>
      <c r="AN153" s="611"/>
    </row>
    <row r="154" spans="2:40" customFormat="1" ht="120" customHeight="1" x14ac:dyDescent="0.3">
      <c r="B154" s="423"/>
      <c r="C154" s="412" t="s">
        <v>967</v>
      </c>
      <c r="D154" s="348" t="s">
        <v>968</v>
      </c>
      <c r="E154" s="348" t="s">
        <v>969</v>
      </c>
      <c r="F154" s="145" t="s">
        <v>970</v>
      </c>
      <c r="G154" s="174" t="s">
        <v>971</v>
      </c>
      <c r="H154" s="172">
        <v>0.3</v>
      </c>
      <c r="I154" s="173">
        <v>44593</v>
      </c>
      <c r="J154" s="173">
        <v>44664</v>
      </c>
      <c r="K154" s="172">
        <v>0.8</v>
      </c>
      <c r="L154" s="105">
        <v>1</v>
      </c>
      <c r="M154" s="48">
        <v>1</v>
      </c>
      <c r="N154" s="172">
        <v>1</v>
      </c>
      <c r="O154" s="613">
        <v>11845000</v>
      </c>
      <c r="P154" s="613">
        <v>53438647.991999999</v>
      </c>
      <c r="Q154" s="64"/>
      <c r="R154" s="621">
        <v>1</v>
      </c>
      <c r="S154" s="623" t="s">
        <v>972</v>
      </c>
      <c r="T154" s="300">
        <v>1</v>
      </c>
      <c r="U154" s="220" t="s">
        <v>973</v>
      </c>
      <c r="V154" s="220" t="s">
        <v>956</v>
      </c>
      <c r="W154" s="11" t="str">
        <f t="shared" si="19"/>
        <v>Terminado</v>
      </c>
      <c r="X154" s="11" t="str">
        <f t="shared" si="18"/>
        <v>Terminado</v>
      </c>
      <c r="Y154" s="648" t="s">
        <v>972</v>
      </c>
      <c r="Z154" s="636">
        <f>SUMPRODUCT(H154:H156,T154:T156)</f>
        <v>1</v>
      </c>
      <c r="AA154" s="636">
        <f>SUMPRODUCT(H154:H156,M154:M156)</f>
        <v>1</v>
      </c>
      <c r="AB154" s="639" t="str">
        <f>IF(AA154&lt;1%,"Sin iniciar",IF(AA154=100%,"Terminado","En gestión"))</f>
        <v>Terminado</v>
      </c>
      <c r="AC154" s="528" t="str">
        <f>IF(Z154&lt;1%,"Sin iniciar",IF(Z154=100%,"Terminado","En gestión"))</f>
        <v>Terminado</v>
      </c>
      <c r="AD154" s="263"/>
      <c r="AE154" s="614">
        <v>53035314.939999998</v>
      </c>
      <c r="AF154" s="616" t="s">
        <v>974</v>
      </c>
      <c r="AG154" s="616" t="s">
        <v>975</v>
      </c>
      <c r="AH154" s="645">
        <v>11845000</v>
      </c>
      <c r="AI154" s="642">
        <v>11845000</v>
      </c>
      <c r="AJ154" s="642">
        <v>7759332</v>
      </c>
      <c r="AK154" s="610" t="s">
        <v>937</v>
      </c>
      <c r="AL154" s="610" t="s">
        <v>976</v>
      </c>
      <c r="AM154" s="610" t="s">
        <v>977</v>
      </c>
      <c r="AN154" s="610" t="s">
        <v>978</v>
      </c>
    </row>
    <row r="155" spans="2:40" customFormat="1" ht="120" customHeight="1" x14ac:dyDescent="0.3">
      <c r="B155" s="423"/>
      <c r="C155" s="413"/>
      <c r="D155" s="415"/>
      <c r="E155" s="415"/>
      <c r="F155" s="145" t="s">
        <v>979</v>
      </c>
      <c r="G155" s="174" t="s">
        <v>980</v>
      </c>
      <c r="H155" s="172">
        <v>0.55000000000000004</v>
      </c>
      <c r="I155" s="173">
        <v>44621</v>
      </c>
      <c r="J155" s="173">
        <v>44673</v>
      </c>
      <c r="K155" s="172">
        <v>0.6</v>
      </c>
      <c r="L155" s="105">
        <v>1</v>
      </c>
      <c r="M155" s="48">
        <v>1</v>
      </c>
      <c r="N155" s="172">
        <v>1</v>
      </c>
      <c r="O155" s="613"/>
      <c r="P155" s="613"/>
      <c r="Q155" s="64"/>
      <c r="R155" s="377"/>
      <c r="S155" s="610"/>
      <c r="T155" s="300">
        <v>1</v>
      </c>
      <c r="U155" s="220" t="s">
        <v>973</v>
      </c>
      <c r="V155" s="220" t="s">
        <v>956</v>
      </c>
      <c r="W155" s="11" t="str">
        <f t="shared" si="19"/>
        <v>Terminado</v>
      </c>
      <c r="X155" s="11" t="str">
        <f t="shared" si="18"/>
        <v>Terminado</v>
      </c>
      <c r="Y155" s="649"/>
      <c r="Z155" s="637"/>
      <c r="AA155" s="637"/>
      <c r="AB155" s="640"/>
      <c r="AC155" s="545"/>
      <c r="AD155" s="264"/>
      <c r="AE155" s="614"/>
      <c r="AF155" s="616"/>
      <c r="AG155" s="616"/>
      <c r="AH155" s="646"/>
      <c r="AI155" s="643"/>
      <c r="AJ155" s="643"/>
      <c r="AK155" s="610"/>
      <c r="AL155" s="610"/>
      <c r="AM155" s="610"/>
      <c r="AN155" s="610"/>
    </row>
    <row r="156" spans="2:40" customFormat="1" ht="120" customHeight="1" x14ac:dyDescent="0.3">
      <c r="B156" s="423"/>
      <c r="C156" s="414"/>
      <c r="D156" s="349"/>
      <c r="E156" s="349"/>
      <c r="F156" s="145" t="s">
        <v>981</v>
      </c>
      <c r="G156" s="174" t="s">
        <v>982</v>
      </c>
      <c r="H156" s="172">
        <v>0.15</v>
      </c>
      <c r="I156" s="173">
        <v>44676</v>
      </c>
      <c r="J156" s="173">
        <v>44697</v>
      </c>
      <c r="K156" s="172">
        <v>0</v>
      </c>
      <c r="L156" s="105">
        <v>1</v>
      </c>
      <c r="M156" s="48">
        <v>1</v>
      </c>
      <c r="N156" s="172">
        <v>1</v>
      </c>
      <c r="O156" s="613"/>
      <c r="P156" s="613"/>
      <c r="Q156" s="64"/>
      <c r="R156" s="378"/>
      <c r="S156" s="611"/>
      <c r="T156" s="300">
        <v>1</v>
      </c>
      <c r="U156" s="220" t="s">
        <v>973</v>
      </c>
      <c r="V156" s="220" t="s">
        <v>956</v>
      </c>
      <c r="W156" s="11" t="str">
        <f t="shared" si="19"/>
        <v>Terminado</v>
      </c>
      <c r="X156" s="11" t="str">
        <f t="shared" si="18"/>
        <v>Terminado</v>
      </c>
      <c r="Y156" s="650"/>
      <c r="Z156" s="638"/>
      <c r="AA156" s="638"/>
      <c r="AB156" s="641"/>
      <c r="AC156" s="529"/>
      <c r="AD156" s="265"/>
      <c r="AE156" s="615"/>
      <c r="AF156" s="617"/>
      <c r="AG156" s="617"/>
      <c r="AH156" s="647"/>
      <c r="AI156" s="644"/>
      <c r="AJ156" s="644"/>
      <c r="AK156" s="611"/>
      <c r="AL156" s="611"/>
      <c r="AM156" s="611"/>
      <c r="AN156" s="611"/>
    </row>
    <row r="157" spans="2:40" customFormat="1" ht="120" customHeight="1" x14ac:dyDescent="0.3">
      <c r="B157" s="423"/>
      <c r="C157" s="412" t="s">
        <v>983</v>
      </c>
      <c r="D157" s="348" t="s">
        <v>984</v>
      </c>
      <c r="E157" s="348" t="s">
        <v>985</v>
      </c>
      <c r="F157" s="145" t="s">
        <v>986</v>
      </c>
      <c r="G157" s="174" t="s">
        <v>987</v>
      </c>
      <c r="H157" s="143">
        <v>0.3</v>
      </c>
      <c r="I157" s="175">
        <v>44564</v>
      </c>
      <c r="J157" s="175">
        <v>44687</v>
      </c>
      <c r="K157" s="177">
        <v>0.6</v>
      </c>
      <c r="L157" s="105">
        <v>1</v>
      </c>
      <c r="M157" s="50">
        <v>1</v>
      </c>
      <c r="N157" s="177">
        <v>1</v>
      </c>
      <c r="O157" s="613">
        <v>0</v>
      </c>
      <c r="P157" s="613">
        <v>62867254.055999994</v>
      </c>
      <c r="Q157" s="64"/>
      <c r="R157" s="621">
        <v>1</v>
      </c>
      <c r="S157" s="623" t="s">
        <v>988</v>
      </c>
      <c r="T157" s="300">
        <v>1</v>
      </c>
      <c r="U157" s="220" t="s">
        <v>973</v>
      </c>
      <c r="V157" s="220" t="s">
        <v>973</v>
      </c>
      <c r="W157" s="11" t="str">
        <f t="shared" si="19"/>
        <v>Terminado</v>
      </c>
      <c r="X157" s="11" t="str">
        <f t="shared" si="18"/>
        <v>Terminado</v>
      </c>
      <c r="Y157" s="633" t="s">
        <v>989</v>
      </c>
      <c r="Z157" s="636">
        <f>SUMPRODUCT(H157:H159,T157:T159)</f>
        <v>1</v>
      </c>
      <c r="AA157" s="636">
        <f>SUMPRODUCT(H157:H159,M157:M159)</f>
        <v>1</v>
      </c>
      <c r="AB157" s="639" t="str">
        <f>IF(AA157&lt;1%,"Sin iniciar",IF(AA157=100%,"Terminado","En gestión"))</f>
        <v>Terminado</v>
      </c>
      <c r="AC157" s="528" t="str">
        <f>IF(Z157&lt;1%,"Sin iniciar",IF(Z157=100%,"Terminado","En gestión"))</f>
        <v>Terminado</v>
      </c>
      <c r="AD157" s="263"/>
      <c r="AE157" s="614">
        <v>62463921</v>
      </c>
      <c r="AF157" s="616" t="s">
        <v>990</v>
      </c>
      <c r="AG157" s="616" t="s">
        <v>991</v>
      </c>
      <c r="AH157" s="645"/>
      <c r="AI157" s="642"/>
      <c r="AJ157" s="642"/>
      <c r="AK157" s="610" t="s">
        <v>992</v>
      </c>
      <c r="AL157" s="610" t="s">
        <v>992</v>
      </c>
      <c r="AM157" s="610" t="s">
        <v>992</v>
      </c>
      <c r="AN157" s="610" t="s">
        <v>992</v>
      </c>
    </row>
    <row r="158" spans="2:40" customFormat="1" ht="120" customHeight="1" x14ac:dyDescent="0.3">
      <c r="B158" s="423"/>
      <c r="C158" s="413"/>
      <c r="D158" s="415"/>
      <c r="E158" s="415"/>
      <c r="F158" s="145" t="s">
        <v>993</v>
      </c>
      <c r="G158" s="174" t="s">
        <v>994</v>
      </c>
      <c r="H158" s="143">
        <v>0.55000000000000004</v>
      </c>
      <c r="I158" s="175">
        <v>44593</v>
      </c>
      <c r="J158" s="175">
        <v>44722</v>
      </c>
      <c r="K158" s="177">
        <v>0.6</v>
      </c>
      <c r="L158" s="105">
        <v>1</v>
      </c>
      <c r="M158" s="50">
        <v>1</v>
      </c>
      <c r="N158" s="177">
        <v>1</v>
      </c>
      <c r="O158" s="613"/>
      <c r="P158" s="613"/>
      <c r="Q158" s="64"/>
      <c r="R158" s="377"/>
      <c r="S158" s="610"/>
      <c r="T158" s="300">
        <v>1</v>
      </c>
      <c r="U158" s="220" t="s">
        <v>973</v>
      </c>
      <c r="V158" s="220" t="s">
        <v>973</v>
      </c>
      <c r="W158" s="11" t="str">
        <f t="shared" si="19"/>
        <v>Terminado</v>
      </c>
      <c r="X158" s="11" t="str">
        <f t="shared" si="18"/>
        <v>Terminado</v>
      </c>
      <c r="Y158" s="634"/>
      <c r="Z158" s="637"/>
      <c r="AA158" s="637"/>
      <c r="AB158" s="640"/>
      <c r="AC158" s="545"/>
      <c r="AD158" s="264"/>
      <c r="AE158" s="614"/>
      <c r="AF158" s="616"/>
      <c r="AG158" s="616"/>
      <c r="AH158" s="646"/>
      <c r="AI158" s="643"/>
      <c r="AJ158" s="643"/>
      <c r="AK158" s="610"/>
      <c r="AL158" s="610"/>
      <c r="AM158" s="610"/>
      <c r="AN158" s="610"/>
    </row>
    <row r="159" spans="2:40" customFormat="1" ht="120" customHeight="1" x14ac:dyDescent="0.3">
      <c r="B159" s="423"/>
      <c r="C159" s="414"/>
      <c r="D159" s="349"/>
      <c r="E159" s="349"/>
      <c r="F159" s="145" t="s">
        <v>995</v>
      </c>
      <c r="G159" s="174" t="s">
        <v>996</v>
      </c>
      <c r="H159" s="143">
        <v>0.15</v>
      </c>
      <c r="I159" s="175">
        <v>44726</v>
      </c>
      <c r="J159" s="175">
        <v>44750</v>
      </c>
      <c r="K159" s="177">
        <v>0</v>
      </c>
      <c r="L159" s="105">
        <v>0.9</v>
      </c>
      <c r="M159" s="50">
        <v>1</v>
      </c>
      <c r="N159" s="177">
        <v>1</v>
      </c>
      <c r="O159" s="613"/>
      <c r="P159" s="613"/>
      <c r="Q159" s="64"/>
      <c r="R159" s="378"/>
      <c r="S159" s="611"/>
      <c r="T159" s="300">
        <v>1</v>
      </c>
      <c r="U159" s="214" t="s">
        <v>997</v>
      </c>
      <c r="V159" s="227" t="s">
        <v>998</v>
      </c>
      <c r="W159" s="11" t="str">
        <f t="shared" si="19"/>
        <v>Terminado</v>
      </c>
      <c r="X159" s="11" t="str">
        <f t="shared" si="18"/>
        <v>Terminado</v>
      </c>
      <c r="Y159" s="635"/>
      <c r="Z159" s="638"/>
      <c r="AA159" s="638"/>
      <c r="AB159" s="641"/>
      <c r="AC159" s="529"/>
      <c r="AD159" s="265"/>
      <c r="AE159" s="615"/>
      <c r="AF159" s="617"/>
      <c r="AG159" s="617"/>
      <c r="AH159" s="647"/>
      <c r="AI159" s="644"/>
      <c r="AJ159" s="644"/>
      <c r="AK159" s="611"/>
      <c r="AL159" s="611"/>
      <c r="AM159" s="611"/>
      <c r="AN159" s="611"/>
    </row>
    <row r="160" spans="2:40" customFormat="1" ht="120" customHeight="1" x14ac:dyDescent="0.3">
      <c r="B160" s="423"/>
      <c r="C160" s="412" t="s">
        <v>999</v>
      </c>
      <c r="D160" s="348" t="s">
        <v>1000</v>
      </c>
      <c r="E160" s="348" t="s">
        <v>1001</v>
      </c>
      <c r="F160" s="145" t="s">
        <v>1002</v>
      </c>
      <c r="G160" s="174" t="s">
        <v>1003</v>
      </c>
      <c r="H160" s="143">
        <v>0.3</v>
      </c>
      <c r="I160" s="175">
        <v>44572</v>
      </c>
      <c r="J160" s="175">
        <v>44729</v>
      </c>
      <c r="K160" s="177">
        <v>0.5</v>
      </c>
      <c r="L160" s="105">
        <v>1</v>
      </c>
      <c r="M160" s="50">
        <v>1</v>
      </c>
      <c r="N160" s="177">
        <v>1</v>
      </c>
      <c r="O160" s="613">
        <v>23234110</v>
      </c>
      <c r="P160" s="613">
        <v>87221476.992000014</v>
      </c>
      <c r="Q160" s="64"/>
      <c r="R160" s="621">
        <v>1</v>
      </c>
      <c r="S160" s="623" t="s">
        <v>1004</v>
      </c>
      <c r="T160" s="300">
        <v>1</v>
      </c>
      <c r="U160" s="214" t="s">
        <v>1005</v>
      </c>
      <c r="V160" s="220" t="s">
        <v>956</v>
      </c>
      <c r="W160" s="11" t="str">
        <f t="shared" si="19"/>
        <v>Terminado</v>
      </c>
      <c r="X160" s="11" t="str">
        <f t="shared" si="18"/>
        <v>Terminado</v>
      </c>
      <c r="Y160" s="633" t="s">
        <v>1006</v>
      </c>
      <c r="Z160" s="636">
        <f>SUMPRODUCT(H160:H162,T160:T162)</f>
        <v>1</v>
      </c>
      <c r="AA160" s="636">
        <f>SUMPRODUCT(H160:H162,M160:M162)</f>
        <v>1</v>
      </c>
      <c r="AB160" s="639" t="str">
        <f>IF(AA160&lt;1%,"Sin iniciar",IF(AA160=100%,"Terminado","En gestión"))</f>
        <v>Terminado</v>
      </c>
      <c r="AC160" s="528" t="str">
        <f>IF(Z160&lt;1%,"Sin iniciar",IF(Z160=100%,"Terminado","En gestión"))</f>
        <v>Terminado</v>
      </c>
      <c r="AD160" s="263"/>
      <c r="AE160" s="614">
        <v>86818143.939999998</v>
      </c>
      <c r="AF160" s="616" t="s">
        <v>1007</v>
      </c>
      <c r="AG160" s="616" t="s">
        <v>1008</v>
      </c>
      <c r="AH160" s="645">
        <v>23234110.199999999</v>
      </c>
      <c r="AI160" s="642">
        <v>23234110.199999999</v>
      </c>
      <c r="AJ160" s="642">
        <v>17702176</v>
      </c>
      <c r="AK160" s="610" t="s">
        <v>937</v>
      </c>
      <c r="AL160" s="610" t="s">
        <v>960</v>
      </c>
      <c r="AM160" s="610" t="s">
        <v>961</v>
      </c>
      <c r="AN160" s="610" t="s">
        <v>962</v>
      </c>
    </row>
    <row r="161" spans="2:40" customFormat="1" ht="120" customHeight="1" x14ac:dyDescent="0.3">
      <c r="B161" s="423"/>
      <c r="C161" s="413"/>
      <c r="D161" s="415"/>
      <c r="E161" s="415"/>
      <c r="F161" s="145" t="s">
        <v>1009</v>
      </c>
      <c r="G161" s="174" t="s">
        <v>1010</v>
      </c>
      <c r="H161" s="143">
        <v>0.55000000000000004</v>
      </c>
      <c r="I161" s="175">
        <v>44621</v>
      </c>
      <c r="J161" s="175">
        <v>44736</v>
      </c>
      <c r="K161" s="177">
        <v>0.3</v>
      </c>
      <c r="L161" s="105">
        <v>1</v>
      </c>
      <c r="M161" s="50">
        <v>1</v>
      </c>
      <c r="N161" s="177">
        <v>1</v>
      </c>
      <c r="O161" s="613"/>
      <c r="P161" s="613"/>
      <c r="Q161" s="64"/>
      <c r="R161" s="377"/>
      <c r="S161" s="610"/>
      <c r="T161" s="300">
        <v>1</v>
      </c>
      <c r="U161" s="214" t="s">
        <v>1005</v>
      </c>
      <c r="V161" s="220" t="s">
        <v>956</v>
      </c>
      <c r="W161" s="11" t="str">
        <f t="shared" si="19"/>
        <v>Terminado</v>
      </c>
      <c r="X161" s="11" t="str">
        <f t="shared" si="18"/>
        <v>Terminado</v>
      </c>
      <c r="Y161" s="634"/>
      <c r="Z161" s="637"/>
      <c r="AA161" s="637"/>
      <c r="AB161" s="640"/>
      <c r="AC161" s="545"/>
      <c r="AD161" s="264"/>
      <c r="AE161" s="614"/>
      <c r="AF161" s="616"/>
      <c r="AG161" s="616"/>
      <c r="AH161" s="646"/>
      <c r="AI161" s="643"/>
      <c r="AJ161" s="643"/>
      <c r="AK161" s="610"/>
      <c r="AL161" s="610"/>
      <c r="AM161" s="610"/>
      <c r="AN161" s="610"/>
    </row>
    <row r="162" spans="2:40" customFormat="1" ht="120" customHeight="1" x14ac:dyDescent="0.3">
      <c r="B162" s="423"/>
      <c r="C162" s="414"/>
      <c r="D162" s="349"/>
      <c r="E162" s="349"/>
      <c r="F162" s="145" t="s">
        <v>1011</v>
      </c>
      <c r="G162" s="174" t="s">
        <v>1012</v>
      </c>
      <c r="H162" s="143">
        <v>0.15</v>
      </c>
      <c r="I162" s="175">
        <v>44740</v>
      </c>
      <c r="J162" s="175">
        <v>44764</v>
      </c>
      <c r="K162" s="177">
        <v>0</v>
      </c>
      <c r="L162" s="105">
        <v>0.05</v>
      </c>
      <c r="M162" s="50">
        <v>1</v>
      </c>
      <c r="N162" s="177">
        <v>1</v>
      </c>
      <c r="O162" s="613"/>
      <c r="P162" s="613"/>
      <c r="Q162" s="64"/>
      <c r="R162" s="378"/>
      <c r="S162" s="611"/>
      <c r="T162" s="300">
        <v>1</v>
      </c>
      <c r="U162" s="214" t="s">
        <v>1013</v>
      </c>
      <c r="V162" s="226" t="s">
        <v>1014</v>
      </c>
      <c r="W162" s="11" t="str">
        <f t="shared" si="19"/>
        <v>Terminado</v>
      </c>
      <c r="X162" s="11" t="str">
        <f t="shared" si="18"/>
        <v>Terminado</v>
      </c>
      <c r="Y162" s="635"/>
      <c r="Z162" s="638"/>
      <c r="AA162" s="638"/>
      <c r="AB162" s="641"/>
      <c r="AC162" s="529"/>
      <c r="AD162" s="265"/>
      <c r="AE162" s="615"/>
      <c r="AF162" s="617"/>
      <c r="AG162" s="617"/>
      <c r="AH162" s="647"/>
      <c r="AI162" s="644"/>
      <c r="AJ162" s="644"/>
      <c r="AK162" s="611"/>
      <c r="AL162" s="611"/>
      <c r="AM162" s="611"/>
      <c r="AN162" s="611"/>
    </row>
    <row r="163" spans="2:40" customFormat="1" ht="120" customHeight="1" x14ac:dyDescent="0.3">
      <c r="B163" s="423"/>
      <c r="C163" s="412" t="s">
        <v>1015</v>
      </c>
      <c r="D163" s="348" t="s">
        <v>1016</v>
      </c>
      <c r="E163" s="348" t="s">
        <v>1017</v>
      </c>
      <c r="F163" s="145" t="s">
        <v>1018</v>
      </c>
      <c r="G163" s="171" t="s">
        <v>1019</v>
      </c>
      <c r="H163" s="172">
        <v>0.3</v>
      </c>
      <c r="I163" s="173">
        <v>44593</v>
      </c>
      <c r="J163" s="173">
        <v>44620</v>
      </c>
      <c r="K163" s="172">
        <v>1</v>
      </c>
      <c r="L163" s="105">
        <v>1</v>
      </c>
      <c r="M163" s="48">
        <v>1</v>
      </c>
      <c r="N163" s="172">
        <v>1</v>
      </c>
      <c r="O163" s="613">
        <v>19665000</v>
      </c>
      <c r="P163" s="613">
        <v>18111883.991999999</v>
      </c>
      <c r="Q163" s="64"/>
      <c r="R163" s="621">
        <v>1</v>
      </c>
      <c r="S163" s="623" t="s">
        <v>1020</v>
      </c>
      <c r="T163" s="300">
        <v>1</v>
      </c>
      <c r="U163" s="220" t="s">
        <v>1005</v>
      </c>
      <c r="V163" s="220" t="s">
        <v>956</v>
      </c>
      <c r="W163" s="11" t="str">
        <f t="shared" si="19"/>
        <v>Terminado</v>
      </c>
      <c r="X163" s="11" t="str">
        <f t="shared" si="18"/>
        <v>Terminado</v>
      </c>
      <c r="Y163" s="249" t="s">
        <v>1021</v>
      </c>
      <c r="Z163" s="636">
        <f>SUMPRODUCT(H163:H165,T163:T165)</f>
        <v>1</v>
      </c>
      <c r="AA163" s="636">
        <f>SUMPRODUCT(H163:H165,M163:M165)</f>
        <v>1</v>
      </c>
      <c r="AB163" s="639" t="str">
        <f>IF(AA163&lt;1%,"Sin iniciar",IF(AA163=100%,"Terminado","En gestión"))</f>
        <v>Terminado</v>
      </c>
      <c r="AC163" s="528" t="str">
        <f>IF(Z163&lt;1%,"Sin iniciar",IF(Z163=100%,"Terminado","En gestión"))</f>
        <v>Terminado</v>
      </c>
      <c r="AD163" s="263"/>
      <c r="AE163" s="614">
        <v>17708550.940000001</v>
      </c>
      <c r="AF163" s="616" t="s">
        <v>974</v>
      </c>
      <c r="AG163" s="616" t="s">
        <v>975</v>
      </c>
      <c r="AH163" s="645">
        <v>19665000</v>
      </c>
      <c r="AI163" s="642">
        <v>19665000</v>
      </c>
      <c r="AJ163" s="642">
        <v>13680000</v>
      </c>
      <c r="AK163" s="610" t="s">
        <v>937</v>
      </c>
      <c r="AL163" s="610" t="s">
        <v>1022</v>
      </c>
      <c r="AM163" s="610" t="s">
        <v>1023</v>
      </c>
      <c r="AN163" s="610" t="s">
        <v>1024</v>
      </c>
    </row>
    <row r="164" spans="2:40" customFormat="1" ht="120" customHeight="1" x14ac:dyDescent="0.3">
      <c r="B164" s="423"/>
      <c r="C164" s="413"/>
      <c r="D164" s="415"/>
      <c r="E164" s="415"/>
      <c r="F164" s="145" t="s">
        <v>1025</v>
      </c>
      <c r="G164" s="171" t="s">
        <v>1026</v>
      </c>
      <c r="H164" s="172">
        <v>0.55000000000000004</v>
      </c>
      <c r="I164" s="173">
        <v>44621</v>
      </c>
      <c r="J164" s="173">
        <v>44792</v>
      </c>
      <c r="K164" s="172">
        <v>0.15</v>
      </c>
      <c r="L164" s="105">
        <v>0.65</v>
      </c>
      <c r="M164" s="48">
        <v>1</v>
      </c>
      <c r="N164" s="172">
        <v>1</v>
      </c>
      <c r="O164" s="613"/>
      <c r="P164" s="613"/>
      <c r="Q164" s="64"/>
      <c r="R164" s="377"/>
      <c r="S164" s="610"/>
      <c r="T164" s="300">
        <v>1</v>
      </c>
      <c r="U164" s="214" t="s">
        <v>1027</v>
      </c>
      <c r="V164" s="227" t="s">
        <v>1028</v>
      </c>
      <c r="W164" s="11" t="str">
        <f t="shared" si="19"/>
        <v>Terminado</v>
      </c>
      <c r="X164" s="11" t="str">
        <f t="shared" si="18"/>
        <v>Terminado</v>
      </c>
      <c r="Y164" s="249"/>
      <c r="Z164" s="637"/>
      <c r="AA164" s="637"/>
      <c r="AB164" s="640"/>
      <c r="AC164" s="545"/>
      <c r="AD164" s="264"/>
      <c r="AE164" s="614"/>
      <c r="AF164" s="616"/>
      <c r="AG164" s="616"/>
      <c r="AH164" s="646"/>
      <c r="AI164" s="643"/>
      <c r="AJ164" s="643"/>
      <c r="AK164" s="610"/>
      <c r="AL164" s="610"/>
      <c r="AM164" s="610"/>
      <c r="AN164" s="610"/>
    </row>
    <row r="165" spans="2:40" customFormat="1" ht="120" customHeight="1" x14ac:dyDescent="0.3">
      <c r="B165" s="423"/>
      <c r="C165" s="414"/>
      <c r="D165" s="349"/>
      <c r="E165" s="349"/>
      <c r="F165" s="145" t="s">
        <v>1029</v>
      </c>
      <c r="G165" s="171" t="s">
        <v>1030</v>
      </c>
      <c r="H165" s="172">
        <v>0.15</v>
      </c>
      <c r="I165" s="173">
        <v>44795</v>
      </c>
      <c r="J165" s="173">
        <v>44806</v>
      </c>
      <c r="K165" s="172">
        <v>0</v>
      </c>
      <c r="L165" s="105">
        <v>0</v>
      </c>
      <c r="M165" s="48">
        <v>1</v>
      </c>
      <c r="N165" s="172">
        <v>1</v>
      </c>
      <c r="O165" s="613"/>
      <c r="P165" s="613"/>
      <c r="Q165" s="64"/>
      <c r="R165" s="378"/>
      <c r="S165" s="611"/>
      <c r="T165" s="300">
        <v>1</v>
      </c>
      <c r="U165" s="214" t="s">
        <v>1031</v>
      </c>
      <c r="V165" s="226" t="s">
        <v>1032</v>
      </c>
      <c r="W165" s="11" t="str">
        <f t="shared" si="19"/>
        <v>Terminado</v>
      </c>
      <c r="X165" s="11" t="str">
        <f t="shared" si="18"/>
        <v>Terminado</v>
      </c>
      <c r="Y165" s="236"/>
      <c r="Z165" s="638"/>
      <c r="AA165" s="638"/>
      <c r="AB165" s="641"/>
      <c r="AC165" s="529"/>
      <c r="AD165" s="265"/>
      <c r="AE165" s="615"/>
      <c r="AF165" s="617"/>
      <c r="AG165" s="617"/>
      <c r="AH165" s="647"/>
      <c r="AI165" s="644"/>
      <c r="AJ165" s="644"/>
      <c r="AK165" s="611"/>
      <c r="AL165" s="611"/>
      <c r="AM165" s="611"/>
      <c r="AN165" s="611"/>
    </row>
    <row r="166" spans="2:40" customFormat="1" ht="120" customHeight="1" x14ac:dyDescent="0.3">
      <c r="B166" s="423"/>
      <c r="C166" s="412" t="s">
        <v>1033</v>
      </c>
      <c r="D166" s="348" t="s">
        <v>1034</v>
      </c>
      <c r="E166" s="348" t="s">
        <v>1035</v>
      </c>
      <c r="F166" s="145" t="s">
        <v>1036</v>
      </c>
      <c r="G166" s="171" t="s">
        <v>1037</v>
      </c>
      <c r="H166" s="172">
        <v>0.3</v>
      </c>
      <c r="I166" s="173">
        <v>44743</v>
      </c>
      <c r="J166" s="173">
        <v>44804</v>
      </c>
      <c r="K166" s="172">
        <v>0</v>
      </c>
      <c r="L166" s="105">
        <v>0</v>
      </c>
      <c r="M166" s="48">
        <v>1</v>
      </c>
      <c r="N166" s="172">
        <v>1</v>
      </c>
      <c r="O166" s="613">
        <v>20652542</v>
      </c>
      <c r="P166" s="613">
        <v>66955465.991999999</v>
      </c>
      <c r="Q166" s="64"/>
      <c r="R166" s="621">
        <v>1</v>
      </c>
      <c r="S166" s="623" t="s">
        <v>1038</v>
      </c>
      <c r="T166" s="300">
        <v>1</v>
      </c>
      <c r="U166" s="214" t="s">
        <v>1039</v>
      </c>
      <c r="V166" s="226" t="s">
        <v>1040</v>
      </c>
      <c r="W166" s="11" t="str">
        <f t="shared" si="19"/>
        <v>Terminado</v>
      </c>
      <c r="X166" s="11" t="str">
        <f t="shared" si="18"/>
        <v>Terminado</v>
      </c>
      <c r="Y166" s="633" t="s">
        <v>1041</v>
      </c>
      <c r="Z166" s="636">
        <f>SUMPRODUCT(H166:H168,T166:T168)</f>
        <v>1</v>
      </c>
      <c r="AA166" s="636">
        <f>SUMPRODUCT(H166:H168,M166:M168)</f>
        <v>1</v>
      </c>
      <c r="AB166" s="639" t="str">
        <f>IF(AA166&lt;1%,"Sin iniciar",IF(AA166=100%,"Terminado","En gestión"))</f>
        <v>Terminado</v>
      </c>
      <c r="AC166" s="528" t="str">
        <f>IF(Z166&lt;1%,"Sin iniciar",IF(Z166=100%,"Terminado","En gestión"))</f>
        <v>Terminado</v>
      </c>
      <c r="AD166" s="263"/>
      <c r="AE166" s="614">
        <v>66552132.939999998</v>
      </c>
      <c r="AF166" s="616" t="s">
        <v>1042</v>
      </c>
      <c r="AG166" s="616" t="s">
        <v>1043</v>
      </c>
      <c r="AH166" s="645">
        <v>20652542.399999999</v>
      </c>
      <c r="AI166" s="642">
        <v>20652542.399999999</v>
      </c>
      <c r="AJ166" s="642">
        <v>15735272</v>
      </c>
      <c r="AK166" s="610" t="s">
        <v>937</v>
      </c>
      <c r="AL166" s="610" t="s">
        <v>1044</v>
      </c>
      <c r="AM166" s="610" t="s">
        <v>1045</v>
      </c>
      <c r="AN166" s="610" t="s">
        <v>1046</v>
      </c>
    </row>
    <row r="167" spans="2:40" customFormat="1" ht="120" customHeight="1" x14ac:dyDescent="0.3">
      <c r="B167" s="423"/>
      <c r="C167" s="413"/>
      <c r="D167" s="415"/>
      <c r="E167" s="415"/>
      <c r="F167" s="145" t="s">
        <v>1047</v>
      </c>
      <c r="G167" s="171" t="s">
        <v>1048</v>
      </c>
      <c r="H167" s="172">
        <v>0.55000000000000004</v>
      </c>
      <c r="I167" s="173">
        <v>44767</v>
      </c>
      <c r="J167" s="173">
        <v>44806</v>
      </c>
      <c r="K167" s="172">
        <v>0</v>
      </c>
      <c r="L167" s="105">
        <v>0</v>
      </c>
      <c r="M167" s="48">
        <v>1</v>
      </c>
      <c r="N167" s="172">
        <v>1</v>
      </c>
      <c r="O167" s="613"/>
      <c r="P167" s="613"/>
      <c r="Q167" s="64"/>
      <c r="R167" s="377"/>
      <c r="S167" s="610"/>
      <c r="T167" s="300">
        <v>1</v>
      </c>
      <c r="U167" s="214" t="s">
        <v>1049</v>
      </c>
      <c r="V167" s="227" t="s">
        <v>1050</v>
      </c>
      <c r="W167" s="11" t="str">
        <f t="shared" si="19"/>
        <v>Terminado</v>
      </c>
      <c r="X167" s="11" t="str">
        <f t="shared" si="18"/>
        <v>Terminado</v>
      </c>
      <c r="Y167" s="634"/>
      <c r="Z167" s="637"/>
      <c r="AA167" s="637"/>
      <c r="AB167" s="640"/>
      <c r="AC167" s="545"/>
      <c r="AD167" s="264"/>
      <c r="AE167" s="614"/>
      <c r="AF167" s="616"/>
      <c r="AG167" s="616"/>
      <c r="AH167" s="646"/>
      <c r="AI167" s="643"/>
      <c r="AJ167" s="643"/>
      <c r="AK167" s="610"/>
      <c r="AL167" s="610"/>
      <c r="AM167" s="610"/>
      <c r="AN167" s="610"/>
    </row>
    <row r="168" spans="2:40" customFormat="1" ht="120" customHeight="1" x14ac:dyDescent="0.3">
      <c r="B168" s="423"/>
      <c r="C168" s="414"/>
      <c r="D168" s="349"/>
      <c r="E168" s="349"/>
      <c r="F168" s="145" t="s">
        <v>1051</v>
      </c>
      <c r="G168" s="171" t="s">
        <v>1052</v>
      </c>
      <c r="H168" s="172">
        <v>0.15</v>
      </c>
      <c r="I168" s="173">
        <v>44809</v>
      </c>
      <c r="J168" s="173">
        <v>44834</v>
      </c>
      <c r="K168" s="172">
        <v>0</v>
      </c>
      <c r="L168" s="105">
        <v>0</v>
      </c>
      <c r="M168" s="48">
        <v>1</v>
      </c>
      <c r="N168" s="172">
        <v>1</v>
      </c>
      <c r="O168" s="613"/>
      <c r="P168" s="613"/>
      <c r="Q168" s="64"/>
      <c r="R168" s="378"/>
      <c r="S168" s="611"/>
      <c r="T168" s="300">
        <v>1</v>
      </c>
      <c r="U168" s="214" t="s">
        <v>1053</v>
      </c>
      <c r="V168" s="226" t="s">
        <v>1054</v>
      </c>
      <c r="W168" s="11" t="str">
        <f t="shared" si="19"/>
        <v>Terminado</v>
      </c>
      <c r="X168" s="11" t="str">
        <f t="shared" si="18"/>
        <v>Terminado</v>
      </c>
      <c r="Y168" s="635"/>
      <c r="Z168" s="638"/>
      <c r="AA168" s="638"/>
      <c r="AB168" s="641"/>
      <c r="AC168" s="529"/>
      <c r="AD168" s="265"/>
      <c r="AE168" s="615"/>
      <c r="AF168" s="617"/>
      <c r="AG168" s="617"/>
      <c r="AH168" s="647"/>
      <c r="AI168" s="644"/>
      <c r="AJ168" s="644"/>
      <c r="AK168" s="611"/>
      <c r="AL168" s="611"/>
      <c r="AM168" s="611"/>
      <c r="AN168" s="611"/>
    </row>
    <row r="169" spans="2:40" customFormat="1" ht="120" customHeight="1" x14ac:dyDescent="0.3">
      <c r="B169" s="423"/>
      <c r="C169" s="178" t="s">
        <v>1055</v>
      </c>
      <c r="D169" s="179" t="s">
        <v>1056</v>
      </c>
      <c r="E169" s="179" t="s">
        <v>1057</v>
      </c>
      <c r="F169" s="145" t="s">
        <v>1058</v>
      </c>
      <c r="G169" s="171" t="s">
        <v>1059</v>
      </c>
      <c r="H169" s="172">
        <v>0.3</v>
      </c>
      <c r="I169" s="173">
        <v>44655</v>
      </c>
      <c r="J169" s="173">
        <v>44804</v>
      </c>
      <c r="K169" s="172">
        <v>0</v>
      </c>
      <c r="L169" s="105">
        <v>0.6</v>
      </c>
      <c r="M169" s="48">
        <v>1</v>
      </c>
      <c r="N169" s="172">
        <v>1</v>
      </c>
      <c r="O169" s="613">
        <v>0</v>
      </c>
      <c r="P169" s="613">
        <v>82054272.792000011</v>
      </c>
      <c r="Q169" s="64"/>
      <c r="R169" s="621">
        <v>0.85</v>
      </c>
      <c r="S169" s="623" t="s">
        <v>1060</v>
      </c>
      <c r="T169" s="300">
        <v>1</v>
      </c>
      <c r="U169" s="214" t="s">
        <v>1061</v>
      </c>
      <c r="V169" s="227" t="s">
        <v>1062</v>
      </c>
      <c r="W169" s="11" t="str">
        <f t="shared" si="19"/>
        <v>Terminado</v>
      </c>
      <c r="X169" s="11" t="str">
        <f t="shared" si="18"/>
        <v>Terminado</v>
      </c>
      <c r="Y169" s="633" t="s">
        <v>1063</v>
      </c>
      <c r="Z169" s="636">
        <f>SUMPRODUCT(H169:H171,T169:T171)</f>
        <v>0.85000000000000009</v>
      </c>
      <c r="AA169" s="636">
        <f>SUMPRODUCT(H169:H171,M169:M171)</f>
        <v>0.85000000000000009</v>
      </c>
      <c r="AB169" s="639" t="str">
        <f>IF(AA169&lt;1%,"Sin iniciar",IF(AA169=100%,"Terminado","En gestión"))</f>
        <v>En gestión</v>
      </c>
      <c r="AC169" s="528" t="str">
        <f>IF(Z169&lt;1%,"Sin iniciar",IF(Z169=100%,"Terminado","En gestión"))</f>
        <v>En gestión</v>
      </c>
      <c r="AD169" s="263"/>
      <c r="AE169" s="614">
        <v>81650939.739999995</v>
      </c>
      <c r="AF169" s="616" t="s">
        <v>1064</v>
      </c>
      <c r="AG169" s="616" t="s">
        <v>1065</v>
      </c>
      <c r="AH169" s="645" t="s">
        <v>724</v>
      </c>
      <c r="AI169" s="642"/>
      <c r="AJ169" s="642"/>
      <c r="AK169" s="610" t="s">
        <v>992</v>
      </c>
      <c r="AL169" s="610" t="s">
        <v>992</v>
      </c>
      <c r="AM169" s="610" t="s">
        <v>992</v>
      </c>
      <c r="AN169" s="610" t="s">
        <v>992</v>
      </c>
    </row>
    <row r="170" spans="2:40" customFormat="1" ht="120" customHeight="1" x14ac:dyDescent="0.3">
      <c r="B170" s="423"/>
      <c r="C170" s="180"/>
      <c r="D170" s="181"/>
      <c r="E170" s="181"/>
      <c r="F170" s="145" t="s">
        <v>1066</v>
      </c>
      <c r="G170" s="171" t="s">
        <v>1067</v>
      </c>
      <c r="H170" s="172">
        <v>0.55000000000000004</v>
      </c>
      <c r="I170" s="173">
        <v>44690</v>
      </c>
      <c r="J170" s="173">
        <v>44834</v>
      </c>
      <c r="K170" s="172">
        <v>0</v>
      </c>
      <c r="L170" s="105">
        <v>0.4</v>
      </c>
      <c r="M170" s="48">
        <v>1</v>
      </c>
      <c r="N170" s="172">
        <v>1</v>
      </c>
      <c r="O170" s="613"/>
      <c r="P170" s="613"/>
      <c r="Q170" s="64"/>
      <c r="R170" s="377"/>
      <c r="S170" s="610"/>
      <c r="T170" s="300">
        <v>1</v>
      </c>
      <c r="U170" s="214" t="s">
        <v>1068</v>
      </c>
      <c r="V170" s="226" t="s">
        <v>1069</v>
      </c>
      <c r="W170" s="11" t="str">
        <f t="shared" si="19"/>
        <v>Terminado</v>
      </c>
      <c r="X170" s="11" t="str">
        <f t="shared" si="18"/>
        <v>Terminado</v>
      </c>
      <c r="Y170" s="634"/>
      <c r="Z170" s="637"/>
      <c r="AA170" s="637"/>
      <c r="AB170" s="640"/>
      <c r="AC170" s="545"/>
      <c r="AD170" s="264"/>
      <c r="AE170" s="614"/>
      <c r="AF170" s="616"/>
      <c r="AG170" s="616"/>
      <c r="AH170" s="646"/>
      <c r="AI170" s="643"/>
      <c r="AJ170" s="643"/>
      <c r="AK170" s="610"/>
      <c r="AL170" s="610"/>
      <c r="AM170" s="610"/>
      <c r="AN170" s="610"/>
    </row>
    <row r="171" spans="2:40" customFormat="1" ht="120" customHeight="1" x14ac:dyDescent="0.3">
      <c r="B171" s="423"/>
      <c r="C171" s="182"/>
      <c r="D171" s="183"/>
      <c r="E171" s="183"/>
      <c r="F171" s="145" t="s">
        <v>1070</v>
      </c>
      <c r="G171" s="171" t="s">
        <v>1071</v>
      </c>
      <c r="H171" s="172">
        <v>0.15</v>
      </c>
      <c r="I171" s="173">
        <v>44837</v>
      </c>
      <c r="J171" s="184">
        <v>44862</v>
      </c>
      <c r="K171" s="172">
        <v>0</v>
      </c>
      <c r="L171" s="105">
        <v>0</v>
      </c>
      <c r="M171" s="48">
        <v>0</v>
      </c>
      <c r="N171" s="172">
        <v>1</v>
      </c>
      <c r="O171" s="613"/>
      <c r="P171" s="613"/>
      <c r="Q171" s="64"/>
      <c r="R171" s="378"/>
      <c r="S171" s="611"/>
      <c r="T171" s="300">
        <v>0</v>
      </c>
      <c r="U171" s="220" t="s">
        <v>1072</v>
      </c>
      <c r="V171" s="220" t="s">
        <v>956</v>
      </c>
      <c r="W171" s="11" t="str">
        <f t="shared" si="19"/>
        <v>Sin iniciar</v>
      </c>
      <c r="X171" s="11" t="str">
        <f t="shared" si="18"/>
        <v>Sin iniciar</v>
      </c>
      <c r="Y171" s="214" t="s">
        <v>956</v>
      </c>
      <c r="Z171" s="638"/>
      <c r="AA171" s="638"/>
      <c r="AB171" s="641"/>
      <c r="AC171" s="529"/>
      <c r="AD171" s="265"/>
      <c r="AE171" s="615"/>
      <c r="AF171" s="617"/>
      <c r="AG171" s="617"/>
      <c r="AH171" s="647"/>
      <c r="AI171" s="644"/>
      <c r="AJ171" s="644"/>
      <c r="AK171" s="611"/>
      <c r="AL171" s="611"/>
      <c r="AM171" s="611"/>
      <c r="AN171" s="611"/>
    </row>
    <row r="172" spans="2:40" customFormat="1" ht="120" customHeight="1" x14ac:dyDescent="0.3">
      <c r="B172" s="423"/>
      <c r="C172" s="412" t="s">
        <v>1073</v>
      </c>
      <c r="D172" s="348" t="s">
        <v>1074</v>
      </c>
      <c r="E172" s="348" t="s">
        <v>1075</v>
      </c>
      <c r="F172" s="145" t="s">
        <v>1076</v>
      </c>
      <c r="G172" s="171" t="s">
        <v>1077</v>
      </c>
      <c r="H172" s="172">
        <v>0.3</v>
      </c>
      <c r="I172" s="173">
        <v>44593</v>
      </c>
      <c r="J172" s="173">
        <v>44681</v>
      </c>
      <c r="K172" s="172">
        <v>0.7</v>
      </c>
      <c r="L172" s="105">
        <v>1</v>
      </c>
      <c r="M172" s="48">
        <v>1</v>
      </c>
      <c r="N172" s="172">
        <v>1</v>
      </c>
      <c r="O172" s="613">
        <v>16215000</v>
      </c>
      <c r="P172" s="613">
        <v>18111883.991999999</v>
      </c>
      <c r="Q172" s="64"/>
      <c r="R172" s="621">
        <v>0.69</v>
      </c>
      <c r="S172" s="623" t="s">
        <v>1078</v>
      </c>
      <c r="T172" s="300">
        <v>1</v>
      </c>
      <c r="U172" s="214" t="s">
        <v>1079</v>
      </c>
      <c r="V172" s="227" t="s">
        <v>1080</v>
      </c>
      <c r="W172" s="11" t="str">
        <f t="shared" si="19"/>
        <v>Terminado</v>
      </c>
      <c r="X172" s="11" t="str">
        <f t="shared" si="18"/>
        <v>Terminado</v>
      </c>
      <c r="Y172" s="633" t="s">
        <v>1081</v>
      </c>
      <c r="Z172" s="636">
        <f>SUMPRODUCT(H172:H174,T172:T174)</f>
        <v>0.68500000000000005</v>
      </c>
      <c r="AA172" s="636">
        <f>SUMPRODUCT(H172:H174,M172:M174)</f>
        <v>0.68500000000000005</v>
      </c>
      <c r="AB172" s="639" t="str">
        <f>IF(AA172&lt;1%,"Sin iniciar",IF(AA172=100%,"Terminado","En gestión"))</f>
        <v>En gestión</v>
      </c>
      <c r="AC172" s="528" t="str">
        <f>IF(Z172&lt;1%,"Sin iniciar",IF(Z172=100%,"Terminado","En gestión"))</f>
        <v>En gestión</v>
      </c>
      <c r="AD172" s="263"/>
      <c r="AE172" s="614">
        <v>17708550.940000001</v>
      </c>
      <c r="AF172" s="616" t="s">
        <v>974</v>
      </c>
      <c r="AG172" s="616" t="s">
        <v>975</v>
      </c>
      <c r="AH172" s="645">
        <v>16215000</v>
      </c>
      <c r="AI172" s="642">
        <v>16215000</v>
      </c>
      <c r="AJ172" s="642">
        <v>11280000</v>
      </c>
      <c r="AK172" s="610" t="s">
        <v>937</v>
      </c>
      <c r="AL172" s="610" t="s">
        <v>1022</v>
      </c>
      <c r="AM172" s="610" t="s">
        <v>1023</v>
      </c>
      <c r="AN172" s="610" t="s">
        <v>1024</v>
      </c>
    </row>
    <row r="173" spans="2:40" customFormat="1" ht="120" customHeight="1" x14ac:dyDescent="0.3">
      <c r="B173" s="423"/>
      <c r="C173" s="413"/>
      <c r="D173" s="415"/>
      <c r="E173" s="415"/>
      <c r="F173" s="145" t="s">
        <v>1082</v>
      </c>
      <c r="G173" s="171" t="s">
        <v>1083</v>
      </c>
      <c r="H173" s="172">
        <v>0.55000000000000004</v>
      </c>
      <c r="I173" s="173">
        <v>44683</v>
      </c>
      <c r="J173" s="184">
        <v>44883</v>
      </c>
      <c r="K173" s="172">
        <v>0</v>
      </c>
      <c r="L173" s="105">
        <v>0.3</v>
      </c>
      <c r="M173" s="48">
        <v>0.7</v>
      </c>
      <c r="N173" s="172">
        <v>1</v>
      </c>
      <c r="O173" s="613"/>
      <c r="P173" s="613"/>
      <c r="Q173" s="64"/>
      <c r="R173" s="377"/>
      <c r="S173" s="610"/>
      <c r="T173" s="300">
        <v>0.7</v>
      </c>
      <c r="U173" s="214" t="s">
        <v>1084</v>
      </c>
      <c r="V173" s="227" t="s">
        <v>1085</v>
      </c>
      <c r="W173" s="11" t="str">
        <f t="shared" si="19"/>
        <v>En gestión</v>
      </c>
      <c r="X173" s="11" t="str">
        <f t="shared" si="18"/>
        <v>En gestión</v>
      </c>
      <c r="Y173" s="634"/>
      <c r="Z173" s="637"/>
      <c r="AA173" s="637"/>
      <c r="AB173" s="640"/>
      <c r="AC173" s="545"/>
      <c r="AD173" s="264"/>
      <c r="AE173" s="614"/>
      <c r="AF173" s="616"/>
      <c r="AG173" s="616"/>
      <c r="AH173" s="646"/>
      <c r="AI173" s="643"/>
      <c r="AJ173" s="643"/>
      <c r="AK173" s="610"/>
      <c r="AL173" s="610"/>
      <c r="AM173" s="610"/>
      <c r="AN173" s="610"/>
    </row>
    <row r="174" spans="2:40" customFormat="1" ht="120" customHeight="1" x14ac:dyDescent="0.3">
      <c r="B174" s="423"/>
      <c r="C174" s="414"/>
      <c r="D174" s="349"/>
      <c r="E174" s="349"/>
      <c r="F174" s="145" t="s">
        <v>1086</v>
      </c>
      <c r="G174" s="171" t="s">
        <v>1087</v>
      </c>
      <c r="H174" s="172">
        <v>0.15</v>
      </c>
      <c r="I174" s="184">
        <v>44887</v>
      </c>
      <c r="J174" s="173">
        <v>44897</v>
      </c>
      <c r="K174" s="172">
        <v>0</v>
      </c>
      <c r="L174" s="105">
        <v>0</v>
      </c>
      <c r="M174" s="48">
        <v>0</v>
      </c>
      <c r="N174" s="172">
        <v>1</v>
      </c>
      <c r="O174" s="613"/>
      <c r="P174" s="613"/>
      <c r="Q174" s="64"/>
      <c r="R174" s="378"/>
      <c r="S174" s="611"/>
      <c r="T174" s="300">
        <v>0</v>
      </c>
      <c r="U174" s="220" t="s">
        <v>1072</v>
      </c>
      <c r="V174" s="220" t="s">
        <v>956</v>
      </c>
      <c r="W174" s="11" t="str">
        <f t="shared" si="19"/>
        <v>Sin iniciar</v>
      </c>
      <c r="X174" s="11" t="str">
        <f t="shared" si="18"/>
        <v>Sin iniciar</v>
      </c>
      <c r="Y174" s="214" t="s">
        <v>956</v>
      </c>
      <c r="Z174" s="638"/>
      <c r="AA174" s="638"/>
      <c r="AB174" s="641"/>
      <c r="AC174" s="529"/>
      <c r="AD174" s="265"/>
      <c r="AE174" s="615"/>
      <c r="AF174" s="617"/>
      <c r="AG174" s="617"/>
      <c r="AH174" s="647"/>
      <c r="AI174" s="644"/>
      <c r="AJ174" s="644"/>
      <c r="AK174" s="611"/>
      <c r="AL174" s="611"/>
      <c r="AM174" s="611"/>
      <c r="AN174" s="611"/>
    </row>
    <row r="175" spans="2:40" customFormat="1" ht="120" customHeight="1" x14ac:dyDescent="0.3">
      <c r="B175" s="423"/>
      <c r="C175" s="412" t="s">
        <v>1088</v>
      </c>
      <c r="D175" s="348" t="s">
        <v>1089</v>
      </c>
      <c r="E175" s="348" t="s">
        <v>1090</v>
      </c>
      <c r="F175" s="145" t="s">
        <v>1091</v>
      </c>
      <c r="G175" s="171" t="s">
        <v>1092</v>
      </c>
      <c r="H175" s="172">
        <v>0.4</v>
      </c>
      <c r="I175" s="173">
        <v>44585</v>
      </c>
      <c r="J175" s="184">
        <v>44876</v>
      </c>
      <c r="K175" s="172">
        <v>0.25</v>
      </c>
      <c r="L175" s="105">
        <v>0.5</v>
      </c>
      <c r="M175" s="48">
        <v>0.75</v>
      </c>
      <c r="N175" s="172">
        <v>1</v>
      </c>
      <c r="O175" s="613">
        <v>316083577</v>
      </c>
      <c r="P175" s="613">
        <v>131905232.40000004</v>
      </c>
      <c r="Q175" s="64"/>
      <c r="R175" s="621">
        <v>0.75</v>
      </c>
      <c r="S175" s="623" t="s">
        <v>1093</v>
      </c>
      <c r="T175" s="300">
        <v>0.75</v>
      </c>
      <c r="U175" s="214" t="s">
        <v>1094</v>
      </c>
      <c r="V175" s="220" t="s">
        <v>1095</v>
      </c>
      <c r="W175" s="11" t="str">
        <f t="shared" si="19"/>
        <v>En gestión</v>
      </c>
      <c r="X175" s="11" t="str">
        <f t="shared" si="18"/>
        <v>En gestión</v>
      </c>
      <c r="Y175" s="648" t="s">
        <v>2217</v>
      </c>
      <c r="Z175" s="636">
        <f>SUMPRODUCT(H175:H177,T175:T177)</f>
        <v>0.75000000000000011</v>
      </c>
      <c r="AA175" s="636">
        <f>SUMPRODUCT(H175:H177,M175:M177)</f>
        <v>0.75000000000000011</v>
      </c>
      <c r="AB175" s="639" t="str">
        <f>IF(AA175&lt;1%,"Sin iniciar",IF(AA175=100%,"Terminado","En gestión"))</f>
        <v>En gestión</v>
      </c>
      <c r="AC175" s="528" t="str">
        <f>IF(Z175&lt;1%,"Sin iniciar",IF(Z175=100%,"Terminado","En gestión"))</f>
        <v>En gestión</v>
      </c>
      <c r="AD175" s="263"/>
      <c r="AE175" s="614">
        <v>130599203.54000001</v>
      </c>
      <c r="AF175" s="616" t="s">
        <v>1096</v>
      </c>
      <c r="AG175" s="616" t="s">
        <v>1097</v>
      </c>
      <c r="AH175" s="645">
        <v>301160941.38999999</v>
      </c>
      <c r="AI175" s="642">
        <v>301883556.38999999</v>
      </c>
      <c r="AJ175" s="642">
        <v>204652391.88</v>
      </c>
      <c r="AK175" s="610" t="s">
        <v>937</v>
      </c>
      <c r="AL175" s="610" t="s">
        <v>1098</v>
      </c>
      <c r="AM175" s="610" t="s">
        <v>1099</v>
      </c>
      <c r="AN175" s="610" t="s">
        <v>1100</v>
      </c>
    </row>
    <row r="176" spans="2:40" customFormat="1" ht="120" customHeight="1" x14ac:dyDescent="0.3">
      <c r="B176" s="423"/>
      <c r="C176" s="413"/>
      <c r="D176" s="415"/>
      <c r="E176" s="415"/>
      <c r="F176" s="145" t="s">
        <v>1101</v>
      </c>
      <c r="G176" s="171" t="s">
        <v>1102</v>
      </c>
      <c r="H176" s="172">
        <v>0.4</v>
      </c>
      <c r="I176" s="173">
        <v>44589</v>
      </c>
      <c r="J176" s="184">
        <v>44879</v>
      </c>
      <c r="K176" s="172">
        <v>0.25</v>
      </c>
      <c r="L176" s="105">
        <v>0.5</v>
      </c>
      <c r="M176" s="48">
        <v>0.75</v>
      </c>
      <c r="N176" s="172">
        <v>1</v>
      </c>
      <c r="O176" s="613"/>
      <c r="P176" s="613"/>
      <c r="Q176" s="64"/>
      <c r="R176" s="377"/>
      <c r="S176" s="610"/>
      <c r="T176" s="300">
        <v>0.75</v>
      </c>
      <c r="U176" s="214" t="s">
        <v>1103</v>
      </c>
      <c r="V176" s="220" t="s">
        <v>1104</v>
      </c>
      <c r="W176" s="11" t="str">
        <f t="shared" si="19"/>
        <v>En gestión</v>
      </c>
      <c r="X176" s="11" t="str">
        <f t="shared" si="18"/>
        <v>En gestión</v>
      </c>
      <c r="Y176" s="649"/>
      <c r="Z176" s="637"/>
      <c r="AA176" s="637"/>
      <c r="AB176" s="640"/>
      <c r="AC176" s="545"/>
      <c r="AD176" s="264"/>
      <c r="AE176" s="614"/>
      <c r="AF176" s="616"/>
      <c r="AG176" s="616"/>
      <c r="AH176" s="646"/>
      <c r="AI176" s="643"/>
      <c r="AJ176" s="643"/>
      <c r="AK176" s="610"/>
      <c r="AL176" s="610"/>
      <c r="AM176" s="610"/>
      <c r="AN176" s="610"/>
    </row>
    <row r="177" spans="2:40" customFormat="1" ht="120" customHeight="1" x14ac:dyDescent="0.3">
      <c r="B177" s="423"/>
      <c r="C177" s="414"/>
      <c r="D177" s="349"/>
      <c r="E177" s="349"/>
      <c r="F177" s="145" t="s">
        <v>1105</v>
      </c>
      <c r="G177" s="171" t="s">
        <v>1106</v>
      </c>
      <c r="H177" s="172">
        <v>0.2</v>
      </c>
      <c r="I177" s="173">
        <v>44596</v>
      </c>
      <c r="J177" s="184">
        <v>44880</v>
      </c>
      <c r="K177" s="172">
        <v>0.25</v>
      </c>
      <c r="L177" s="105">
        <v>0.5</v>
      </c>
      <c r="M177" s="48">
        <v>0.75</v>
      </c>
      <c r="N177" s="172">
        <v>1</v>
      </c>
      <c r="O177" s="613"/>
      <c r="P177" s="613"/>
      <c r="Q177" s="64"/>
      <c r="R177" s="378"/>
      <c r="S177" s="611"/>
      <c r="T177" s="300">
        <v>0.75</v>
      </c>
      <c r="U177" s="214" t="s">
        <v>1107</v>
      </c>
      <c r="V177" s="220" t="s">
        <v>1108</v>
      </c>
      <c r="W177" s="11" t="str">
        <f t="shared" si="19"/>
        <v>En gestión</v>
      </c>
      <c r="X177" s="11" t="str">
        <f t="shared" si="18"/>
        <v>En gestión</v>
      </c>
      <c r="Y177" s="650"/>
      <c r="Z177" s="638"/>
      <c r="AA177" s="638"/>
      <c r="AB177" s="641"/>
      <c r="AC177" s="529"/>
      <c r="AD177" s="265"/>
      <c r="AE177" s="615"/>
      <c r="AF177" s="617"/>
      <c r="AG177" s="617"/>
      <c r="AH177" s="647"/>
      <c r="AI177" s="644"/>
      <c r="AJ177" s="644"/>
      <c r="AK177" s="611"/>
      <c r="AL177" s="611"/>
      <c r="AM177" s="611"/>
      <c r="AN177" s="611"/>
    </row>
    <row r="178" spans="2:40" customFormat="1" ht="120" customHeight="1" x14ac:dyDescent="0.3">
      <c r="B178" s="423"/>
      <c r="C178" s="412" t="s">
        <v>1109</v>
      </c>
      <c r="D178" s="348" t="s">
        <v>1110</v>
      </c>
      <c r="E178" s="348" t="s">
        <v>1111</v>
      </c>
      <c r="F178" s="145" t="s">
        <v>1112</v>
      </c>
      <c r="G178" s="171" t="s">
        <v>1113</v>
      </c>
      <c r="H178" s="172">
        <v>0.4</v>
      </c>
      <c r="I178" s="173">
        <v>44568</v>
      </c>
      <c r="J178" s="184">
        <v>44907</v>
      </c>
      <c r="K178" s="172">
        <v>0.25</v>
      </c>
      <c r="L178" s="105">
        <v>0.5</v>
      </c>
      <c r="M178" s="48">
        <v>0.75</v>
      </c>
      <c r="N178" s="172">
        <v>1</v>
      </c>
      <c r="O178" s="613">
        <v>334652353</v>
      </c>
      <c r="P178" s="613">
        <v>126792012.00000001</v>
      </c>
      <c r="Q178" s="64"/>
      <c r="R178" s="621">
        <v>0.75</v>
      </c>
      <c r="S178" s="623" t="s">
        <v>1114</v>
      </c>
      <c r="T178" s="301">
        <v>0.75</v>
      </c>
      <c r="U178" s="214" t="s">
        <v>1115</v>
      </c>
      <c r="V178" s="220" t="s">
        <v>1116</v>
      </c>
      <c r="W178" s="11" t="str">
        <f t="shared" si="19"/>
        <v>En gestión</v>
      </c>
      <c r="X178" s="11" t="str">
        <f t="shared" si="18"/>
        <v>En gestión</v>
      </c>
      <c r="Y178" s="648" t="s">
        <v>1117</v>
      </c>
      <c r="Z178" s="636">
        <f>SUMPRODUCT(H178:H180,T178:T180)</f>
        <v>0.75000000000000011</v>
      </c>
      <c r="AA178" s="636">
        <f>SUMPRODUCT(H178:H180,M178:M180)</f>
        <v>0.75000000000000011</v>
      </c>
      <c r="AB178" s="639" t="str">
        <f>IF(AA178&lt;1%,"Sin iniciar",IF(AA178=100%,"Terminado","En gestión"))</f>
        <v>En gestión</v>
      </c>
      <c r="AC178" s="528" t="str">
        <f>IF(Z178&lt;1%,"Sin iniciar",IF(Z178=100%,"Terminado","En gestión"))</f>
        <v>En gestión</v>
      </c>
      <c r="AD178" s="263"/>
      <c r="AE178" s="614">
        <v>125754871.84</v>
      </c>
      <c r="AF178" s="616" t="s">
        <v>1118</v>
      </c>
      <c r="AG178" s="616" t="s">
        <v>1119</v>
      </c>
      <c r="AH178" s="645">
        <v>309443984.05000001</v>
      </c>
      <c r="AI178" s="642">
        <v>308166599.05000001</v>
      </c>
      <c r="AJ178" s="642">
        <v>207023817.44</v>
      </c>
      <c r="AK178" s="610" t="s">
        <v>937</v>
      </c>
      <c r="AL178" s="610" t="s">
        <v>1120</v>
      </c>
      <c r="AM178" s="610" t="s">
        <v>1121</v>
      </c>
      <c r="AN178" s="610" t="s">
        <v>1122</v>
      </c>
    </row>
    <row r="179" spans="2:40" customFormat="1" ht="120" customHeight="1" x14ac:dyDescent="0.3">
      <c r="B179" s="423"/>
      <c r="C179" s="413"/>
      <c r="D179" s="415"/>
      <c r="E179" s="415"/>
      <c r="F179" s="145" t="s">
        <v>1123</v>
      </c>
      <c r="G179" s="171" t="s">
        <v>1124</v>
      </c>
      <c r="H179" s="172">
        <v>0.4</v>
      </c>
      <c r="I179" s="173">
        <v>44571</v>
      </c>
      <c r="J179" s="184">
        <v>44909</v>
      </c>
      <c r="K179" s="172">
        <v>0.25</v>
      </c>
      <c r="L179" s="105">
        <v>0.5</v>
      </c>
      <c r="M179" s="48">
        <v>0.75</v>
      </c>
      <c r="N179" s="172">
        <v>1</v>
      </c>
      <c r="O179" s="613"/>
      <c r="P179" s="613"/>
      <c r="Q179" s="64"/>
      <c r="R179" s="377"/>
      <c r="S179" s="610"/>
      <c r="T179" s="301">
        <v>0.75</v>
      </c>
      <c r="U179" s="214" t="s">
        <v>1125</v>
      </c>
      <c r="V179" s="220" t="s">
        <v>1126</v>
      </c>
      <c r="W179" s="11" t="str">
        <f t="shared" si="19"/>
        <v>En gestión</v>
      </c>
      <c r="X179" s="11" t="str">
        <f t="shared" si="18"/>
        <v>En gestión</v>
      </c>
      <c r="Y179" s="649"/>
      <c r="Z179" s="637"/>
      <c r="AA179" s="637"/>
      <c r="AB179" s="640"/>
      <c r="AC179" s="545"/>
      <c r="AD179" s="264"/>
      <c r="AE179" s="614"/>
      <c r="AF179" s="616"/>
      <c r="AG179" s="616"/>
      <c r="AH179" s="646"/>
      <c r="AI179" s="643"/>
      <c r="AJ179" s="643"/>
      <c r="AK179" s="610"/>
      <c r="AL179" s="610"/>
      <c r="AM179" s="610"/>
      <c r="AN179" s="610"/>
    </row>
    <row r="180" spans="2:40" customFormat="1" ht="120" customHeight="1" x14ac:dyDescent="0.3">
      <c r="B180" s="423"/>
      <c r="C180" s="414"/>
      <c r="D180" s="349"/>
      <c r="E180" s="349"/>
      <c r="F180" s="145" t="s">
        <v>1127</v>
      </c>
      <c r="G180" s="171" t="s">
        <v>1128</v>
      </c>
      <c r="H180" s="172">
        <v>0.2</v>
      </c>
      <c r="I180" s="173">
        <v>44573</v>
      </c>
      <c r="J180" s="184">
        <v>44914</v>
      </c>
      <c r="K180" s="172">
        <v>0.25</v>
      </c>
      <c r="L180" s="105">
        <v>0.5</v>
      </c>
      <c r="M180" s="48">
        <v>0.75</v>
      </c>
      <c r="N180" s="172">
        <v>1</v>
      </c>
      <c r="O180" s="613"/>
      <c r="P180" s="613"/>
      <c r="Q180" s="64"/>
      <c r="R180" s="378"/>
      <c r="S180" s="611"/>
      <c r="T180" s="301">
        <v>0.75</v>
      </c>
      <c r="U180" s="214" t="s">
        <v>1129</v>
      </c>
      <c r="V180" s="220" t="s">
        <v>1130</v>
      </c>
      <c r="W180" s="11" t="str">
        <f t="shared" si="19"/>
        <v>En gestión</v>
      </c>
      <c r="X180" s="11" t="str">
        <f t="shared" si="18"/>
        <v>En gestión</v>
      </c>
      <c r="Y180" s="650"/>
      <c r="Z180" s="638"/>
      <c r="AA180" s="638"/>
      <c r="AB180" s="641"/>
      <c r="AC180" s="529"/>
      <c r="AD180" s="265"/>
      <c r="AE180" s="615"/>
      <c r="AF180" s="617"/>
      <c r="AG180" s="617"/>
      <c r="AH180" s="647"/>
      <c r="AI180" s="644"/>
      <c r="AJ180" s="644"/>
      <c r="AK180" s="611"/>
      <c r="AL180" s="611"/>
      <c r="AM180" s="611"/>
      <c r="AN180" s="611"/>
    </row>
    <row r="181" spans="2:40" customFormat="1" ht="120" customHeight="1" x14ac:dyDescent="0.3">
      <c r="B181" s="423"/>
      <c r="C181" s="412" t="s">
        <v>1131</v>
      </c>
      <c r="D181" s="348" t="s">
        <v>1132</v>
      </c>
      <c r="E181" s="348" t="s">
        <v>1133</v>
      </c>
      <c r="F181" s="145" t="s">
        <v>1134</v>
      </c>
      <c r="G181" s="171" t="s">
        <v>1135</v>
      </c>
      <c r="H181" s="172">
        <v>0.4</v>
      </c>
      <c r="I181" s="173">
        <v>44572</v>
      </c>
      <c r="J181" s="173">
        <v>44632</v>
      </c>
      <c r="K181" s="172">
        <v>1</v>
      </c>
      <c r="L181" s="105">
        <v>1</v>
      </c>
      <c r="M181" s="48">
        <v>1</v>
      </c>
      <c r="N181" s="172">
        <v>1</v>
      </c>
      <c r="O181" s="613">
        <v>64698225</v>
      </c>
      <c r="P181" s="613">
        <v>29518663.199999999</v>
      </c>
      <c r="Q181" s="64"/>
      <c r="R181" s="621">
        <v>1</v>
      </c>
      <c r="S181" s="630" t="s">
        <v>1136</v>
      </c>
      <c r="T181" s="301">
        <v>1</v>
      </c>
      <c r="U181" s="220" t="s">
        <v>1137</v>
      </c>
      <c r="V181" s="220" t="s">
        <v>956</v>
      </c>
      <c r="W181" s="11" t="str">
        <f t="shared" si="19"/>
        <v>Terminado</v>
      </c>
      <c r="X181" s="11" t="str">
        <f t="shared" si="18"/>
        <v>Terminado</v>
      </c>
      <c r="Y181" s="633" t="s">
        <v>1138</v>
      </c>
      <c r="Z181" s="636">
        <f>SUMPRODUCT(H181:H183,T181:T183)</f>
        <v>1</v>
      </c>
      <c r="AA181" s="636">
        <f>SUMPRODUCT(H181:H183,M181:M183)</f>
        <v>1</v>
      </c>
      <c r="AB181" s="639" t="str">
        <f>IF(AA181&lt;1%,"Sin iniciar",IF(AA181=100%,"Terminado","En gestión"))</f>
        <v>Terminado</v>
      </c>
      <c r="AC181" s="528" t="str">
        <f>IF(Z181&lt;1%,"Sin iniciar",IF(Z181=100%,"Terminado","En gestión"))</f>
        <v>Terminado</v>
      </c>
      <c r="AD181" s="263"/>
      <c r="AE181" s="614">
        <v>28164619.489999998</v>
      </c>
      <c r="AF181" s="616" t="s">
        <v>1139</v>
      </c>
      <c r="AG181" s="616" t="s">
        <v>1140</v>
      </c>
      <c r="AH181" s="645">
        <v>67475654.989999995</v>
      </c>
      <c r="AI181" s="642">
        <v>67475654.989999995</v>
      </c>
      <c r="AJ181" s="642">
        <v>38859699.990000002</v>
      </c>
      <c r="AK181" s="610" t="s">
        <v>937</v>
      </c>
      <c r="AL181" s="610" t="s">
        <v>1141</v>
      </c>
      <c r="AM181" s="610" t="s">
        <v>1142</v>
      </c>
      <c r="AN181" s="610" t="s">
        <v>1143</v>
      </c>
    </row>
    <row r="182" spans="2:40" customFormat="1" ht="120" customHeight="1" x14ac:dyDescent="0.3">
      <c r="B182" s="423"/>
      <c r="C182" s="413"/>
      <c r="D182" s="415"/>
      <c r="E182" s="415"/>
      <c r="F182" s="145" t="s">
        <v>1144</v>
      </c>
      <c r="G182" s="171" t="s">
        <v>1145</v>
      </c>
      <c r="H182" s="172">
        <v>0.4</v>
      </c>
      <c r="I182" s="173">
        <v>44572</v>
      </c>
      <c r="J182" s="173">
        <v>44632</v>
      </c>
      <c r="K182" s="172">
        <v>1</v>
      </c>
      <c r="L182" s="105">
        <v>1</v>
      </c>
      <c r="M182" s="48">
        <v>1</v>
      </c>
      <c r="N182" s="172">
        <v>1</v>
      </c>
      <c r="O182" s="613"/>
      <c r="P182" s="613"/>
      <c r="Q182" s="64"/>
      <c r="R182" s="377"/>
      <c r="S182" s="631"/>
      <c r="T182" s="301">
        <v>1</v>
      </c>
      <c r="U182" s="220" t="s">
        <v>1137</v>
      </c>
      <c r="V182" s="220" t="s">
        <v>956</v>
      </c>
      <c r="W182" s="11" t="str">
        <f t="shared" si="19"/>
        <v>Terminado</v>
      </c>
      <c r="X182" s="11" t="str">
        <f t="shared" si="18"/>
        <v>Terminado</v>
      </c>
      <c r="Y182" s="634"/>
      <c r="Z182" s="637"/>
      <c r="AA182" s="637"/>
      <c r="AB182" s="640"/>
      <c r="AC182" s="545"/>
      <c r="AD182" s="264"/>
      <c r="AE182" s="614"/>
      <c r="AF182" s="616"/>
      <c r="AG182" s="616"/>
      <c r="AH182" s="646"/>
      <c r="AI182" s="643"/>
      <c r="AJ182" s="643"/>
      <c r="AK182" s="610"/>
      <c r="AL182" s="610"/>
      <c r="AM182" s="610"/>
      <c r="AN182" s="610"/>
    </row>
    <row r="183" spans="2:40" customFormat="1" ht="120" customHeight="1" x14ac:dyDescent="0.3">
      <c r="B183" s="423"/>
      <c r="C183" s="414"/>
      <c r="D183" s="349"/>
      <c r="E183" s="349"/>
      <c r="F183" s="145" t="s">
        <v>1146</v>
      </c>
      <c r="G183" s="171" t="s">
        <v>1147</v>
      </c>
      <c r="H183" s="172">
        <v>0.2</v>
      </c>
      <c r="I183" s="173">
        <v>44621</v>
      </c>
      <c r="J183" s="173">
        <v>44632</v>
      </c>
      <c r="K183" s="172">
        <v>1</v>
      </c>
      <c r="L183" s="105">
        <v>1</v>
      </c>
      <c r="M183" s="48">
        <v>1</v>
      </c>
      <c r="N183" s="172">
        <v>1</v>
      </c>
      <c r="O183" s="613"/>
      <c r="P183" s="613"/>
      <c r="Q183" s="64"/>
      <c r="R183" s="378"/>
      <c r="S183" s="632"/>
      <c r="T183" s="301">
        <v>1</v>
      </c>
      <c r="U183" s="220" t="s">
        <v>1137</v>
      </c>
      <c r="V183" s="220" t="s">
        <v>956</v>
      </c>
      <c r="W183" s="11" t="str">
        <f t="shared" si="19"/>
        <v>Terminado</v>
      </c>
      <c r="X183" s="11" t="str">
        <f t="shared" si="18"/>
        <v>Terminado</v>
      </c>
      <c r="Y183" s="635"/>
      <c r="Z183" s="638"/>
      <c r="AA183" s="638"/>
      <c r="AB183" s="641"/>
      <c r="AC183" s="529"/>
      <c r="AD183" s="265"/>
      <c r="AE183" s="615"/>
      <c r="AF183" s="617"/>
      <c r="AG183" s="617"/>
      <c r="AH183" s="647"/>
      <c r="AI183" s="644"/>
      <c r="AJ183" s="644"/>
      <c r="AK183" s="611"/>
      <c r="AL183" s="611"/>
      <c r="AM183" s="611"/>
      <c r="AN183" s="611"/>
    </row>
    <row r="184" spans="2:40" customFormat="1" ht="120" customHeight="1" x14ac:dyDescent="0.3">
      <c r="B184" s="423"/>
      <c r="C184" s="412" t="s">
        <v>1148</v>
      </c>
      <c r="D184" s="348" t="s">
        <v>1149</v>
      </c>
      <c r="E184" s="348" t="s">
        <v>1150</v>
      </c>
      <c r="F184" s="145" t="s">
        <v>1151</v>
      </c>
      <c r="G184" s="171" t="s">
        <v>1152</v>
      </c>
      <c r="H184" s="172">
        <v>0.3</v>
      </c>
      <c r="I184" s="173">
        <v>44652</v>
      </c>
      <c r="J184" s="173">
        <v>44697</v>
      </c>
      <c r="K184" s="172">
        <v>0</v>
      </c>
      <c r="L184" s="105">
        <v>1</v>
      </c>
      <c r="M184" s="48">
        <v>1</v>
      </c>
      <c r="N184" s="172">
        <v>1</v>
      </c>
      <c r="O184" s="613">
        <v>15079633</v>
      </c>
      <c r="P184" s="613">
        <v>46075883.999999993</v>
      </c>
      <c r="Q184" s="64"/>
      <c r="R184" s="621">
        <v>1</v>
      </c>
      <c r="S184" s="343" t="s">
        <v>1153</v>
      </c>
      <c r="T184" s="301">
        <v>1</v>
      </c>
      <c r="U184" s="220" t="s">
        <v>973</v>
      </c>
      <c r="V184" s="220" t="s">
        <v>956</v>
      </c>
      <c r="W184" s="11" t="str">
        <f t="shared" si="19"/>
        <v>Terminado</v>
      </c>
      <c r="X184" s="11" t="str">
        <f t="shared" si="18"/>
        <v>Terminado</v>
      </c>
      <c r="Y184" s="633" t="s">
        <v>1153</v>
      </c>
      <c r="Z184" s="636">
        <f>SUMPRODUCT(H184:H186,T184:T186)</f>
        <v>1</v>
      </c>
      <c r="AA184" s="636">
        <f>SUMPRODUCT(H184:H186,M184:M186)</f>
        <v>1</v>
      </c>
      <c r="AB184" s="639" t="str">
        <f>IF(AA184&lt;1%,"Sin iniciar",IF(AA184=100%,"Terminado","En gestión"))</f>
        <v>Terminado</v>
      </c>
      <c r="AC184" s="528" t="str">
        <f>IF(Z184&lt;1%,"Sin iniciar",IF(Z184=100%,"Terminado","En gestión"))</f>
        <v>Terminado</v>
      </c>
      <c r="AD184" s="263"/>
      <c r="AE184" s="614">
        <v>45672550.939999998</v>
      </c>
      <c r="AF184" s="616" t="s">
        <v>1154</v>
      </c>
      <c r="AG184" s="616" t="s">
        <v>1155</v>
      </c>
      <c r="AH184" s="645">
        <v>15079632.6</v>
      </c>
      <c r="AI184" s="642">
        <v>15079632.6</v>
      </c>
      <c r="AJ184" s="642">
        <v>10490176</v>
      </c>
      <c r="AK184" s="610" t="s">
        <v>937</v>
      </c>
      <c r="AL184" s="610" t="s">
        <v>1141</v>
      </c>
      <c r="AM184" s="610" t="s">
        <v>1142</v>
      </c>
      <c r="AN184" s="610" t="s">
        <v>1143</v>
      </c>
    </row>
    <row r="185" spans="2:40" customFormat="1" ht="120" customHeight="1" x14ac:dyDescent="0.3">
      <c r="B185" s="423"/>
      <c r="C185" s="413"/>
      <c r="D185" s="415"/>
      <c r="E185" s="415"/>
      <c r="F185" s="145" t="s">
        <v>1156</v>
      </c>
      <c r="G185" s="171" t="s">
        <v>1157</v>
      </c>
      <c r="H185" s="172">
        <v>0.4</v>
      </c>
      <c r="I185" s="173">
        <v>44698</v>
      </c>
      <c r="J185" s="173">
        <v>44778</v>
      </c>
      <c r="K185" s="172">
        <v>0</v>
      </c>
      <c r="L185" s="105">
        <v>0.4</v>
      </c>
      <c r="M185" s="48">
        <v>1</v>
      </c>
      <c r="N185" s="172">
        <v>1</v>
      </c>
      <c r="O185" s="613"/>
      <c r="P185" s="613"/>
      <c r="Q185" s="64"/>
      <c r="R185" s="377"/>
      <c r="S185" s="344"/>
      <c r="T185" s="301">
        <v>1</v>
      </c>
      <c r="U185" s="214" t="s">
        <v>1158</v>
      </c>
      <c r="V185" s="220" t="s">
        <v>1159</v>
      </c>
      <c r="W185" s="11" t="str">
        <f t="shared" si="19"/>
        <v>Terminado</v>
      </c>
      <c r="X185" s="11" t="str">
        <f t="shared" si="18"/>
        <v>Terminado</v>
      </c>
      <c r="Y185" s="634"/>
      <c r="Z185" s="637"/>
      <c r="AA185" s="637"/>
      <c r="AB185" s="640"/>
      <c r="AC185" s="545"/>
      <c r="AD185" s="264"/>
      <c r="AE185" s="614"/>
      <c r="AF185" s="616"/>
      <c r="AG185" s="616"/>
      <c r="AH185" s="646"/>
      <c r="AI185" s="643"/>
      <c r="AJ185" s="643"/>
      <c r="AK185" s="610"/>
      <c r="AL185" s="610"/>
      <c r="AM185" s="610"/>
      <c r="AN185" s="610"/>
    </row>
    <row r="186" spans="2:40" customFormat="1" ht="120" customHeight="1" x14ac:dyDescent="0.3">
      <c r="B186" s="423"/>
      <c r="C186" s="414"/>
      <c r="D186" s="349"/>
      <c r="E186" s="349"/>
      <c r="F186" s="145" t="s">
        <v>1160</v>
      </c>
      <c r="G186" s="171" t="s">
        <v>1161</v>
      </c>
      <c r="H186" s="172">
        <v>0.3</v>
      </c>
      <c r="I186" s="173">
        <v>44778</v>
      </c>
      <c r="J186" s="173">
        <v>44790</v>
      </c>
      <c r="K186" s="172">
        <v>0</v>
      </c>
      <c r="L186" s="105">
        <v>0</v>
      </c>
      <c r="M186" s="48">
        <v>1</v>
      </c>
      <c r="N186" s="172">
        <v>1</v>
      </c>
      <c r="O186" s="613"/>
      <c r="P186" s="613"/>
      <c r="Q186" s="64"/>
      <c r="R186" s="378"/>
      <c r="S186" s="379"/>
      <c r="T186" s="301">
        <v>1</v>
      </c>
      <c r="U186" s="214" t="s">
        <v>1162</v>
      </c>
      <c r="V186" s="220" t="s">
        <v>1163</v>
      </c>
      <c r="W186" s="11" t="str">
        <f t="shared" si="19"/>
        <v>Terminado</v>
      </c>
      <c r="X186" s="11" t="str">
        <f t="shared" si="18"/>
        <v>Terminado</v>
      </c>
      <c r="Y186" s="635"/>
      <c r="Z186" s="638"/>
      <c r="AA186" s="638"/>
      <c r="AB186" s="641"/>
      <c r="AC186" s="529"/>
      <c r="AD186" s="265"/>
      <c r="AE186" s="615"/>
      <c r="AF186" s="617"/>
      <c r="AG186" s="617"/>
      <c r="AH186" s="647"/>
      <c r="AI186" s="644"/>
      <c r="AJ186" s="644"/>
      <c r="AK186" s="611"/>
      <c r="AL186" s="611"/>
      <c r="AM186" s="611"/>
      <c r="AN186" s="611"/>
    </row>
    <row r="187" spans="2:40" customFormat="1" ht="120" customHeight="1" x14ac:dyDescent="0.3">
      <c r="B187" s="423"/>
      <c r="C187" s="412" t="s">
        <v>1164</v>
      </c>
      <c r="D187" s="348" t="s">
        <v>1165</v>
      </c>
      <c r="E187" s="348" t="s">
        <v>1150</v>
      </c>
      <c r="F187" s="145" t="s">
        <v>1166</v>
      </c>
      <c r="G187" s="171" t="s">
        <v>1167</v>
      </c>
      <c r="H187" s="172">
        <v>0.3</v>
      </c>
      <c r="I187" s="173">
        <v>44636</v>
      </c>
      <c r="J187" s="173">
        <v>44683</v>
      </c>
      <c r="K187" s="172">
        <v>0.3</v>
      </c>
      <c r="L187" s="105">
        <v>1</v>
      </c>
      <c r="M187" s="48">
        <v>1</v>
      </c>
      <c r="N187" s="172">
        <v>1</v>
      </c>
      <c r="O187" s="613">
        <v>15102375</v>
      </c>
      <c r="P187" s="613">
        <v>35319208.800000004</v>
      </c>
      <c r="Q187" s="64"/>
      <c r="R187" s="621">
        <v>1</v>
      </c>
      <c r="S187" s="630" t="s">
        <v>972</v>
      </c>
      <c r="T187" s="301">
        <v>1</v>
      </c>
      <c r="U187" s="220" t="s">
        <v>973</v>
      </c>
      <c r="V187" s="220" t="s">
        <v>956</v>
      </c>
      <c r="W187" s="11" t="str">
        <f t="shared" si="19"/>
        <v>Terminado</v>
      </c>
      <c r="X187" s="11" t="str">
        <f t="shared" si="18"/>
        <v>Terminado</v>
      </c>
      <c r="Y187" s="633" t="s">
        <v>1168</v>
      </c>
      <c r="Z187" s="636">
        <f>SUMPRODUCT(H187:H189,T187:T189)</f>
        <v>1</v>
      </c>
      <c r="AA187" s="636">
        <f>SUMPRODUCT(H187:H189,M187:M189)</f>
        <v>1</v>
      </c>
      <c r="AB187" s="639" t="str">
        <f>IF(AA187&lt;1%,"Sin iniciar",IF(AA187=100%,"Terminado","En gestión"))</f>
        <v>Terminado</v>
      </c>
      <c r="AC187" s="528" t="str">
        <f>IF(Z187&lt;1%,"Sin iniciar",IF(Z187=100%,"Terminado","En gestión"))</f>
        <v>Terminado</v>
      </c>
      <c r="AD187" s="263"/>
      <c r="AE187" s="614">
        <v>34915875.740000002</v>
      </c>
      <c r="AF187" s="616" t="s">
        <v>1169</v>
      </c>
      <c r="AG187" s="616" t="s">
        <v>1170</v>
      </c>
      <c r="AH187" s="618">
        <v>15014825.01</v>
      </c>
      <c r="AI187" s="464">
        <v>15014825.01</v>
      </c>
      <c r="AJ187" s="464">
        <v>10506000.01</v>
      </c>
      <c r="AK187" s="610" t="s">
        <v>937</v>
      </c>
      <c r="AL187" s="610" t="s">
        <v>1141</v>
      </c>
      <c r="AM187" s="610" t="s">
        <v>1142</v>
      </c>
      <c r="AN187" s="610" t="s">
        <v>1143</v>
      </c>
    </row>
    <row r="188" spans="2:40" customFormat="1" ht="120" customHeight="1" x14ac:dyDescent="0.3">
      <c r="B188" s="423"/>
      <c r="C188" s="413"/>
      <c r="D188" s="415"/>
      <c r="E188" s="415"/>
      <c r="F188" s="145" t="s">
        <v>1171</v>
      </c>
      <c r="G188" s="171" t="s">
        <v>1172</v>
      </c>
      <c r="H188" s="172">
        <v>0.4</v>
      </c>
      <c r="I188" s="173">
        <v>44652</v>
      </c>
      <c r="J188" s="173">
        <v>44718</v>
      </c>
      <c r="K188" s="172">
        <v>0</v>
      </c>
      <c r="L188" s="105">
        <v>1</v>
      </c>
      <c r="M188" s="48">
        <v>1</v>
      </c>
      <c r="N188" s="172">
        <v>1</v>
      </c>
      <c r="O188" s="613"/>
      <c r="P188" s="613"/>
      <c r="Q188" s="64"/>
      <c r="R188" s="377"/>
      <c r="S188" s="631"/>
      <c r="T188" s="301">
        <v>1</v>
      </c>
      <c r="U188" s="220" t="s">
        <v>973</v>
      </c>
      <c r="V188" s="220" t="s">
        <v>956</v>
      </c>
      <c r="W188" s="11" t="str">
        <f t="shared" si="19"/>
        <v>Terminado</v>
      </c>
      <c r="X188" s="11" t="str">
        <f t="shared" si="18"/>
        <v>Terminado</v>
      </c>
      <c r="Y188" s="634"/>
      <c r="Z188" s="637"/>
      <c r="AA188" s="637"/>
      <c r="AB188" s="640"/>
      <c r="AC188" s="545"/>
      <c r="AD188" s="264"/>
      <c r="AE188" s="614"/>
      <c r="AF188" s="616"/>
      <c r="AG188" s="616"/>
      <c r="AH188" s="619"/>
      <c r="AI188" s="465"/>
      <c r="AJ188" s="465"/>
      <c r="AK188" s="610"/>
      <c r="AL188" s="610"/>
      <c r="AM188" s="610"/>
      <c r="AN188" s="610"/>
    </row>
    <row r="189" spans="2:40" customFormat="1" ht="120" customHeight="1" x14ac:dyDescent="0.3">
      <c r="B189" s="423"/>
      <c r="C189" s="414"/>
      <c r="D189" s="349"/>
      <c r="E189" s="349"/>
      <c r="F189" s="145" t="s">
        <v>1173</v>
      </c>
      <c r="G189" s="171" t="s">
        <v>1174</v>
      </c>
      <c r="H189" s="172">
        <v>0.3</v>
      </c>
      <c r="I189" s="173">
        <v>44718</v>
      </c>
      <c r="J189" s="173">
        <v>44729</v>
      </c>
      <c r="K189" s="172">
        <v>0</v>
      </c>
      <c r="L189" s="105">
        <v>1</v>
      </c>
      <c r="M189" s="48">
        <v>1</v>
      </c>
      <c r="N189" s="172">
        <v>1</v>
      </c>
      <c r="O189" s="613"/>
      <c r="P189" s="613"/>
      <c r="Q189" s="64"/>
      <c r="R189" s="378"/>
      <c r="S189" s="632"/>
      <c r="T189" s="301">
        <v>1</v>
      </c>
      <c r="U189" s="220" t="s">
        <v>973</v>
      </c>
      <c r="V189" s="220" t="s">
        <v>956</v>
      </c>
      <c r="W189" s="11" t="str">
        <f t="shared" si="19"/>
        <v>Terminado</v>
      </c>
      <c r="X189" s="11" t="str">
        <f t="shared" si="18"/>
        <v>Terminado</v>
      </c>
      <c r="Y189" s="635"/>
      <c r="Z189" s="638"/>
      <c r="AA189" s="638"/>
      <c r="AB189" s="641"/>
      <c r="AC189" s="529"/>
      <c r="AD189" s="265"/>
      <c r="AE189" s="615"/>
      <c r="AF189" s="617"/>
      <c r="AG189" s="617"/>
      <c r="AH189" s="620"/>
      <c r="AI189" s="466"/>
      <c r="AJ189" s="466"/>
      <c r="AK189" s="611"/>
      <c r="AL189" s="611"/>
      <c r="AM189" s="611"/>
      <c r="AN189" s="611"/>
    </row>
    <row r="190" spans="2:40" customFormat="1" ht="120" customHeight="1" x14ac:dyDescent="0.3">
      <c r="B190" s="423"/>
      <c r="C190" s="412" t="s">
        <v>1175</v>
      </c>
      <c r="D190" s="348" t="s">
        <v>1176</v>
      </c>
      <c r="E190" s="348" t="s">
        <v>1150</v>
      </c>
      <c r="F190" s="145" t="s">
        <v>1177</v>
      </c>
      <c r="G190" s="171" t="s">
        <v>1178</v>
      </c>
      <c r="H190" s="172">
        <v>0.3</v>
      </c>
      <c r="I190" s="173">
        <v>44564</v>
      </c>
      <c r="J190" s="173">
        <v>44575</v>
      </c>
      <c r="K190" s="172">
        <v>1</v>
      </c>
      <c r="L190" s="105">
        <v>1</v>
      </c>
      <c r="M190" s="48">
        <v>1</v>
      </c>
      <c r="N190" s="172">
        <v>1</v>
      </c>
      <c r="O190" s="613">
        <v>80825153</v>
      </c>
      <c r="P190" s="613">
        <v>324978956.39999998</v>
      </c>
      <c r="Q190" s="64"/>
      <c r="R190" s="621">
        <v>1</v>
      </c>
      <c r="S190" s="630" t="s">
        <v>954</v>
      </c>
      <c r="T190" s="301">
        <v>1</v>
      </c>
      <c r="U190" s="220" t="s">
        <v>955</v>
      </c>
      <c r="V190" s="220" t="s">
        <v>956</v>
      </c>
      <c r="W190" s="11" t="str">
        <f t="shared" si="19"/>
        <v>Terminado</v>
      </c>
      <c r="X190" s="11" t="str">
        <f t="shared" si="18"/>
        <v>Terminado</v>
      </c>
      <c r="Y190" s="633" t="s">
        <v>954</v>
      </c>
      <c r="Z190" s="636">
        <f>SUMPRODUCT(H190:H192,T190:T192)</f>
        <v>1</v>
      </c>
      <c r="AA190" s="636">
        <f>SUMPRODUCT(H190:H192,M190:M192)</f>
        <v>1</v>
      </c>
      <c r="AB190" s="639" t="str">
        <f>IF(AA190&lt;1%,"Sin iniciar",IF(AA190=100%,"Terminado","En gestión"))</f>
        <v>Terminado</v>
      </c>
      <c r="AC190" s="528" t="str">
        <f>IF(Z190&lt;1%,"Sin iniciar",IF(Z190=100%,"Terminado","En gestión"))</f>
        <v>Terminado</v>
      </c>
      <c r="AD190" s="263"/>
      <c r="AE190" s="614">
        <v>324575623.33999997</v>
      </c>
      <c r="AF190" s="616" t="s">
        <v>1179</v>
      </c>
      <c r="AG190" s="616" t="s">
        <v>1180</v>
      </c>
      <c r="AH190" s="618">
        <v>80694369.329999998</v>
      </c>
      <c r="AI190" s="464">
        <v>80694369.329999998</v>
      </c>
      <c r="AJ190" s="464">
        <v>55977978.200000003</v>
      </c>
      <c r="AK190" s="610" t="s">
        <v>937</v>
      </c>
      <c r="AL190" s="610" t="s">
        <v>1141</v>
      </c>
      <c r="AM190" s="610" t="s">
        <v>1142</v>
      </c>
      <c r="AN190" s="610" t="s">
        <v>1143</v>
      </c>
    </row>
    <row r="191" spans="2:40" customFormat="1" ht="120" customHeight="1" x14ac:dyDescent="0.3">
      <c r="B191" s="423"/>
      <c r="C191" s="413"/>
      <c r="D191" s="415"/>
      <c r="E191" s="415"/>
      <c r="F191" s="145" t="s">
        <v>1181</v>
      </c>
      <c r="G191" s="171" t="s">
        <v>1182</v>
      </c>
      <c r="H191" s="172">
        <v>0.4</v>
      </c>
      <c r="I191" s="173">
        <v>44575</v>
      </c>
      <c r="J191" s="173">
        <v>44596</v>
      </c>
      <c r="K191" s="172">
        <v>1</v>
      </c>
      <c r="L191" s="105">
        <v>1</v>
      </c>
      <c r="M191" s="48">
        <v>1</v>
      </c>
      <c r="N191" s="172">
        <v>1</v>
      </c>
      <c r="O191" s="613"/>
      <c r="P191" s="613"/>
      <c r="Q191" s="64"/>
      <c r="R191" s="377"/>
      <c r="S191" s="631"/>
      <c r="T191" s="301">
        <v>1</v>
      </c>
      <c r="U191" s="220" t="s">
        <v>955</v>
      </c>
      <c r="V191" s="220" t="s">
        <v>956</v>
      </c>
      <c r="W191" s="11" t="str">
        <f t="shared" si="19"/>
        <v>Terminado</v>
      </c>
      <c r="X191" s="11" t="str">
        <f t="shared" si="18"/>
        <v>Terminado</v>
      </c>
      <c r="Y191" s="634"/>
      <c r="Z191" s="637"/>
      <c r="AA191" s="637"/>
      <c r="AB191" s="640"/>
      <c r="AC191" s="545"/>
      <c r="AD191" s="264"/>
      <c r="AE191" s="614"/>
      <c r="AF191" s="616"/>
      <c r="AG191" s="616"/>
      <c r="AH191" s="619"/>
      <c r="AI191" s="465"/>
      <c r="AJ191" s="465"/>
      <c r="AK191" s="610"/>
      <c r="AL191" s="610"/>
      <c r="AM191" s="610"/>
      <c r="AN191" s="610"/>
    </row>
    <row r="192" spans="2:40" customFormat="1" ht="120" customHeight="1" x14ac:dyDescent="0.3">
      <c r="B192" s="423"/>
      <c r="C192" s="414"/>
      <c r="D192" s="349"/>
      <c r="E192" s="349"/>
      <c r="F192" s="145" t="s">
        <v>1183</v>
      </c>
      <c r="G192" s="171" t="s">
        <v>1184</v>
      </c>
      <c r="H192" s="172">
        <v>0.3</v>
      </c>
      <c r="I192" s="173">
        <v>44596</v>
      </c>
      <c r="J192" s="173">
        <v>44607</v>
      </c>
      <c r="K192" s="172">
        <v>1</v>
      </c>
      <c r="L192" s="105">
        <v>1</v>
      </c>
      <c r="M192" s="48">
        <v>1</v>
      </c>
      <c r="N192" s="172">
        <v>1</v>
      </c>
      <c r="O192" s="613"/>
      <c r="P192" s="613"/>
      <c r="Q192" s="64"/>
      <c r="R192" s="378"/>
      <c r="S192" s="632"/>
      <c r="T192" s="301">
        <v>1</v>
      </c>
      <c r="U192" s="220" t="s">
        <v>955</v>
      </c>
      <c r="V192" s="220" t="s">
        <v>956</v>
      </c>
      <c r="W192" s="11" t="str">
        <f t="shared" si="19"/>
        <v>Terminado</v>
      </c>
      <c r="X192" s="11" t="str">
        <f t="shared" si="18"/>
        <v>Terminado</v>
      </c>
      <c r="Y192" s="635"/>
      <c r="Z192" s="638"/>
      <c r="AA192" s="638"/>
      <c r="AB192" s="641"/>
      <c r="AC192" s="529"/>
      <c r="AD192" s="265"/>
      <c r="AE192" s="615"/>
      <c r="AF192" s="617"/>
      <c r="AG192" s="617"/>
      <c r="AH192" s="620"/>
      <c r="AI192" s="466"/>
      <c r="AJ192" s="466"/>
      <c r="AK192" s="611"/>
      <c r="AL192" s="611"/>
      <c r="AM192" s="611"/>
      <c r="AN192" s="611"/>
    </row>
    <row r="193" spans="2:40" customFormat="1" ht="120" customHeight="1" x14ac:dyDescent="0.3">
      <c r="B193" s="423"/>
      <c r="C193" s="412" t="s">
        <v>1185</v>
      </c>
      <c r="D193" s="348" t="s">
        <v>1186</v>
      </c>
      <c r="E193" s="348" t="s">
        <v>1187</v>
      </c>
      <c r="F193" s="145" t="s">
        <v>1188</v>
      </c>
      <c r="G193" s="171" t="s">
        <v>1189</v>
      </c>
      <c r="H193" s="172">
        <v>0.15</v>
      </c>
      <c r="I193" s="173">
        <v>44767</v>
      </c>
      <c r="J193" s="173">
        <v>44792</v>
      </c>
      <c r="K193" s="172">
        <v>0</v>
      </c>
      <c r="L193" s="105">
        <v>0</v>
      </c>
      <c r="M193" s="48">
        <v>1</v>
      </c>
      <c r="N193" s="172">
        <v>1</v>
      </c>
      <c r="O193" s="613">
        <v>95412494</v>
      </c>
      <c r="P193" s="613">
        <v>308087499</v>
      </c>
      <c r="Q193" s="64"/>
      <c r="R193" s="621">
        <v>0.51</v>
      </c>
      <c r="S193" s="343" t="s">
        <v>1190</v>
      </c>
      <c r="T193" s="301">
        <v>1</v>
      </c>
      <c r="U193" s="221" t="s">
        <v>1191</v>
      </c>
      <c r="V193" s="214" t="s">
        <v>1192</v>
      </c>
      <c r="W193" s="11" t="str">
        <f t="shared" si="19"/>
        <v>Terminado</v>
      </c>
      <c r="X193" s="11" t="str">
        <f t="shared" si="18"/>
        <v>Terminado</v>
      </c>
      <c r="Y193" s="633" t="s">
        <v>1190</v>
      </c>
      <c r="Z193" s="636">
        <f>SUMPRODUCT(H193:H195,T193:T195)</f>
        <v>0.51</v>
      </c>
      <c r="AA193" s="636">
        <f>SUMPRODUCT(H193:H195,M193:M195)</f>
        <v>0.51</v>
      </c>
      <c r="AB193" s="639" t="str">
        <f>IF(AA193&lt;1%,"Sin iniciar",IF(AA193=100%,"Terminado","En gestión"))</f>
        <v>En gestión</v>
      </c>
      <c r="AC193" s="528" t="str">
        <f>IF(Z193&lt;1%,"Sin iniciar",IF(Z193=100%,"Terminado","En gestión"))</f>
        <v>En gestión</v>
      </c>
      <c r="AD193" s="263"/>
      <c r="AE193" s="614">
        <v>307684165.94</v>
      </c>
      <c r="AF193" s="616" t="s">
        <v>1193</v>
      </c>
      <c r="AG193" s="616" t="s">
        <v>1194</v>
      </c>
      <c r="AH193" s="618">
        <v>115290436</v>
      </c>
      <c r="AI193" s="464">
        <v>115760786.78</v>
      </c>
      <c r="AJ193" s="464">
        <v>66355102.93</v>
      </c>
      <c r="AK193" s="610" t="s">
        <v>937</v>
      </c>
      <c r="AL193" s="610" t="s">
        <v>1141</v>
      </c>
      <c r="AM193" s="610" t="s">
        <v>1142</v>
      </c>
      <c r="AN193" s="610" t="s">
        <v>1143</v>
      </c>
    </row>
    <row r="194" spans="2:40" customFormat="1" ht="120" customHeight="1" x14ac:dyDescent="0.3">
      <c r="B194" s="423"/>
      <c r="C194" s="413"/>
      <c r="D194" s="415"/>
      <c r="E194" s="415"/>
      <c r="F194" s="145" t="s">
        <v>1195</v>
      </c>
      <c r="G194" s="171" t="s">
        <v>1196</v>
      </c>
      <c r="H194" s="172">
        <v>0.15</v>
      </c>
      <c r="I194" s="173">
        <v>44788</v>
      </c>
      <c r="J194" s="173">
        <v>44834</v>
      </c>
      <c r="K194" s="172">
        <v>0</v>
      </c>
      <c r="L194" s="105">
        <v>0</v>
      </c>
      <c r="M194" s="48">
        <v>1</v>
      </c>
      <c r="N194" s="172">
        <v>1</v>
      </c>
      <c r="O194" s="613"/>
      <c r="P194" s="613"/>
      <c r="Q194" s="64"/>
      <c r="R194" s="377"/>
      <c r="S194" s="344"/>
      <c r="T194" s="301">
        <v>1</v>
      </c>
      <c r="U194" s="222" t="s">
        <v>1197</v>
      </c>
      <c r="V194" s="214" t="s">
        <v>1198</v>
      </c>
      <c r="W194" s="11" t="str">
        <f t="shared" si="19"/>
        <v>Terminado</v>
      </c>
      <c r="X194" s="11" t="str">
        <f t="shared" si="18"/>
        <v>Terminado</v>
      </c>
      <c r="Y194" s="634"/>
      <c r="Z194" s="637"/>
      <c r="AA194" s="637"/>
      <c r="AB194" s="640"/>
      <c r="AC194" s="545"/>
      <c r="AD194" s="264"/>
      <c r="AE194" s="614"/>
      <c r="AF194" s="616"/>
      <c r="AG194" s="616"/>
      <c r="AH194" s="619"/>
      <c r="AI194" s="465"/>
      <c r="AJ194" s="465"/>
      <c r="AK194" s="610"/>
      <c r="AL194" s="610"/>
      <c r="AM194" s="610"/>
      <c r="AN194" s="610"/>
    </row>
    <row r="195" spans="2:40" customFormat="1" ht="120" customHeight="1" x14ac:dyDescent="0.3">
      <c r="B195" s="423"/>
      <c r="C195" s="414"/>
      <c r="D195" s="349"/>
      <c r="E195" s="349"/>
      <c r="F195" s="145" t="s">
        <v>1199</v>
      </c>
      <c r="G195" s="171" t="s">
        <v>1200</v>
      </c>
      <c r="H195" s="172">
        <v>0.7</v>
      </c>
      <c r="I195" s="173">
        <v>44820</v>
      </c>
      <c r="J195" s="184">
        <v>44922</v>
      </c>
      <c r="K195" s="172">
        <v>0</v>
      </c>
      <c r="L195" s="105">
        <v>0</v>
      </c>
      <c r="M195" s="48">
        <v>0.3</v>
      </c>
      <c r="N195" s="172">
        <v>1</v>
      </c>
      <c r="O195" s="613"/>
      <c r="P195" s="613"/>
      <c r="Q195" s="64"/>
      <c r="R195" s="378"/>
      <c r="S195" s="379"/>
      <c r="T195" s="301">
        <v>0.3</v>
      </c>
      <c r="U195" s="222" t="s">
        <v>1201</v>
      </c>
      <c r="V195" s="214" t="s">
        <v>1202</v>
      </c>
      <c r="W195" s="11" t="str">
        <f t="shared" si="19"/>
        <v>En gestión</v>
      </c>
      <c r="X195" s="11" t="str">
        <f t="shared" si="18"/>
        <v>En gestión</v>
      </c>
      <c r="Y195" s="635"/>
      <c r="Z195" s="638"/>
      <c r="AA195" s="638"/>
      <c r="AB195" s="641"/>
      <c r="AC195" s="529"/>
      <c r="AD195" s="265"/>
      <c r="AE195" s="615"/>
      <c r="AF195" s="617"/>
      <c r="AG195" s="617"/>
      <c r="AH195" s="620"/>
      <c r="AI195" s="466"/>
      <c r="AJ195" s="466"/>
      <c r="AK195" s="611"/>
      <c r="AL195" s="611"/>
      <c r="AM195" s="611"/>
      <c r="AN195" s="611"/>
    </row>
    <row r="196" spans="2:40" customFormat="1" ht="120" customHeight="1" x14ac:dyDescent="0.3">
      <c r="B196" s="423"/>
      <c r="C196" s="412" t="s">
        <v>1203</v>
      </c>
      <c r="D196" s="348" t="s">
        <v>1204</v>
      </c>
      <c r="E196" s="348" t="s">
        <v>1205</v>
      </c>
      <c r="F196" s="145" t="s">
        <v>1206</v>
      </c>
      <c r="G196" s="171" t="s">
        <v>1207</v>
      </c>
      <c r="H196" s="172">
        <v>0.4</v>
      </c>
      <c r="I196" s="173">
        <v>44564</v>
      </c>
      <c r="J196" s="173">
        <v>44592</v>
      </c>
      <c r="K196" s="172">
        <v>1</v>
      </c>
      <c r="L196" s="105">
        <v>1</v>
      </c>
      <c r="M196" s="48">
        <v>1</v>
      </c>
      <c r="N196" s="172">
        <v>1</v>
      </c>
      <c r="O196" s="613">
        <v>53405597</v>
      </c>
      <c r="P196" s="613">
        <v>79259370</v>
      </c>
      <c r="Q196" s="64"/>
      <c r="R196" s="621">
        <v>1</v>
      </c>
      <c r="S196" s="630" t="s">
        <v>954</v>
      </c>
      <c r="T196" s="301">
        <v>1</v>
      </c>
      <c r="U196" s="223" t="s">
        <v>955</v>
      </c>
      <c r="V196" s="220" t="s">
        <v>956</v>
      </c>
      <c r="W196" s="11" t="str">
        <f t="shared" si="19"/>
        <v>Terminado</v>
      </c>
      <c r="X196" s="11" t="str">
        <f t="shared" si="18"/>
        <v>Terminado</v>
      </c>
      <c r="Y196" s="633" t="s">
        <v>954</v>
      </c>
      <c r="Z196" s="636">
        <f>SUMPRODUCT(H196:H198,T196:T198)</f>
        <v>1</v>
      </c>
      <c r="AA196" s="636">
        <f>SUMPRODUCT(H196:H198,M196:M198)</f>
        <v>1</v>
      </c>
      <c r="AB196" s="639" t="str">
        <f>IF(AA196&lt;1%,"Sin iniciar",IF(AA196=100%,"Terminado","En gestión"))</f>
        <v>Terminado</v>
      </c>
      <c r="AC196" s="528" t="str">
        <f>IF(Z196&lt;1%,"Sin iniciar",IF(Z196=100%,"Terminado","En gestión"))</f>
        <v>Terminado</v>
      </c>
      <c r="AD196" s="263"/>
      <c r="AE196" s="614">
        <v>78856036.939999998</v>
      </c>
      <c r="AF196" s="616" t="s">
        <v>1208</v>
      </c>
      <c r="AG196" s="616" t="s">
        <v>1209</v>
      </c>
      <c r="AH196" s="618">
        <v>53391027.409999996</v>
      </c>
      <c r="AI196" s="464">
        <v>53391027.409999996</v>
      </c>
      <c r="AJ196" s="464">
        <v>35154389</v>
      </c>
      <c r="AK196" s="610" t="s">
        <v>937</v>
      </c>
      <c r="AL196" s="610" t="s">
        <v>1210</v>
      </c>
      <c r="AM196" s="610" t="s">
        <v>1211</v>
      </c>
      <c r="AN196" s="610" t="s">
        <v>1212</v>
      </c>
    </row>
    <row r="197" spans="2:40" customFormat="1" ht="120" customHeight="1" x14ac:dyDescent="0.3">
      <c r="B197" s="423"/>
      <c r="C197" s="413"/>
      <c r="D197" s="415"/>
      <c r="E197" s="415"/>
      <c r="F197" s="145" t="s">
        <v>1213</v>
      </c>
      <c r="G197" s="171" t="s">
        <v>1214</v>
      </c>
      <c r="H197" s="172">
        <v>0.3</v>
      </c>
      <c r="I197" s="173">
        <v>44593</v>
      </c>
      <c r="J197" s="173">
        <v>44634</v>
      </c>
      <c r="K197" s="172">
        <v>1</v>
      </c>
      <c r="L197" s="105">
        <v>1</v>
      </c>
      <c r="M197" s="48">
        <v>1</v>
      </c>
      <c r="N197" s="172">
        <v>1</v>
      </c>
      <c r="O197" s="613"/>
      <c r="P197" s="613"/>
      <c r="Q197" s="64"/>
      <c r="R197" s="377"/>
      <c r="S197" s="631"/>
      <c r="T197" s="301">
        <v>1</v>
      </c>
      <c r="U197" s="220" t="s">
        <v>955</v>
      </c>
      <c r="V197" s="220" t="s">
        <v>956</v>
      </c>
      <c r="W197" s="11" t="str">
        <f t="shared" si="19"/>
        <v>Terminado</v>
      </c>
      <c r="X197" s="11" t="str">
        <f t="shared" ref="X197:X260" si="20">IF(T197&lt;1%,"Sin iniciar",IF(T197=100%,"Terminado","En gestión"))</f>
        <v>Terminado</v>
      </c>
      <c r="Y197" s="634"/>
      <c r="Z197" s="637"/>
      <c r="AA197" s="637"/>
      <c r="AB197" s="640"/>
      <c r="AC197" s="545"/>
      <c r="AD197" s="264"/>
      <c r="AE197" s="614"/>
      <c r="AF197" s="616"/>
      <c r="AG197" s="616"/>
      <c r="AH197" s="619"/>
      <c r="AI197" s="465"/>
      <c r="AJ197" s="465"/>
      <c r="AK197" s="610"/>
      <c r="AL197" s="610"/>
      <c r="AM197" s="610"/>
      <c r="AN197" s="610"/>
    </row>
    <row r="198" spans="2:40" customFormat="1" ht="120" customHeight="1" x14ac:dyDescent="0.3">
      <c r="B198" s="423"/>
      <c r="C198" s="414"/>
      <c r="D198" s="349"/>
      <c r="E198" s="349"/>
      <c r="F198" s="145" t="s">
        <v>1215</v>
      </c>
      <c r="G198" s="171" t="s">
        <v>1147</v>
      </c>
      <c r="H198" s="172">
        <v>0.3</v>
      </c>
      <c r="I198" s="173">
        <v>44635</v>
      </c>
      <c r="J198" s="173">
        <v>44645</v>
      </c>
      <c r="K198" s="172">
        <v>1</v>
      </c>
      <c r="L198" s="105">
        <v>1</v>
      </c>
      <c r="M198" s="48">
        <v>1</v>
      </c>
      <c r="N198" s="172">
        <v>1</v>
      </c>
      <c r="O198" s="613"/>
      <c r="P198" s="613"/>
      <c r="Q198" s="64"/>
      <c r="R198" s="378"/>
      <c r="S198" s="632"/>
      <c r="T198" s="301">
        <v>1</v>
      </c>
      <c r="U198" s="220" t="s">
        <v>955</v>
      </c>
      <c r="V198" s="220" t="s">
        <v>956</v>
      </c>
      <c r="W198" s="11" t="str">
        <f t="shared" ref="W198:W261" si="21">IF(M198&lt;1%,"Sin iniciar",IF(M198=100%,"Terminado","En gestión"))</f>
        <v>Terminado</v>
      </c>
      <c r="X198" s="11" t="str">
        <f t="shared" si="20"/>
        <v>Terminado</v>
      </c>
      <c r="Y198" s="635"/>
      <c r="Z198" s="638"/>
      <c r="AA198" s="638"/>
      <c r="AB198" s="641"/>
      <c r="AC198" s="529"/>
      <c r="AD198" s="265"/>
      <c r="AE198" s="615"/>
      <c r="AF198" s="617"/>
      <c r="AG198" s="617"/>
      <c r="AH198" s="620"/>
      <c r="AI198" s="466"/>
      <c r="AJ198" s="466"/>
      <c r="AK198" s="611"/>
      <c r="AL198" s="611"/>
      <c r="AM198" s="611"/>
      <c r="AN198" s="611"/>
    </row>
    <row r="199" spans="2:40" customFormat="1" ht="120" customHeight="1" x14ac:dyDescent="0.3">
      <c r="B199" s="423"/>
      <c r="C199" s="412" t="s">
        <v>1216</v>
      </c>
      <c r="D199" s="348" t="s">
        <v>1217</v>
      </c>
      <c r="E199" s="348" t="s">
        <v>1218</v>
      </c>
      <c r="F199" s="145" t="s">
        <v>1219</v>
      </c>
      <c r="G199" s="171" t="s">
        <v>1220</v>
      </c>
      <c r="H199" s="172">
        <v>0.4</v>
      </c>
      <c r="I199" s="173">
        <v>44652</v>
      </c>
      <c r="J199" s="173">
        <v>44680</v>
      </c>
      <c r="K199" s="172">
        <v>0</v>
      </c>
      <c r="L199" s="105">
        <v>1</v>
      </c>
      <c r="M199" s="48">
        <v>1</v>
      </c>
      <c r="N199" s="172">
        <v>1</v>
      </c>
      <c r="O199" s="613">
        <v>53405597</v>
      </c>
      <c r="P199" s="613">
        <v>79259370</v>
      </c>
      <c r="Q199" s="64"/>
      <c r="R199" s="621">
        <v>1</v>
      </c>
      <c r="S199" s="630" t="s">
        <v>972</v>
      </c>
      <c r="T199" s="301">
        <v>1</v>
      </c>
      <c r="U199" s="220" t="s">
        <v>973</v>
      </c>
      <c r="V199" s="220" t="s">
        <v>956</v>
      </c>
      <c r="W199" s="11" t="str">
        <f t="shared" si="21"/>
        <v>Terminado</v>
      </c>
      <c r="X199" s="11" t="str">
        <f t="shared" si="20"/>
        <v>Terminado</v>
      </c>
      <c r="Y199" s="633" t="s">
        <v>972</v>
      </c>
      <c r="Z199" s="636">
        <f>SUMPRODUCT(H199:H201,T199:T201)</f>
        <v>1</v>
      </c>
      <c r="AA199" s="636">
        <f>SUMPRODUCT(H199:H201,M199:M201)</f>
        <v>1</v>
      </c>
      <c r="AB199" s="639" t="str">
        <f>IF(AA199&lt;1%,"Sin iniciar",IF(AA199=100%,"Terminado","En gestión"))</f>
        <v>Terminado</v>
      </c>
      <c r="AC199" s="528" t="str">
        <f>IF(Z199&lt;1%,"Sin iniciar",IF(Z199=100%,"Terminado","En gestión"))</f>
        <v>Terminado</v>
      </c>
      <c r="AD199" s="263"/>
      <c r="AE199" s="614">
        <v>78856036.939999998</v>
      </c>
      <c r="AF199" s="616" t="s">
        <v>1208</v>
      </c>
      <c r="AG199" s="616" t="s">
        <v>1209</v>
      </c>
      <c r="AH199" s="618">
        <v>53391027.409999996</v>
      </c>
      <c r="AI199" s="464">
        <v>53391027.409999996</v>
      </c>
      <c r="AJ199" s="464">
        <v>35154389</v>
      </c>
      <c r="AK199" s="610" t="s">
        <v>937</v>
      </c>
      <c r="AL199" s="610" t="s">
        <v>1210</v>
      </c>
      <c r="AM199" s="610" t="s">
        <v>1211</v>
      </c>
      <c r="AN199" s="610" t="s">
        <v>1212</v>
      </c>
    </row>
    <row r="200" spans="2:40" customFormat="1" ht="120" customHeight="1" x14ac:dyDescent="0.3">
      <c r="B200" s="423"/>
      <c r="C200" s="413"/>
      <c r="D200" s="415"/>
      <c r="E200" s="415"/>
      <c r="F200" s="145" t="s">
        <v>1221</v>
      </c>
      <c r="G200" s="171" t="s">
        <v>1222</v>
      </c>
      <c r="H200" s="172">
        <v>0.3</v>
      </c>
      <c r="I200" s="173">
        <v>44683</v>
      </c>
      <c r="J200" s="173">
        <v>44725</v>
      </c>
      <c r="K200" s="172">
        <v>0</v>
      </c>
      <c r="L200" s="105">
        <v>1</v>
      </c>
      <c r="M200" s="48">
        <v>1</v>
      </c>
      <c r="N200" s="172">
        <v>1</v>
      </c>
      <c r="O200" s="613"/>
      <c r="P200" s="613"/>
      <c r="Q200" s="64"/>
      <c r="R200" s="377"/>
      <c r="S200" s="631"/>
      <c r="T200" s="301">
        <v>1</v>
      </c>
      <c r="U200" s="220" t="s">
        <v>973</v>
      </c>
      <c r="V200" s="220" t="s">
        <v>956</v>
      </c>
      <c r="W200" s="11" t="str">
        <f t="shared" si="21"/>
        <v>Terminado</v>
      </c>
      <c r="X200" s="11" t="str">
        <f t="shared" si="20"/>
        <v>Terminado</v>
      </c>
      <c r="Y200" s="634"/>
      <c r="Z200" s="637"/>
      <c r="AA200" s="637"/>
      <c r="AB200" s="640"/>
      <c r="AC200" s="545"/>
      <c r="AD200" s="264"/>
      <c r="AE200" s="614"/>
      <c r="AF200" s="616"/>
      <c r="AG200" s="616"/>
      <c r="AH200" s="619"/>
      <c r="AI200" s="465"/>
      <c r="AJ200" s="465"/>
      <c r="AK200" s="610"/>
      <c r="AL200" s="610"/>
      <c r="AM200" s="610"/>
      <c r="AN200" s="610"/>
    </row>
    <row r="201" spans="2:40" customFormat="1" ht="120" customHeight="1" x14ac:dyDescent="0.3">
      <c r="B201" s="423"/>
      <c r="C201" s="414"/>
      <c r="D201" s="349"/>
      <c r="E201" s="349"/>
      <c r="F201" s="145" t="s">
        <v>1223</v>
      </c>
      <c r="G201" s="171" t="s">
        <v>1224</v>
      </c>
      <c r="H201" s="172">
        <v>0.3</v>
      </c>
      <c r="I201" s="173">
        <v>44726</v>
      </c>
      <c r="J201" s="173">
        <v>44736</v>
      </c>
      <c r="K201" s="172">
        <v>0</v>
      </c>
      <c r="L201" s="105">
        <v>1</v>
      </c>
      <c r="M201" s="48">
        <v>1</v>
      </c>
      <c r="N201" s="172">
        <v>1</v>
      </c>
      <c r="O201" s="613"/>
      <c r="P201" s="613"/>
      <c r="Q201" s="64"/>
      <c r="R201" s="378"/>
      <c r="S201" s="632"/>
      <c r="T201" s="301">
        <v>1</v>
      </c>
      <c r="U201" s="220" t="s">
        <v>973</v>
      </c>
      <c r="V201" s="220" t="s">
        <v>956</v>
      </c>
      <c r="W201" s="11" t="str">
        <f t="shared" si="21"/>
        <v>Terminado</v>
      </c>
      <c r="X201" s="11" t="str">
        <f t="shared" si="20"/>
        <v>Terminado</v>
      </c>
      <c r="Y201" s="635"/>
      <c r="Z201" s="638"/>
      <c r="AA201" s="638"/>
      <c r="AB201" s="641"/>
      <c r="AC201" s="529"/>
      <c r="AD201" s="265"/>
      <c r="AE201" s="615"/>
      <c r="AF201" s="617"/>
      <c r="AG201" s="617"/>
      <c r="AH201" s="620"/>
      <c r="AI201" s="466"/>
      <c r="AJ201" s="466"/>
      <c r="AK201" s="611"/>
      <c r="AL201" s="611"/>
      <c r="AM201" s="611"/>
      <c r="AN201" s="611"/>
    </row>
    <row r="202" spans="2:40" customFormat="1" ht="120" customHeight="1" x14ac:dyDescent="0.3">
      <c r="B202" s="423"/>
      <c r="C202" s="412" t="s">
        <v>1225</v>
      </c>
      <c r="D202" s="348" t="s">
        <v>1226</v>
      </c>
      <c r="E202" s="348" t="s">
        <v>1227</v>
      </c>
      <c r="F202" s="145" t="s">
        <v>1228</v>
      </c>
      <c r="G202" s="171" t="s">
        <v>1229</v>
      </c>
      <c r="H202" s="172">
        <v>0.3</v>
      </c>
      <c r="I202" s="173">
        <v>44578</v>
      </c>
      <c r="J202" s="184">
        <v>44895</v>
      </c>
      <c r="K202" s="172">
        <v>0.25</v>
      </c>
      <c r="L202" s="105">
        <v>0.5</v>
      </c>
      <c r="M202" s="48">
        <v>0.75</v>
      </c>
      <c r="N202" s="172">
        <v>1</v>
      </c>
      <c r="O202" s="613">
        <v>114507328</v>
      </c>
      <c r="P202" s="613">
        <v>98505314.400000006</v>
      </c>
      <c r="Q202" s="64"/>
      <c r="R202" s="621">
        <v>0.75</v>
      </c>
      <c r="S202" s="623" t="s">
        <v>1230</v>
      </c>
      <c r="T202" s="301">
        <v>0.75</v>
      </c>
      <c r="U202" s="220" t="s">
        <v>1231</v>
      </c>
      <c r="V202" s="220" t="s">
        <v>1232</v>
      </c>
      <c r="W202" s="11" t="str">
        <f t="shared" si="21"/>
        <v>En gestión</v>
      </c>
      <c r="X202" s="11" t="str">
        <f t="shared" si="20"/>
        <v>En gestión</v>
      </c>
      <c r="Y202" s="648" t="s">
        <v>1233</v>
      </c>
      <c r="Z202" s="636">
        <f>SUMPRODUCT(H202:H204,T202:T204)</f>
        <v>0.75</v>
      </c>
      <c r="AA202" s="636">
        <f>SUMPRODUCT(H202:H204,M202:M204)</f>
        <v>0.75</v>
      </c>
      <c r="AB202" s="639" t="str">
        <f>IF(AA202&lt;1%,"Sin iniciar",IF(AA202=100%,"Terminado","En gestión"))</f>
        <v>En gestión</v>
      </c>
      <c r="AC202" s="528" t="str">
        <f>IF(Z202&lt;1%,"Sin iniciar",IF(Z202=100%,"Terminado","En gestión"))</f>
        <v>En gestión</v>
      </c>
      <c r="AD202" s="263"/>
      <c r="AE202" s="614">
        <v>98101981.340000004</v>
      </c>
      <c r="AF202" s="616" t="s">
        <v>1234</v>
      </c>
      <c r="AG202" s="616" t="s">
        <v>1235</v>
      </c>
      <c r="AH202" s="618">
        <v>114386461.29000001</v>
      </c>
      <c r="AI202" s="464">
        <v>114386461.29000001</v>
      </c>
      <c r="AJ202" s="464">
        <v>78300700.959999993</v>
      </c>
      <c r="AK202" s="610" t="s">
        <v>937</v>
      </c>
      <c r="AL202" s="610" t="s">
        <v>1098</v>
      </c>
      <c r="AM202" s="610" t="s">
        <v>1099</v>
      </c>
      <c r="AN202" s="610" t="s">
        <v>1100</v>
      </c>
    </row>
    <row r="203" spans="2:40" customFormat="1" ht="120" customHeight="1" x14ac:dyDescent="0.3">
      <c r="B203" s="423"/>
      <c r="C203" s="413"/>
      <c r="D203" s="415"/>
      <c r="E203" s="415"/>
      <c r="F203" s="145" t="s">
        <v>1236</v>
      </c>
      <c r="G203" s="171" t="s">
        <v>1237</v>
      </c>
      <c r="H203" s="172">
        <v>0.3</v>
      </c>
      <c r="I203" s="173">
        <v>44593</v>
      </c>
      <c r="J203" s="184">
        <v>44911</v>
      </c>
      <c r="K203" s="172">
        <v>0.25</v>
      </c>
      <c r="L203" s="105">
        <v>0.5</v>
      </c>
      <c r="M203" s="48">
        <v>0.75</v>
      </c>
      <c r="N203" s="172">
        <v>1</v>
      </c>
      <c r="O203" s="613"/>
      <c r="P203" s="613"/>
      <c r="Q203" s="64"/>
      <c r="R203" s="377"/>
      <c r="S203" s="610"/>
      <c r="T203" s="301">
        <v>0.75</v>
      </c>
      <c r="U203" s="214" t="s">
        <v>1238</v>
      </c>
      <c r="V203" s="220" t="s">
        <v>1239</v>
      </c>
      <c r="W203" s="11" t="str">
        <f t="shared" si="21"/>
        <v>En gestión</v>
      </c>
      <c r="X203" s="11" t="str">
        <f t="shared" si="20"/>
        <v>En gestión</v>
      </c>
      <c r="Y203" s="649"/>
      <c r="Z203" s="637"/>
      <c r="AA203" s="637"/>
      <c r="AB203" s="640"/>
      <c r="AC203" s="545"/>
      <c r="AD203" s="264"/>
      <c r="AE203" s="614"/>
      <c r="AF203" s="616"/>
      <c r="AG203" s="616"/>
      <c r="AH203" s="619"/>
      <c r="AI203" s="465"/>
      <c r="AJ203" s="465"/>
      <c r="AK203" s="610"/>
      <c r="AL203" s="610"/>
      <c r="AM203" s="610"/>
      <c r="AN203" s="610"/>
    </row>
    <row r="204" spans="2:40" customFormat="1" ht="120" customHeight="1" x14ac:dyDescent="0.3">
      <c r="B204" s="423"/>
      <c r="C204" s="414"/>
      <c r="D204" s="349"/>
      <c r="E204" s="349"/>
      <c r="F204" s="145" t="s">
        <v>1240</v>
      </c>
      <c r="G204" s="171" t="s">
        <v>1241</v>
      </c>
      <c r="H204" s="172">
        <v>0.4</v>
      </c>
      <c r="I204" s="173">
        <v>44637</v>
      </c>
      <c r="J204" s="184">
        <v>44925</v>
      </c>
      <c r="K204" s="172">
        <v>0.25</v>
      </c>
      <c r="L204" s="105">
        <v>0.5</v>
      </c>
      <c r="M204" s="48">
        <v>0.75</v>
      </c>
      <c r="N204" s="172">
        <v>1</v>
      </c>
      <c r="O204" s="613"/>
      <c r="P204" s="613"/>
      <c r="Q204" s="64"/>
      <c r="R204" s="378"/>
      <c r="S204" s="611"/>
      <c r="T204" s="301">
        <v>0.75</v>
      </c>
      <c r="U204" s="214" t="s">
        <v>1242</v>
      </c>
      <c r="V204" s="214" t="s">
        <v>1243</v>
      </c>
      <c r="W204" s="11" t="str">
        <f t="shared" si="21"/>
        <v>En gestión</v>
      </c>
      <c r="X204" s="11" t="str">
        <f t="shared" si="20"/>
        <v>En gestión</v>
      </c>
      <c r="Y204" s="650"/>
      <c r="Z204" s="638"/>
      <c r="AA204" s="638"/>
      <c r="AB204" s="641"/>
      <c r="AC204" s="529"/>
      <c r="AD204" s="265"/>
      <c r="AE204" s="615"/>
      <c r="AF204" s="617"/>
      <c r="AG204" s="617"/>
      <c r="AH204" s="620"/>
      <c r="AI204" s="466"/>
      <c r="AJ204" s="466"/>
      <c r="AK204" s="611"/>
      <c r="AL204" s="611"/>
      <c r="AM204" s="611"/>
      <c r="AN204" s="611"/>
    </row>
    <row r="205" spans="2:40" customFormat="1" ht="120" customHeight="1" x14ac:dyDescent="0.3">
      <c r="B205" s="423"/>
      <c r="C205" s="412" t="s">
        <v>1244</v>
      </c>
      <c r="D205" s="348" t="s">
        <v>1245</v>
      </c>
      <c r="E205" s="348" t="s">
        <v>1246</v>
      </c>
      <c r="F205" s="145" t="s">
        <v>1247</v>
      </c>
      <c r="G205" s="171" t="s">
        <v>1248</v>
      </c>
      <c r="H205" s="172">
        <v>0.2</v>
      </c>
      <c r="I205" s="173">
        <v>44564</v>
      </c>
      <c r="J205" s="173">
        <v>44575</v>
      </c>
      <c r="K205" s="172">
        <v>1</v>
      </c>
      <c r="L205" s="105">
        <v>1</v>
      </c>
      <c r="M205" s="48">
        <v>1</v>
      </c>
      <c r="N205" s="172">
        <v>1</v>
      </c>
      <c r="O205" s="613">
        <v>42397237</v>
      </c>
      <c r="P205" s="613">
        <v>82084244.400000006</v>
      </c>
      <c r="Q205" s="64"/>
      <c r="R205" s="621">
        <v>1</v>
      </c>
      <c r="S205" s="630" t="s">
        <v>954</v>
      </c>
      <c r="T205" s="301">
        <v>1</v>
      </c>
      <c r="U205" s="220" t="s">
        <v>955</v>
      </c>
      <c r="V205" s="220" t="s">
        <v>956</v>
      </c>
      <c r="W205" s="11" t="str">
        <f t="shared" si="21"/>
        <v>Terminado</v>
      </c>
      <c r="X205" s="11" t="str">
        <f t="shared" si="20"/>
        <v>Terminado</v>
      </c>
      <c r="Y205" s="633" t="s">
        <v>954</v>
      </c>
      <c r="Z205" s="636">
        <f>SUMPRODUCT(H205:H207,T205:T207)</f>
        <v>1</v>
      </c>
      <c r="AA205" s="636">
        <f>SUMPRODUCT(H205:H207,M205:M207)</f>
        <v>1</v>
      </c>
      <c r="AB205" s="639" t="str">
        <f>IF(AA205&lt;1%,"Sin iniciar",IF(AA205=100%,"Terminado","En gestión"))</f>
        <v>Terminado</v>
      </c>
      <c r="AC205" s="528" t="str">
        <f>IF(Z205&lt;1%,"Sin iniciar",IF(Z205=100%,"Terminado","En gestión"))</f>
        <v>Terminado</v>
      </c>
      <c r="AD205" s="263"/>
      <c r="AE205" s="614">
        <v>81680911.340000004</v>
      </c>
      <c r="AF205" s="616" t="s">
        <v>1249</v>
      </c>
      <c r="AG205" s="616" t="s">
        <v>1250</v>
      </c>
      <c r="AH205" s="618">
        <v>42307442.960000001</v>
      </c>
      <c r="AI205" s="607">
        <v>42307442.960000001</v>
      </c>
      <c r="AJ205" s="607">
        <v>28623162.77</v>
      </c>
      <c r="AK205" s="610" t="s">
        <v>937</v>
      </c>
      <c r="AL205" s="610" t="s">
        <v>1251</v>
      </c>
      <c r="AM205" s="610" t="s">
        <v>1252</v>
      </c>
      <c r="AN205" s="610" t="s">
        <v>1253</v>
      </c>
    </row>
    <row r="206" spans="2:40" customFormat="1" ht="120" customHeight="1" x14ac:dyDescent="0.3">
      <c r="B206" s="423"/>
      <c r="C206" s="413"/>
      <c r="D206" s="415"/>
      <c r="E206" s="415"/>
      <c r="F206" s="145" t="s">
        <v>1254</v>
      </c>
      <c r="G206" s="171" t="s">
        <v>1255</v>
      </c>
      <c r="H206" s="172">
        <v>0.6</v>
      </c>
      <c r="I206" s="173">
        <v>44578</v>
      </c>
      <c r="J206" s="173">
        <v>44600</v>
      </c>
      <c r="K206" s="172">
        <v>0.8</v>
      </c>
      <c r="L206" s="105">
        <v>1</v>
      </c>
      <c r="M206" s="48">
        <v>1</v>
      </c>
      <c r="N206" s="172">
        <v>1</v>
      </c>
      <c r="O206" s="613"/>
      <c r="P206" s="613"/>
      <c r="Q206" s="64"/>
      <c r="R206" s="377"/>
      <c r="S206" s="631"/>
      <c r="T206" s="301">
        <v>1</v>
      </c>
      <c r="U206" s="220" t="s">
        <v>955</v>
      </c>
      <c r="V206" s="220" t="s">
        <v>956</v>
      </c>
      <c r="W206" s="11" t="str">
        <f t="shared" si="21"/>
        <v>Terminado</v>
      </c>
      <c r="X206" s="11" t="str">
        <f t="shared" si="20"/>
        <v>Terminado</v>
      </c>
      <c r="Y206" s="634"/>
      <c r="Z206" s="637"/>
      <c r="AA206" s="637"/>
      <c r="AB206" s="640"/>
      <c r="AC206" s="545"/>
      <c r="AD206" s="264"/>
      <c r="AE206" s="614"/>
      <c r="AF206" s="616"/>
      <c r="AG206" s="616"/>
      <c r="AH206" s="619"/>
      <c r="AI206" s="608"/>
      <c r="AJ206" s="608"/>
      <c r="AK206" s="610"/>
      <c r="AL206" s="610"/>
      <c r="AM206" s="610"/>
      <c r="AN206" s="610"/>
    </row>
    <row r="207" spans="2:40" customFormat="1" ht="120" customHeight="1" x14ac:dyDescent="0.3">
      <c r="B207" s="423"/>
      <c r="C207" s="414"/>
      <c r="D207" s="349"/>
      <c r="E207" s="349"/>
      <c r="F207" s="145" t="s">
        <v>1256</v>
      </c>
      <c r="G207" s="171" t="s">
        <v>1257</v>
      </c>
      <c r="H207" s="172">
        <v>0.2</v>
      </c>
      <c r="I207" s="173" t="s">
        <v>1258</v>
      </c>
      <c r="J207" s="173">
        <v>44607</v>
      </c>
      <c r="K207" s="172">
        <v>0</v>
      </c>
      <c r="L207" s="105">
        <v>1</v>
      </c>
      <c r="M207" s="48">
        <v>1</v>
      </c>
      <c r="N207" s="172">
        <v>1</v>
      </c>
      <c r="O207" s="613"/>
      <c r="P207" s="613"/>
      <c r="Q207" s="64"/>
      <c r="R207" s="378"/>
      <c r="S207" s="632"/>
      <c r="T207" s="301">
        <v>1</v>
      </c>
      <c r="U207" s="220" t="s">
        <v>955</v>
      </c>
      <c r="V207" s="220" t="s">
        <v>956</v>
      </c>
      <c r="W207" s="11" t="str">
        <f t="shared" si="21"/>
        <v>Terminado</v>
      </c>
      <c r="X207" s="11" t="str">
        <f t="shared" si="20"/>
        <v>Terminado</v>
      </c>
      <c r="Y207" s="635"/>
      <c r="Z207" s="638"/>
      <c r="AA207" s="638"/>
      <c r="AB207" s="641"/>
      <c r="AC207" s="529"/>
      <c r="AD207" s="265"/>
      <c r="AE207" s="615"/>
      <c r="AF207" s="617"/>
      <c r="AG207" s="617"/>
      <c r="AH207" s="620"/>
      <c r="AI207" s="609"/>
      <c r="AJ207" s="609"/>
      <c r="AK207" s="611"/>
      <c r="AL207" s="611"/>
      <c r="AM207" s="611"/>
      <c r="AN207" s="611"/>
    </row>
    <row r="208" spans="2:40" customFormat="1" ht="120" customHeight="1" x14ac:dyDescent="0.3">
      <c r="B208" s="423"/>
      <c r="C208" s="412" t="s">
        <v>1259</v>
      </c>
      <c r="D208" s="348" t="s">
        <v>1260</v>
      </c>
      <c r="E208" s="348" t="s">
        <v>1261</v>
      </c>
      <c r="F208" s="145" t="s">
        <v>1262</v>
      </c>
      <c r="G208" s="171" t="s">
        <v>1263</v>
      </c>
      <c r="H208" s="172">
        <v>0.2</v>
      </c>
      <c r="I208" s="173">
        <v>44757</v>
      </c>
      <c r="J208" s="173">
        <v>44783</v>
      </c>
      <c r="K208" s="172">
        <v>0</v>
      </c>
      <c r="L208" s="105">
        <v>0</v>
      </c>
      <c r="M208" s="48">
        <v>1</v>
      </c>
      <c r="N208" s="172">
        <v>1</v>
      </c>
      <c r="O208" s="613">
        <v>78782588</v>
      </c>
      <c r="P208" s="613">
        <v>77888625.600000009</v>
      </c>
      <c r="Q208" s="64"/>
      <c r="R208" s="625">
        <v>0.82</v>
      </c>
      <c r="S208" s="343" t="s">
        <v>1264</v>
      </c>
      <c r="T208" s="301">
        <v>1</v>
      </c>
      <c r="U208" s="214" t="s">
        <v>1265</v>
      </c>
      <c r="V208" s="214" t="s">
        <v>1266</v>
      </c>
      <c r="W208" s="11" t="str">
        <f t="shared" si="21"/>
        <v>Terminado</v>
      </c>
      <c r="X208" s="11" t="str">
        <f t="shared" si="20"/>
        <v>Terminado</v>
      </c>
      <c r="Y208" s="633" t="s">
        <v>1267</v>
      </c>
      <c r="Z208" s="636">
        <f>SUMPRODUCT(H208:H210,T208:T210)</f>
        <v>0.82000000000000006</v>
      </c>
      <c r="AA208" s="636">
        <f>SUMPRODUCT(H208:H210,M208:M210)</f>
        <v>0.82000000000000006</v>
      </c>
      <c r="AB208" s="639" t="str">
        <f>IF(AA208&lt;1%,"Sin iniciar",IF(AA208=100%,"Terminado","En gestión"))</f>
        <v>En gestión</v>
      </c>
      <c r="AC208" s="528" t="str">
        <f>IF(Z208&lt;1%,"Sin iniciar",IF(Z208=100%,"Terminado","En gestión"))</f>
        <v>En gestión</v>
      </c>
      <c r="AD208" s="263"/>
      <c r="AE208" s="614">
        <v>77485292.540000007</v>
      </c>
      <c r="AF208" s="616" t="s">
        <v>1268</v>
      </c>
      <c r="AG208" s="616" t="s">
        <v>1269</v>
      </c>
      <c r="AH208" s="618">
        <v>78667416.359999999</v>
      </c>
      <c r="AI208" s="607">
        <v>78667416.359999999</v>
      </c>
      <c r="AJ208" s="607">
        <v>53470607.170000002</v>
      </c>
      <c r="AK208" s="610" t="s">
        <v>937</v>
      </c>
      <c r="AL208" s="610" t="s">
        <v>1251</v>
      </c>
      <c r="AM208" s="610" t="s">
        <v>1252</v>
      </c>
      <c r="AN208" s="610" t="s">
        <v>1253</v>
      </c>
    </row>
    <row r="209" spans="2:40" customFormat="1" ht="120" customHeight="1" x14ac:dyDescent="0.3">
      <c r="B209" s="423"/>
      <c r="C209" s="413"/>
      <c r="D209" s="415"/>
      <c r="E209" s="415"/>
      <c r="F209" s="145" t="s">
        <v>1270</v>
      </c>
      <c r="G209" s="171" t="s">
        <v>1271</v>
      </c>
      <c r="H209" s="172">
        <v>0.2</v>
      </c>
      <c r="I209" s="173">
        <v>44784</v>
      </c>
      <c r="J209" s="173">
        <v>44819</v>
      </c>
      <c r="K209" s="172">
        <v>0</v>
      </c>
      <c r="L209" s="105">
        <v>0</v>
      </c>
      <c r="M209" s="48">
        <v>1</v>
      </c>
      <c r="N209" s="172">
        <v>1</v>
      </c>
      <c r="O209" s="613"/>
      <c r="P209" s="613"/>
      <c r="Q209" s="64"/>
      <c r="R209" s="626"/>
      <c r="S209" s="344"/>
      <c r="T209" s="301">
        <v>1</v>
      </c>
      <c r="U209" s="214" t="s">
        <v>1272</v>
      </c>
      <c r="V209" s="228" t="s">
        <v>1273</v>
      </c>
      <c r="W209" s="11" t="str">
        <f t="shared" si="21"/>
        <v>Terminado</v>
      </c>
      <c r="X209" s="11" t="str">
        <f t="shared" si="20"/>
        <v>Terminado</v>
      </c>
      <c r="Y209" s="634"/>
      <c r="Z209" s="637"/>
      <c r="AA209" s="637"/>
      <c r="AB209" s="640"/>
      <c r="AC209" s="545"/>
      <c r="AD209" s="264"/>
      <c r="AE209" s="614"/>
      <c r="AF209" s="616"/>
      <c r="AG209" s="616"/>
      <c r="AH209" s="619"/>
      <c r="AI209" s="608"/>
      <c r="AJ209" s="608"/>
      <c r="AK209" s="610"/>
      <c r="AL209" s="610"/>
      <c r="AM209" s="610"/>
      <c r="AN209" s="610"/>
    </row>
    <row r="210" spans="2:40" customFormat="1" ht="120" customHeight="1" x14ac:dyDescent="0.3">
      <c r="B210" s="423"/>
      <c r="C210" s="414"/>
      <c r="D210" s="349"/>
      <c r="E210" s="349"/>
      <c r="F210" s="145" t="s">
        <v>1274</v>
      </c>
      <c r="G210" s="171" t="s">
        <v>1275</v>
      </c>
      <c r="H210" s="172">
        <v>0.6</v>
      </c>
      <c r="I210" s="173">
        <v>44820</v>
      </c>
      <c r="J210" s="184">
        <v>44918</v>
      </c>
      <c r="K210" s="172">
        <v>0</v>
      </c>
      <c r="L210" s="105">
        <v>0</v>
      </c>
      <c r="M210" s="48">
        <v>0.7</v>
      </c>
      <c r="N210" s="172">
        <v>1</v>
      </c>
      <c r="O210" s="613"/>
      <c r="P210" s="613"/>
      <c r="Q210" s="64"/>
      <c r="R210" s="627"/>
      <c r="S210" s="379"/>
      <c r="T210" s="301">
        <v>0.7</v>
      </c>
      <c r="U210" s="214" t="s">
        <v>1276</v>
      </c>
      <c r="V210" s="228" t="s">
        <v>1277</v>
      </c>
      <c r="W210" s="11" t="str">
        <f t="shared" si="21"/>
        <v>En gestión</v>
      </c>
      <c r="X210" s="11" t="str">
        <f t="shared" si="20"/>
        <v>En gestión</v>
      </c>
      <c r="Y210" s="635"/>
      <c r="Z210" s="638"/>
      <c r="AA210" s="638"/>
      <c r="AB210" s="641"/>
      <c r="AC210" s="529"/>
      <c r="AD210" s="265"/>
      <c r="AE210" s="615"/>
      <c r="AF210" s="617"/>
      <c r="AG210" s="617"/>
      <c r="AH210" s="620"/>
      <c r="AI210" s="609"/>
      <c r="AJ210" s="609"/>
      <c r="AK210" s="611"/>
      <c r="AL210" s="611"/>
      <c r="AM210" s="611"/>
      <c r="AN210" s="611"/>
    </row>
    <row r="211" spans="2:40" customFormat="1" ht="120" customHeight="1" x14ac:dyDescent="0.3">
      <c r="B211" s="423"/>
      <c r="C211" s="412" t="s">
        <v>1278</v>
      </c>
      <c r="D211" s="348" t="s">
        <v>1279</v>
      </c>
      <c r="E211" s="348" t="s">
        <v>1280</v>
      </c>
      <c r="F211" s="145" t="s">
        <v>1281</v>
      </c>
      <c r="G211" s="171" t="s">
        <v>1282</v>
      </c>
      <c r="H211" s="172">
        <v>0.2</v>
      </c>
      <c r="I211" s="173">
        <v>44581</v>
      </c>
      <c r="J211" s="184" t="s">
        <v>1283</v>
      </c>
      <c r="K211" s="172">
        <v>0.3</v>
      </c>
      <c r="L211" s="105">
        <v>0.6</v>
      </c>
      <c r="M211" s="48">
        <v>0.8</v>
      </c>
      <c r="N211" s="172">
        <v>1</v>
      </c>
      <c r="O211" s="613">
        <v>26225448</v>
      </c>
      <c r="P211" s="613">
        <v>40170674.399999999</v>
      </c>
      <c r="Q211" s="64"/>
      <c r="R211" s="625">
        <v>1</v>
      </c>
      <c r="S211" s="343" t="s">
        <v>1284</v>
      </c>
      <c r="T211" s="301">
        <v>1</v>
      </c>
      <c r="U211" s="221" t="s">
        <v>1285</v>
      </c>
      <c r="V211" s="214" t="s">
        <v>956</v>
      </c>
      <c r="W211" s="11" t="str">
        <f t="shared" si="21"/>
        <v>En gestión</v>
      </c>
      <c r="X211" s="11" t="str">
        <f t="shared" si="20"/>
        <v>Terminado</v>
      </c>
      <c r="Y211" s="633" t="s">
        <v>1286</v>
      </c>
      <c r="Z211" s="636">
        <f>SUMPRODUCT(H211:H213,T211:T213)</f>
        <v>1</v>
      </c>
      <c r="AA211" s="636">
        <f>SUMPRODUCT(H211:H213,M211:M213)</f>
        <v>0.84000000000000008</v>
      </c>
      <c r="AB211" s="639" t="str">
        <f>IF(AA211&lt;1%,"Sin iniciar",IF(AA211=100%,"Terminado","En gestión"))</f>
        <v>En gestión</v>
      </c>
      <c r="AC211" s="528" t="str">
        <f>IF(Z211&lt;1%,"Sin iniciar",IF(Z211=100%,"Terminado","En gestión"))</f>
        <v>Terminado</v>
      </c>
      <c r="AD211" s="263"/>
      <c r="AE211" s="614">
        <v>39767341.340000004</v>
      </c>
      <c r="AF211" s="616" t="s">
        <v>1287</v>
      </c>
      <c r="AG211" s="616" t="s">
        <v>1288</v>
      </c>
      <c r="AH211" s="618">
        <v>26225448</v>
      </c>
      <c r="AI211" s="607">
        <v>26225448</v>
      </c>
      <c r="AJ211" s="607">
        <v>19669086</v>
      </c>
      <c r="AK211" s="610" t="s">
        <v>937</v>
      </c>
      <c r="AL211" s="610" t="s">
        <v>1251</v>
      </c>
      <c r="AM211" s="610" t="s">
        <v>1252</v>
      </c>
      <c r="AN211" s="610" t="s">
        <v>1253</v>
      </c>
    </row>
    <row r="212" spans="2:40" customFormat="1" ht="120" customHeight="1" x14ac:dyDescent="0.3">
      <c r="B212" s="423"/>
      <c r="C212" s="413"/>
      <c r="D212" s="415"/>
      <c r="E212" s="415"/>
      <c r="F212" s="145" t="s">
        <v>1289</v>
      </c>
      <c r="G212" s="171" t="s">
        <v>1290</v>
      </c>
      <c r="H212" s="172">
        <v>0.6</v>
      </c>
      <c r="I212" s="173">
        <v>44621</v>
      </c>
      <c r="J212" s="184" t="s">
        <v>1291</v>
      </c>
      <c r="K212" s="172">
        <v>0.3</v>
      </c>
      <c r="L212" s="105">
        <v>0.6</v>
      </c>
      <c r="M212" s="48">
        <v>0.8</v>
      </c>
      <c r="N212" s="172">
        <v>1</v>
      </c>
      <c r="O212" s="613"/>
      <c r="P212" s="613"/>
      <c r="Q212" s="64"/>
      <c r="R212" s="626"/>
      <c r="S212" s="344"/>
      <c r="T212" s="301">
        <v>1</v>
      </c>
      <c r="U212" s="222" t="s">
        <v>1292</v>
      </c>
      <c r="V212" s="214" t="s">
        <v>956</v>
      </c>
      <c r="W212" s="11" t="str">
        <f t="shared" si="21"/>
        <v>En gestión</v>
      </c>
      <c r="X212" s="11" t="str">
        <f t="shared" si="20"/>
        <v>Terminado</v>
      </c>
      <c r="Y212" s="634"/>
      <c r="Z212" s="637"/>
      <c r="AA212" s="637"/>
      <c r="AB212" s="640"/>
      <c r="AC212" s="545"/>
      <c r="AD212" s="264"/>
      <c r="AE212" s="614"/>
      <c r="AF212" s="616"/>
      <c r="AG212" s="616"/>
      <c r="AH212" s="619"/>
      <c r="AI212" s="608"/>
      <c r="AJ212" s="608"/>
      <c r="AK212" s="610"/>
      <c r="AL212" s="610"/>
      <c r="AM212" s="610"/>
      <c r="AN212" s="610"/>
    </row>
    <row r="213" spans="2:40" customFormat="1" ht="120" customHeight="1" x14ac:dyDescent="0.3">
      <c r="B213" s="423"/>
      <c r="C213" s="414"/>
      <c r="D213" s="349"/>
      <c r="E213" s="349"/>
      <c r="F213" s="145" t="s">
        <v>1293</v>
      </c>
      <c r="G213" s="171" t="s">
        <v>1294</v>
      </c>
      <c r="H213" s="172">
        <v>0.2</v>
      </c>
      <c r="I213" s="173">
        <v>44696</v>
      </c>
      <c r="J213" s="184">
        <v>44750</v>
      </c>
      <c r="K213" s="172">
        <v>0</v>
      </c>
      <c r="L213" s="105">
        <v>0.5</v>
      </c>
      <c r="M213" s="48">
        <v>1</v>
      </c>
      <c r="N213" s="172">
        <v>1</v>
      </c>
      <c r="O213" s="613"/>
      <c r="P213" s="613"/>
      <c r="Q213" s="64"/>
      <c r="R213" s="627"/>
      <c r="S213" s="379"/>
      <c r="T213" s="301">
        <v>1</v>
      </c>
      <c r="U213" s="223" t="s">
        <v>1295</v>
      </c>
      <c r="V213" s="228" t="s">
        <v>1296</v>
      </c>
      <c r="W213" s="11" t="str">
        <f t="shared" si="21"/>
        <v>Terminado</v>
      </c>
      <c r="X213" s="11" t="str">
        <f t="shared" si="20"/>
        <v>Terminado</v>
      </c>
      <c r="Y213" s="635"/>
      <c r="Z213" s="638"/>
      <c r="AA213" s="638"/>
      <c r="AB213" s="641"/>
      <c r="AC213" s="529"/>
      <c r="AD213" s="265"/>
      <c r="AE213" s="615"/>
      <c r="AF213" s="617"/>
      <c r="AG213" s="617"/>
      <c r="AH213" s="620"/>
      <c r="AI213" s="609"/>
      <c r="AJ213" s="609"/>
      <c r="AK213" s="611"/>
      <c r="AL213" s="611"/>
      <c r="AM213" s="611"/>
      <c r="AN213" s="611"/>
    </row>
    <row r="214" spans="2:40" customFormat="1" ht="120" customHeight="1" x14ac:dyDescent="0.3">
      <c r="B214" s="423"/>
      <c r="C214" s="412" t="s">
        <v>1297</v>
      </c>
      <c r="D214" s="348" t="s">
        <v>1298</v>
      </c>
      <c r="E214" s="348" t="s">
        <v>1299</v>
      </c>
      <c r="F214" s="145" t="s">
        <v>1300</v>
      </c>
      <c r="G214" s="171" t="s">
        <v>1301</v>
      </c>
      <c r="H214" s="172">
        <v>0.2</v>
      </c>
      <c r="I214" s="173">
        <v>44581</v>
      </c>
      <c r="J214" s="184" t="s">
        <v>1283</v>
      </c>
      <c r="K214" s="172">
        <v>0.3</v>
      </c>
      <c r="L214" s="105">
        <v>0.6</v>
      </c>
      <c r="M214" s="48">
        <v>0.8</v>
      </c>
      <c r="N214" s="172">
        <v>1</v>
      </c>
      <c r="O214" s="613">
        <v>26225448</v>
      </c>
      <c r="P214" s="613">
        <v>40170674.399999999</v>
      </c>
      <c r="Q214" s="64"/>
      <c r="R214" s="625">
        <v>1</v>
      </c>
      <c r="S214" s="343" t="s">
        <v>1284</v>
      </c>
      <c r="T214" s="301">
        <v>1</v>
      </c>
      <c r="U214" s="221" t="s">
        <v>1302</v>
      </c>
      <c r="V214" s="214" t="s">
        <v>956</v>
      </c>
      <c r="W214" s="11" t="str">
        <f t="shared" si="21"/>
        <v>En gestión</v>
      </c>
      <c r="X214" s="11" t="str">
        <f t="shared" si="20"/>
        <v>Terminado</v>
      </c>
      <c r="Y214" s="633" t="s">
        <v>1303</v>
      </c>
      <c r="Z214" s="636">
        <f>SUMPRODUCT(H214:H216,T214:T216)</f>
        <v>1</v>
      </c>
      <c r="AA214" s="636">
        <f>SUMPRODUCT(H214:H216,M214:M216)</f>
        <v>0.84000000000000008</v>
      </c>
      <c r="AB214" s="639" t="str">
        <f>IF(AA214&lt;1%,"Sin iniciar",IF(AA214=100%,"Terminado","En gestión"))</f>
        <v>En gestión</v>
      </c>
      <c r="AC214" s="528" t="str">
        <f>IF(Z214&lt;1%,"Sin iniciar",IF(Z214=100%,"Terminado","En gestión"))</f>
        <v>Terminado</v>
      </c>
      <c r="AD214" s="263"/>
      <c r="AE214" s="614">
        <v>39767341.340000004</v>
      </c>
      <c r="AF214" s="616" t="s">
        <v>1287</v>
      </c>
      <c r="AG214" s="616" t="s">
        <v>1288</v>
      </c>
      <c r="AH214" s="618">
        <v>26225448</v>
      </c>
      <c r="AI214" s="464">
        <v>26225448</v>
      </c>
      <c r="AJ214" s="607">
        <v>19669086</v>
      </c>
      <c r="AK214" s="610" t="s">
        <v>937</v>
      </c>
      <c r="AL214" s="610" t="s">
        <v>1251</v>
      </c>
      <c r="AM214" s="610" t="s">
        <v>1252</v>
      </c>
      <c r="AN214" s="610" t="s">
        <v>1253</v>
      </c>
    </row>
    <row r="215" spans="2:40" customFormat="1" ht="120" customHeight="1" x14ac:dyDescent="0.3">
      <c r="B215" s="423"/>
      <c r="C215" s="413"/>
      <c r="D215" s="415"/>
      <c r="E215" s="415"/>
      <c r="F215" s="145" t="s">
        <v>1304</v>
      </c>
      <c r="G215" s="171" t="s">
        <v>1305</v>
      </c>
      <c r="H215" s="172">
        <v>0.6</v>
      </c>
      <c r="I215" s="173">
        <v>44621</v>
      </c>
      <c r="J215" s="184" t="s">
        <v>1291</v>
      </c>
      <c r="K215" s="172">
        <v>0.3</v>
      </c>
      <c r="L215" s="105">
        <v>0.6</v>
      </c>
      <c r="M215" s="48">
        <v>0.8</v>
      </c>
      <c r="N215" s="172">
        <v>1</v>
      </c>
      <c r="O215" s="613"/>
      <c r="P215" s="613"/>
      <c r="Q215" s="64"/>
      <c r="R215" s="626"/>
      <c r="S215" s="344"/>
      <c r="T215" s="301">
        <v>1</v>
      </c>
      <c r="U215" s="222" t="s">
        <v>1306</v>
      </c>
      <c r="V215" s="214" t="s">
        <v>956</v>
      </c>
      <c r="W215" s="11" t="str">
        <f t="shared" si="21"/>
        <v>En gestión</v>
      </c>
      <c r="X215" s="11" t="str">
        <f t="shared" si="20"/>
        <v>Terminado</v>
      </c>
      <c r="Y215" s="634"/>
      <c r="Z215" s="637"/>
      <c r="AA215" s="637"/>
      <c r="AB215" s="640"/>
      <c r="AC215" s="545"/>
      <c r="AD215" s="264"/>
      <c r="AE215" s="614"/>
      <c r="AF215" s="616"/>
      <c r="AG215" s="616"/>
      <c r="AH215" s="619"/>
      <c r="AI215" s="465"/>
      <c r="AJ215" s="608"/>
      <c r="AK215" s="610"/>
      <c r="AL215" s="610"/>
      <c r="AM215" s="610"/>
      <c r="AN215" s="610"/>
    </row>
    <row r="216" spans="2:40" customFormat="1" ht="120" customHeight="1" x14ac:dyDescent="0.3">
      <c r="B216" s="423"/>
      <c r="C216" s="414"/>
      <c r="D216" s="349"/>
      <c r="E216" s="349"/>
      <c r="F216" s="145" t="s">
        <v>1307</v>
      </c>
      <c r="G216" s="171" t="s">
        <v>1308</v>
      </c>
      <c r="H216" s="172">
        <v>0.2</v>
      </c>
      <c r="I216" s="173">
        <v>44696</v>
      </c>
      <c r="J216" s="184">
        <v>44750</v>
      </c>
      <c r="K216" s="172">
        <v>0</v>
      </c>
      <c r="L216" s="105">
        <v>0.5</v>
      </c>
      <c r="M216" s="48">
        <v>1</v>
      </c>
      <c r="N216" s="172">
        <v>1</v>
      </c>
      <c r="O216" s="613"/>
      <c r="P216" s="613"/>
      <c r="Q216" s="64"/>
      <c r="R216" s="627"/>
      <c r="S216" s="379"/>
      <c r="T216" s="301">
        <v>1</v>
      </c>
      <c r="U216" s="223" t="s">
        <v>1295</v>
      </c>
      <c r="V216" s="214" t="s">
        <v>1309</v>
      </c>
      <c r="W216" s="11" t="str">
        <f t="shared" si="21"/>
        <v>Terminado</v>
      </c>
      <c r="X216" s="11" t="str">
        <f t="shared" si="20"/>
        <v>Terminado</v>
      </c>
      <c r="Y216" s="635"/>
      <c r="Z216" s="638"/>
      <c r="AA216" s="638"/>
      <c r="AB216" s="641"/>
      <c r="AC216" s="529"/>
      <c r="AD216" s="265"/>
      <c r="AE216" s="615"/>
      <c r="AF216" s="617"/>
      <c r="AG216" s="617"/>
      <c r="AH216" s="620"/>
      <c r="AI216" s="466"/>
      <c r="AJ216" s="609"/>
      <c r="AK216" s="611"/>
      <c r="AL216" s="611"/>
      <c r="AM216" s="611"/>
      <c r="AN216" s="611"/>
    </row>
    <row r="217" spans="2:40" customFormat="1" ht="120" customHeight="1" x14ac:dyDescent="0.25">
      <c r="B217" s="423"/>
      <c r="C217" s="412" t="s">
        <v>1310</v>
      </c>
      <c r="D217" s="348" t="s">
        <v>1311</v>
      </c>
      <c r="E217" s="348" t="s">
        <v>1312</v>
      </c>
      <c r="F217" s="145" t="s">
        <v>1313</v>
      </c>
      <c r="G217" s="171" t="s">
        <v>1314</v>
      </c>
      <c r="H217" s="172">
        <v>0.4</v>
      </c>
      <c r="I217" s="173">
        <v>44593</v>
      </c>
      <c r="J217" s="184">
        <v>44895</v>
      </c>
      <c r="K217" s="172">
        <v>0.25</v>
      </c>
      <c r="L217" s="105">
        <v>0.5</v>
      </c>
      <c r="M217" s="48">
        <v>0.75</v>
      </c>
      <c r="N217" s="172">
        <v>1</v>
      </c>
      <c r="O217" s="612" t="s">
        <v>1315</v>
      </c>
      <c r="P217" s="613">
        <v>6701607.5999999996</v>
      </c>
      <c r="Q217" s="64"/>
      <c r="R217" s="621">
        <v>0.5</v>
      </c>
      <c r="S217" s="623" t="s">
        <v>1316</v>
      </c>
      <c r="T217" s="301">
        <v>0.75</v>
      </c>
      <c r="U217" s="214" t="s">
        <v>1317</v>
      </c>
      <c r="V217" s="220" t="s">
        <v>1318</v>
      </c>
      <c r="W217" s="11" t="str">
        <f t="shared" si="21"/>
        <v>En gestión</v>
      </c>
      <c r="X217" s="11" t="str">
        <f t="shared" si="20"/>
        <v>En gestión</v>
      </c>
      <c r="Y217" s="255" t="s">
        <v>1319</v>
      </c>
      <c r="Z217" s="636">
        <f>SUMPRODUCT(H217:H219,T217:T219)</f>
        <v>0.30000000000000004</v>
      </c>
      <c r="AA217" s="636">
        <f>SUMPRODUCT(H217:H219,M217:M219)</f>
        <v>0.75000000000000011</v>
      </c>
      <c r="AB217" s="639" t="str">
        <f>IF(AA217&lt;1%,"Sin iniciar",IF(AA217=100%,"Terminado","En gestión"))</f>
        <v>En gestión</v>
      </c>
      <c r="AC217" s="760" t="str">
        <f>IF(Z217&lt;1%,"Sin iniciar",IF(Z217=100%,"Terminado","En gestión"))</f>
        <v>En gestión</v>
      </c>
      <c r="AD217" s="628" t="s">
        <v>1320</v>
      </c>
      <c r="AE217" s="614">
        <v>6298274.54</v>
      </c>
      <c r="AF217" s="616" t="s">
        <v>1321</v>
      </c>
      <c r="AG217" s="616" t="s">
        <v>1322</v>
      </c>
      <c r="AH217" s="618" t="s">
        <v>724</v>
      </c>
      <c r="AI217" s="604"/>
      <c r="AJ217" s="607"/>
      <c r="AK217" s="610" t="s">
        <v>992</v>
      </c>
      <c r="AL217" s="610" t="s">
        <v>992</v>
      </c>
      <c r="AM217" s="610" t="s">
        <v>992</v>
      </c>
      <c r="AN217" s="610" t="s">
        <v>992</v>
      </c>
    </row>
    <row r="218" spans="2:40" customFormat="1" ht="120" customHeight="1" x14ac:dyDescent="0.25">
      <c r="B218" s="423"/>
      <c r="C218" s="413"/>
      <c r="D218" s="415"/>
      <c r="E218" s="415"/>
      <c r="F218" s="145" t="s">
        <v>1323</v>
      </c>
      <c r="G218" s="171" t="s">
        <v>1324</v>
      </c>
      <c r="H218" s="172">
        <v>0.4</v>
      </c>
      <c r="I218" s="173">
        <v>44613</v>
      </c>
      <c r="J218" s="173">
        <v>44897</v>
      </c>
      <c r="K218" s="172">
        <v>0.25</v>
      </c>
      <c r="L218" s="105">
        <v>0.5</v>
      </c>
      <c r="M218" s="48">
        <v>0.75</v>
      </c>
      <c r="N218" s="172">
        <v>1</v>
      </c>
      <c r="O218" s="612"/>
      <c r="P218" s="613"/>
      <c r="Q218" s="64"/>
      <c r="R218" s="377"/>
      <c r="S218" s="610"/>
      <c r="T218" s="301">
        <v>0</v>
      </c>
      <c r="U218" s="214" t="s">
        <v>1325</v>
      </c>
      <c r="V218" s="220" t="s">
        <v>140</v>
      </c>
      <c r="W218" s="11" t="str">
        <f t="shared" si="21"/>
        <v>En gestión</v>
      </c>
      <c r="X218" s="11" t="str">
        <f t="shared" si="20"/>
        <v>Sin iniciar</v>
      </c>
      <c r="Y218" s="214" t="s">
        <v>1325</v>
      </c>
      <c r="Z218" s="637"/>
      <c r="AA218" s="637"/>
      <c r="AB218" s="640"/>
      <c r="AC218" s="761"/>
      <c r="AD218" s="344"/>
      <c r="AE218" s="614"/>
      <c r="AF218" s="616"/>
      <c r="AG218" s="616"/>
      <c r="AH218" s="619"/>
      <c r="AI218" s="605"/>
      <c r="AJ218" s="608"/>
      <c r="AK218" s="610"/>
      <c r="AL218" s="610"/>
      <c r="AM218" s="610"/>
      <c r="AN218" s="610"/>
    </row>
    <row r="219" spans="2:40" customFormat="1" ht="120" customHeight="1" x14ac:dyDescent="0.25">
      <c r="B219" s="424"/>
      <c r="C219" s="414"/>
      <c r="D219" s="349"/>
      <c r="E219" s="349"/>
      <c r="F219" s="145" t="s">
        <v>1326</v>
      </c>
      <c r="G219" s="171" t="s">
        <v>1327</v>
      </c>
      <c r="H219" s="172">
        <v>0.2</v>
      </c>
      <c r="I219" s="173">
        <v>44621</v>
      </c>
      <c r="J219" s="184">
        <v>44911</v>
      </c>
      <c r="K219" s="172">
        <v>0.25</v>
      </c>
      <c r="L219" s="105">
        <v>0.5</v>
      </c>
      <c r="M219" s="48">
        <v>0.75</v>
      </c>
      <c r="N219" s="172">
        <v>1</v>
      </c>
      <c r="O219" s="612"/>
      <c r="P219" s="613"/>
      <c r="Q219" s="64"/>
      <c r="R219" s="622"/>
      <c r="S219" s="624"/>
      <c r="T219" s="301">
        <v>0</v>
      </c>
      <c r="U219" s="214" t="s">
        <v>1325</v>
      </c>
      <c r="V219" s="220" t="s">
        <v>140</v>
      </c>
      <c r="W219" s="11" t="str">
        <f t="shared" si="21"/>
        <v>En gestión</v>
      </c>
      <c r="X219" s="11" t="str">
        <f t="shared" si="20"/>
        <v>Sin iniciar</v>
      </c>
      <c r="Y219" s="214" t="s">
        <v>1325</v>
      </c>
      <c r="Z219" s="638"/>
      <c r="AA219" s="638"/>
      <c r="AB219" s="864"/>
      <c r="AC219" s="865"/>
      <c r="AD219" s="629"/>
      <c r="AE219" s="615"/>
      <c r="AF219" s="617"/>
      <c r="AG219" s="617"/>
      <c r="AH219" s="620"/>
      <c r="AI219" s="606"/>
      <c r="AJ219" s="609"/>
      <c r="AK219" s="611"/>
      <c r="AL219" s="611"/>
      <c r="AM219" s="611"/>
      <c r="AN219" s="611"/>
    </row>
    <row r="220" spans="2:40" customFormat="1" ht="120" customHeight="1" x14ac:dyDescent="0.25">
      <c r="B220" s="388" t="s">
        <v>1328</v>
      </c>
      <c r="C220" s="416" t="s">
        <v>1329</v>
      </c>
      <c r="D220" s="417" t="s">
        <v>1330</v>
      </c>
      <c r="E220" s="417" t="s">
        <v>1331</v>
      </c>
      <c r="F220" s="106" t="s">
        <v>1332</v>
      </c>
      <c r="G220" s="118" t="s">
        <v>1333</v>
      </c>
      <c r="H220" s="96">
        <v>0.25</v>
      </c>
      <c r="I220" s="109">
        <v>44563</v>
      </c>
      <c r="J220" s="109">
        <v>44591</v>
      </c>
      <c r="K220" s="110">
        <v>1</v>
      </c>
      <c r="L220" s="99">
        <v>1</v>
      </c>
      <c r="M220" s="45">
        <v>1</v>
      </c>
      <c r="N220" s="110">
        <v>1</v>
      </c>
      <c r="O220" s="503">
        <v>111692887</v>
      </c>
      <c r="P220" s="503">
        <v>83107524</v>
      </c>
      <c r="Q220" s="52"/>
      <c r="R220" s="597">
        <v>0.75</v>
      </c>
      <c r="S220" s="601" t="s">
        <v>1334</v>
      </c>
      <c r="T220" s="304">
        <v>1</v>
      </c>
      <c r="U220" s="238" t="s">
        <v>1335</v>
      </c>
      <c r="V220" s="238" t="s">
        <v>58</v>
      </c>
      <c r="W220" s="11" t="str">
        <f t="shared" si="21"/>
        <v>Terminado</v>
      </c>
      <c r="X220" s="11" t="str">
        <f t="shared" si="20"/>
        <v>Terminado</v>
      </c>
      <c r="Y220" s="602" t="s">
        <v>1336</v>
      </c>
      <c r="Z220" s="603">
        <f>SUMPRODUCT(H220:H223,T220:T223)</f>
        <v>0.8125</v>
      </c>
      <c r="AA220" s="603">
        <f>SUMPRODUCT(H220:H223,M220:M223)</f>
        <v>0.8125</v>
      </c>
      <c r="AB220" s="585" t="str">
        <f>IF(AA220&lt;1%,"Sin iniciar",IF(AA220=100%,"Terminado","En gestión"))</f>
        <v>En gestión</v>
      </c>
      <c r="AC220" s="585" t="str">
        <f>IF(Z220&lt;1%,"Sin iniciar",IF(Z220=100%,"Terminado","En gestión"))</f>
        <v>En gestión</v>
      </c>
      <c r="AD220" s="588"/>
      <c r="AE220" s="571">
        <v>83107524</v>
      </c>
      <c r="AF220" s="567"/>
      <c r="AG220" s="567">
        <v>62330643</v>
      </c>
      <c r="AH220" s="459">
        <v>111581371.23</v>
      </c>
      <c r="AI220" s="567">
        <v>111349371.2</v>
      </c>
      <c r="AJ220" s="567">
        <v>73978597.040000007</v>
      </c>
      <c r="AK220" s="358" t="s">
        <v>1337</v>
      </c>
      <c r="AL220" s="358" t="s">
        <v>1338</v>
      </c>
      <c r="AM220" s="358" t="s">
        <v>1339</v>
      </c>
      <c r="AN220" s="358" t="s">
        <v>1340</v>
      </c>
    </row>
    <row r="221" spans="2:40" customFormat="1" ht="120" customHeight="1" x14ac:dyDescent="0.25">
      <c r="B221" s="389"/>
      <c r="C221" s="392"/>
      <c r="D221" s="359"/>
      <c r="E221" s="359"/>
      <c r="F221" s="112" t="s">
        <v>1341</v>
      </c>
      <c r="G221" s="113" t="s">
        <v>1342</v>
      </c>
      <c r="H221" s="102">
        <v>0.25</v>
      </c>
      <c r="I221" s="115">
        <v>44563</v>
      </c>
      <c r="J221" s="115">
        <v>44926</v>
      </c>
      <c r="K221" s="110">
        <v>0.25</v>
      </c>
      <c r="L221" s="105">
        <v>0.5</v>
      </c>
      <c r="M221" s="46">
        <v>0.75</v>
      </c>
      <c r="N221" s="116">
        <v>1</v>
      </c>
      <c r="O221" s="490"/>
      <c r="P221" s="490"/>
      <c r="Q221" s="52"/>
      <c r="R221" s="598"/>
      <c r="S221" s="460"/>
      <c r="T221" s="304">
        <v>0.75</v>
      </c>
      <c r="U221" s="238" t="s">
        <v>1343</v>
      </c>
      <c r="V221" s="238" t="s">
        <v>1344</v>
      </c>
      <c r="W221" s="11" t="str">
        <f t="shared" si="21"/>
        <v>En gestión</v>
      </c>
      <c r="X221" s="11" t="str">
        <f t="shared" si="20"/>
        <v>En gestión</v>
      </c>
      <c r="Y221" s="468"/>
      <c r="Z221" s="583"/>
      <c r="AA221" s="583"/>
      <c r="AB221" s="586"/>
      <c r="AC221" s="586"/>
      <c r="AD221" s="589"/>
      <c r="AE221" s="572"/>
      <c r="AF221" s="568"/>
      <c r="AG221" s="568"/>
      <c r="AH221" s="460"/>
      <c r="AI221" s="568"/>
      <c r="AJ221" s="568"/>
      <c r="AK221" s="359"/>
      <c r="AL221" s="359"/>
      <c r="AM221" s="359"/>
      <c r="AN221" s="359"/>
    </row>
    <row r="222" spans="2:40" customFormat="1" ht="120" customHeight="1" x14ac:dyDescent="0.25">
      <c r="B222" s="389"/>
      <c r="C222" s="392"/>
      <c r="D222" s="359"/>
      <c r="E222" s="359"/>
      <c r="F222" s="112" t="s">
        <v>1345</v>
      </c>
      <c r="G222" s="113" t="s">
        <v>1346</v>
      </c>
      <c r="H222" s="102">
        <v>0.25</v>
      </c>
      <c r="I222" s="115">
        <v>44563</v>
      </c>
      <c r="J222" s="115">
        <v>44926</v>
      </c>
      <c r="K222" s="116">
        <v>0.25</v>
      </c>
      <c r="L222" s="105">
        <v>0.5</v>
      </c>
      <c r="M222" s="46">
        <v>0.75</v>
      </c>
      <c r="N222" s="116">
        <v>1</v>
      </c>
      <c r="O222" s="490"/>
      <c r="P222" s="490"/>
      <c r="Q222" s="52"/>
      <c r="R222" s="598"/>
      <c r="S222" s="460"/>
      <c r="T222" s="304">
        <v>0.75</v>
      </c>
      <c r="U222" s="238" t="s">
        <v>1347</v>
      </c>
      <c r="V222" s="189" t="s">
        <v>1348</v>
      </c>
      <c r="W222" s="11" t="str">
        <f t="shared" si="21"/>
        <v>En gestión</v>
      </c>
      <c r="X222" s="11" t="str">
        <f t="shared" si="20"/>
        <v>En gestión</v>
      </c>
      <c r="Y222" s="468"/>
      <c r="Z222" s="583"/>
      <c r="AA222" s="583"/>
      <c r="AB222" s="586"/>
      <c r="AC222" s="586"/>
      <c r="AD222" s="589"/>
      <c r="AE222" s="572"/>
      <c r="AF222" s="568"/>
      <c r="AG222" s="568"/>
      <c r="AH222" s="460"/>
      <c r="AI222" s="568"/>
      <c r="AJ222" s="568"/>
      <c r="AK222" s="359"/>
      <c r="AL222" s="359"/>
      <c r="AM222" s="359"/>
      <c r="AN222" s="359"/>
    </row>
    <row r="223" spans="2:40" customFormat="1" ht="120" customHeight="1" x14ac:dyDescent="0.25">
      <c r="B223" s="389"/>
      <c r="C223" s="393"/>
      <c r="D223" s="360"/>
      <c r="E223" s="360"/>
      <c r="F223" s="112" t="s">
        <v>1349</v>
      </c>
      <c r="G223" s="113" t="s">
        <v>1350</v>
      </c>
      <c r="H223" s="102">
        <v>0.25</v>
      </c>
      <c r="I223" s="115">
        <v>44563</v>
      </c>
      <c r="J223" s="115">
        <v>44926</v>
      </c>
      <c r="K223" s="116">
        <v>0.25</v>
      </c>
      <c r="L223" s="105">
        <v>0.5</v>
      </c>
      <c r="M223" s="46">
        <v>0.75</v>
      </c>
      <c r="N223" s="116">
        <v>1</v>
      </c>
      <c r="O223" s="490"/>
      <c r="P223" s="490"/>
      <c r="Q223" s="53"/>
      <c r="R223" s="599"/>
      <c r="S223" s="503"/>
      <c r="T223" s="304">
        <v>0.75</v>
      </c>
      <c r="U223" s="238" t="s">
        <v>1351</v>
      </c>
      <c r="V223" s="189" t="s">
        <v>1352</v>
      </c>
      <c r="W223" s="11" t="str">
        <f t="shared" si="21"/>
        <v>En gestión</v>
      </c>
      <c r="X223" s="11" t="str">
        <f t="shared" si="20"/>
        <v>En gestión</v>
      </c>
      <c r="Y223" s="469"/>
      <c r="Z223" s="584"/>
      <c r="AA223" s="584"/>
      <c r="AB223" s="587"/>
      <c r="AC223" s="587"/>
      <c r="AD223" s="590"/>
      <c r="AE223" s="573"/>
      <c r="AF223" s="569"/>
      <c r="AG223" s="569"/>
      <c r="AH223" s="503"/>
      <c r="AI223" s="569"/>
      <c r="AJ223" s="569"/>
      <c r="AK223" s="360"/>
      <c r="AL223" s="360"/>
      <c r="AM223" s="360"/>
      <c r="AN223" s="360"/>
    </row>
    <row r="224" spans="2:40" customFormat="1" ht="120" customHeight="1" x14ac:dyDescent="0.25">
      <c r="B224" s="389"/>
      <c r="C224" s="391" t="s">
        <v>1353</v>
      </c>
      <c r="D224" s="358" t="s">
        <v>1354</v>
      </c>
      <c r="E224" s="358" t="s">
        <v>1355</v>
      </c>
      <c r="F224" s="112" t="s">
        <v>1356</v>
      </c>
      <c r="G224" s="113" t="s">
        <v>1333</v>
      </c>
      <c r="H224" s="102">
        <v>0.25</v>
      </c>
      <c r="I224" s="115">
        <v>44563</v>
      </c>
      <c r="J224" s="115">
        <v>44591</v>
      </c>
      <c r="K224" s="116">
        <v>1</v>
      </c>
      <c r="L224" s="105">
        <v>1</v>
      </c>
      <c r="M224" s="46">
        <v>1</v>
      </c>
      <c r="N224" s="116">
        <v>1</v>
      </c>
      <c r="O224" s="600">
        <v>4346292367</v>
      </c>
      <c r="P224" s="490">
        <v>237364116</v>
      </c>
      <c r="Q224" s="51"/>
      <c r="R224" s="597">
        <v>0.75</v>
      </c>
      <c r="S224" s="459" t="s">
        <v>1334</v>
      </c>
      <c r="T224" s="304">
        <v>1</v>
      </c>
      <c r="U224" s="238" t="s">
        <v>1335</v>
      </c>
      <c r="V224" s="238" t="s">
        <v>58</v>
      </c>
      <c r="W224" s="11" t="str">
        <f t="shared" si="21"/>
        <v>Terminado</v>
      </c>
      <c r="X224" s="11" t="str">
        <f t="shared" si="20"/>
        <v>Terminado</v>
      </c>
      <c r="Y224" s="467" t="s">
        <v>1357</v>
      </c>
      <c r="Z224" s="582">
        <f>SUMPRODUCT(H224:H227,T224:T227)</f>
        <v>0.8125</v>
      </c>
      <c r="AA224" s="582">
        <f>SUMPRODUCT(H224:H227,M224:M227)</f>
        <v>0.8125</v>
      </c>
      <c r="AB224" s="585" t="str">
        <f>IF(AA224&lt;1%,"Sin iniciar",IF(AA224=100%,"Terminado","En gestión"))</f>
        <v>En gestión</v>
      </c>
      <c r="AC224" s="585" t="str">
        <f>IF(Z224&lt;1%,"Sin iniciar",IF(Z224=100%,"Terminado","En gestión"))</f>
        <v>En gestión</v>
      </c>
      <c r="AD224" s="588"/>
      <c r="AE224" s="571">
        <v>237364116</v>
      </c>
      <c r="AF224" s="567"/>
      <c r="AG224" s="567">
        <v>178023087</v>
      </c>
      <c r="AH224" s="571">
        <v>4338399781.8500004</v>
      </c>
      <c r="AI224" s="567">
        <v>4319580130.2299995</v>
      </c>
      <c r="AJ224" s="567">
        <v>2878796661.4099998</v>
      </c>
      <c r="AK224" s="358" t="s">
        <v>1337</v>
      </c>
      <c r="AL224" s="358" t="s">
        <v>1338</v>
      </c>
      <c r="AM224" s="358" t="s">
        <v>1339</v>
      </c>
      <c r="AN224" s="358" t="s">
        <v>1358</v>
      </c>
    </row>
    <row r="225" spans="2:40" customFormat="1" ht="120" customHeight="1" x14ac:dyDescent="0.25">
      <c r="B225" s="389"/>
      <c r="C225" s="392"/>
      <c r="D225" s="359"/>
      <c r="E225" s="359"/>
      <c r="F225" s="112" t="s">
        <v>1359</v>
      </c>
      <c r="G225" s="113" t="s">
        <v>1342</v>
      </c>
      <c r="H225" s="102">
        <v>0.25</v>
      </c>
      <c r="I225" s="115">
        <v>44563</v>
      </c>
      <c r="J225" s="115">
        <v>44925</v>
      </c>
      <c r="K225" s="116">
        <v>0.25</v>
      </c>
      <c r="L225" s="105">
        <v>0.5</v>
      </c>
      <c r="M225" s="46">
        <v>0.75</v>
      </c>
      <c r="N225" s="116">
        <v>1</v>
      </c>
      <c r="O225" s="600"/>
      <c r="P225" s="490"/>
      <c r="Q225" s="52"/>
      <c r="R225" s="598"/>
      <c r="S225" s="460"/>
      <c r="T225" s="304">
        <v>0.75</v>
      </c>
      <c r="U225" s="238" t="s">
        <v>1360</v>
      </c>
      <c r="V225" s="189" t="s">
        <v>1361</v>
      </c>
      <c r="W225" s="11" t="str">
        <f t="shared" si="21"/>
        <v>En gestión</v>
      </c>
      <c r="X225" s="11" t="str">
        <f t="shared" si="20"/>
        <v>En gestión</v>
      </c>
      <c r="Y225" s="468"/>
      <c r="Z225" s="583"/>
      <c r="AA225" s="583"/>
      <c r="AB225" s="586"/>
      <c r="AC225" s="586"/>
      <c r="AD225" s="589"/>
      <c r="AE225" s="572"/>
      <c r="AF225" s="568"/>
      <c r="AG225" s="568"/>
      <c r="AH225" s="572"/>
      <c r="AI225" s="568"/>
      <c r="AJ225" s="568"/>
      <c r="AK225" s="359"/>
      <c r="AL225" s="359"/>
      <c r="AM225" s="359"/>
      <c r="AN225" s="359"/>
    </row>
    <row r="226" spans="2:40" customFormat="1" ht="120" customHeight="1" x14ac:dyDescent="0.25">
      <c r="B226" s="389"/>
      <c r="C226" s="392"/>
      <c r="D226" s="359"/>
      <c r="E226" s="359"/>
      <c r="F226" s="112" t="s">
        <v>1362</v>
      </c>
      <c r="G226" s="113" t="s">
        <v>1346</v>
      </c>
      <c r="H226" s="102">
        <v>0.25</v>
      </c>
      <c r="I226" s="115">
        <v>44563</v>
      </c>
      <c r="J226" s="115">
        <v>44925</v>
      </c>
      <c r="K226" s="116">
        <v>0.25</v>
      </c>
      <c r="L226" s="105">
        <v>0.5</v>
      </c>
      <c r="M226" s="46">
        <v>0.75</v>
      </c>
      <c r="N226" s="116">
        <v>1</v>
      </c>
      <c r="O226" s="600"/>
      <c r="P226" s="490"/>
      <c r="Q226" s="52"/>
      <c r="R226" s="598"/>
      <c r="S226" s="460"/>
      <c r="T226" s="304">
        <v>0.75</v>
      </c>
      <c r="U226" s="238" t="s">
        <v>1363</v>
      </c>
      <c r="V226" s="189" t="s">
        <v>1361</v>
      </c>
      <c r="W226" s="11" t="str">
        <f t="shared" si="21"/>
        <v>En gestión</v>
      </c>
      <c r="X226" s="11" t="str">
        <f t="shared" si="20"/>
        <v>En gestión</v>
      </c>
      <c r="Y226" s="468"/>
      <c r="Z226" s="583"/>
      <c r="AA226" s="583"/>
      <c r="AB226" s="586"/>
      <c r="AC226" s="586"/>
      <c r="AD226" s="589"/>
      <c r="AE226" s="572"/>
      <c r="AF226" s="568"/>
      <c r="AG226" s="568"/>
      <c r="AH226" s="572"/>
      <c r="AI226" s="568"/>
      <c r="AJ226" s="568"/>
      <c r="AK226" s="359"/>
      <c r="AL226" s="359"/>
      <c r="AM226" s="359"/>
      <c r="AN226" s="359"/>
    </row>
    <row r="227" spans="2:40" customFormat="1" ht="120" customHeight="1" x14ac:dyDescent="0.25">
      <c r="B227" s="389"/>
      <c r="C227" s="393"/>
      <c r="D227" s="360"/>
      <c r="E227" s="360"/>
      <c r="F227" s="112" t="s">
        <v>1364</v>
      </c>
      <c r="G227" s="113" t="s">
        <v>1350</v>
      </c>
      <c r="H227" s="102">
        <v>0.25</v>
      </c>
      <c r="I227" s="115">
        <v>44563</v>
      </c>
      <c r="J227" s="115">
        <v>44925</v>
      </c>
      <c r="K227" s="116">
        <v>0.25</v>
      </c>
      <c r="L227" s="105">
        <v>0.5</v>
      </c>
      <c r="M227" s="46">
        <v>0.75</v>
      </c>
      <c r="N227" s="116">
        <v>1</v>
      </c>
      <c r="O227" s="600"/>
      <c r="P227" s="490"/>
      <c r="Q227" s="53"/>
      <c r="R227" s="599"/>
      <c r="S227" s="503"/>
      <c r="T227" s="304">
        <v>0.75</v>
      </c>
      <c r="U227" s="238" t="s">
        <v>1365</v>
      </c>
      <c r="V227" s="189" t="s">
        <v>1361</v>
      </c>
      <c r="W227" s="11" t="str">
        <f t="shared" si="21"/>
        <v>En gestión</v>
      </c>
      <c r="X227" s="11" t="str">
        <f t="shared" si="20"/>
        <v>En gestión</v>
      </c>
      <c r="Y227" s="469"/>
      <c r="Z227" s="584"/>
      <c r="AA227" s="584"/>
      <c r="AB227" s="587"/>
      <c r="AC227" s="587"/>
      <c r="AD227" s="590"/>
      <c r="AE227" s="573"/>
      <c r="AF227" s="569"/>
      <c r="AG227" s="569"/>
      <c r="AH227" s="573"/>
      <c r="AI227" s="569"/>
      <c r="AJ227" s="569"/>
      <c r="AK227" s="360"/>
      <c r="AL227" s="360"/>
      <c r="AM227" s="360"/>
      <c r="AN227" s="360"/>
    </row>
    <row r="228" spans="2:40" customFormat="1" ht="120" customHeight="1" x14ac:dyDescent="0.25">
      <c r="B228" s="389"/>
      <c r="C228" s="391" t="s">
        <v>1366</v>
      </c>
      <c r="D228" s="358" t="s">
        <v>1367</v>
      </c>
      <c r="E228" s="358" t="s">
        <v>1355</v>
      </c>
      <c r="F228" s="112" t="s">
        <v>1368</v>
      </c>
      <c r="G228" s="113" t="s">
        <v>1333</v>
      </c>
      <c r="H228" s="102">
        <v>0.25</v>
      </c>
      <c r="I228" s="115">
        <v>44564</v>
      </c>
      <c r="J228" s="115">
        <v>44591</v>
      </c>
      <c r="K228" s="116">
        <v>1</v>
      </c>
      <c r="L228" s="105">
        <v>1</v>
      </c>
      <c r="M228" s="46">
        <v>1</v>
      </c>
      <c r="N228" s="116">
        <v>1</v>
      </c>
      <c r="O228" s="490">
        <v>44160000</v>
      </c>
      <c r="P228" s="490">
        <v>39545976</v>
      </c>
      <c r="Q228" s="51"/>
      <c r="R228" s="597">
        <v>0.75</v>
      </c>
      <c r="S228" s="459" t="s">
        <v>1334</v>
      </c>
      <c r="T228" s="304">
        <v>1</v>
      </c>
      <c r="U228" s="238" t="s">
        <v>1335</v>
      </c>
      <c r="V228" s="238" t="s">
        <v>58</v>
      </c>
      <c r="W228" s="11" t="str">
        <f t="shared" si="21"/>
        <v>Terminado</v>
      </c>
      <c r="X228" s="11" t="str">
        <f t="shared" si="20"/>
        <v>Terminado</v>
      </c>
      <c r="Y228" s="467" t="s">
        <v>1369</v>
      </c>
      <c r="Z228" s="582">
        <f>SUMPRODUCT(H228:H231,T228:T231)</f>
        <v>0.8125</v>
      </c>
      <c r="AA228" s="582">
        <f>SUMPRODUCT(H228:H231,M228:M231)</f>
        <v>0.8125</v>
      </c>
      <c r="AB228" s="585" t="str">
        <f>IF(AA228&lt;1%,"Sin iniciar",IF(AA228=100%,"Terminado","En gestión"))</f>
        <v>En gestión</v>
      </c>
      <c r="AC228" s="585" t="str">
        <f>IF(Z228&lt;1%,"Sin iniciar",IF(Z228=100%,"Terminado","En gestión"))</f>
        <v>En gestión</v>
      </c>
      <c r="AD228" s="588"/>
      <c r="AE228" s="571">
        <v>39545976</v>
      </c>
      <c r="AF228" s="567"/>
      <c r="AG228" s="567">
        <v>29659482</v>
      </c>
      <c r="AH228" s="571">
        <v>42752000</v>
      </c>
      <c r="AI228" s="567">
        <v>42752000</v>
      </c>
      <c r="AJ228" s="567">
        <v>26880000</v>
      </c>
      <c r="AK228" s="358" t="s">
        <v>1337</v>
      </c>
      <c r="AL228" s="358" t="s">
        <v>1370</v>
      </c>
      <c r="AM228" s="358" t="s">
        <v>1371</v>
      </c>
      <c r="AN228" s="358" t="s">
        <v>1372</v>
      </c>
    </row>
    <row r="229" spans="2:40" customFormat="1" ht="120" customHeight="1" x14ac:dyDescent="0.25">
      <c r="B229" s="389"/>
      <c r="C229" s="392"/>
      <c r="D229" s="359"/>
      <c r="E229" s="359"/>
      <c r="F229" s="112" t="s">
        <v>1373</v>
      </c>
      <c r="G229" s="113" t="s">
        <v>1342</v>
      </c>
      <c r="H229" s="102">
        <v>0.25</v>
      </c>
      <c r="I229" s="115">
        <v>44564</v>
      </c>
      <c r="J229" s="115">
        <v>44925</v>
      </c>
      <c r="K229" s="116">
        <v>0.25</v>
      </c>
      <c r="L229" s="105">
        <v>0.5</v>
      </c>
      <c r="M229" s="46">
        <v>0.75</v>
      </c>
      <c r="N229" s="116">
        <v>1</v>
      </c>
      <c r="O229" s="490"/>
      <c r="P229" s="490"/>
      <c r="Q229" s="52"/>
      <c r="R229" s="598"/>
      <c r="S229" s="460"/>
      <c r="T229" s="304">
        <v>0.75</v>
      </c>
      <c r="U229" s="238" t="s">
        <v>1374</v>
      </c>
      <c r="V229" s="238" t="s">
        <v>1375</v>
      </c>
      <c r="W229" s="11" t="str">
        <f t="shared" si="21"/>
        <v>En gestión</v>
      </c>
      <c r="X229" s="11" t="str">
        <f t="shared" si="20"/>
        <v>En gestión</v>
      </c>
      <c r="Y229" s="468"/>
      <c r="Z229" s="583"/>
      <c r="AA229" s="583"/>
      <c r="AB229" s="586"/>
      <c r="AC229" s="586"/>
      <c r="AD229" s="589"/>
      <c r="AE229" s="572"/>
      <c r="AF229" s="568"/>
      <c r="AG229" s="568"/>
      <c r="AH229" s="572"/>
      <c r="AI229" s="568"/>
      <c r="AJ229" s="568"/>
      <c r="AK229" s="359"/>
      <c r="AL229" s="359"/>
      <c r="AM229" s="359"/>
      <c r="AN229" s="359"/>
    </row>
    <row r="230" spans="2:40" customFormat="1" ht="120" customHeight="1" x14ac:dyDescent="0.25">
      <c r="B230" s="389"/>
      <c r="C230" s="392"/>
      <c r="D230" s="359"/>
      <c r="E230" s="359"/>
      <c r="F230" s="112" t="s">
        <v>1376</v>
      </c>
      <c r="G230" s="113" t="s">
        <v>1346</v>
      </c>
      <c r="H230" s="102">
        <v>0.25</v>
      </c>
      <c r="I230" s="115">
        <v>44564</v>
      </c>
      <c r="J230" s="115">
        <v>44925</v>
      </c>
      <c r="K230" s="116">
        <v>0.25</v>
      </c>
      <c r="L230" s="105">
        <v>0.5</v>
      </c>
      <c r="M230" s="46">
        <v>0.75</v>
      </c>
      <c r="N230" s="116">
        <v>1</v>
      </c>
      <c r="O230" s="490"/>
      <c r="P230" s="490"/>
      <c r="Q230" s="52"/>
      <c r="R230" s="598"/>
      <c r="S230" s="460"/>
      <c r="T230" s="304">
        <v>0.75</v>
      </c>
      <c r="U230" s="238" t="s">
        <v>1377</v>
      </c>
      <c r="V230" s="238" t="s">
        <v>1378</v>
      </c>
      <c r="W230" s="11" t="str">
        <f t="shared" si="21"/>
        <v>En gestión</v>
      </c>
      <c r="X230" s="11" t="str">
        <f t="shared" si="20"/>
        <v>En gestión</v>
      </c>
      <c r="Y230" s="468"/>
      <c r="Z230" s="583"/>
      <c r="AA230" s="583"/>
      <c r="AB230" s="586"/>
      <c r="AC230" s="586"/>
      <c r="AD230" s="589"/>
      <c r="AE230" s="572"/>
      <c r="AF230" s="568"/>
      <c r="AG230" s="568"/>
      <c r="AH230" s="572"/>
      <c r="AI230" s="568"/>
      <c r="AJ230" s="568"/>
      <c r="AK230" s="359"/>
      <c r="AL230" s="359"/>
      <c r="AM230" s="359"/>
      <c r="AN230" s="359"/>
    </row>
    <row r="231" spans="2:40" customFormat="1" ht="120" customHeight="1" x14ac:dyDescent="0.25">
      <c r="B231" s="389"/>
      <c r="C231" s="393"/>
      <c r="D231" s="360"/>
      <c r="E231" s="360"/>
      <c r="F231" s="112" t="s">
        <v>1379</v>
      </c>
      <c r="G231" s="113" t="s">
        <v>1350</v>
      </c>
      <c r="H231" s="102">
        <v>0.25</v>
      </c>
      <c r="I231" s="115">
        <v>44564</v>
      </c>
      <c r="J231" s="115">
        <v>44925</v>
      </c>
      <c r="K231" s="116">
        <v>0.25</v>
      </c>
      <c r="L231" s="105">
        <v>0.5</v>
      </c>
      <c r="M231" s="46">
        <v>0.75</v>
      </c>
      <c r="N231" s="116">
        <v>1</v>
      </c>
      <c r="O231" s="490"/>
      <c r="P231" s="490"/>
      <c r="Q231" s="53"/>
      <c r="R231" s="599"/>
      <c r="S231" s="503"/>
      <c r="T231" s="304">
        <v>0.75</v>
      </c>
      <c r="U231" s="238" t="s">
        <v>1380</v>
      </c>
      <c r="V231" s="238" t="s">
        <v>1381</v>
      </c>
      <c r="W231" s="11" t="str">
        <f t="shared" si="21"/>
        <v>En gestión</v>
      </c>
      <c r="X231" s="11" t="str">
        <f t="shared" si="20"/>
        <v>En gestión</v>
      </c>
      <c r="Y231" s="469"/>
      <c r="Z231" s="584"/>
      <c r="AA231" s="584"/>
      <c r="AB231" s="587"/>
      <c r="AC231" s="587"/>
      <c r="AD231" s="590"/>
      <c r="AE231" s="573"/>
      <c r="AF231" s="569"/>
      <c r="AG231" s="569"/>
      <c r="AH231" s="573"/>
      <c r="AI231" s="569"/>
      <c r="AJ231" s="569"/>
      <c r="AK231" s="360"/>
      <c r="AL231" s="360"/>
      <c r="AM231" s="360"/>
      <c r="AN231" s="360"/>
    </row>
    <row r="232" spans="2:40" customFormat="1" ht="120" customHeight="1" x14ac:dyDescent="0.25">
      <c r="B232" s="389"/>
      <c r="C232" s="391" t="s">
        <v>1382</v>
      </c>
      <c r="D232" s="358" t="s">
        <v>1383</v>
      </c>
      <c r="E232" s="358" t="s">
        <v>1355</v>
      </c>
      <c r="F232" s="112" t="s">
        <v>1384</v>
      </c>
      <c r="G232" s="113" t="s">
        <v>1333</v>
      </c>
      <c r="H232" s="102">
        <v>0.25</v>
      </c>
      <c r="I232" s="115">
        <v>44564</v>
      </c>
      <c r="J232" s="115">
        <v>44591</v>
      </c>
      <c r="K232" s="116">
        <v>1</v>
      </c>
      <c r="L232" s="105">
        <v>1</v>
      </c>
      <c r="M232" s="46">
        <v>1</v>
      </c>
      <c r="N232" s="116">
        <v>1</v>
      </c>
      <c r="O232" s="490">
        <v>38065000</v>
      </c>
      <c r="P232" s="490">
        <v>41956188</v>
      </c>
      <c r="Q232" s="51"/>
      <c r="R232" s="597">
        <v>0.75</v>
      </c>
      <c r="S232" s="459" t="s">
        <v>1334</v>
      </c>
      <c r="T232" s="304">
        <v>1</v>
      </c>
      <c r="U232" s="238" t="s">
        <v>1335</v>
      </c>
      <c r="V232" s="238" t="s">
        <v>58</v>
      </c>
      <c r="W232" s="11" t="str">
        <f t="shared" si="21"/>
        <v>Terminado</v>
      </c>
      <c r="X232" s="11" t="str">
        <f t="shared" si="20"/>
        <v>Terminado</v>
      </c>
      <c r="Y232" s="467" t="s">
        <v>1385</v>
      </c>
      <c r="Z232" s="582">
        <f>SUMPRODUCT(H232:H235,T232:T235)</f>
        <v>0.8125</v>
      </c>
      <c r="AA232" s="582">
        <f>SUMPRODUCT(H232:H235,M232:M235)</f>
        <v>0.8125</v>
      </c>
      <c r="AB232" s="585" t="str">
        <f>IF(AA232&lt;1%,"Sin iniciar",IF(AA232=100%,"Terminado","En gestión"))</f>
        <v>En gestión</v>
      </c>
      <c r="AC232" s="585" t="str">
        <f>IF(Z232&lt;1%,"Sin iniciar",IF(Z232=100%,"Terminado","En gestión"))</f>
        <v>En gestión</v>
      </c>
      <c r="AD232" s="588"/>
      <c r="AE232" s="571">
        <v>41956188</v>
      </c>
      <c r="AF232" s="567"/>
      <c r="AG232" s="567">
        <v>31467141</v>
      </c>
      <c r="AH232" s="571">
        <v>36851333</v>
      </c>
      <c r="AI232" s="567">
        <v>36851333</v>
      </c>
      <c r="AJ232" s="567">
        <v>23170000</v>
      </c>
      <c r="AK232" s="358" t="s">
        <v>1337</v>
      </c>
      <c r="AL232" s="358" t="s">
        <v>1370</v>
      </c>
      <c r="AM232" s="358" t="s">
        <v>1371</v>
      </c>
      <c r="AN232" s="358" t="s">
        <v>1386</v>
      </c>
    </row>
    <row r="233" spans="2:40" customFormat="1" ht="120" customHeight="1" x14ac:dyDescent="0.25">
      <c r="B233" s="389"/>
      <c r="C233" s="392"/>
      <c r="D233" s="359"/>
      <c r="E233" s="359"/>
      <c r="F233" s="112" t="s">
        <v>1387</v>
      </c>
      <c r="G233" s="113" t="s">
        <v>1342</v>
      </c>
      <c r="H233" s="102">
        <v>0.25</v>
      </c>
      <c r="I233" s="115">
        <v>44564</v>
      </c>
      <c r="J233" s="115">
        <v>44925</v>
      </c>
      <c r="K233" s="116">
        <v>0.25</v>
      </c>
      <c r="L233" s="105">
        <v>0.5</v>
      </c>
      <c r="M233" s="46">
        <v>0.75</v>
      </c>
      <c r="N233" s="116">
        <v>1</v>
      </c>
      <c r="O233" s="490"/>
      <c r="P233" s="490"/>
      <c r="Q233" s="52"/>
      <c r="R233" s="598"/>
      <c r="S233" s="460"/>
      <c r="T233" s="304">
        <v>0.75</v>
      </c>
      <c r="U233" s="238" t="s">
        <v>1388</v>
      </c>
      <c r="V233" s="238" t="s">
        <v>1389</v>
      </c>
      <c r="W233" s="11" t="str">
        <f t="shared" si="21"/>
        <v>En gestión</v>
      </c>
      <c r="X233" s="11" t="str">
        <f t="shared" si="20"/>
        <v>En gestión</v>
      </c>
      <c r="Y233" s="468"/>
      <c r="Z233" s="583"/>
      <c r="AA233" s="583"/>
      <c r="AB233" s="586"/>
      <c r="AC233" s="586"/>
      <c r="AD233" s="589"/>
      <c r="AE233" s="572"/>
      <c r="AF233" s="568"/>
      <c r="AG233" s="568"/>
      <c r="AH233" s="572"/>
      <c r="AI233" s="568"/>
      <c r="AJ233" s="568"/>
      <c r="AK233" s="359"/>
      <c r="AL233" s="359"/>
      <c r="AM233" s="359"/>
      <c r="AN233" s="359"/>
    </row>
    <row r="234" spans="2:40" customFormat="1" ht="120" customHeight="1" x14ac:dyDescent="0.25">
      <c r="B234" s="389"/>
      <c r="C234" s="392"/>
      <c r="D234" s="359"/>
      <c r="E234" s="359"/>
      <c r="F234" s="112" t="s">
        <v>1390</v>
      </c>
      <c r="G234" s="113" t="s">
        <v>1346</v>
      </c>
      <c r="H234" s="102">
        <v>0.25</v>
      </c>
      <c r="I234" s="115">
        <v>44564</v>
      </c>
      <c r="J234" s="115">
        <v>44925</v>
      </c>
      <c r="K234" s="116">
        <v>0.25</v>
      </c>
      <c r="L234" s="105">
        <v>0.5</v>
      </c>
      <c r="M234" s="46">
        <v>0.75</v>
      </c>
      <c r="N234" s="116">
        <v>1</v>
      </c>
      <c r="O234" s="490"/>
      <c r="P234" s="490"/>
      <c r="Q234" s="52"/>
      <c r="R234" s="598"/>
      <c r="S234" s="460"/>
      <c r="T234" s="304">
        <v>0.75</v>
      </c>
      <c r="U234" s="238" t="s">
        <v>1391</v>
      </c>
      <c r="V234" s="189" t="s">
        <v>1392</v>
      </c>
      <c r="W234" s="11" t="str">
        <f t="shared" si="21"/>
        <v>En gestión</v>
      </c>
      <c r="X234" s="11" t="str">
        <f t="shared" si="20"/>
        <v>En gestión</v>
      </c>
      <c r="Y234" s="468"/>
      <c r="Z234" s="583"/>
      <c r="AA234" s="583"/>
      <c r="AB234" s="586"/>
      <c r="AC234" s="586"/>
      <c r="AD234" s="589"/>
      <c r="AE234" s="572"/>
      <c r="AF234" s="568"/>
      <c r="AG234" s="568"/>
      <c r="AH234" s="572"/>
      <c r="AI234" s="568"/>
      <c r="AJ234" s="568"/>
      <c r="AK234" s="359"/>
      <c r="AL234" s="359"/>
      <c r="AM234" s="359"/>
      <c r="AN234" s="359"/>
    </row>
    <row r="235" spans="2:40" customFormat="1" ht="120" customHeight="1" x14ac:dyDescent="0.25">
      <c r="B235" s="389"/>
      <c r="C235" s="393"/>
      <c r="D235" s="360"/>
      <c r="E235" s="360"/>
      <c r="F235" s="112" t="s">
        <v>1393</v>
      </c>
      <c r="G235" s="113" t="s">
        <v>1350</v>
      </c>
      <c r="H235" s="102">
        <v>0.25</v>
      </c>
      <c r="I235" s="115">
        <v>44564</v>
      </c>
      <c r="J235" s="115">
        <v>44925</v>
      </c>
      <c r="K235" s="116">
        <v>0.25</v>
      </c>
      <c r="L235" s="105">
        <v>0.5</v>
      </c>
      <c r="M235" s="46">
        <v>0.75</v>
      </c>
      <c r="N235" s="116">
        <v>1</v>
      </c>
      <c r="O235" s="490"/>
      <c r="P235" s="490"/>
      <c r="Q235" s="53"/>
      <c r="R235" s="599"/>
      <c r="S235" s="503"/>
      <c r="T235" s="304">
        <v>0.75</v>
      </c>
      <c r="U235" s="238" t="s">
        <v>1394</v>
      </c>
      <c r="V235" s="189" t="s">
        <v>1395</v>
      </c>
      <c r="W235" s="11" t="str">
        <f t="shared" si="21"/>
        <v>En gestión</v>
      </c>
      <c r="X235" s="11" t="str">
        <f t="shared" si="20"/>
        <v>En gestión</v>
      </c>
      <c r="Y235" s="469"/>
      <c r="Z235" s="584"/>
      <c r="AA235" s="584"/>
      <c r="AB235" s="587"/>
      <c r="AC235" s="587"/>
      <c r="AD235" s="590"/>
      <c r="AE235" s="573"/>
      <c r="AF235" s="569"/>
      <c r="AG235" s="569"/>
      <c r="AH235" s="573"/>
      <c r="AI235" s="569"/>
      <c r="AJ235" s="569"/>
      <c r="AK235" s="360"/>
      <c r="AL235" s="360"/>
      <c r="AM235" s="360"/>
      <c r="AN235" s="360"/>
    </row>
    <row r="236" spans="2:40" customFormat="1" ht="120" customHeight="1" x14ac:dyDescent="0.25">
      <c r="B236" s="389"/>
      <c r="C236" s="391" t="s">
        <v>1396</v>
      </c>
      <c r="D236" s="358" t="s">
        <v>1397</v>
      </c>
      <c r="E236" s="358" t="s">
        <v>1355</v>
      </c>
      <c r="F236" s="112" t="s">
        <v>1398</v>
      </c>
      <c r="G236" s="113" t="s">
        <v>1333</v>
      </c>
      <c r="H236" s="102">
        <v>0.25</v>
      </c>
      <c r="I236" s="115">
        <v>44713</v>
      </c>
      <c r="J236" s="115">
        <v>44742</v>
      </c>
      <c r="K236" s="116">
        <v>0</v>
      </c>
      <c r="L236" s="105">
        <v>1</v>
      </c>
      <c r="M236" s="46">
        <v>1</v>
      </c>
      <c r="N236" s="116">
        <v>1</v>
      </c>
      <c r="O236" s="490">
        <v>970579589</v>
      </c>
      <c r="P236" s="490">
        <v>83861198.049999997</v>
      </c>
      <c r="Q236" s="51"/>
      <c r="R236" s="597">
        <v>0.4</v>
      </c>
      <c r="S236" s="459" t="s">
        <v>1399</v>
      </c>
      <c r="T236" s="304">
        <v>1</v>
      </c>
      <c r="U236" s="238" t="s">
        <v>1400</v>
      </c>
      <c r="V236" s="238" t="s">
        <v>58</v>
      </c>
      <c r="W236" s="11" t="str">
        <f t="shared" si="21"/>
        <v>Terminado</v>
      </c>
      <c r="X236" s="11" t="str">
        <f t="shared" si="20"/>
        <v>Terminado</v>
      </c>
      <c r="Y236" s="467" t="s">
        <v>1401</v>
      </c>
      <c r="Z236" s="582">
        <f>SUMPRODUCT(H236:H239,T236:T239)</f>
        <v>0.5</v>
      </c>
      <c r="AA236" s="582">
        <f>SUMPRODUCT(H236:H239,M236:M239)</f>
        <v>0.5</v>
      </c>
      <c r="AB236" s="585" t="str">
        <f>IF(AA236&lt;1%,"Sin iniciar",IF(AA236=100%,"Terminado","En gestión"))</f>
        <v>En gestión</v>
      </c>
      <c r="AC236" s="585" t="str">
        <f>IF(Z236&lt;1%,"Sin iniciar",IF(Z236=100%,"Terminado","En gestión"))</f>
        <v>En gestión</v>
      </c>
      <c r="AD236" s="588"/>
      <c r="AE236" s="571">
        <v>83861198.049999997</v>
      </c>
      <c r="AF236" s="567"/>
      <c r="AG236" s="567">
        <v>47920685</v>
      </c>
      <c r="AH236" s="571">
        <v>964842255</v>
      </c>
      <c r="AI236" s="567">
        <v>982384604</v>
      </c>
      <c r="AJ236" s="567">
        <v>288076788.94999999</v>
      </c>
      <c r="AK236" s="358" t="s">
        <v>1337</v>
      </c>
      <c r="AL236" s="358" t="s">
        <v>1402</v>
      </c>
      <c r="AM236" s="358" t="s">
        <v>1403</v>
      </c>
      <c r="AN236" s="358" t="s">
        <v>1404</v>
      </c>
    </row>
    <row r="237" spans="2:40" customFormat="1" ht="120" customHeight="1" x14ac:dyDescent="0.25">
      <c r="B237" s="389"/>
      <c r="C237" s="392"/>
      <c r="D237" s="359"/>
      <c r="E237" s="359"/>
      <c r="F237" s="112" t="s">
        <v>1405</v>
      </c>
      <c r="G237" s="113" t="s">
        <v>1342</v>
      </c>
      <c r="H237" s="102">
        <v>0.25</v>
      </c>
      <c r="I237" s="115">
        <v>44774</v>
      </c>
      <c r="J237" s="115">
        <v>44925</v>
      </c>
      <c r="K237" s="116">
        <v>0</v>
      </c>
      <c r="L237" s="105">
        <v>0</v>
      </c>
      <c r="M237" s="46">
        <v>0.4</v>
      </c>
      <c r="N237" s="116">
        <v>1</v>
      </c>
      <c r="O237" s="490"/>
      <c r="P237" s="490"/>
      <c r="Q237" s="52"/>
      <c r="R237" s="598"/>
      <c r="S237" s="460"/>
      <c r="T237" s="304">
        <v>0.4</v>
      </c>
      <c r="U237" s="238" t="s">
        <v>1406</v>
      </c>
      <c r="V237" s="238" t="s">
        <v>1407</v>
      </c>
      <c r="W237" s="11" t="str">
        <f t="shared" si="21"/>
        <v>En gestión</v>
      </c>
      <c r="X237" s="11" t="str">
        <f t="shared" si="20"/>
        <v>En gestión</v>
      </c>
      <c r="Y237" s="468"/>
      <c r="Z237" s="583"/>
      <c r="AA237" s="583"/>
      <c r="AB237" s="586"/>
      <c r="AC237" s="586"/>
      <c r="AD237" s="589"/>
      <c r="AE237" s="572"/>
      <c r="AF237" s="568"/>
      <c r="AG237" s="568"/>
      <c r="AH237" s="572"/>
      <c r="AI237" s="568"/>
      <c r="AJ237" s="568"/>
      <c r="AK237" s="359"/>
      <c r="AL237" s="359"/>
      <c r="AM237" s="359"/>
      <c r="AN237" s="359"/>
    </row>
    <row r="238" spans="2:40" customFormat="1" ht="120" customHeight="1" x14ac:dyDescent="0.25">
      <c r="B238" s="389"/>
      <c r="C238" s="392"/>
      <c r="D238" s="359"/>
      <c r="E238" s="359"/>
      <c r="F238" s="112" t="s">
        <v>1408</v>
      </c>
      <c r="G238" s="113" t="s">
        <v>1346</v>
      </c>
      <c r="H238" s="102">
        <v>0.25</v>
      </c>
      <c r="I238" s="115">
        <v>44774</v>
      </c>
      <c r="J238" s="115">
        <v>44925</v>
      </c>
      <c r="K238" s="116">
        <v>0</v>
      </c>
      <c r="L238" s="105">
        <v>0</v>
      </c>
      <c r="M238" s="46">
        <v>0.3</v>
      </c>
      <c r="N238" s="116">
        <v>1</v>
      </c>
      <c r="O238" s="490"/>
      <c r="P238" s="490"/>
      <c r="Q238" s="52"/>
      <c r="R238" s="598"/>
      <c r="S238" s="460"/>
      <c r="T238" s="304">
        <v>0.3</v>
      </c>
      <c r="U238" s="238" t="s">
        <v>1409</v>
      </c>
      <c r="V238" s="238" t="s">
        <v>1407</v>
      </c>
      <c r="W238" s="11" t="str">
        <f t="shared" si="21"/>
        <v>En gestión</v>
      </c>
      <c r="X238" s="11" t="str">
        <f t="shared" si="20"/>
        <v>En gestión</v>
      </c>
      <c r="Y238" s="468"/>
      <c r="Z238" s="583"/>
      <c r="AA238" s="583"/>
      <c r="AB238" s="586"/>
      <c r="AC238" s="586"/>
      <c r="AD238" s="589"/>
      <c r="AE238" s="572"/>
      <c r="AF238" s="568"/>
      <c r="AG238" s="568"/>
      <c r="AH238" s="572"/>
      <c r="AI238" s="568"/>
      <c r="AJ238" s="568"/>
      <c r="AK238" s="359"/>
      <c r="AL238" s="359"/>
      <c r="AM238" s="359"/>
      <c r="AN238" s="359"/>
    </row>
    <row r="239" spans="2:40" customFormat="1" ht="120" customHeight="1" x14ac:dyDescent="0.25">
      <c r="B239" s="389"/>
      <c r="C239" s="393"/>
      <c r="D239" s="360"/>
      <c r="E239" s="360"/>
      <c r="F239" s="112" t="s">
        <v>1410</v>
      </c>
      <c r="G239" s="113" t="s">
        <v>1350</v>
      </c>
      <c r="H239" s="102">
        <v>0.25</v>
      </c>
      <c r="I239" s="115">
        <v>44774</v>
      </c>
      <c r="J239" s="115">
        <v>44925</v>
      </c>
      <c r="K239" s="116">
        <v>0</v>
      </c>
      <c r="L239" s="105">
        <v>0</v>
      </c>
      <c r="M239" s="46">
        <v>0.3</v>
      </c>
      <c r="N239" s="116">
        <v>1</v>
      </c>
      <c r="O239" s="490"/>
      <c r="P239" s="490"/>
      <c r="Q239" s="53"/>
      <c r="R239" s="599"/>
      <c r="S239" s="503"/>
      <c r="T239" s="304">
        <v>0.3</v>
      </c>
      <c r="U239" s="238" t="s">
        <v>1411</v>
      </c>
      <c r="V239" s="238" t="s">
        <v>1407</v>
      </c>
      <c r="W239" s="11" t="str">
        <f t="shared" si="21"/>
        <v>En gestión</v>
      </c>
      <c r="X239" s="11" t="str">
        <f t="shared" si="20"/>
        <v>En gestión</v>
      </c>
      <c r="Y239" s="469"/>
      <c r="Z239" s="584"/>
      <c r="AA239" s="584"/>
      <c r="AB239" s="587"/>
      <c r="AC239" s="587"/>
      <c r="AD239" s="590"/>
      <c r="AE239" s="573"/>
      <c r="AF239" s="569"/>
      <c r="AG239" s="569"/>
      <c r="AH239" s="573"/>
      <c r="AI239" s="569"/>
      <c r="AJ239" s="569"/>
      <c r="AK239" s="360"/>
      <c r="AL239" s="360"/>
      <c r="AM239" s="360"/>
      <c r="AN239" s="360"/>
    </row>
    <row r="240" spans="2:40" customFormat="1" ht="120" customHeight="1" x14ac:dyDescent="0.25">
      <c r="B240" s="389"/>
      <c r="C240" s="391" t="s">
        <v>1412</v>
      </c>
      <c r="D240" s="358" t="s">
        <v>1413</v>
      </c>
      <c r="E240" s="358" t="s">
        <v>1355</v>
      </c>
      <c r="F240" s="112" t="s">
        <v>1414</v>
      </c>
      <c r="G240" s="113" t="s">
        <v>1333</v>
      </c>
      <c r="H240" s="102">
        <v>0.25</v>
      </c>
      <c r="I240" s="115">
        <v>44564</v>
      </c>
      <c r="J240" s="115">
        <v>44591</v>
      </c>
      <c r="K240" s="116">
        <v>1</v>
      </c>
      <c r="L240" s="105">
        <v>1</v>
      </c>
      <c r="M240" s="46">
        <v>1</v>
      </c>
      <c r="N240" s="116">
        <v>1</v>
      </c>
      <c r="O240" s="490">
        <v>2023105492</v>
      </c>
      <c r="P240" s="490">
        <v>76056852</v>
      </c>
      <c r="Q240" s="594"/>
      <c r="R240" s="355">
        <v>0.75</v>
      </c>
      <c r="S240" s="358" t="s">
        <v>1334</v>
      </c>
      <c r="T240" s="304">
        <v>1</v>
      </c>
      <c r="U240" s="238" t="s">
        <v>1335</v>
      </c>
      <c r="V240" s="238" t="s">
        <v>58</v>
      </c>
      <c r="W240" s="11" t="str">
        <f t="shared" si="21"/>
        <v>Terminado</v>
      </c>
      <c r="X240" s="11" t="str">
        <f t="shared" si="20"/>
        <v>Terminado</v>
      </c>
      <c r="Y240" s="467" t="s">
        <v>1415</v>
      </c>
      <c r="Z240" s="582">
        <f>SUMPRODUCT(H240:H243,T240:T243)</f>
        <v>0.8125</v>
      </c>
      <c r="AA240" s="582">
        <f>SUMPRODUCT(H240:H243,M240:M243)</f>
        <v>0.8125</v>
      </c>
      <c r="AB240" s="585" t="str">
        <f>IF(AA240&lt;1%,"Sin iniciar",IF(AA240=100%,"Terminado","En gestión"))</f>
        <v>En gestión</v>
      </c>
      <c r="AC240" s="585" t="str">
        <f>IF(Z240&lt;1%,"Sin iniciar",IF(Z240=100%,"Terminado","En gestión"))</f>
        <v>En gestión</v>
      </c>
      <c r="AD240" s="588"/>
      <c r="AE240" s="571">
        <v>76056852</v>
      </c>
      <c r="AF240" s="567"/>
      <c r="AG240" s="567">
        <v>57042639</v>
      </c>
      <c r="AH240" s="571">
        <v>2008003161</v>
      </c>
      <c r="AI240" s="567">
        <v>2008073180</v>
      </c>
      <c r="AJ240" s="567">
        <v>1370043699.48</v>
      </c>
      <c r="AK240" s="358" t="s">
        <v>1337</v>
      </c>
      <c r="AL240" s="358" t="s">
        <v>1402</v>
      </c>
      <c r="AM240" s="358" t="s">
        <v>1403</v>
      </c>
      <c r="AN240" s="358" t="s">
        <v>1416</v>
      </c>
    </row>
    <row r="241" spans="2:40" customFormat="1" ht="120" customHeight="1" x14ac:dyDescent="0.25">
      <c r="B241" s="389"/>
      <c r="C241" s="392"/>
      <c r="D241" s="359"/>
      <c r="E241" s="359"/>
      <c r="F241" s="112" t="s">
        <v>1417</v>
      </c>
      <c r="G241" s="113" t="s">
        <v>1342</v>
      </c>
      <c r="H241" s="102">
        <v>0.25</v>
      </c>
      <c r="I241" s="115">
        <v>44564</v>
      </c>
      <c r="J241" s="115">
        <v>44925</v>
      </c>
      <c r="K241" s="116">
        <v>0.25</v>
      </c>
      <c r="L241" s="105">
        <v>0.5</v>
      </c>
      <c r="M241" s="46">
        <v>0.75</v>
      </c>
      <c r="N241" s="116">
        <v>1</v>
      </c>
      <c r="O241" s="490"/>
      <c r="P241" s="490"/>
      <c r="Q241" s="595"/>
      <c r="R241" s="356"/>
      <c r="S241" s="359"/>
      <c r="T241" s="304">
        <v>0.75</v>
      </c>
      <c r="U241" s="238" t="s">
        <v>1418</v>
      </c>
      <c r="V241" s="189" t="s">
        <v>1419</v>
      </c>
      <c r="W241" s="11" t="str">
        <f t="shared" si="21"/>
        <v>En gestión</v>
      </c>
      <c r="X241" s="11" t="str">
        <f t="shared" si="20"/>
        <v>En gestión</v>
      </c>
      <c r="Y241" s="468"/>
      <c r="Z241" s="583"/>
      <c r="AA241" s="583"/>
      <c r="AB241" s="586"/>
      <c r="AC241" s="586"/>
      <c r="AD241" s="589"/>
      <c r="AE241" s="572"/>
      <c r="AF241" s="568"/>
      <c r="AG241" s="568"/>
      <c r="AH241" s="572"/>
      <c r="AI241" s="568"/>
      <c r="AJ241" s="568"/>
      <c r="AK241" s="359"/>
      <c r="AL241" s="359"/>
      <c r="AM241" s="359"/>
      <c r="AN241" s="359"/>
    </row>
    <row r="242" spans="2:40" customFormat="1" ht="120" customHeight="1" x14ac:dyDescent="0.25">
      <c r="B242" s="389"/>
      <c r="C242" s="392"/>
      <c r="D242" s="359"/>
      <c r="E242" s="359"/>
      <c r="F242" s="112" t="s">
        <v>1420</v>
      </c>
      <c r="G242" s="113" t="s">
        <v>1346</v>
      </c>
      <c r="H242" s="102">
        <v>0.25</v>
      </c>
      <c r="I242" s="115">
        <v>44564</v>
      </c>
      <c r="J242" s="115">
        <v>44925</v>
      </c>
      <c r="K242" s="116">
        <v>0.25</v>
      </c>
      <c r="L242" s="105">
        <v>0.5</v>
      </c>
      <c r="M242" s="46">
        <v>0.75</v>
      </c>
      <c r="N242" s="116">
        <v>1</v>
      </c>
      <c r="O242" s="490"/>
      <c r="P242" s="490"/>
      <c r="Q242" s="595"/>
      <c r="R242" s="356"/>
      <c r="S242" s="359"/>
      <c r="T242" s="304">
        <v>0.75</v>
      </c>
      <c r="U242" s="238" t="s">
        <v>1421</v>
      </c>
      <c r="V242" s="189" t="s">
        <v>1422</v>
      </c>
      <c r="W242" s="11" t="str">
        <f t="shared" si="21"/>
        <v>En gestión</v>
      </c>
      <c r="X242" s="11" t="str">
        <f t="shared" si="20"/>
        <v>En gestión</v>
      </c>
      <c r="Y242" s="468"/>
      <c r="Z242" s="583"/>
      <c r="AA242" s="583"/>
      <c r="AB242" s="586"/>
      <c r="AC242" s="586"/>
      <c r="AD242" s="589"/>
      <c r="AE242" s="572"/>
      <c r="AF242" s="568"/>
      <c r="AG242" s="568"/>
      <c r="AH242" s="572"/>
      <c r="AI242" s="568"/>
      <c r="AJ242" s="568"/>
      <c r="AK242" s="359"/>
      <c r="AL242" s="359"/>
      <c r="AM242" s="359"/>
      <c r="AN242" s="359"/>
    </row>
    <row r="243" spans="2:40" customFormat="1" ht="120" customHeight="1" x14ac:dyDescent="0.25">
      <c r="B243" s="389"/>
      <c r="C243" s="393"/>
      <c r="D243" s="360"/>
      <c r="E243" s="360"/>
      <c r="F243" s="112" t="s">
        <v>1423</v>
      </c>
      <c r="G243" s="113" t="s">
        <v>1350</v>
      </c>
      <c r="H243" s="102">
        <v>0.25</v>
      </c>
      <c r="I243" s="115">
        <v>44564</v>
      </c>
      <c r="J243" s="115">
        <v>44925</v>
      </c>
      <c r="K243" s="116">
        <v>0.25</v>
      </c>
      <c r="L243" s="105">
        <v>0.5</v>
      </c>
      <c r="M243" s="46">
        <v>0.75</v>
      </c>
      <c r="N243" s="116">
        <v>1</v>
      </c>
      <c r="O243" s="490"/>
      <c r="P243" s="490"/>
      <c r="Q243" s="596"/>
      <c r="R243" s="357"/>
      <c r="S243" s="360"/>
      <c r="T243" s="304">
        <v>0.75</v>
      </c>
      <c r="U243" s="238" t="s">
        <v>1406</v>
      </c>
      <c r="V243" s="189" t="s">
        <v>1424</v>
      </c>
      <c r="W243" s="11" t="str">
        <f t="shared" si="21"/>
        <v>En gestión</v>
      </c>
      <c r="X243" s="11" t="str">
        <f t="shared" si="20"/>
        <v>En gestión</v>
      </c>
      <c r="Y243" s="469"/>
      <c r="Z243" s="584"/>
      <c r="AA243" s="584"/>
      <c r="AB243" s="587"/>
      <c r="AC243" s="587"/>
      <c r="AD243" s="590"/>
      <c r="AE243" s="573"/>
      <c r="AF243" s="569"/>
      <c r="AG243" s="569"/>
      <c r="AH243" s="573"/>
      <c r="AI243" s="569"/>
      <c r="AJ243" s="569"/>
      <c r="AK243" s="360"/>
      <c r="AL243" s="360"/>
      <c r="AM243" s="360"/>
      <c r="AN243" s="360"/>
    </row>
    <row r="244" spans="2:40" customFormat="1" ht="120" customHeight="1" x14ac:dyDescent="0.25">
      <c r="B244" s="389"/>
      <c r="C244" s="391" t="s">
        <v>1425</v>
      </c>
      <c r="D244" s="358" t="s">
        <v>1426</v>
      </c>
      <c r="E244" s="358" t="s">
        <v>1355</v>
      </c>
      <c r="F244" s="112" t="s">
        <v>1427</v>
      </c>
      <c r="G244" s="113" t="s">
        <v>1333</v>
      </c>
      <c r="H244" s="102">
        <v>0.25</v>
      </c>
      <c r="I244" s="115">
        <v>44564</v>
      </c>
      <c r="J244" s="115">
        <v>44591</v>
      </c>
      <c r="K244" s="116">
        <v>1</v>
      </c>
      <c r="L244" s="105">
        <v>1</v>
      </c>
      <c r="M244" s="46">
        <v>1</v>
      </c>
      <c r="N244" s="116">
        <v>1</v>
      </c>
      <c r="O244" s="490">
        <v>0</v>
      </c>
      <c r="P244" s="490">
        <v>17718475.200000003</v>
      </c>
      <c r="Q244" s="51"/>
      <c r="R244" s="597">
        <v>0.75</v>
      </c>
      <c r="S244" s="459" t="s">
        <v>1334</v>
      </c>
      <c r="T244" s="304">
        <v>1</v>
      </c>
      <c r="U244" s="238" t="s">
        <v>1335</v>
      </c>
      <c r="V244" s="238" t="s">
        <v>58</v>
      </c>
      <c r="W244" s="11" t="str">
        <f t="shared" si="21"/>
        <v>Terminado</v>
      </c>
      <c r="X244" s="11" t="str">
        <f t="shared" si="20"/>
        <v>Terminado</v>
      </c>
      <c r="Y244" s="467" t="s">
        <v>1415</v>
      </c>
      <c r="Z244" s="582">
        <f>SUMPRODUCT(H244:H247,T244:T247)</f>
        <v>0.8125</v>
      </c>
      <c r="AA244" s="582">
        <f>SUMPRODUCT(H244:H247,M244:M247)</f>
        <v>0.8125</v>
      </c>
      <c r="AB244" s="585" t="str">
        <f>IF(AA244&lt;1%,"Sin iniciar",IF(AA244=100%,"Terminado","En gestión"))</f>
        <v>En gestión</v>
      </c>
      <c r="AC244" s="585" t="str">
        <f>IF(Z244&lt;1%,"Sin iniciar",IF(Z244=100%,"Terminado","En gestión"))</f>
        <v>En gestión</v>
      </c>
      <c r="AD244" s="588"/>
      <c r="AE244" s="571">
        <v>17718475.200000003</v>
      </c>
      <c r="AF244" s="567"/>
      <c r="AG244" s="567">
        <v>13288856</v>
      </c>
      <c r="AH244" s="571"/>
      <c r="AI244" s="567"/>
      <c r="AJ244" s="567"/>
      <c r="AK244" s="358" t="s">
        <v>1337</v>
      </c>
      <c r="AL244" s="358" t="s">
        <v>1428</v>
      </c>
      <c r="AM244" s="358" t="s">
        <v>1429</v>
      </c>
      <c r="AN244" s="358" t="s">
        <v>1430</v>
      </c>
    </row>
    <row r="245" spans="2:40" customFormat="1" ht="120" customHeight="1" x14ac:dyDescent="0.25">
      <c r="B245" s="389"/>
      <c r="C245" s="392"/>
      <c r="D245" s="359"/>
      <c r="E245" s="359"/>
      <c r="F245" s="112" t="s">
        <v>1431</v>
      </c>
      <c r="G245" s="113" t="s">
        <v>1342</v>
      </c>
      <c r="H245" s="102">
        <v>0.25</v>
      </c>
      <c r="I245" s="115">
        <v>44564</v>
      </c>
      <c r="J245" s="115">
        <v>44925</v>
      </c>
      <c r="K245" s="116">
        <v>0.25</v>
      </c>
      <c r="L245" s="105">
        <v>0.5</v>
      </c>
      <c r="M245" s="46">
        <v>0.75</v>
      </c>
      <c r="N245" s="116">
        <v>1</v>
      </c>
      <c r="O245" s="490"/>
      <c r="P245" s="490"/>
      <c r="Q245" s="52"/>
      <c r="R245" s="598"/>
      <c r="S245" s="460"/>
      <c r="T245" s="304">
        <v>0.75</v>
      </c>
      <c r="U245" s="238" t="s">
        <v>1432</v>
      </c>
      <c r="V245" s="238" t="s">
        <v>1433</v>
      </c>
      <c r="W245" s="11" t="str">
        <f t="shared" si="21"/>
        <v>En gestión</v>
      </c>
      <c r="X245" s="11" t="str">
        <f t="shared" si="20"/>
        <v>En gestión</v>
      </c>
      <c r="Y245" s="468"/>
      <c r="Z245" s="583"/>
      <c r="AA245" s="583"/>
      <c r="AB245" s="586"/>
      <c r="AC245" s="586"/>
      <c r="AD245" s="589"/>
      <c r="AE245" s="572"/>
      <c r="AF245" s="568"/>
      <c r="AG245" s="568"/>
      <c r="AH245" s="572"/>
      <c r="AI245" s="568"/>
      <c r="AJ245" s="568"/>
      <c r="AK245" s="359"/>
      <c r="AL245" s="359"/>
      <c r="AM245" s="359"/>
      <c r="AN245" s="359"/>
    </row>
    <row r="246" spans="2:40" customFormat="1" ht="120" customHeight="1" x14ac:dyDescent="0.25">
      <c r="B246" s="389"/>
      <c r="C246" s="392"/>
      <c r="D246" s="359"/>
      <c r="E246" s="359"/>
      <c r="F246" s="112" t="s">
        <v>1434</v>
      </c>
      <c r="G246" s="113" t="s">
        <v>1346</v>
      </c>
      <c r="H246" s="102">
        <v>0.25</v>
      </c>
      <c r="I246" s="115">
        <v>44564</v>
      </c>
      <c r="J246" s="115">
        <v>44925</v>
      </c>
      <c r="K246" s="116">
        <v>0.25</v>
      </c>
      <c r="L246" s="105">
        <v>0.5</v>
      </c>
      <c r="M246" s="46">
        <v>0.75</v>
      </c>
      <c r="N246" s="116">
        <v>1</v>
      </c>
      <c r="O246" s="490"/>
      <c r="P246" s="490"/>
      <c r="Q246" s="52"/>
      <c r="R246" s="598"/>
      <c r="S246" s="460"/>
      <c r="T246" s="304">
        <v>0.75</v>
      </c>
      <c r="U246" s="238" t="s">
        <v>1435</v>
      </c>
      <c r="V246" s="238" t="s">
        <v>1436</v>
      </c>
      <c r="W246" s="11" t="str">
        <f t="shared" si="21"/>
        <v>En gestión</v>
      </c>
      <c r="X246" s="11" t="str">
        <f t="shared" si="20"/>
        <v>En gestión</v>
      </c>
      <c r="Y246" s="468"/>
      <c r="Z246" s="583"/>
      <c r="AA246" s="583"/>
      <c r="AB246" s="586"/>
      <c r="AC246" s="586"/>
      <c r="AD246" s="589"/>
      <c r="AE246" s="572"/>
      <c r="AF246" s="568"/>
      <c r="AG246" s="568"/>
      <c r="AH246" s="572"/>
      <c r="AI246" s="568"/>
      <c r="AJ246" s="568"/>
      <c r="AK246" s="359"/>
      <c r="AL246" s="359"/>
      <c r="AM246" s="359"/>
      <c r="AN246" s="359"/>
    </row>
    <row r="247" spans="2:40" customFormat="1" ht="120" customHeight="1" x14ac:dyDescent="0.25">
      <c r="B247" s="389"/>
      <c r="C247" s="393"/>
      <c r="D247" s="360"/>
      <c r="E247" s="360"/>
      <c r="F247" s="112" t="s">
        <v>1437</v>
      </c>
      <c r="G247" s="113" t="s">
        <v>1350</v>
      </c>
      <c r="H247" s="102">
        <v>0.25</v>
      </c>
      <c r="I247" s="115">
        <v>44564</v>
      </c>
      <c r="J247" s="115">
        <v>44925</v>
      </c>
      <c r="K247" s="116">
        <v>0.25</v>
      </c>
      <c r="L247" s="105">
        <v>0.5</v>
      </c>
      <c r="M247" s="46">
        <v>0.75</v>
      </c>
      <c r="N247" s="116">
        <v>1</v>
      </c>
      <c r="O247" s="490"/>
      <c r="P247" s="490"/>
      <c r="Q247" s="53"/>
      <c r="R247" s="599"/>
      <c r="S247" s="503"/>
      <c r="T247" s="304">
        <v>0.75</v>
      </c>
      <c r="U247" s="238" t="s">
        <v>1438</v>
      </c>
      <c r="V247" s="189" t="s">
        <v>1439</v>
      </c>
      <c r="W247" s="11" t="str">
        <f t="shared" si="21"/>
        <v>En gestión</v>
      </c>
      <c r="X247" s="11" t="str">
        <f t="shared" si="20"/>
        <v>En gestión</v>
      </c>
      <c r="Y247" s="469"/>
      <c r="Z247" s="584"/>
      <c r="AA247" s="584"/>
      <c r="AB247" s="587"/>
      <c r="AC247" s="587"/>
      <c r="AD247" s="590"/>
      <c r="AE247" s="573"/>
      <c r="AF247" s="569"/>
      <c r="AG247" s="569"/>
      <c r="AH247" s="573"/>
      <c r="AI247" s="569"/>
      <c r="AJ247" s="569"/>
      <c r="AK247" s="360"/>
      <c r="AL247" s="360"/>
      <c r="AM247" s="360"/>
      <c r="AN247" s="360"/>
    </row>
    <row r="248" spans="2:40" customFormat="1" ht="120" customHeight="1" x14ac:dyDescent="0.25">
      <c r="B248" s="389"/>
      <c r="C248" s="391" t="s">
        <v>1440</v>
      </c>
      <c r="D248" s="358" t="s">
        <v>1441</v>
      </c>
      <c r="E248" s="358" t="s">
        <v>1355</v>
      </c>
      <c r="F248" s="112" t="s">
        <v>1442</v>
      </c>
      <c r="G248" s="113" t="s">
        <v>1333</v>
      </c>
      <c r="H248" s="102">
        <v>0.25</v>
      </c>
      <c r="I248" s="115">
        <v>44562</v>
      </c>
      <c r="J248" s="115">
        <v>44591</v>
      </c>
      <c r="K248" s="116">
        <v>1</v>
      </c>
      <c r="L248" s="105">
        <v>1</v>
      </c>
      <c r="M248" s="46">
        <v>1</v>
      </c>
      <c r="N248" s="116">
        <v>1</v>
      </c>
      <c r="O248" s="490">
        <v>1504759335</v>
      </c>
      <c r="P248" s="490">
        <v>13845542.040000003</v>
      </c>
      <c r="Q248" s="51"/>
      <c r="R248" s="591">
        <v>0.75</v>
      </c>
      <c r="S248" s="352" t="s">
        <v>1334</v>
      </c>
      <c r="T248" s="304">
        <v>1</v>
      </c>
      <c r="U248" s="238" t="s">
        <v>1335</v>
      </c>
      <c r="V248" s="238" t="s">
        <v>58</v>
      </c>
      <c r="W248" s="11" t="str">
        <f t="shared" si="21"/>
        <v>Terminado</v>
      </c>
      <c r="X248" s="11" t="str">
        <f t="shared" si="20"/>
        <v>Terminado</v>
      </c>
      <c r="Y248" s="467" t="s">
        <v>1443</v>
      </c>
      <c r="Z248" s="582">
        <f>SUMPRODUCT(H248:H251,T248:T251)</f>
        <v>0.8125</v>
      </c>
      <c r="AA248" s="582">
        <f>SUMPRODUCT(H248:H251,M248:M251)</f>
        <v>0.8125</v>
      </c>
      <c r="AB248" s="585" t="str">
        <f>IF(AA248&lt;1%,"Sin iniciar",IF(AA248=100%,"Terminado","En gestión"))</f>
        <v>En gestión</v>
      </c>
      <c r="AC248" s="585" t="str">
        <f>IF(Z248&lt;1%,"Sin iniciar",IF(Z248=100%,"Terminado","En gestión"))</f>
        <v>En gestión</v>
      </c>
      <c r="AD248" s="588"/>
      <c r="AE248" s="571">
        <v>13845542.040000003</v>
      </c>
      <c r="AF248" s="567"/>
      <c r="AG248" s="567">
        <v>10384157</v>
      </c>
      <c r="AH248" s="571">
        <v>1374704733.5999999</v>
      </c>
      <c r="AI248" s="567">
        <v>164685477.59999999</v>
      </c>
      <c r="AJ248" s="567">
        <v>108252279</v>
      </c>
      <c r="AK248" s="358" t="s">
        <v>1337</v>
      </c>
      <c r="AL248" s="358" t="s">
        <v>1370</v>
      </c>
      <c r="AM248" s="358" t="s">
        <v>1371</v>
      </c>
      <c r="AN248" s="358" t="s">
        <v>1444</v>
      </c>
    </row>
    <row r="249" spans="2:40" customFormat="1" ht="120" customHeight="1" x14ac:dyDescent="0.25">
      <c r="B249" s="389"/>
      <c r="C249" s="392"/>
      <c r="D249" s="359"/>
      <c r="E249" s="359"/>
      <c r="F249" s="112" t="s">
        <v>1445</v>
      </c>
      <c r="G249" s="113" t="s">
        <v>1342</v>
      </c>
      <c r="H249" s="102">
        <v>0.25</v>
      </c>
      <c r="I249" s="115">
        <v>44562</v>
      </c>
      <c r="J249" s="115">
        <v>44925</v>
      </c>
      <c r="K249" s="116">
        <v>0.25</v>
      </c>
      <c r="L249" s="105">
        <v>0.5</v>
      </c>
      <c r="M249" s="46">
        <v>0.75</v>
      </c>
      <c r="N249" s="116">
        <v>1</v>
      </c>
      <c r="O249" s="490"/>
      <c r="P249" s="490"/>
      <c r="Q249" s="52"/>
      <c r="R249" s="592"/>
      <c r="S249" s="353"/>
      <c r="T249" s="304">
        <v>0.75</v>
      </c>
      <c r="U249" s="238" t="s">
        <v>1446</v>
      </c>
      <c r="V249" s="189" t="s">
        <v>1447</v>
      </c>
      <c r="W249" s="11" t="str">
        <f t="shared" si="21"/>
        <v>En gestión</v>
      </c>
      <c r="X249" s="11" t="str">
        <f t="shared" si="20"/>
        <v>En gestión</v>
      </c>
      <c r="Y249" s="468"/>
      <c r="Z249" s="583"/>
      <c r="AA249" s="583"/>
      <c r="AB249" s="586"/>
      <c r="AC249" s="586"/>
      <c r="AD249" s="589"/>
      <c r="AE249" s="572"/>
      <c r="AF249" s="568"/>
      <c r="AG249" s="568"/>
      <c r="AH249" s="572"/>
      <c r="AI249" s="568"/>
      <c r="AJ249" s="568"/>
      <c r="AK249" s="359"/>
      <c r="AL249" s="359"/>
      <c r="AM249" s="359"/>
      <c r="AN249" s="359"/>
    </row>
    <row r="250" spans="2:40" customFormat="1" ht="120" customHeight="1" x14ac:dyDescent="0.25">
      <c r="B250" s="389"/>
      <c r="C250" s="392"/>
      <c r="D250" s="359"/>
      <c r="E250" s="359"/>
      <c r="F250" s="112" t="s">
        <v>1448</v>
      </c>
      <c r="G250" s="113" t="s">
        <v>1346</v>
      </c>
      <c r="H250" s="102">
        <v>0.25</v>
      </c>
      <c r="I250" s="115">
        <v>44562</v>
      </c>
      <c r="J250" s="115">
        <v>44925</v>
      </c>
      <c r="K250" s="116">
        <v>0.25</v>
      </c>
      <c r="L250" s="105">
        <v>0.5</v>
      </c>
      <c r="M250" s="46">
        <v>0.75</v>
      </c>
      <c r="N250" s="116">
        <v>1</v>
      </c>
      <c r="O250" s="490"/>
      <c r="P250" s="490"/>
      <c r="Q250" s="52"/>
      <c r="R250" s="592"/>
      <c r="S250" s="353"/>
      <c r="T250" s="304">
        <v>0.75</v>
      </c>
      <c r="U250" s="238" t="s">
        <v>1449</v>
      </c>
      <c r="V250" s="189" t="s">
        <v>1447</v>
      </c>
      <c r="W250" s="11" t="str">
        <f t="shared" si="21"/>
        <v>En gestión</v>
      </c>
      <c r="X250" s="11" t="str">
        <f t="shared" si="20"/>
        <v>En gestión</v>
      </c>
      <c r="Y250" s="468"/>
      <c r="Z250" s="583"/>
      <c r="AA250" s="583"/>
      <c r="AB250" s="586"/>
      <c r="AC250" s="586"/>
      <c r="AD250" s="589"/>
      <c r="AE250" s="572"/>
      <c r="AF250" s="568"/>
      <c r="AG250" s="568"/>
      <c r="AH250" s="572"/>
      <c r="AI250" s="568"/>
      <c r="AJ250" s="568"/>
      <c r="AK250" s="359"/>
      <c r="AL250" s="359"/>
      <c r="AM250" s="359"/>
      <c r="AN250" s="359"/>
    </row>
    <row r="251" spans="2:40" customFormat="1" ht="120" customHeight="1" x14ac:dyDescent="0.25">
      <c r="B251" s="389"/>
      <c r="C251" s="393"/>
      <c r="D251" s="360"/>
      <c r="E251" s="360"/>
      <c r="F251" s="112" t="s">
        <v>1450</v>
      </c>
      <c r="G251" s="113" t="s">
        <v>1350</v>
      </c>
      <c r="H251" s="102">
        <v>0.25</v>
      </c>
      <c r="I251" s="115">
        <v>44562</v>
      </c>
      <c r="J251" s="115">
        <v>44925</v>
      </c>
      <c r="K251" s="116">
        <v>0.25</v>
      </c>
      <c r="L251" s="105">
        <v>0.5</v>
      </c>
      <c r="M251" s="46">
        <v>0.75</v>
      </c>
      <c r="N251" s="116">
        <v>1</v>
      </c>
      <c r="O251" s="490"/>
      <c r="P251" s="490"/>
      <c r="Q251" s="53"/>
      <c r="R251" s="593"/>
      <c r="S251" s="354"/>
      <c r="T251" s="304">
        <v>0.75</v>
      </c>
      <c r="U251" s="238" t="s">
        <v>1451</v>
      </c>
      <c r="V251" s="189" t="s">
        <v>1447</v>
      </c>
      <c r="W251" s="11" t="str">
        <f t="shared" si="21"/>
        <v>En gestión</v>
      </c>
      <c r="X251" s="11" t="str">
        <f t="shared" si="20"/>
        <v>En gestión</v>
      </c>
      <c r="Y251" s="469"/>
      <c r="Z251" s="584"/>
      <c r="AA251" s="584"/>
      <c r="AB251" s="587"/>
      <c r="AC251" s="587"/>
      <c r="AD251" s="590"/>
      <c r="AE251" s="573"/>
      <c r="AF251" s="569"/>
      <c r="AG251" s="569"/>
      <c r="AH251" s="573"/>
      <c r="AI251" s="569"/>
      <c r="AJ251" s="569"/>
      <c r="AK251" s="360"/>
      <c r="AL251" s="360"/>
      <c r="AM251" s="360"/>
      <c r="AN251" s="360"/>
    </row>
    <row r="252" spans="2:40" customFormat="1" ht="120" customHeight="1" x14ac:dyDescent="0.25">
      <c r="B252" s="389"/>
      <c r="C252" s="391" t="s">
        <v>1452</v>
      </c>
      <c r="D252" s="358" t="s">
        <v>1453</v>
      </c>
      <c r="E252" s="358" t="s">
        <v>1355</v>
      </c>
      <c r="F252" s="112" t="s">
        <v>1454</v>
      </c>
      <c r="G252" s="113" t="s">
        <v>1333</v>
      </c>
      <c r="H252" s="102">
        <v>0.25</v>
      </c>
      <c r="I252" s="115">
        <v>44727</v>
      </c>
      <c r="J252" s="115">
        <v>44742</v>
      </c>
      <c r="K252" s="116">
        <v>0</v>
      </c>
      <c r="L252" s="105">
        <v>0.2</v>
      </c>
      <c r="M252" s="46">
        <v>1</v>
      </c>
      <c r="N252" s="116">
        <v>1</v>
      </c>
      <c r="O252" s="490">
        <v>58371755</v>
      </c>
      <c r="P252" s="490">
        <v>8076566.1900000013</v>
      </c>
      <c r="Q252" s="51"/>
      <c r="R252" s="591">
        <v>0.2</v>
      </c>
      <c r="S252" s="352" t="s">
        <v>1334</v>
      </c>
      <c r="T252" s="304">
        <v>1</v>
      </c>
      <c r="U252" s="238" t="s">
        <v>1455</v>
      </c>
      <c r="V252" s="238" t="s">
        <v>1456</v>
      </c>
      <c r="W252" s="11" t="str">
        <f t="shared" si="21"/>
        <v>Terminado</v>
      </c>
      <c r="X252" s="11" t="str">
        <f t="shared" si="20"/>
        <v>Terminado</v>
      </c>
      <c r="Y252" s="467" t="s">
        <v>1457</v>
      </c>
      <c r="Z252" s="582">
        <f>SUMPRODUCT(H252:H255,T252:T255)</f>
        <v>0.39999999999999997</v>
      </c>
      <c r="AA252" s="582">
        <f>SUMPRODUCT(H252:H255,M252:M255)</f>
        <v>0.39999999999999997</v>
      </c>
      <c r="AB252" s="585" t="str">
        <f t="shared" ref="AB252" si="22">IF(AA252&lt;1%,"Sin iniciar",IF(AA252=100%,"Terminado","En gestión"))</f>
        <v>En gestión</v>
      </c>
      <c r="AC252" s="585" t="str">
        <f t="shared" ref="AC252" si="23">IF(Z252&lt;1%,"Sin iniciar",IF(Z252=100%,"Terminado","En gestión"))</f>
        <v>En gestión</v>
      </c>
      <c r="AD252" s="588"/>
      <c r="AE252" s="571">
        <v>8076566.1900000013</v>
      </c>
      <c r="AF252" s="567"/>
      <c r="AG252" s="567">
        <v>4615181</v>
      </c>
      <c r="AH252" s="571">
        <v>372771755</v>
      </c>
      <c r="AI252" s="567">
        <v>442262155</v>
      </c>
      <c r="AJ252" s="567">
        <v>22171529.530000001</v>
      </c>
      <c r="AK252" s="358" t="s">
        <v>1337</v>
      </c>
      <c r="AL252" s="358" t="s">
        <v>1370</v>
      </c>
      <c r="AM252" s="358" t="s">
        <v>1371</v>
      </c>
      <c r="AN252" s="358" t="s">
        <v>1458</v>
      </c>
    </row>
    <row r="253" spans="2:40" customFormat="1" ht="120" customHeight="1" x14ac:dyDescent="0.25">
      <c r="B253" s="389"/>
      <c r="C253" s="392"/>
      <c r="D253" s="359"/>
      <c r="E253" s="359"/>
      <c r="F253" s="112" t="s">
        <v>1459</v>
      </c>
      <c r="G253" s="113" t="s">
        <v>1342</v>
      </c>
      <c r="H253" s="102">
        <v>0.25</v>
      </c>
      <c r="I253" s="115">
        <v>44774</v>
      </c>
      <c r="J253" s="115">
        <v>44925</v>
      </c>
      <c r="K253" s="116">
        <v>0</v>
      </c>
      <c r="L253" s="105">
        <v>0</v>
      </c>
      <c r="M253" s="46">
        <v>0.2</v>
      </c>
      <c r="N253" s="116">
        <v>1</v>
      </c>
      <c r="O253" s="490"/>
      <c r="P253" s="490"/>
      <c r="Q253" s="52"/>
      <c r="R253" s="592"/>
      <c r="S253" s="353"/>
      <c r="T253" s="304">
        <v>0.2</v>
      </c>
      <c r="U253" s="238" t="s">
        <v>1460</v>
      </c>
      <c r="V253" s="189" t="s">
        <v>1461</v>
      </c>
      <c r="W253" s="11" t="str">
        <f t="shared" si="21"/>
        <v>En gestión</v>
      </c>
      <c r="X253" s="11" t="str">
        <f t="shared" si="20"/>
        <v>En gestión</v>
      </c>
      <c r="Y253" s="468"/>
      <c r="Z253" s="583"/>
      <c r="AA253" s="583"/>
      <c r="AB253" s="586"/>
      <c r="AC253" s="586"/>
      <c r="AD253" s="589"/>
      <c r="AE253" s="572"/>
      <c r="AF253" s="568"/>
      <c r="AG253" s="568"/>
      <c r="AH253" s="572"/>
      <c r="AI253" s="568"/>
      <c r="AJ253" s="568"/>
      <c r="AK253" s="359"/>
      <c r="AL253" s="359"/>
      <c r="AM253" s="359"/>
      <c r="AN253" s="359"/>
    </row>
    <row r="254" spans="2:40" customFormat="1" ht="120" customHeight="1" x14ac:dyDescent="0.25">
      <c r="B254" s="389"/>
      <c r="C254" s="392"/>
      <c r="D254" s="359"/>
      <c r="E254" s="359"/>
      <c r="F254" s="112" t="s">
        <v>1462</v>
      </c>
      <c r="G254" s="113" t="s">
        <v>1346</v>
      </c>
      <c r="H254" s="102">
        <v>0.25</v>
      </c>
      <c r="I254" s="115">
        <v>44774</v>
      </c>
      <c r="J254" s="115">
        <v>44925</v>
      </c>
      <c r="K254" s="116">
        <v>0</v>
      </c>
      <c r="L254" s="105">
        <v>0</v>
      </c>
      <c r="M254" s="46">
        <v>0.2</v>
      </c>
      <c r="N254" s="116">
        <v>1</v>
      </c>
      <c r="O254" s="490"/>
      <c r="P254" s="490"/>
      <c r="Q254" s="52"/>
      <c r="R254" s="592"/>
      <c r="S254" s="353"/>
      <c r="T254" s="304">
        <v>0.2</v>
      </c>
      <c r="U254" s="238" t="s">
        <v>1463</v>
      </c>
      <c r="V254" s="189" t="s">
        <v>1461</v>
      </c>
      <c r="W254" s="11" t="str">
        <f t="shared" si="21"/>
        <v>En gestión</v>
      </c>
      <c r="X254" s="11" t="str">
        <f t="shared" si="20"/>
        <v>En gestión</v>
      </c>
      <c r="Y254" s="468"/>
      <c r="Z254" s="583"/>
      <c r="AA254" s="583"/>
      <c r="AB254" s="586"/>
      <c r="AC254" s="586"/>
      <c r="AD254" s="589"/>
      <c r="AE254" s="572"/>
      <c r="AF254" s="568"/>
      <c r="AG254" s="568"/>
      <c r="AH254" s="572"/>
      <c r="AI254" s="568"/>
      <c r="AJ254" s="568"/>
      <c r="AK254" s="359"/>
      <c r="AL254" s="359"/>
      <c r="AM254" s="359"/>
      <c r="AN254" s="359"/>
    </row>
    <row r="255" spans="2:40" customFormat="1" ht="120" customHeight="1" x14ac:dyDescent="0.25">
      <c r="B255" s="389"/>
      <c r="C255" s="393"/>
      <c r="D255" s="360"/>
      <c r="E255" s="360"/>
      <c r="F255" s="112" t="s">
        <v>1464</v>
      </c>
      <c r="G255" s="113" t="s">
        <v>1350</v>
      </c>
      <c r="H255" s="102">
        <v>0.25</v>
      </c>
      <c r="I255" s="115">
        <v>44774</v>
      </c>
      <c r="J255" s="115">
        <v>44925</v>
      </c>
      <c r="K255" s="116">
        <v>0</v>
      </c>
      <c r="L255" s="105">
        <v>0</v>
      </c>
      <c r="M255" s="46">
        <v>0.2</v>
      </c>
      <c r="N255" s="116">
        <v>1</v>
      </c>
      <c r="O255" s="490"/>
      <c r="P255" s="490"/>
      <c r="Q255" s="53"/>
      <c r="R255" s="593"/>
      <c r="S255" s="354"/>
      <c r="T255" s="304">
        <v>0.2</v>
      </c>
      <c r="U255" s="238" t="s">
        <v>1465</v>
      </c>
      <c r="V255" s="189" t="s">
        <v>1461</v>
      </c>
      <c r="W255" s="11" t="str">
        <f t="shared" si="21"/>
        <v>En gestión</v>
      </c>
      <c r="X255" s="11" t="str">
        <f t="shared" si="20"/>
        <v>En gestión</v>
      </c>
      <c r="Y255" s="469"/>
      <c r="Z255" s="584"/>
      <c r="AA255" s="584"/>
      <c r="AB255" s="587"/>
      <c r="AC255" s="587"/>
      <c r="AD255" s="590"/>
      <c r="AE255" s="573"/>
      <c r="AF255" s="569"/>
      <c r="AG255" s="569"/>
      <c r="AH255" s="573"/>
      <c r="AI255" s="569"/>
      <c r="AJ255" s="569"/>
      <c r="AK255" s="360"/>
      <c r="AL255" s="360"/>
      <c r="AM255" s="360"/>
      <c r="AN255" s="360"/>
    </row>
    <row r="256" spans="2:40" customFormat="1" ht="120" customHeight="1" x14ac:dyDescent="0.25">
      <c r="B256" s="389"/>
      <c r="C256" s="391" t="s">
        <v>1466</v>
      </c>
      <c r="D256" s="358" t="s">
        <v>1467</v>
      </c>
      <c r="E256" s="358" t="s">
        <v>1355</v>
      </c>
      <c r="F256" s="112" t="s">
        <v>1468</v>
      </c>
      <c r="G256" s="113" t="s">
        <v>1333</v>
      </c>
      <c r="H256" s="102">
        <v>0.25</v>
      </c>
      <c r="I256" s="115">
        <v>44621</v>
      </c>
      <c r="J256" s="115">
        <v>44650</v>
      </c>
      <c r="K256" s="116">
        <v>1</v>
      </c>
      <c r="L256" s="105">
        <v>1</v>
      </c>
      <c r="M256" s="46">
        <v>1</v>
      </c>
      <c r="N256" s="116">
        <v>1</v>
      </c>
      <c r="O256" s="490">
        <v>890195282</v>
      </c>
      <c r="P256" s="490">
        <v>71761802</v>
      </c>
      <c r="Q256" s="51"/>
      <c r="R256" s="591">
        <v>0.24</v>
      </c>
      <c r="S256" s="352" t="s">
        <v>1469</v>
      </c>
      <c r="T256" s="304">
        <v>1</v>
      </c>
      <c r="U256" s="238" t="s">
        <v>1335</v>
      </c>
      <c r="V256" s="238" t="s">
        <v>58</v>
      </c>
      <c r="W256" s="11" t="str">
        <f t="shared" si="21"/>
        <v>Terminado</v>
      </c>
      <c r="X256" s="11" t="str">
        <f t="shared" si="20"/>
        <v>Terminado</v>
      </c>
      <c r="Y256" s="467" t="s">
        <v>1470</v>
      </c>
      <c r="Z256" s="582">
        <f>SUMPRODUCT(H256:H259,T256:T259)</f>
        <v>0.35000000000000003</v>
      </c>
      <c r="AA256" s="582">
        <f>SUMPRODUCT(H256:H259,M256:M259)</f>
        <v>0.35000000000000003</v>
      </c>
      <c r="AB256" s="585" t="str">
        <f t="shared" ref="AB256" si="24">IF(AA256&lt;1%,"Sin iniciar",IF(AA256=100%,"Terminado","En gestión"))</f>
        <v>En gestión</v>
      </c>
      <c r="AC256" s="585" t="str">
        <f t="shared" ref="AC256" si="25">IF(Z256&lt;1%,"Sin iniciar",IF(Z256=100%,"Terminado","En gestión"))</f>
        <v>En gestión</v>
      </c>
      <c r="AD256" s="588"/>
      <c r="AE256" s="571">
        <v>71761802</v>
      </c>
      <c r="AF256" s="567"/>
      <c r="AG256" s="567">
        <v>71761802</v>
      </c>
      <c r="AH256" s="571">
        <v>940930589.65999997</v>
      </c>
      <c r="AI256" s="567">
        <v>949020059.07000005</v>
      </c>
      <c r="AJ256" s="567">
        <v>418464949.63999999</v>
      </c>
      <c r="AK256" s="358" t="s">
        <v>1337</v>
      </c>
      <c r="AL256" s="358" t="s">
        <v>1471</v>
      </c>
      <c r="AM256" s="358" t="s">
        <v>1472</v>
      </c>
      <c r="AN256" s="358" t="s">
        <v>1473</v>
      </c>
    </row>
    <row r="257" spans="2:40" customFormat="1" ht="120" customHeight="1" x14ac:dyDescent="0.25">
      <c r="B257" s="389"/>
      <c r="C257" s="392"/>
      <c r="D257" s="359"/>
      <c r="E257" s="359"/>
      <c r="F257" s="112" t="s">
        <v>1474</v>
      </c>
      <c r="G257" s="113" t="s">
        <v>1342</v>
      </c>
      <c r="H257" s="102">
        <v>0.25</v>
      </c>
      <c r="I257" s="115">
        <v>44774</v>
      </c>
      <c r="J257" s="115">
        <v>44834</v>
      </c>
      <c r="K257" s="116">
        <v>0</v>
      </c>
      <c r="L257" s="105">
        <v>0</v>
      </c>
      <c r="M257" s="46">
        <v>0.1</v>
      </c>
      <c r="N257" s="116">
        <v>1</v>
      </c>
      <c r="O257" s="490"/>
      <c r="P257" s="490"/>
      <c r="Q257" s="52"/>
      <c r="R257" s="592"/>
      <c r="S257" s="353"/>
      <c r="T257" s="304">
        <v>0.1</v>
      </c>
      <c r="U257" s="238" t="s">
        <v>1475</v>
      </c>
      <c r="V257" s="189" t="s">
        <v>1476</v>
      </c>
      <c r="W257" s="11" t="str">
        <f t="shared" si="21"/>
        <v>En gestión</v>
      </c>
      <c r="X257" s="11" t="str">
        <f t="shared" si="20"/>
        <v>En gestión</v>
      </c>
      <c r="Y257" s="468"/>
      <c r="Z257" s="583"/>
      <c r="AA257" s="583"/>
      <c r="AB257" s="586"/>
      <c r="AC257" s="586"/>
      <c r="AD257" s="589"/>
      <c r="AE257" s="572"/>
      <c r="AF257" s="568"/>
      <c r="AG257" s="568"/>
      <c r="AH257" s="572"/>
      <c r="AI257" s="568"/>
      <c r="AJ257" s="568"/>
      <c r="AK257" s="359"/>
      <c r="AL257" s="359"/>
      <c r="AM257" s="359"/>
      <c r="AN257" s="359"/>
    </row>
    <row r="258" spans="2:40" customFormat="1" ht="120" customHeight="1" x14ac:dyDescent="0.25">
      <c r="B258" s="389"/>
      <c r="C258" s="392"/>
      <c r="D258" s="359"/>
      <c r="E258" s="359"/>
      <c r="F258" s="112" t="s">
        <v>1477</v>
      </c>
      <c r="G258" s="113" t="s">
        <v>1346</v>
      </c>
      <c r="H258" s="102">
        <v>0.25</v>
      </c>
      <c r="I258" s="115">
        <v>44774</v>
      </c>
      <c r="J258" s="115">
        <v>44834</v>
      </c>
      <c r="K258" s="116">
        <v>0</v>
      </c>
      <c r="L258" s="105">
        <v>0</v>
      </c>
      <c r="M258" s="46">
        <v>0.1</v>
      </c>
      <c r="N258" s="116">
        <v>1</v>
      </c>
      <c r="O258" s="490"/>
      <c r="P258" s="490"/>
      <c r="Q258" s="52"/>
      <c r="R258" s="592"/>
      <c r="S258" s="353"/>
      <c r="T258" s="304">
        <v>0.1</v>
      </c>
      <c r="U258" s="238" t="s">
        <v>1478</v>
      </c>
      <c r="V258" s="189" t="s">
        <v>1476</v>
      </c>
      <c r="W258" s="11" t="str">
        <f t="shared" si="21"/>
        <v>En gestión</v>
      </c>
      <c r="X258" s="11" t="str">
        <f t="shared" si="20"/>
        <v>En gestión</v>
      </c>
      <c r="Y258" s="468"/>
      <c r="Z258" s="583"/>
      <c r="AA258" s="583"/>
      <c r="AB258" s="586"/>
      <c r="AC258" s="586"/>
      <c r="AD258" s="589"/>
      <c r="AE258" s="572"/>
      <c r="AF258" s="568"/>
      <c r="AG258" s="568"/>
      <c r="AH258" s="572"/>
      <c r="AI258" s="568"/>
      <c r="AJ258" s="568"/>
      <c r="AK258" s="359"/>
      <c r="AL258" s="359"/>
      <c r="AM258" s="359"/>
      <c r="AN258" s="359"/>
    </row>
    <row r="259" spans="2:40" customFormat="1" ht="120" customHeight="1" x14ac:dyDescent="0.25">
      <c r="B259" s="389"/>
      <c r="C259" s="393"/>
      <c r="D259" s="360"/>
      <c r="E259" s="360"/>
      <c r="F259" s="112" t="s">
        <v>1479</v>
      </c>
      <c r="G259" s="113" t="s">
        <v>1350</v>
      </c>
      <c r="H259" s="102">
        <v>0.25</v>
      </c>
      <c r="I259" s="115">
        <v>44774</v>
      </c>
      <c r="J259" s="115">
        <v>44834</v>
      </c>
      <c r="K259" s="116">
        <v>0</v>
      </c>
      <c r="L259" s="105">
        <v>0</v>
      </c>
      <c r="M259" s="46">
        <v>0.2</v>
      </c>
      <c r="N259" s="116">
        <v>1</v>
      </c>
      <c r="O259" s="490"/>
      <c r="P259" s="490"/>
      <c r="Q259" s="53"/>
      <c r="R259" s="593"/>
      <c r="S259" s="354"/>
      <c r="T259" s="304">
        <v>0.2</v>
      </c>
      <c r="U259" s="238" t="s">
        <v>1480</v>
      </c>
      <c r="V259" s="189" t="s">
        <v>1476</v>
      </c>
      <c r="W259" s="11" t="str">
        <f t="shared" si="21"/>
        <v>En gestión</v>
      </c>
      <c r="X259" s="11" t="str">
        <f t="shared" si="20"/>
        <v>En gestión</v>
      </c>
      <c r="Y259" s="469"/>
      <c r="Z259" s="584"/>
      <c r="AA259" s="584"/>
      <c r="AB259" s="587"/>
      <c r="AC259" s="587"/>
      <c r="AD259" s="590"/>
      <c r="AE259" s="573"/>
      <c r="AF259" s="569"/>
      <c r="AG259" s="569"/>
      <c r="AH259" s="573"/>
      <c r="AI259" s="569"/>
      <c r="AJ259" s="569"/>
      <c r="AK259" s="360"/>
      <c r="AL259" s="360"/>
      <c r="AM259" s="360"/>
      <c r="AN259" s="360"/>
    </row>
    <row r="260" spans="2:40" customFormat="1" ht="120" customHeight="1" x14ac:dyDescent="0.25">
      <c r="B260" s="389"/>
      <c r="C260" s="391" t="s">
        <v>1481</v>
      </c>
      <c r="D260" s="358" t="s">
        <v>1482</v>
      </c>
      <c r="E260" s="358" t="s">
        <v>1355</v>
      </c>
      <c r="F260" s="112" t="s">
        <v>1483</v>
      </c>
      <c r="G260" s="113" t="s">
        <v>1333</v>
      </c>
      <c r="H260" s="102">
        <v>0.25</v>
      </c>
      <c r="I260" s="115">
        <v>44562</v>
      </c>
      <c r="J260" s="115">
        <v>44591</v>
      </c>
      <c r="K260" s="116">
        <v>1</v>
      </c>
      <c r="L260" s="105">
        <v>1</v>
      </c>
      <c r="M260" s="46">
        <v>1</v>
      </c>
      <c r="N260" s="116">
        <v>1</v>
      </c>
      <c r="O260" s="490">
        <v>969165267</v>
      </c>
      <c r="P260" s="490">
        <v>45239754</v>
      </c>
      <c r="Q260" s="51"/>
      <c r="R260" s="591">
        <v>0.75</v>
      </c>
      <c r="S260" s="352" t="s">
        <v>1334</v>
      </c>
      <c r="T260" s="304">
        <v>1</v>
      </c>
      <c r="U260" s="238" t="s">
        <v>1335</v>
      </c>
      <c r="V260" s="238" t="s">
        <v>58</v>
      </c>
      <c r="W260" s="11" t="str">
        <f t="shared" si="21"/>
        <v>Terminado</v>
      </c>
      <c r="X260" s="11" t="str">
        <f t="shared" si="20"/>
        <v>Terminado</v>
      </c>
      <c r="Y260" s="467" t="s">
        <v>1484</v>
      </c>
      <c r="Z260" s="582">
        <f>SUMPRODUCT(H260:H263,T260:T263)</f>
        <v>0.8125</v>
      </c>
      <c r="AA260" s="582">
        <f>SUMPRODUCT(H260:H263,M260:M263)</f>
        <v>0.8125</v>
      </c>
      <c r="AB260" s="585" t="str">
        <f t="shared" ref="AB260" si="26">IF(AA260&lt;1%,"Sin iniciar",IF(AA260=100%,"Terminado","En gestión"))</f>
        <v>En gestión</v>
      </c>
      <c r="AC260" s="585" t="str">
        <f t="shared" ref="AC260" si="27">IF(Z260&lt;1%,"Sin iniciar",IF(Z260=100%,"Terminado","En gestión"))</f>
        <v>En gestión</v>
      </c>
      <c r="AD260" s="588"/>
      <c r="AE260" s="571">
        <v>45239754</v>
      </c>
      <c r="AF260" s="567"/>
      <c r="AG260" s="567">
        <v>33929816</v>
      </c>
      <c r="AH260" s="571">
        <v>986806030.90999997</v>
      </c>
      <c r="AI260" s="567">
        <v>974843116</v>
      </c>
      <c r="AJ260" s="567">
        <v>543657968.37</v>
      </c>
      <c r="AK260" s="358" t="s">
        <v>1337</v>
      </c>
      <c r="AL260" s="358" t="s">
        <v>1471</v>
      </c>
      <c r="AM260" s="358" t="s">
        <v>1472</v>
      </c>
      <c r="AN260" s="358" t="s">
        <v>1485</v>
      </c>
    </row>
    <row r="261" spans="2:40" customFormat="1" ht="120" customHeight="1" x14ac:dyDescent="0.25">
      <c r="B261" s="389"/>
      <c r="C261" s="392"/>
      <c r="D261" s="359"/>
      <c r="E261" s="359"/>
      <c r="F261" s="112" t="s">
        <v>1486</v>
      </c>
      <c r="G261" s="113" t="s">
        <v>1342</v>
      </c>
      <c r="H261" s="102">
        <v>0.25</v>
      </c>
      <c r="I261" s="115">
        <v>44562</v>
      </c>
      <c r="J261" s="115">
        <v>44925</v>
      </c>
      <c r="K261" s="116">
        <v>0.25</v>
      </c>
      <c r="L261" s="105">
        <v>0.5</v>
      </c>
      <c r="M261" s="46">
        <v>0.75</v>
      </c>
      <c r="N261" s="116">
        <v>1</v>
      </c>
      <c r="O261" s="490"/>
      <c r="P261" s="490"/>
      <c r="Q261" s="52"/>
      <c r="R261" s="592"/>
      <c r="S261" s="353"/>
      <c r="T261" s="304">
        <v>0.75</v>
      </c>
      <c r="U261" s="238" t="s">
        <v>1487</v>
      </c>
      <c r="V261" s="189" t="s">
        <v>1488</v>
      </c>
      <c r="W261" s="11" t="str">
        <f t="shared" si="21"/>
        <v>En gestión</v>
      </c>
      <c r="X261" s="11" t="str">
        <f t="shared" ref="X261:X324" si="28">IF(T261&lt;1%,"Sin iniciar",IF(T261=100%,"Terminado","En gestión"))</f>
        <v>En gestión</v>
      </c>
      <c r="Y261" s="468"/>
      <c r="Z261" s="583"/>
      <c r="AA261" s="583"/>
      <c r="AB261" s="586"/>
      <c r="AC261" s="586"/>
      <c r="AD261" s="589"/>
      <c r="AE261" s="572"/>
      <c r="AF261" s="568"/>
      <c r="AG261" s="568"/>
      <c r="AH261" s="572"/>
      <c r="AI261" s="568"/>
      <c r="AJ261" s="568"/>
      <c r="AK261" s="359"/>
      <c r="AL261" s="359"/>
      <c r="AM261" s="359"/>
      <c r="AN261" s="359"/>
    </row>
    <row r="262" spans="2:40" customFormat="1" ht="120" customHeight="1" x14ac:dyDescent="0.25">
      <c r="B262" s="389"/>
      <c r="C262" s="392"/>
      <c r="D262" s="359"/>
      <c r="E262" s="359"/>
      <c r="F262" s="112" t="s">
        <v>1489</v>
      </c>
      <c r="G262" s="113" t="s">
        <v>1346</v>
      </c>
      <c r="H262" s="102">
        <v>0.25</v>
      </c>
      <c r="I262" s="115">
        <v>44562</v>
      </c>
      <c r="J262" s="115">
        <v>44925</v>
      </c>
      <c r="K262" s="116">
        <v>0.25</v>
      </c>
      <c r="L262" s="105">
        <v>0.5</v>
      </c>
      <c r="M262" s="46">
        <v>0.75</v>
      </c>
      <c r="N262" s="116">
        <v>1</v>
      </c>
      <c r="O262" s="490"/>
      <c r="P262" s="490"/>
      <c r="Q262" s="52"/>
      <c r="R262" s="592"/>
      <c r="S262" s="353"/>
      <c r="T262" s="304">
        <v>0.75</v>
      </c>
      <c r="U262" s="238" t="s">
        <v>1487</v>
      </c>
      <c r="V262" s="189" t="s">
        <v>1488</v>
      </c>
      <c r="W262" s="11" t="str">
        <f t="shared" ref="W262:W325" si="29">IF(M262&lt;1%,"Sin iniciar",IF(M262=100%,"Terminado","En gestión"))</f>
        <v>En gestión</v>
      </c>
      <c r="X262" s="11" t="str">
        <f t="shared" si="28"/>
        <v>En gestión</v>
      </c>
      <c r="Y262" s="468"/>
      <c r="Z262" s="583"/>
      <c r="AA262" s="583"/>
      <c r="AB262" s="586"/>
      <c r="AC262" s="586"/>
      <c r="AD262" s="589"/>
      <c r="AE262" s="572"/>
      <c r="AF262" s="568"/>
      <c r="AG262" s="568"/>
      <c r="AH262" s="572"/>
      <c r="AI262" s="568"/>
      <c r="AJ262" s="568"/>
      <c r="AK262" s="359"/>
      <c r="AL262" s="359"/>
      <c r="AM262" s="359"/>
      <c r="AN262" s="359"/>
    </row>
    <row r="263" spans="2:40" customFormat="1" ht="120" customHeight="1" x14ac:dyDescent="0.25">
      <c r="B263" s="389"/>
      <c r="C263" s="393"/>
      <c r="D263" s="360"/>
      <c r="E263" s="360"/>
      <c r="F263" s="112" t="s">
        <v>1490</v>
      </c>
      <c r="G263" s="113" t="s">
        <v>1350</v>
      </c>
      <c r="H263" s="102">
        <v>0.25</v>
      </c>
      <c r="I263" s="115">
        <v>44562</v>
      </c>
      <c r="J263" s="115">
        <v>44925</v>
      </c>
      <c r="K263" s="116">
        <v>0.25</v>
      </c>
      <c r="L263" s="105">
        <v>0.5</v>
      </c>
      <c r="M263" s="46">
        <v>0.75</v>
      </c>
      <c r="N263" s="116">
        <v>1</v>
      </c>
      <c r="O263" s="490"/>
      <c r="P263" s="490"/>
      <c r="Q263" s="53"/>
      <c r="R263" s="593"/>
      <c r="S263" s="354"/>
      <c r="T263" s="304">
        <v>0.75</v>
      </c>
      <c r="U263" s="238" t="s">
        <v>1487</v>
      </c>
      <c r="V263" s="189" t="s">
        <v>1488</v>
      </c>
      <c r="W263" s="11" t="str">
        <f t="shared" si="29"/>
        <v>En gestión</v>
      </c>
      <c r="X263" s="11" t="str">
        <f t="shared" si="28"/>
        <v>En gestión</v>
      </c>
      <c r="Y263" s="469"/>
      <c r="Z263" s="584"/>
      <c r="AA263" s="584"/>
      <c r="AB263" s="587"/>
      <c r="AC263" s="587"/>
      <c r="AD263" s="590"/>
      <c r="AE263" s="573"/>
      <c r="AF263" s="569"/>
      <c r="AG263" s="569"/>
      <c r="AH263" s="573"/>
      <c r="AI263" s="569"/>
      <c r="AJ263" s="569"/>
      <c r="AK263" s="360"/>
      <c r="AL263" s="360"/>
      <c r="AM263" s="360"/>
      <c r="AN263" s="360"/>
    </row>
    <row r="264" spans="2:40" customFormat="1" ht="120" customHeight="1" x14ac:dyDescent="0.25">
      <c r="B264" s="389"/>
      <c r="C264" s="391" t="s">
        <v>1491</v>
      </c>
      <c r="D264" s="358" t="s">
        <v>1492</v>
      </c>
      <c r="E264" s="358" t="s">
        <v>1355</v>
      </c>
      <c r="F264" s="112" t="s">
        <v>1493</v>
      </c>
      <c r="G264" s="113" t="s">
        <v>1333</v>
      </c>
      <c r="H264" s="102">
        <v>0.25</v>
      </c>
      <c r="I264" s="115">
        <v>44562</v>
      </c>
      <c r="J264" s="115">
        <v>44591</v>
      </c>
      <c r="K264" s="116">
        <v>1</v>
      </c>
      <c r="L264" s="105">
        <v>1</v>
      </c>
      <c r="M264" s="46">
        <v>1</v>
      </c>
      <c r="N264" s="116">
        <v>1</v>
      </c>
      <c r="O264" s="490">
        <v>1118851786</v>
      </c>
      <c r="P264" s="490">
        <v>49263210</v>
      </c>
      <c r="Q264" s="594"/>
      <c r="R264" s="355">
        <v>0.75</v>
      </c>
      <c r="S264" s="358" t="s">
        <v>1334</v>
      </c>
      <c r="T264" s="304">
        <v>1</v>
      </c>
      <c r="U264" s="238" t="s">
        <v>1335</v>
      </c>
      <c r="V264" s="238" t="s">
        <v>58</v>
      </c>
      <c r="W264" s="11" t="str">
        <f t="shared" si="29"/>
        <v>Terminado</v>
      </c>
      <c r="X264" s="11" t="str">
        <f t="shared" si="28"/>
        <v>Terminado</v>
      </c>
      <c r="Y264" s="467" t="s">
        <v>1494</v>
      </c>
      <c r="Z264" s="582">
        <f>SUMPRODUCT(H264:H267,T264:T267)</f>
        <v>0.8125</v>
      </c>
      <c r="AA264" s="582">
        <f>SUMPRODUCT(H264:H267,M264:M267)</f>
        <v>0.8125</v>
      </c>
      <c r="AB264" s="585" t="str">
        <f t="shared" ref="AB264" si="30">IF(AA264&lt;1%,"Sin iniciar",IF(AA264=100%,"Terminado","En gestión"))</f>
        <v>En gestión</v>
      </c>
      <c r="AC264" s="585" t="str">
        <f t="shared" ref="AC264" si="31">IF(Z264&lt;1%,"Sin iniciar",IF(Z264=100%,"Terminado","En gestión"))</f>
        <v>En gestión</v>
      </c>
      <c r="AD264" s="588"/>
      <c r="AE264" s="571">
        <v>49263210</v>
      </c>
      <c r="AF264" s="567"/>
      <c r="AG264" s="567">
        <v>36947408</v>
      </c>
      <c r="AH264" s="571">
        <v>710860175.98000002</v>
      </c>
      <c r="AI264" s="567">
        <v>703697021.03999996</v>
      </c>
      <c r="AJ264" s="567">
        <v>425400711.63999999</v>
      </c>
      <c r="AK264" s="358" t="s">
        <v>1337</v>
      </c>
      <c r="AL264" s="358" t="s">
        <v>1471</v>
      </c>
      <c r="AM264" s="358" t="s">
        <v>1472</v>
      </c>
      <c r="AN264" s="358" t="s">
        <v>1495</v>
      </c>
    </row>
    <row r="265" spans="2:40" customFormat="1" ht="120" customHeight="1" x14ac:dyDescent="0.25">
      <c r="B265" s="389"/>
      <c r="C265" s="392"/>
      <c r="D265" s="359"/>
      <c r="E265" s="359"/>
      <c r="F265" s="112" t="s">
        <v>1496</v>
      </c>
      <c r="G265" s="113" t="s">
        <v>1342</v>
      </c>
      <c r="H265" s="102">
        <v>0.25</v>
      </c>
      <c r="I265" s="115">
        <v>44562</v>
      </c>
      <c r="J265" s="115">
        <v>44925</v>
      </c>
      <c r="K265" s="116">
        <v>0.25</v>
      </c>
      <c r="L265" s="105">
        <v>0.5</v>
      </c>
      <c r="M265" s="46">
        <v>0.75</v>
      </c>
      <c r="N265" s="116">
        <v>1</v>
      </c>
      <c r="O265" s="490"/>
      <c r="P265" s="490"/>
      <c r="Q265" s="595"/>
      <c r="R265" s="356"/>
      <c r="S265" s="359"/>
      <c r="T265" s="304">
        <v>0.75</v>
      </c>
      <c r="U265" s="238" t="s">
        <v>1497</v>
      </c>
      <c r="V265" s="189" t="s">
        <v>1498</v>
      </c>
      <c r="W265" s="11" t="str">
        <f t="shared" si="29"/>
        <v>En gestión</v>
      </c>
      <c r="X265" s="11" t="str">
        <f t="shared" si="28"/>
        <v>En gestión</v>
      </c>
      <c r="Y265" s="468"/>
      <c r="Z265" s="583"/>
      <c r="AA265" s="583"/>
      <c r="AB265" s="586"/>
      <c r="AC265" s="586"/>
      <c r="AD265" s="589"/>
      <c r="AE265" s="572"/>
      <c r="AF265" s="568"/>
      <c r="AG265" s="568"/>
      <c r="AH265" s="572"/>
      <c r="AI265" s="568"/>
      <c r="AJ265" s="568"/>
      <c r="AK265" s="359"/>
      <c r="AL265" s="359"/>
      <c r="AM265" s="359"/>
      <c r="AN265" s="359"/>
    </row>
    <row r="266" spans="2:40" customFormat="1" ht="120" customHeight="1" x14ac:dyDescent="0.25">
      <c r="B266" s="389"/>
      <c r="C266" s="392"/>
      <c r="D266" s="359"/>
      <c r="E266" s="359"/>
      <c r="F266" s="112" t="s">
        <v>1499</v>
      </c>
      <c r="G266" s="113" t="s">
        <v>1346</v>
      </c>
      <c r="H266" s="102">
        <v>0.25</v>
      </c>
      <c r="I266" s="115">
        <v>44562</v>
      </c>
      <c r="J266" s="115">
        <v>44925</v>
      </c>
      <c r="K266" s="116">
        <v>0.25</v>
      </c>
      <c r="L266" s="105">
        <v>0.5</v>
      </c>
      <c r="M266" s="46">
        <v>0.75</v>
      </c>
      <c r="N266" s="116">
        <v>1</v>
      </c>
      <c r="O266" s="490"/>
      <c r="P266" s="490"/>
      <c r="Q266" s="595"/>
      <c r="R266" s="356"/>
      <c r="S266" s="359"/>
      <c r="T266" s="304">
        <v>0.75</v>
      </c>
      <c r="U266" s="238" t="s">
        <v>1497</v>
      </c>
      <c r="V266" s="189" t="s">
        <v>1498</v>
      </c>
      <c r="W266" s="11" t="str">
        <f t="shared" si="29"/>
        <v>En gestión</v>
      </c>
      <c r="X266" s="11" t="str">
        <f t="shared" si="28"/>
        <v>En gestión</v>
      </c>
      <c r="Y266" s="468"/>
      <c r="Z266" s="583"/>
      <c r="AA266" s="583"/>
      <c r="AB266" s="586"/>
      <c r="AC266" s="586"/>
      <c r="AD266" s="589"/>
      <c r="AE266" s="572"/>
      <c r="AF266" s="568"/>
      <c r="AG266" s="568"/>
      <c r="AH266" s="572"/>
      <c r="AI266" s="568"/>
      <c r="AJ266" s="568"/>
      <c r="AK266" s="359"/>
      <c r="AL266" s="359"/>
      <c r="AM266" s="359"/>
      <c r="AN266" s="359"/>
    </row>
    <row r="267" spans="2:40" customFormat="1" ht="120" customHeight="1" x14ac:dyDescent="0.25">
      <c r="B267" s="389"/>
      <c r="C267" s="393"/>
      <c r="D267" s="360"/>
      <c r="E267" s="360"/>
      <c r="F267" s="112" t="s">
        <v>1500</v>
      </c>
      <c r="G267" s="113" t="s">
        <v>1350</v>
      </c>
      <c r="H267" s="102">
        <v>0.25</v>
      </c>
      <c r="I267" s="115">
        <v>44562</v>
      </c>
      <c r="J267" s="115">
        <v>44925</v>
      </c>
      <c r="K267" s="116">
        <v>0.25</v>
      </c>
      <c r="L267" s="105">
        <v>0.5</v>
      </c>
      <c r="M267" s="46">
        <v>0.75</v>
      </c>
      <c r="N267" s="116">
        <v>1</v>
      </c>
      <c r="O267" s="490"/>
      <c r="P267" s="490"/>
      <c r="Q267" s="596"/>
      <c r="R267" s="357"/>
      <c r="S267" s="360"/>
      <c r="T267" s="304">
        <v>0.75</v>
      </c>
      <c r="U267" s="238" t="s">
        <v>1497</v>
      </c>
      <c r="V267" s="189" t="s">
        <v>1498</v>
      </c>
      <c r="W267" s="11" t="str">
        <f t="shared" si="29"/>
        <v>En gestión</v>
      </c>
      <c r="X267" s="11" t="str">
        <f t="shared" si="28"/>
        <v>En gestión</v>
      </c>
      <c r="Y267" s="469"/>
      <c r="Z267" s="584"/>
      <c r="AA267" s="584"/>
      <c r="AB267" s="587"/>
      <c r="AC267" s="587"/>
      <c r="AD267" s="590"/>
      <c r="AE267" s="573"/>
      <c r="AF267" s="569"/>
      <c r="AG267" s="569"/>
      <c r="AH267" s="573"/>
      <c r="AI267" s="569"/>
      <c r="AJ267" s="569"/>
      <c r="AK267" s="360"/>
      <c r="AL267" s="360"/>
      <c r="AM267" s="360"/>
      <c r="AN267" s="360"/>
    </row>
    <row r="268" spans="2:40" customFormat="1" ht="120" customHeight="1" x14ac:dyDescent="0.25">
      <c r="B268" s="389"/>
      <c r="C268" s="391" t="s">
        <v>1501</v>
      </c>
      <c r="D268" s="358" t="s">
        <v>1502</v>
      </c>
      <c r="E268" s="358" t="s">
        <v>1355</v>
      </c>
      <c r="F268" s="112" t="s">
        <v>1503</v>
      </c>
      <c r="G268" s="113" t="s">
        <v>1333</v>
      </c>
      <c r="H268" s="102">
        <v>0.25</v>
      </c>
      <c r="I268" s="115">
        <v>44562</v>
      </c>
      <c r="J268" s="115">
        <v>44591</v>
      </c>
      <c r="K268" s="116">
        <v>1</v>
      </c>
      <c r="L268" s="105">
        <v>0</v>
      </c>
      <c r="M268" s="46">
        <v>0</v>
      </c>
      <c r="N268" s="116">
        <v>0</v>
      </c>
      <c r="O268" s="490">
        <v>205100407</v>
      </c>
      <c r="P268" s="490">
        <v>78652320</v>
      </c>
      <c r="Q268" s="72"/>
      <c r="R268" s="355">
        <v>0.75</v>
      </c>
      <c r="S268" s="358" t="s">
        <v>1334</v>
      </c>
      <c r="T268" s="304">
        <v>1</v>
      </c>
      <c r="U268" s="238" t="s">
        <v>1335</v>
      </c>
      <c r="V268" s="238" t="s">
        <v>58</v>
      </c>
      <c r="W268" s="11" t="str">
        <f t="shared" si="29"/>
        <v>Sin iniciar</v>
      </c>
      <c r="X268" s="11" t="str">
        <f t="shared" si="28"/>
        <v>Terminado</v>
      </c>
      <c r="Y268" s="467" t="s">
        <v>1504</v>
      </c>
      <c r="Z268" s="582">
        <f>SUMPRODUCT(H268:H271,T268:T271)</f>
        <v>0.8125</v>
      </c>
      <c r="AA268" s="582">
        <f>SUMPRODUCT(H268:H271,M268:M271)</f>
        <v>0.5625</v>
      </c>
      <c r="AB268" s="585" t="str">
        <f t="shared" ref="AB268" si="32">IF(AA268&lt;1%,"Sin iniciar",IF(AA268=100%,"Terminado","En gestión"))</f>
        <v>En gestión</v>
      </c>
      <c r="AC268" s="585" t="str">
        <f t="shared" ref="AC268" si="33">IF(Z268&lt;1%,"Sin iniciar",IF(Z268=100%,"Terminado","En gestión"))</f>
        <v>En gestión</v>
      </c>
      <c r="AD268" s="588"/>
      <c r="AE268" s="571">
        <v>78652320</v>
      </c>
      <c r="AF268" s="567"/>
      <c r="AG268" s="567">
        <v>58989222</v>
      </c>
      <c r="AH268" s="571">
        <v>204966407</v>
      </c>
      <c r="AI268" s="567">
        <v>199762241</v>
      </c>
      <c r="AJ268" s="567">
        <v>121817336</v>
      </c>
      <c r="AK268" s="358" t="s">
        <v>1337</v>
      </c>
      <c r="AL268" s="358" t="s">
        <v>1505</v>
      </c>
      <c r="AM268" s="358" t="s">
        <v>1506</v>
      </c>
      <c r="AN268" s="358" t="s">
        <v>1507</v>
      </c>
    </row>
    <row r="269" spans="2:40" customFormat="1" ht="120" customHeight="1" x14ac:dyDescent="0.25">
      <c r="B269" s="389"/>
      <c r="C269" s="392"/>
      <c r="D269" s="359"/>
      <c r="E269" s="359"/>
      <c r="F269" s="112" t="s">
        <v>1508</v>
      </c>
      <c r="G269" s="113" t="s">
        <v>1509</v>
      </c>
      <c r="H269" s="102">
        <v>0.25</v>
      </c>
      <c r="I269" s="115">
        <v>44562</v>
      </c>
      <c r="J269" s="115">
        <v>44925</v>
      </c>
      <c r="K269" s="116">
        <v>0.25</v>
      </c>
      <c r="L269" s="105">
        <v>0.5</v>
      </c>
      <c r="M269" s="46">
        <v>0.75</v>
      </c>
      <c r="N269" s="116">
        <v>1</v>
      </c>
      <c r="O269" s="490"/>
      <c r="P269" s="490"/>
      <c r="Q269" s="72"/>
      <c r="R269" s="356"/>
      <c r="S269" s="359"/>
      <c r="T269" s="304">
        <v>0.75</v>
      </c>
      <c r="U269" s="238" t="s">
        <v>1510</v>
      </c>
      <c r="V269" s="189" t="s">
        <v>1511</v>
      </c>
      <c r="W269" s="11" t="str">
        <f t="shared" si="29"/>
        <v>En gestión</v>
      </c>
      <c r="X269" s="11" t="str">
        <f t="shared" si="28"/>
        <v>En gestión</v>
      </c>
      <c r="Y269" s="468"/>
      <c r="Z269" s="583"/>
      <c r="AA269" s="583"/>
      <c r="AB269" s="586"/>
      <c r="AC269" s="586"/>
      <c r="AD269" s="589"/>
      <c r="AE269" s="572"/>
      <c r="AF269" s="568"/>
      <c r="AG269" s="568"/>
      <c r="AH269" s="572"/>
      <c r="AI269" s="568"/>
      <c r="AJ269" s="568"/>
      <c r="AK269" s="359"/>
      <c r="AL269" s="359"/>
      <c r="AM269" s="359"/>
      <c r="AN269" s="359"/>
    </row>
    <row r="270" spans="2:40" customFormat="1" ht="120" customHeight="1" x14ac:dyDescent="0.25">
      <c r="B270" s="389"/>
      <c r="C270" s="392"/>
      <c r="D270" s="359"/>
      <c r="E270" s="359"/>
      <c r="F270" s="112" t="s">
        <v>1512</v>
      </c>
      <c r="G270" s="113" t="s">
        <v>1346</v>
      </c>
      <c r="H270" s="102">
        <v>0.25</v>
      </c>
      <c r="I270" s="115">
        <v>44562</v>
      </c>
      <c r="J270" s="115">
        <v>44925</v>
      </c>
      <c r="K270" s="116">
        <v>0.25</v>
      </c>
      <c r="L270" s="105">
        <v>0.5</v>
      </c>
      <c r="M270" s="46">
        <v>0.75</v>
      </c>
      <c r="N270" s="116">
        <v>1</v>
      </c>
      <c r="O270" s="490"/>
      <c r="P270" s="490"/>
      <c r="Q270" s="72"/>
      <c r="R270" s="356"/>
      <c r="S270" s="359"/>
      <c r="T270" s="304">
        <v>0.75</v>
      </c>
      <c r="U270" s="238" t="s">
        <v>1513</v>
      </c>
      <c r="V270" s="189" t="s">
        <v>1514</v>
      </c>
      <c r="W270" s="11" t="str">
        <f t="shared" si="29"/>
        <v>En gestión</v>
      </c>
      <c r="X270" s="11" t="str">
        <f t="shared" si="28"/>
        <v>En gestión</v>
      </c>
      <c r="Y270" s="468"/>
      <c r="Z270" s="583"/>
      <c r="AA270" s="583"/>
      <c r="AB270" s="586"/>
      <c r="AC270" s="586"/>
      <c r="AD270" s="589"/>
      <c r="AE270" s="572"/>
      <c r="AF270" s="568"/>
      <c r="AG270" s="568"/>
      <c r="AH270" s="572"/>
      <c r="AI270" s="568"/>
      <c r="AJ270" s="568"/>
      <c r="AK270" s="359"/>
      <c r="AL270" s="359"/>
      <c r="AM270" s="359"/>
      <c r="AN270" s="359"/>
    </row>
    <row r="271" spans="2:40" customFormat="1" ht="120" customHeight="1" x14ac:dyDescent="0.25">
      <c r="B271" s="389"/>
      <c r="C271" s="393"/>
      <c r="D271" s="360"/>
      <c r="E271" s="360"/>
      <c r="F271" s="112" t="s">
        <v>1515</v>
      </c>
      <c r="G271" s="113" t="s">
        <v>1350</v>
      </c>
      <c r="H271" s="102">
        <v>0.25</v>
      </c>
      <c r="I271" s="115">
        <v>44562</v>
      </c>
      <c r="J271" s="115">
        <v>44925</v>
      </c>
      <c r="K271" s="116">
        <v>0.25</v>
      </c>
      <c r="L271" s="105">
        <v>0.5</v>
      </c>
      <c r="M271" s="46">
        <v>0.75</v>
      </c>
      <c r="N271" s="116">
        <v>1</v>
      </c>
      <c r="O271" s="490"/>
      <c r="P271" s="490"/>
      <c r="Q271" s="72"/>
      <c r="R271" s="357"/>
      <c r="S271" s="360"/>
      <c r="T271" s="304">
        <v>0.75</v>
      </c>
      <c r="U271" s="238" t="s">
        <v>1516</v>
      </c>
      <c r="V271" s="189" t="s">
        <v>1511</v>
      </c>
      <c r="W271" s="11" t="str">
        <f t="shared" si="29"/>
        <v>En gestión</v>
      </c>
      <c r="X271" s="11" t="str">
        <f t="shared" si="28"/>
        <v>En gestión</v>
      </c>
      <c r="Y271" s="469"/>
      <c r="Z271" s="584"/>
      <c r="AA271" s="584"/>
      <c r="AB271" s="587"/>
      <c r="AC271" s="587"/>
      <c r="AD271" s="590"/>
      <c r="AE271" s="573"/>
      <c r="AF271" s="569"/>
      <c r="AG271" s="569"/>
      <c r="AH271" s="573"/>
      <c r="AI271" s="569"/>
      <c r="AJ271" s="569"/>
      <c r="AK271" s="360"/>
      <c r="AL271" s="360"/>
      <c r="AM271" s="360"/>
      <c r="AN271" s="360"/>
    </row>
    <row r="272" spans="2:40" customFormat="1" ht="120" customHeight="1" x14ac:dyDescent="0.25">
      <c r="B272" s="389"/>
      <c r="C272" s="391" t="s">
        <v>1517</v>
      </c>
      <c r="D272" s="358" t="s">
        <v>1518</v>
      </c>
      <c r="E272" s="358" t="s">
        <v>1355</v>
      </c>
      <c r="F272" s="112" t="s">
        <v>1519</v>
      </c>
      <c r="G272" s="113" t="s">
        <v>1333</v>
      </c>
      <c r="H272" s="102">
        <v>0.25</v>
      </c>
      <c r="I272" s="115">
        <v>44757</v>
      </c>
      <c r="J272" s="115">
        <v>44788</v>
      </c>
      <c r="K272" s="116">
        <v>0</v>
      </c>
      <c r="L272" s="105">
        <v>0</v>
      </c>
      <c r="M272" s="46">
        <v>1</v>
      </c>
      <c r="N272" s="116">
        <v>1</v>
      </c>
      <c r="O272" s="490">
        <v>202854085</v>
      </c>
      <c r="P272" s="490">
        <v>19328000</v>
      </c>
      <c r="Q272" s="51"/>
      <c r="R272" s="591">
        <v>0.9</v>
      </c>
      <c r="S272" s="352" t="s">
        <v>1520</v>
      </c>
      <c r="T272" s="304">
        <v>1</v>
      </c>
      <c r="U272" s="238" t="s">
        <v>1521</v>
      </c>
      <c r="V272" s="189" t="s">
        <v>1522</v>
      </c>
      <c r="W272" s="11" t="str">
        <f t="shared" si="29"/>
        <v>Terminado</v>
      </c>
      <c r="X272" s="11" t="str">
        <f t="shared" si="28"/>
        <v>Terminado</v>
      </c>
      <c r="Y272" s="467" t="s">
        <v>1523</v>
      </c>
      <c r="Z272" s="582">
        <f>SUMPRODUCT(H272:H275,T272:T275)</f>
        <v>0.92499999999999993</v>
      </c>
      <c r="AA272" s="582">
        <f>SUMPRODUCT(H272:H275,M272:M275)</f>
        <v>0.625</v>
      </c>
      <c r="AB272" s="585" t="str">
        <f t="shared" ref="AB272" si="34">IF(AA272&lt;1%,"Sin iniciar",IF(AA272=100%,"Terminado","En gestión"))</f>
        <v>En gestión</v>
      </c>
      <c r="AC272" s="585" t="str">
        <f t="shared" ref="AC272" si="35">IF(Z272&lt;1%,"Sin iniciar",IF(Z272=100%,"Terminado","En gestión"))</f>
        <v>En gestión</v>
      </c>
      <c r="AD272" s="588"/>
      <c r="AE272" s="571">
        <v>19328000</v>
      </c>
      <c r="AF272" s="567"/>
      <c r="AG272" s="567">
        <v>14496000</v>
      </c>
      <c r="AH272" s="571">
        <v>162380933.5</v>
      </c>
      <c r="AI272" s="567">
        <v>171020194.59999999</v>
      </c>
      <c r="AJ272" s="567">
        <v>130936591.59</v>
      </c>
      <c r="AK272" s="358" t="s">
        <v>1337</v>
      </c>
      <c r="AL272" s="358" t="s">
        <v>1524</v>
      </c>
      <c r="AM272" s="358" t="s">
        <v>1525</v>
      </c>
      <c r="AN272" s="358" t="s">
        <v>1526</v>
      </c>
    </row>
    <row r="273" spans="2:40" customFormat="1" ht="120" customHeight="1" x14ac:dyDescent="0.25">
      <c r="B273" s="389"/>
      <c r="C273" s="392"/>
      <c r="D273" s="359"/>
      <c r="E273" s="359"/>
      <c r="F273" s="112" t="s">
        <v>1527</v>
      </c>
      <c r="G273" s="113" t="s">
        <v>1342</v>
      </c>
      <c r="H273" s="102">
        <v>0.25</v>
      </c>
      <c r="I273" s="115">
        <v>44757</v>
      </c>
      <c r="J273" s="115">
        <v>44849</v>
      </c>
      <c r="K273" s="116">
        <v>0</v>
      </c>
      <c r="L273" s="105">
        <v>0</v>
      </c>
      <c r="M273" s="46">
        <v>0.5</v>
      </c>
      <c r="N273" s="116">
        <v>1</v>
      </c>
      <c r="O273" s="490"/>
      <c r="P273" s="490"/>
      <c r="Q273" s="52"/>
      <c r="R273" s="592"/>
      <c r="S273" s="353"/>
      <c r="T273" s="304">
        <v>0.9</v>
      </c>
      <c r="U273" s="238" t="s">
        <v>1528</v>
      </c>
      <c r="V273" s="238" t="s">
        <v>1529</v>
      </c>
      <c r="W273" s="11" t="str">
        <f t="shared" si="29"/>
        <v>En gestión</v>
      </c>
      <c r="X273" s="11" t="str">
        <f t="shared" si="28"/>
        <v>En gestión</v>
      </c>
      <c r="Y273" s="468"/>
      <c r="Z273" s="583"/>
      <c r="AA273" s="583"/>
      <c r="AB273" s="586"/>
      <c r="AC273" s="586"/>
      <c r="AD273" s="589"/>
      <c r="AE273" s="572"/>
      <c r="AF273" s="568"/>
      <c r="AG273" s="568"/>
      <c r="AH273" s="572"/>
      <c r="AI273" s="568"/>
      <c r="AJ273" s="568"/>
      <c r="AK273" s="359"/>
      <c r="AL273" s="359"/>
      <c r="AM273" s="359"/>
      <c r="AN273" s="359"/>
    </row>
    <row r="274" spans="2:40" customFormat="1" ht="120" customHeight="1" x14ac:dyDescent="0.25">
      <c r="B274" s="389"/>
      <c r="C274" s="392"/>
      <c r="D274" s="359"/>
      <c r="E274" s="359"/>
      <c r="F274" s="112" t="s">
        <v>1530</v>
      </c>
      <c r="G274" s="113" t="s">
        <v>1346</v>
      </c>
      <c r="H274" s="102">
        <v>0.25</v>
      </c>
      <c r="I274" s="115">
        <v>44757</v>
      </c>
      <c r="J274" s="115">
        <v>44849</v>
      </c>
      <c r="K274" s="116">
        <v>0</v>
      </c>
      <c r="L274" s="105">
        <v>0</v>
      </c>
      <c r="M274" s="46">
        <v>0.5</v>
      </c>
      <c r="N274" s="116">
        <v>1</v>
      </c>
      <c r="O274" s="490"/>
      <c r="P274" s="490"/>
      <c r="Q274" s="52"/>
      <c r="R274" s="592"/>
      <c r="S274" s="353"/>
      <c r="T274" s="304">
        <v>0.9</v>
      </c>
      <c r="U274" s="238" t="s">
        <v>1531</v>
      </c>
      <c r="V274" s="238" t="s">
        <v>1532</v>
      </c>
      <c r="W274" s="11" t="str">
        <f t="shared" si="29"/>
        <v>En gestión</v>
      </c>
      <c r="X274" s="11" t="str">
        <f t="shared" si="28"/>
        <v>En gestión</v>
      </c>
      <c r="Y274" s="468"/>
      <c r="Z274" s="583"/>
      <c r="AA274" s="583"/>
      <c r="AB274" s="586"/>
      <c r="AC274" s="586"/>
      <c r="AD274" s="589"/>
      <c r="AE274" s="572"/>
      <c r="AF274" s="568"/>
      <c r="AG274" s="568"/>
      <c r="AH274" s="572"/>
      <c r="AI274" s="568"/>
      <c r="AJ274" s="568"/>
      <c r="AK274" s="359"/>
      <c r="AL274" s="359"/>
      <c r="AM274" s="359"/>
      <c r="AN274" s="359"/>
    </row>
    <row r="275" spans="2:40" customFormat="1" ht="120" customHeight="1" x14ac:dyDescent="0.25">
      <c r="B275" s="389"/>
      <c r="C275" s="393"/>
      <c r="D275" s="360"/>
      <c r="E275" s="360"/>
      <c r="F275" s="112" t="s">
        <v>1533</v>
      </c>
      <c r="G275" s="113" t="s">
        <v>1350</v>
      </c>
      <c r="H275" s="102">
        <v>0.25</v>
      </c>
      <c r="I275" s="115">
        <v>44757</v>
      </c>
      <c r="J275" s="115">
        <v>44849</v>
      </c>
      <c r="K275" s="116">
        <v>0</v>
      </c>
      <c r="L275" s="105">
        <v>0</v>
      </c>
      <c r="M275" s="46">
        <v>0.5</v>
      </c>
      <c r="N275" s="116">
        <v>1</v>
      </c>
      <c r="O275" s="490"/>
      <c r="P275" s="490"/>
      <c r="Q275" s="53"/>
      <c r="R275" s="593"/>
      <c r="S275" s="354"/>
      <c r="T275" s="304">
        <v>0.9</v>
      </c>
      <c r="U275" s="238" t="s">
        <v>1534</v>
      </c>
      <c r="V275" s="238" t="s">
        <v>1535</v>
      </c>
      <c r="W275" s="11" t="str">
        <f t="shared" si="29"/>
        <v>En gestión</v>
      </c>
      <c r="X275" s="11" t="str">
        <f t="shared" si="28"/>
        <v>En gestión</v>
      </c>
      <c r="Y275" s="469"/>
      <c r="Z275" s="584"/>
      <c r="AA275" s="584"/>
      <c r="AB275" s="587"/>
      <c r="AC275" s="587"/>
      <c r="AD275" s="590"/>
      <c r="AE275" s="573"/>
      <c r="AF275" s="569"/>
      <c r="AG275" s="569"/>
      <c r="AH275" s="573"/>
      <c r="AI275" s="569"/>
      <c r="AJ275" s="569"/>
      <c r="AK275" s="360"/>
      <c r="AL275" s="360"/>
      <c r="AM275" s="360"/>
      <c r="AN275" s="360"/>
    </row>
    <row r="276" spans="2:40" customFormat="1" ht="120" customHeight="1" x14ac:dyDescent="0.25">
      <c r="B276" s="389"/>
      <c r="C276" s="391" t="s">
        <v>1536</v>
      </c>
      <c r="D276" s="358" t="s">
        <v>1537</v>
      </c>
      <c r="E276" s="358" t="s">
        <v>1355</v>
      </c>
      <c r="F276" s="112" t="s">
        <v>1538</v>
      </c>
      <c r="G276" s="113" t="s">
        <v>1333</v>
      </c>
      <c r="H276" s="102">
        <v>0.25</v>
      </c>
      <c r="I276" s="115">
        <v>44757</v>
      </c>
      <c r="J276" s="115">
        <v>44788</v>
      </c>
      <c r="K276" s="116">
        <v>0</v>
      </c>
      <c r="L276" s="105">
        <v>0</v>
      </c>
      <c r="M276" s="46">
        <v>1</v>
      </c>
      <c r="N276" s="116">
        <v>1</v>
      </c>
      <c r="O276" s="490">
        <v>74709310</v>
      </c>
      <c r="P276" s="490">
        <v>19328000</v>
      </c>
      <c r="Q276" s="51"/>
      <c r="R276" s="591">
        <v>0.9</v>
      </c>
      <c r="S276" s="352" t="s">
        <v>1520</v>
      </c>
      <c r="T276" s="304">
        <v>1</v>
      </c>
      <c r="U276" s="238" t="s">
        <v>1521</v>
      </c>
      <c r="V276" s="189" t="s">
        <v>1522</v>
      </c>
      <c r="W276" s="11" t="str">
        <f t="shared" si="29"/>
        <v>Terminado</v>
      </c>
      <c r="X276" s="11" t="str">
        <f t="shared" si="28"/>
        <v>Terminado</v>
      </c>
      <c r="Y276" s="467" t="s">
        <v>1523</v>
      </c>
      <c r="Z276" s="582">
        <f>SUMPRODUCT(H276:H279,T276:T279)</f>
        <v>0.92499999999999993</v>
      </c>
      <c r="AA276" s="582">
        <f>SUMPRODUCT(H276:H279,M276:M279)</f>
        <v>0.625</v>
      </c>
      <c r="AB276" s="585" t="str">
        <f t="shared" ref="AB276" si="36">IF(AA276&lt;1%,"Sin iniciar",IF(AA276=100%,"Terminado","En gestión"))</f>
        <v>En gestión</v>
      </c>
      <c r="AC276" s="585" t="str">
        <f t="shared" ref="AC276" si="37">IF(Z276&lt;1%,"Sin iniciar",IF(Z276=100%,"Terminado","En gestión"))</f>
        <v>En gestión</v>
      </c>
      <c r="AD276" s="588"/>
      <c r="AE276" s="571">
        <v>19328000</v>
      </c>
      <c r="AF276" s="567"/>
      <c r="AG276" s="567">
        <v>14496000</v>
      </c>
      <c r="AH276" s="571">
        <v>132582462</v>
      </c>
      <c r="AI276" s="567">
        <v>143879358.69999999</v>
      </c>
      <c r="AJ276" s="567">
        <v>121887304.31999999</v>
      </c>
      <c r="AK276" s="358" t="s">
        <v>1337</v>
      </c>
      <c r="AL276" s="358" t="s">
        <v>1524</v>
      </c>
      <c r="AM276" s="358" t="s">
        <v>1525</v>
      </c>
      <c r="AN276" s="358" t="s">
        <v>1539</v>
      </c>
    </row>
    <row r="277" spans="2:40" customFormat="1" ht="120" customHeight="1" x14ac:dyDescent="0.25">
      <c r="B277" s="389"/>
      <c r="C277" s="392"/>
      <c r="D277" s="359"/>
      <c r="E277" s="359"/>
      <c r="F277" s="112" t="s">
        <v>1540</v>
      </c>
      <c r="G277" s="113" t="s">
        <v>1342</v>
      </c>
      <c r="H277" s="102">
        <v>0.25</v>
      </c>
      <c r="I277" s="115">
        <v>44757</v>
      </c>
      <c r="J277" s="115">
        <v>44849</v>
      </c>
      <c r="K277" s="116">
        <v>0</v>
      </c>
      <c r="L277" s="105">
        <v>0</v>
      </c>
      <c r="M277" s="46">
        <v>0.5</v>
      </c>
      <c r="N277" s="116">
        <v>1</v>
      </c>
      <c r="O277" s="490"/>
      <c r="P277" s="490"/>
      <c r="Q277" s="52"/>
      <c r="R277" s="592"/>
      <c r="S277" s="353"/>
      <c r="T277" s="304">
        <v>0.9</v>
      </c>
      <c r="U277" s="238" t="s">
        <v>1528</v>
      </c>
      <c r="V277" s="238" t="s">
        <v>1541</v>
      </c>
      <c r="W277" s="11" t="str">
        <f t="shared" si="29"/>
        <v>En gestión</v>
      </c>
      <c r="X277" s="11" t="str">
        <f t="shared" si="28"/>
        <v>En gestión</v>
      </c>
      <c r="Y277" s="468"/>
      <c r="Z277" s="583"/>
      <c r="AA277" s="583"/>
      <c r="AB277" s="586"/>
      <c r="AC277" s="586"/>
      <c r="AD277" s="589"/>
      <c r="AE277" s="572"/>
      <c r="AF277" s="568"/>
      <c r="AG277" s="568"/>
      <c r="AH277" s="572"/>
      <c r="AI277" s="568"/>
      <c r="AJ277" s="568"/>
      <c r="AK277" s="359"/>
      <c r="AL277" s="359"/>
      <c r="AM277" s="359"/>
      <c r="AN277" s="359"/>
    </row>
    <row r="278" spans="2:40" customFormat="1" ht="120" customHeight="1" x14ac:dyDescent="0.25">
      <c r="B278" s="389"/>
      <c r="C278" s="392"/>
      <c r="D278" s="359"/>
      <c r="E278" s="359"/>
      <c r="F278" s="112" t="s">
        <v>1542</v>
      </c>
      <c r="G278" s="113" t="s">
        <v>1346</v>
      </c>
      <c r="H278" s="102">
        <v>0.25</v>
      </c>
      <c r="I278" s="115">
        <v>44757</v>
      </c>
      <c r="J278" s="115">
        <v>44849</v>
      </c>
      <c r="K278" s="116">
        <v>0</v>
      </c>
      <c r="L278" s="105">
        <v>0</v>
      </c>
      <c r="M278" s="46">
        <v>0.5</v>
      </c>
      <c r="N278" s="116">
        <v>1</v>
      </c>
      <c r="O278" s="490"/>
      <c r="P278" s="490"/>
      <c r="Q278" s="52"/>
      <c r="R278" s="592"/>
      <c r="S278" s="353"/>
      <c r="T278" s="304">
        <v>0.9</v>
      </c>
      <c r="U278" s="238" t="s">
        <v>1531</v>
      </c>
      <c r="V278" s="238" t="s">
        <v>1532</v>
      </c>
      <c r="W278" s="11" t="str">
        <f t="shared" si="29"/>
        <v>En gestión</v>
      </c>
      <c r="X278" s="11" t="str">
        <f t="shared" si="28"/>
        <v>En gestión</v>
      </c>
      <c r="Y278" s="468"/>
      <c r="Z278" s="583"/>
      <c r="AA278" s="583"/>
      <c r="AB278" s="586"/>
      <c r="AC278" s="586"/>
      <c r="AD278" s="589"/>
      <c r="AE278" s="572"/>
      <c r="AF278" s="568"/>
      <c r="AG278" s="568"/>
      <c r="AH278" s="572"/>
      <c r="AI278" s="568"/>
      <c r="AJ278" s="568"/>
      <c r="AK278" s="359"/>
      <c r="AL278" s="359"/>
      <c r="AM278" s="359"/>
      <c r="AN278" s="359"/>
    </row>
    <row r="279" spans="2:40" customFormat="1" ht="120" customHeight="1" x14ac:dyDescent="0.25">
      <c r="B279" s="389"/>
      <c r="C279" s="393"/>
      <c r="D279" s="360"/>
      <c r="E279" s="360"/>
      <c r="F279" s="112" t="s">
        <v>1543</v>
      </c>
      <c r="G279" s="113" t="s">
        <v>1350</v>
      </c>
      <c r="H279" s="102">
        <v>0.25</v>
      </c>
      <c r="I279" s="115">
        <v>44757</v>
      </c>
      <c r="J279" s="115">
        <v>44849</v>
      </c>
      <c r="K279" s="116">
        <v>0</v>
      </c>
      <c r="L279" s="105">
        <v>0</v>
      </c>
      <c r="M279" s="46">
        <v>0.5</v>
      </c>
      <c r="N279" s="116">
        <v>1</v>
      </c>
      <c r="O279" s="490"/>
      <c r="P279" s="490"/>
      <c r="Q279" s="53"/>
      <c r="R279" s="593"/>
      <c r="S279" s="354"/>
      <c r="T279" s="304">
        <v>0.9</v>
      </c>
      <c r="U279" s="238" t="s">
        <v>1534</v>
      </c>
      <c r="V279" s="238" t="s">
        <v>1535</v>
      </c>
      <c r="W279" s="11" t="str">
        <f t="shared" si="29"/>
        <v>En gestión</v>
      </c>
      <c r="X279" s="11" t="str">
        <f t="shared" si="28"/>
        <v>En gestión</v>
      </c>
      <c r="Y279" s="469"/>
      <c r="Z279" s="584"/>
      <c r="AA279" s="584"/>
      <c r="AB279" s="587"/>
      <c r="AC279" s="587"/>
      <c r="AD279" s="590"/>
      <c r="AE279" s="573"/>
      <c r="AF279" s="569"/>
      <c r="AG279" s="569"/>
      <c r="AH279" s="573"/>
      <c r="AI279" s="569"/>
      <c r="AJ279" s="569"/>
      <c r="AK279" s="360"/>
      <c r="AL279" s="360"/>
      <c r="AM279" s="360"/>
      <c r="AN279" s="360"/>
    </row>
    <row r="280" spans="2:40" customFormat="1" ht="120" customHeight="1" x14ac:dyDescent="0.25">
      <c r="B280" s="389"/>
      <c r="C280" s="391" t="s">
        <v>1544</v>
      </c>
      <c r="D280" s="358" t="s">
        <v>1545</v>
      </c>
      <c r="E280" s="358" t="s">
        <v>1355</v>
      </c>
      <c r="F280" s="112" t="s">
        <v>1546</v>
      </c>
      <c r="G280" s="113" t="s">
        <v>1333</v>
      </c>
      <c r="H280" s="102">
        <v>0.25</v>
      </c>
      <c r="I280" s="115">
        <v>44562</v>
      </c>
      <c r="J280" s="115">
        <v>44591</v>
      </c>
      <c r="K280" s="116">
        <v>1</v>
      </c>
      <c r="L280" s="105">
        <v>1</v>
      </c>
      <c r="M280" s="46">
        <v>1</v>
      </c>
      <c r="N280" s="116">
        <v>1</v>
      </c>
      <c r="O280" s="490">
        <v>1827792761</v>
      </c>
      <c r="P280" s="490">
        <v>33824000</v>
      </c>
      <c r="Q280" s="51"/>
      <c r="R280" s="591">
        <v>1</v>
      </c>
      <c r="S280" s="352" t="s">
        <v>1547</v>
      </c>
      <c r="T280" s="304">
        <v>1</v>
      </c>
      <c r="U280" s="238" t="s">
        <v>1548</v>
      </c>
      <c r="V280" s="238" t="s">
        <v>58</v>
      </c>
      <c r="W280" s="11" t="str">
        <f t="shared" si="29"/>
        <v>Terminado</v>
      </c>
      <c r="X280" s="11" t="str">
        <f t="shared" si="28"/>
        <v>Terminado</v>
      </c>
      <c r="Y280" s="467" t="s">
        <v>1549</v>
      </c>
      <c r="Z280" s="582">
        <f>SUMPRODUCT(H280:H283,T280:T283)</f>
        <v>1</v>
      </c>
      <c r="AA280" s="582">
        <f>SUMPRODUCT(H280:H283,M280:M283)</f>
        <v>1</v>
      </c>
      <c r="AB280" s="585" t="str">
        <f t="shared" ref="AB280" si="38">IF(AA280&lt;1%,"Sin iniciar",IF(AA280=100%,"Terminado","En gestión"))</f>
        <v>Terminado</v>
      </c>
      <c r="AC280" s="585" t="str">
        <f t="shared" ref="AC280" si="39">IF(Z280&lt;1%,"Sin iniciar",IF(Z280=100%,"Terminado","En gestión"))</f>
        <v>Terminado</v>
      </c>
      <c r="AD280" s="588"/>
      <c r="AE280" s="571">
        <v>33824000</v>
      </c>
      <c r="AF280" s="567"/>
      <c r="AG280" s="567">
        <v>33824000</v>
      </c>
      <c r="AH280" s="571">
        <v>1822963916</v>
      </c>
      <c r="AI280" s="567">
        <v>1801590205</v>
      </c>
      <c r="AJ280" s="567">
        <v>1172024874.55</v>
      </c>
      <c r="AK280" s="358" t="s">
        <v>1337</v>
      </c>
      <c r="AL280" s="358" t="s">
        <v>1550</v>
      </c>
      <c r="AM280" s="358" t="s">
        <v>1551</v>
      </c>
      <c r="AN280" s="358" t="s">
        <v>1552</v>
      </c>
    </row>
    <row r="281" spans="2:40" customFormat="1" ht="120" customHeight="1" x14ac:dyDescent="0.25">
      <c r="B281" s="389"/>
      <c r="C281" s="392"/>
      <c r="D281" s="359"/>
      <c r="E281" s="359"/>
      <c r="F281" s="112" t="s">
        <v>1553</v>
      </c>
      <c r="G281" s="113" t="s">
        <v>1342</v>
      </c>
      <c r="H281" s="102">
        <v>0.25</v>
      </c>
      <c r="I281" s="115">
        <v>44562</v>
      </c>
      <c r="J281" s="115">
        <v>44773</v>
      </c>
      <c r="K281" s="116">
        <v>0.2</v>
      </c>
      <c r="L281" s="105">
        <v>0.6</v>
      </c>
      <c r="M281" s="46">
        <v>1</v>
      </c>
      <c r="N281" s="116">
        <v>1</v>
      </c>
      <c r="O281" s="490"/>
      <c r="P281" s="490"/>
      <c r="Q281" s="52"/>
      <c r="R281" s="592"/>
      <c r="S281" s="353"/>
      <c r="T281" s="304">
        <v>1</v>
      </c>
      <c r="U281" s="238" t="s">
        <v>1554</v>
      </c>
      <c r="V281" s="238" t="s">
        <v>1555</v>
      </c>
      <c r="W281" s="11" t="str">
        <f t="shared" si="29"/>
        <v>Terminado</v>
      </c>
      <c r="X281" s="11" t="str">
        <f t="shared" si="28"/>
        <v>Terminado</v>
      </c>
      <c r="Y281" s="468"/>
      <c r="Z281" s="583"/>
      <c r="AA281" s="583"/>
      <c r="AB281" s="586"/>
      <c r="AC281" s="586"/>
      <c r="AD281" s="589"/>
      <c r="AE281" s="572"/>
      <c r="AF281" s="568"/>
      <c r="AG281" s="568"/>
      <c r="AH281" s="572"/>
      <c r="AI281" s="568"/>
      <c r="AJ281" s="568"/>
      <c r="AK281" s="359"/>
      <c r="AL281" s="359"/>
      <c r="AM281" s="359"/>
      <c r="AN281" s="359"/>
    </row>
    <row r="282" spans="2:40" customFormat="1" ht="120" customHeight="1" x14ac:dyDescent="0.25">
      <c r="B282" s="389"/>
      <c r="C282" s="392"/>
      <c r="D282" s="359"/>
      <c r="E282" s="359"/>
      <c r="F282" s="112" t="s">
        <v>1556</v>
      </c>
      <c r="G282" s="113" t="s">
        <v>1346</v>
      </c>
      <c r="H282" s="102">
        <v>0.25</v>
      </c>
      <c r="I282" s="115">
        <v>44562</v>
      </c>
      <c r="J282" s="115">
        <v>44773</v>
      </c>
      <c r="K282" s="116">
        <v>0.2</v>
      </c>
      <c r="L282" s="105">
        <v>0.6</v>
      </c>
      <c r="M282" s="46">
        <v>1</v>
      </c>
      <c r="N282" s="116">
        <v>1</v>
      </c>
      <c r="O282" s="490"/>
      <c r="P282" s="490"/>
      <c r="Q282" s="52"/>
      <c r="R282" s="592"/>
      <c r="S282" s="353"/>
      <c r="T282" s="304">
        <v>1</v>
      </c>
      <c r="U282" s="238" t="s">
        <v>1557</v>
      </c>
      <c r="V282" s="189" t="s">
        <v>1558</v>
      </c>
      <c r="W282" s="11" t="str">
        <f t="shared" si="29"/>
        <v>Terminado</v>
      </c>
      <c r="X282" s="11" t="str">
        <f t="shared" si="28"/>
        <v>Terminado</v>
      </c>
      <c r="Y282" s="468"/>
      <c r="Z282" s="583"/>
      <c r="AA282" s="583"/>
      <c r="AB282" s="586"/>
      <c r="AC282" s="586"/>
      <c r="AD282" s="589"/>
      <c r="AE282" s="572"/>
      <c r="AF282" s="568"/>
      <c r="AG282" s="568"/>
      <c r="AH282" s="572"/>
      <c r="AI282" s="568"/>
      <c r="AJ282" s="568"/>
      <c r="AK282" s="359"/>
      <c r="AL282" s="359"/>
      <c r="AM282" s="359"/>
      <c r="AN282" s="359"/>
    </row>
    <row r="283" spans="2:40" customFormat="1" ht="120" customHeight="1" x14ac:dyDescent="0.25">
      <c r="B283" s="389"/>
      <c r="C283" s="393"/>
      <c r="D283" s="360"/>
      <c r="E283" s="360"/>
      <c r="F283" s="112" t="s">
        <v>1559</v>
      </c>
      <c r="G283" s="113" t="s">
        <v>1350</v>
      </c>
      <c r="H283" s="102">
        <v>0.25</v>
      </c>
      <c r="I283" s="115">
        <v>44562</v>
      </c>
      <c r="J283" s="115">
        <v>44773</v>
      </c>
      <c r="K283" s="116">
        <v>0.2</v>
      </c>
      <c r="L283" s="105">
        <v>0.6</v>
      </c>
      <c r="M283" s="46">
        <v>1</v>
      </c>
      <c r="N283" s="116">
        <v>1</v>
      </c>
      <c r="O283" s="490"/>
      <c r="P283" s="490"/>
      <c r="Q283" s="53"/>
      <c r="R283" s="593"/>
      <c r="S283" s="354"/>
      <c r="T283" s="304">
        <v>1</v>
      </c>
      <c r="U283" s="238" t="s">
        <v>1560</v>
      </c>
      <c r="V283" s="189" t="s">
        <v>1561</v>
      </c>
      <c r="W283" s="11" t="str">
        <f t="shared" si="29"/>
        <v>Terminado</v>
      </c>
      <c r="X283" s="11" t="str">
        <f t="shared" si="28"/>
        <v>Terminado</v>
      </c>
      <c r="Y283" s="469"/>
      <c r="Z283" s="584"/>
      <c r="AA283" s="584"/>
      <c r="AB283" s="587"/>
      <c r="AC283" s="587"/>
      <c r="AD283" s="590"/>
      <c r="AE283" s="573"/>
      <c r="AF283" s="569"/>
      <c r="AG283" s="569"/>
      <c r="AH283" s="573"/>
      <c r="AI283" s="569"/>
      <c r="AJ283" s="569"/>
      <c r="AK283" s="360"/>
      <c r="AL283" s="360"/>
      <c r="AM283" s="360"/>
      <c r="AN283" s="360"/>
    </row>
    <row r="284" spans="2:40" customFormat="1" ht="120" customHeight="1" x14ac:dyDescent="0.25">
      <c r="B284" s="389"/>
      <c r="C284" s="391" t="s">
        <v>1562</v>
      </c>
      <c r="D284" s="358" t="s">
        <v>1563</v>
      </c>
      <c r="E284" s="358" t="s">
        <v>1355</v>
      </c>
      <c r="F284" s="112" t="s">
        <v>1564</v>
      </c>
      <c r="G284" s="113" t="s">
        <v>1333</v>
      </c>
      <c r="H284" s="102">
        <v>0.25</v>
      </c>
      <c r="I284" s="115">
        <v>44788</v>
      </c>
      <c r="J284" s="115">
        <v>44819</v>
      </c>
      <c r="K284" s="116">
        <v>0</v>
      </c>
      <c r="L284" s="105">
        <v>0</v>
      </c>
      <c r="M284" s="46">
        <v>1</v>
      </c>
      <c r="N284" s="116">
        <v>1</v>
      </c>
      <c r="O284" s="490">
        <v>5636198396</v>
      </c>
      <c r="P284" s="490">
        <v>17481745</v>
      </c>
      <c r="Q284" s="51"/>
      <c r="R284" s="361">
        <v>0.9</v>
      </c>
      <c r="S284" s="352" t="s">
        <v>1520</v>
      </c>
      <c r="T284" s="304">
        <v>1</v>
      </c>
      <c r="U284" s="238" t="s">
        <v>1565</v>
      </c>
      <c r="V284" s="189" t="s">
        <v>1566</v>
      </c>
      <c r="W284" s="11" t="str">
        <f t="shared" si="29"/>
        <v>Terminado</v>
      </c>
      <c r="X284" s="11" t="str">
        <f t="shared" si="28"/>
        <v>Terminado</v>
      </c>
      <c r="Y284" s="467" t="s">
        <v>1567</v>
      </c>
      <c r="Z284" s="582">
        <f>SUMPRODUCT(H284:H287,T284:T287)</f>
        <v>0.92499999999999993</v>
      </c>
      <c r="AA284" s="582">
        <f>SUMPRODUCT(H284:H287,M284:M287)</f>
        <v>0.625</v>
      </c>
      <c r="AB284" s="585" t="str">
        <f t="shared" ref="AB284" si="40">IF(AA284&lt;1%,"Sin iniciar",IF(AA284=100%,"Terminado","En gestión"))</f>
        <v>En gestión</v>
      </c>
      <c r="AC284" s="585" t="str">
        <f t="shared" ref="AC284" si="41">IF(Z284&lt;1%,"Sin iniciar",IF(Z284=100%,"Terminado","En gestión"))</f>
        <v>En gestión</v>
      </c>
      <c r="AD284" s="588"/>
      <c r="AE284" s="571">
        <v>17481745</v>
      </c>
      <c r="AF284" s="567"/>
      <c r="AG284" s="567">
        <v>6992698</v>
      </c>
      <c r="AH284" s="571">
        <v>5634878395.8599997</v>
      </c>
      <c r="AI284" s="567">
        <v>5653622166.1800003</v>
      </c>
      <c r="AJ284" s="567">
        <v>1726145392.1300001</v>
      </c>
      <c r="AK284" s="358" t="s">
        <v>1337</v>
      </c>
      <c r="AL284" s="358" t="s">
        <v>1550</v>
      </c>
      <c r="AM284" s="358" t="s">
        <v>1551</v>
      </c>
      <c r="AN284" s="358" t="s">
        <v>1568</v>
      </c>
    </row>
    <row r="285" spans="2:40" customFormat="1" ht="120" customHeight="1" x14ac:dyDescent="0.25">
      <c r="B285" s="389"/>
      <c r="C285" s="392"/>
      <c r="D285" s="359"/>
      <c r="E285" s="359"/>
      <c r="F285" s="112" t="s">
        <v>1569</v>
      </c>
      <c r="G285" s="113" t="s">
        <v>1342</v>
      </c>
      <c r="H285" s="102">
        <v>0.25</v>
      </c>
      <c r="I285" s="115">
        <v>44788</v>
      </c>
      <c r="J285" s="115">
        <v>44926</v>
      </c>
      <c r="K285" s="116">
        <v>0</v>
      </c>
      <c r="L285" s="105">
        <v>0</v>
      </c>
      <c r="M285" s="46">
        <v>0.5</v>
      </c>
      <c r="N285" s="116">
        <v>1</v>
      </c>
      <c r="O285" s="490"/>
      <c r="P285" s="490"/>
      <c r="Q285" s="52"/>
      <c r="R285" s="362"/>
      <c r="S285" s="353"/>
      <c r="T285" s="304">
        <v>0.9</v>
      </c>
      <c r="U285" s="238" t="s">
        <v>1570</v>
      </c>
      <c r="V285" s="238" t="s">
        <v>1571</v>
      </c>
      <c r="W285" s="11" t="str">
        <f t="shared" si="29"/>
        <v>En gestión</v>
      </c>
      <c r="X285" s="11" t="str">
        <f t="shared" si="28"/>
        <v>En gestión</v>
      </c>
      <c r="Y285" s="468"/>
      <c r="Z285" s="583"/>
      <c r="AA285" s="583"/>
      <c r="AB285" s="586"/>
      <c r="AC285" s="586"/>
      <c r="AD285" s="589"/>
      <c r="AE285" s="572"/>
      <c r="AF285" s="568"/>
      <c r="AG285" s="568"/>
      <c r="AH285" s="572"/>
      <c r="AI285" s="568"/>
      <c r="AJ285" s="568"/>
      <c r="AK285" s="359"/>
      <c r="AL285" s="359"/>
      <c r="AM285" s="359"/>
      <c r="AN285" s="359"/>
    </row>
    <row r="286" spans="2:40" customFormat="1" ht="120" customHeight="1" x14ac:dyDescent="0.25">
      <c r="B286" s="389"/>
      <c r="C286" s="392"/>
      <c r="D286" s="359"/>
      <c r="E286" s="359"/>
      <c r="F286" s="112" t="s">
        <v>1572</v>
      </c>
      <c r="G286" s="113" t="s">
        <v>1346</v>
      </c>
      <c r="H286" s="102">
        <v>0.25</v>
      </c>
      <c r="I286" s="115">
        <v>44788</v>
      </c>
      <c r="J286" s="115">
        <v>44926</v>
      </c>
      <c r="K286" s="116">
        <v>0</v>
      </c>
      <c r="L286" s="105">
        <v>0</v>
      </c>
      <c r="M286" s="46">
        <v>0.5</v>
      </c>
      <c r="N286" s="116">
        <v>1</v>
      </c>
      <c r="O286" s="490"/>
      <c r="P286" s="490"/>
      <c r="Q286" s="52"/>
      <c r="R286" s="362"/>
      <c r="S286" s="353"/>
      <c r="T286" s="304">
        <v>0.9</v>
      </c>
      <c r="U286" s="238" t="s">
        <v>1570</v>
      </c>
      <c r="V286" s="189" t="s">
        <v>1573</v>
      </c>
      <c r="W286" s="11" t="str">
        <f t="shared" si="29"/>
        <v>En gestión</v>
      </c>
      <c r="X286" s="11" t="str">
        <f t="shared" si="28"/>
        <v>En gestión</v>
      </c>
      <c r="Y286" s="468"/>
      <c r="Z286" s="583"/>
      <c r="AA286" s="583"/>
      <c r="AB286" s="586"/>
      <c r="AC286" s="586"/>
      <c r="AD286" s="589"/>
      <c r="AE286" s="572"/>
      <c r="AF286" s="568"/>
      <c r="AG286" s="568"/>
      <c r="AH286" s="572"/>
      <c r="AI286" s="568"/>
      <c r="AJ286" s="568"/>
      <c r="AK286" s="359"/>
      <c r="AL286" s="359"/>
      <c r="AM286" s="359"/>
      <c r="AN286" s="359"/>
    </row>
    <row r="287" spans="2:40" customFormat="1" ht="120" customHeight="1" x14ac:dyDescent="0.25">
      <c r="B287" s="389"/>
      <c r="C287" s="393"/>
      <c r="D287" s="360"/>
      <c r="E287" s="360"/>
      <c r="F287" s="112" t="s">
        <v>1574</v>
      </c>
      <c r="G287" s="113" t="s">
        <v>1350</v>
      </c>
      <c r="H287" s="102">
        <v>0.25</v>
      </c>
      <c r="I287" s="115">
        <v>44788</v>
      </c>
      <c r="J287" s="115">
        <v>44926</v>
      </c>
      <c r="K287" s="116">
        <v>0</v>
      </c>
      <c r="L287" s="105">
        <v>0</v>
      </c>
      <c r="M287" s="46">
        <v>0.5</v>
      </c>
      <c r="N287" s="116">
        <v>1</v>
      </c>
      <c r="O287" s="490"/>
      <c r="P287" s="490"/>
      <c r="Q287" s="53"/>
      <c r="R287" s="363"/>
      <c r="S287" s="354"/>
      <c r="T287" s="304">
        <v>0.9</v>
      </c>
      <c r="U287" s="238" t="s">
        <v>1575</v>
      </c>
      <c r="V287" s="189" t="s">
        <v>1576</v>
      </c>
      <c r="W287" s="11" t="str">
        <f t="shared" si="29"/>
        <v>En gestión</v>
      </c>
      <c r="X287" s="11" t="str">
        <f t="shared" si="28"/>
        <v>En gestión</v>
      </c>
      <c r="Y287" s="469"/>
      <c r="Z287" s="584"/>
      <c r="AA287" s="584"/>
      <c r="AB287" s="587"/>
      <c r="AC287" s="587"/>
      <c r="AD287" s="590"/>
      <c r="AE287" s="573"/>
      <c r="AF287" s="569"/>
      <c r="AG287" s="569"/>
      <c r="AH287" s="573"/>
      <c r="AI287" s="569"/>
      <c r="AJ287" s="569"/>
      <c r="AK287" s="360"/>
      <c r="AL287" s="360"/>
      <c r="AM287" s="360"/>
      <c r="AN287" s="360"/>
    </row>
    <row r="288" spans="2:40" customFormat="1" ht="120" customHeight="1" x14ac:dyDescent="0.25">
      <c r="B288" s="389"/>
      <c r="C288" s="391" t="s">
        <v>1577</v>
      </c>
      <c r="D288" s="358" t="s">
        <v>1578</v>
      </c>
      <c r="E288" s="358" t="s">
        <v>1355</v>
      </c>
      <c r="F288" s="112" t="s">
        <v>1579</v>
      </c>
      <c r="G288" s="113" t="s">
        <v>1333</v>
      </c>
      <c r="H288" s="102">
        <v>0.25</v>
      </c>
      <c r="I288" s="115">
        <v>44562</v>
      </c>
      <c r="J288" s="115">
        <v>44591</v>
      </c>
      <c r="K288" s="116">
        <v>1</v>
      </c>
      <c r="L288" s="105">
        <v>1</v>
      </c>
      <c r="M288" s="46">
        <v>1</v>
      </c>
      <c r="N288" s="116">
        <v>1</v>
      </c>
      <c r="O288" s="490">
        <v>1552116345</v>
      </c>
      <c r="P288" s="490">
        <v>24474443</v>
      </c>
      <c r="Q288" s="51"/>
      <c r="R288" s="318">
        <v>1</v>
      </c>
      <c r="S288" s="135" t="s">
        <v>1547</v>
      </c>
      <c r="T288" s="304">
        <v>1</v>
      </c>
      <c r="U288" s="238" t="s">
        <v>1548</v>
      </c>
      <c r="V288" s="238" t="s">
        <v>58</v>
      </c>
      <c r="W288" s="11" t="str">
        <f t="shared" si="29"/>
        <v>Terminado</v>
      </c>
      <c r="X288" s="11" t="str">
        <f t="shared" si="28"/>
        <v>Terminado</v>
      </c>
      <c r="Y288" s="467" t="s">
        <v>1580</v>
      </c>
      <c r="Z288" s="582">
        <f>SUMPRODUCT(H288:H291,T288:T291)</f>
        <v>1</v>
      </c>
      <c r="AA288" s="582">
        <f>SUMPRODUCT(H288:H291,M288:M291)</f>
        <v>1</v>
      </c>
      <c r="AB288" s="585" t="str">
        <f t="shared" ref="AB288" si="42">IF(AA288&lt;1%,"Sin iniciar",IF(AA288=100%,"Terminado","En gestión"))</f>
        <v>Terminado</v>
      </c>
      <c r="AC288" s="585" t="str">
        <f t="shared" ref="AC288" si="43">IF(Z288&lt;1%,"Sin iniciar",IF(Z288=100%,"Terminado","En gestión"))</f>
        <v>Terminado</v>
      </c>
      <c r="AD288" s="588"/>
      <c r="AE288" s="571">
        <v>24474443</v>
      </c>
      <c r="AF288" s="567"/>
      <c r="AG288" s="567">
        <v>24474443</v>
      </c>
      <c r="AH288" s="571">
        <v>1537650149</v>
      </c>
      <c r="AI288" s="567">
        <v>1577922969</v>
      </c>
      <c r="AJ288" s="567">
        <v>952743215.63999999</v>
      </c>
      <c r="AK288" s="358" t="s">
        <v>1337</v>
      </c>
      <c r="AL288" s="358" t="s">
        <v>1550</v>
      </c>
      <c r="AM288" s="358" t="s">
        <v>1551</v>
      </c>
      <c r="AN288" s="358" t="s">
        <v>1581</v>
      </c>
    </row>
    <row r="289" spans="2:40" customFormat="1" ht="120" customHeight="1" x14ac:dyDescent="0.25">
      <c r="B289" s="389"/>
      <c r="C289" s="392"/>
      <c r="D289" s="359"/>
      <c r="E289" s="359"/>
      <c r="F289" s="112" t="s">
        <v>1582</v>
      </c>
      <c r="G289" s="113" t="s">
        <v>1342</v>
      </c>
      <c r="H289" s="102">
        <v>0.25</v>
      </c>
      <c r="I289" s="115">
        <v>44562</v>
      </c>
      <c r="J289" s="115">
        <v>44773</v>
      </c>
      <c r="K289" s="116">
        <v>0.4</v>
      </c>
      <c r="L289" s="105">
        <v>0.8</v>
      </c>
      <c r="M289" s="46">
        <v>1</v>
      </c>
      <c r="N289" s="116">
        <v>1</v>
      </c>
      <c r="O289" s="490"/>
      <c r="P289" s="490"/>
      <c r="Q289" s="52"/>
      <c r="R289" s="319"/>
      <c r="S289" s="211"/>
      <c r="T289" s="304">
        <v>1</v>
      </c>
      <c r="U289" s="238" t="s">
        <v>1583</v>
      </c>
      <c r="V289" s="238" t="s">
        <v>1584</v>
      </c>
      <c r="W289" s="11" t="str">
        <f t="shared" si="29"/>
        <v>Terminado</v>
      </c>
      <c r="X289" s="11" t="str">
        <f t="shared" si="28"/>
        <v>Terminado</v>
      </c>
      <c r="Y289" s="468"/>
      <c r="Z289" s="583"/>
      <c r="AA289" s="583"/>
      <c r="AB289" s="586"/>
      <c r="AC289" s="586"/>
      <c r="AD289" s="589"/>
      <c r="AE289" s="572"/>
      <c r="AF289" s="568"/>
      <c r="AG289" s="568"/>
      <c r="AH289" s="572"/>
      <c r="AI289" s="568"/>
      <c r="AJ289" s="568"/>
      <c r="AK289" s="359"/>
      <c r="AL289" s="359"/>
      <c r="AM289" s="359"/>
      <c r="AN289" s="359"/>
    </row>
    <row r="290" spans="2:40" customFormat="1" ht="120" customHeight="1" x14ac:dyDescent="0.25">
      <c r="B290" s="389"/>
      <c r="C290" s="392"/>
      <c r="D290" s="359"/>
      <c r="E290" s="359"/>
      <c r="F290" s="112" t="s">
        <v>1585</v>
      </c>
      <c r="G290" s="113" t="s">
        <v>1346</v>
      </c>
      <c r="H290" s="102">
        <v>0.25</v>
      </c>
      <c r="I290" s="115">
        <v>44562</v>
      </c>
      <c r="J290" s="115">
        <v>44773</v>
      </c>
      <c r="K290" s="116">
        <v>0.4</v>
      </c>
      <c r="L290" s="105">
        <v>0.8</v>
      </c>
      <c r="M290" s="46">
        <v>1</v>
      </c>
      <c r="N290" s="116">
        <v>1</v>
      </c>
      <c r="O290" s="490"/>
      <c r="P290" s="490"/>
      <c r="Q290" s="52"/>
      <c r="R290" s="319"/>
      <c r="S290" s="211"/>
      <c r="T290" s="304">
        <v>1</v>
      </c>
      <c r="U290" s="238" t="s">
        <v>1586</v>
      </c>
      <c r="V290" s="189" t="s">
        <v>1587</v>
      </c>
      <c r="W290" s="11" t="str">
        <f t="shared" si="29"/>
        <v>Terminado</v>
      </c>
      <c r="X290" s="11" t="str">
        <f t="shared" si="28"/>
        <v>Terminado</v>
      </c>
      <c r="Y290" s="468"/>
      <c r="Z290" s="583"/>
      <c r="AA290" s="583"/>
      <c r="AB290" s="586"/>
      <c r="AC290" s="586"/>
      <c r="AD290" s="589"/>
      <c r="AE290" s="572"/>
      <c r="AF290" s="568"/>
      <c r="AG290" s="568"/>
      <c r="AH290" s="572"/>
      <c r="AI290" s="568"/>
      <c r="AJ290" s="568"/>
      <c r="AK290" s="359"/>
      <c r="AL290" s="359"/>
      <c r="AM290" s="359"/>
      <c r="AN290" s="359"/>
    </row>
    <row r="291" spans="2:40" customFormat="1" ht="120" customHeight="1" x14ac:dyDescent="0.25">
      <c r="B291" s="389"/>
      <c r="C291" s="393"/>
      <c r="D291" s="360"/>
      <c r="E291" s="360"/>
      <c r="F291" s="112" t="s">
        <v>1588</v>
      </c>
      <c r="G291" s="113" t="s">
        <v>1350</v>
      </c>
      <c r="H291" s="102">
        <v>0.25</v>
      </c>
      <c r="I291" s="115">
        <v>44562</v>
      </c>
      <c r="J291" s="115">
        <v>44773</v>
      </c>
      <c r="K291" s="116">
        <v>0.4</v>
      </c>
      <c r="L291" s="105">
        <v>0.8</v>
      </c>
      <c r="M291" s="46">
        <v>1</v>
      </c>
      <c r="N291" s="116">
        <v>1</v>
      </c>
      <c r="O291" s="490"/>
      <c r="P291" s="490"/>
      <c r="Q291" s="53"/>
      <c r="R291" s="320"/>
      <c r="S291" s="136"/>
      <c r="T291" s="304">
        <v>1</v>
      </c>
      <c r="U291" s="238" t="s">
        <v>1589</v>
      </c>
      <c r="V291" s="189" t="s">
        <v>1590</v>
      </c>
      <c r="W291" s="11" t="str">
        <f t="shared" si="29"/>
        <v>Terminado</v>
      </c>
      <c r="X291" s="11" t="str">
        <f t="shared" si="28"/>
        <v>Terminado</v>
      </c>
      <c r="Y291" s="469"/>
      <c r="Z291" s="584"/>
      <c r="AA291" s="584"/>
      <c r="AB291" s="587"/>
      <c r="AC291" s="587"/>
      <c r="AD291" s="590"/>
      <c r="AE291" s="573"/>
      <c r="AF291" s="569"/>
      <c r="AG291" s="569"/>
      <c r="AH291" s="573"/>
      <c r="AI291" s="569"/>
      <c r="AJ291" s="569"/>
      <c r="AK291" s="360"/>
      <c r="AL291" s="360"/>
      <c r="AM291" s="360"/>
      <c r="AN291" s="360"/>
    </row>
    <row r="292" spans="2:40" customFormat="1" ht="120" customHeight="1" x14ac:dyDescent="0.25">
      <c r="B292" s="389"/>
      <c r="C292" s="391" t="s">
        <v>1591</v>
      </c>
      <c r="D292" s="358" t="s">
        <v>1592</v>
      </c>
      <c r="E292" s="358" t="s">
        <v>1355</v>
      </c>
      <c r="F292" s="112" t="s">
        <v>1593</v>
      </c>
      <c r="G292" s="113" t="s">
        <v>1333</v>
      </c>
      <c r="H292" s="102">
        <v>0.25</v>
      </c>
      <c r="I292" s="115">
        <v>44743</v>
      </c>
      <c r="J292" s="115">
        <v>44772</v>
      </c>
      <c r="K292" s="116">
        <v>0</v>
      </c>
      <c r="L292" s="105">
        <v>0</v>
      </c>
      <c r="M292" s="46">
        <v>1</v>
      </c>
      <c r="N292" s="116">
        <v>1</v>
      </c>
      <c r="O292" s="490">
        <v>2026437819</v>
      </c>
      <c r="P292" s="490">
        <v>0</v>
      </c>
      <c r="Q292" s="51"/>
      <c r="R292" s="361">
        <v>0.5</v>
      </c>
      <c r="S292" s="352" t="s">
        <v>1520</v>
      </c>
      <c r="T292" s="304">
        <v>1</v>
      </c>
      <c r="U292" s="238" t="s">
        <v>1594</v>
      </c>
      <c r="V292" s="189" t="s">
        <v>1595</v>
      </c>
      <c r="W292" s="11" t="str">
        <f t="shared" si="29"/>
        <v>Terminado</v>
      </c>
      <c r="X292" s="11" t="str">
        <f t="shared" si="28"/>
        <v>Terminado</v>
      </c>
      <c r="Y292" s="467" t="s">
        <v>1567</v>
      </c>
      <c r="Z292" s="582">
        <f>SUMPRODUCT(H292:H295,T292:T295)</f>
        <v>0.625</v>
      </c>
      <c r="AA292" s="582">
        <f>SUMPRODUCT(H292:H295,M292:M295)</f>
        <v>0.625</v>
      </c>
      <c r="AB292" s="585" t="str">
        <f t="shared" ref="AB292" si="44">IF(AA292&lt;1%,"Sin iniciar",IF(AA292=100%,"Terminado","En gestión"))</f>
        <v>En gestión</v>
      </c>
      <c r="AC292" s="585" t="str">
        <f t="shared" ref="AC292" si="45">IF(Z292&lt;1%,"Sin iniciar",IF(Z292=100%,"Terminado","En gestión"))</f>
        <v>En gestión</v>
      </c>
      <c r="AD292" s="588"/>
      <c r="AE292" s="576"/>
      <c r="AF292" s="579"/>
      <c r="AG292" s="579"/>
      <c r="AH292" s="571">
        <v>2045937819.5</v>
      </c>
      <c r="AI292" s="567">
        <v>2045937834.5</v>
      </c>
      <c r="AJ292" s="567">
        <v>243660873</v>
      </c>
      <c r="AK292" s="358" t="s">
        <v>1337</v>
      </c>
      <c r="AL292" s="358" t="s">
        <v>1596</v>
      </c>
      <c r="AM292" s="358" t="s">
        <v>1597</v>
      </c>
      <c r="AN292" s="358" t="s">
        <v>1598</v>
      </c>
    </row>
    <row r="293" spans="2:40" customFormat="1" ht="120" customHeight="1" x14ac:dyDescent="0.25">
      <c r="B293" s="389"/>
      <c r="C293" s="392"/>
      <c r="D293" s="359"/>
      <c r="E293" s="359"/>
      <c r="F293" s="112" t="s">
        <v>1599</v>
      </c>
      <c r="G293" s="113" t="s">
        <v>1342</v>
      </c>
      <c r="H293" s="102">
        <v>0.25</v>
      </c>
      <c r="I293" s="115">
        <v>44743</v>
      </c>
      <c r="J293" s="115">
        <v>44864</v>
      </c>
      <c r="K293" s="116">
        <v>0</v>
      </c>
      <c r="L293" s="105">
        <v>0</v>
      </c>
      <c r="M293" s="46">
        <v>0.5</v>
      </c>
      <c r="N293" s="116">
        <v>1</v>
      </c>
      <c r="O293" s="490"/>
      <c r="P293" s="490"/>
      <c r="Q293" s="52"/>
      <c r="R293" s="362"/>
      <c r="S293" s="353"/>
      <c r="T293" s="304">
        <v>0.5</v>
      </c>
      <c r="U293" s="238" t="s">
        <v>1600</v>
      </c>
      <c r="V293" s="238" t="s">
        <v>1601</v>
      </c>
      <c r="W293" s="11" t="str">
        <f t="shared" si="29"/>
        <v>En gestión</v>
      </c>
      <c r="X293" s="11" t="str">
        <f t="shared" si="28"/>
        <v>En gestión</v>
      </c>
      <c r="Y293" s="468"/>
      <c r="Z293" s="583"/>
      <c r="AA293" s="583"/>
      <c r="AB293" s="586"/>
      <c r="AC293" s="586"/>
      <c r="AD293" s="589"/>
      <c r="AE293" s="577"/>
      <c r="AF293" s="580"/>
      <c r="AG293" s="580"/>
      <c r="AH293" s="572"/>
      <c r="AI293" s="568"/>
      <c r="AJ293" s="568"/>
      <c r="AK293" s="359"/>
      <c r="AL293" s="359"/>
      <c r="AM293" s="359"/>
      <c r="AN293" s="359"/>
    </row>
    <row r="294" spans="2:40" customFormat="1" ht="120" customHeight="1" x14ac:dyDescent="0.25">
      <c r="B294" s="389"/>
      <c r="C294" s="392"/>
      <c r="D294" s="359"/>
      <c r="E294" s="359"/>
      <c r="F294" s="112" t="s">
        <v>1602</v>
      </c>
      <c r="G294" s="113" t="s">
        <v>1346</v>
      </c>
      <c r="H294" s="102">
        <v>0.25</v>
      </c>
      <c r="I294" s="115">
        <v>44743</v>
      </c>
      <c r="J294" s="115">
        <v>44864</v>
      </c>
      <c r="K294" s="116">
        <v>0</v>
      </c>
      <c r="L294" s="105">
        <v>0</v>
      </c>
      <c r="M294" s="46">
        <v>0.5</v>
      </c>
      <c r="N294" s="116">
        <v>1</v>
      </c>
      <c r="O294" s="490"/>
      <c r="P294" s="490"/>
      <c r="Q294" s="52"/>
      <c r="R294" s="362"/>
      <c r="S294" s="353"/>
      <c r="T294" s="304">
        <v>0.5</v>
      </c>
      <c r="U294" s="238" t="s">
        <v>1603</v>
      </c>
      <c r="V294" s="189" t="s">
        <v>1604</v>
      </c>
      <c r="W294" s="11" t="str">
        <f t="shared" si="29"/>
        <v>En gestión</v>
      </c>
      <c r="X294" s="11" t="str">
        <f t="shared" si="28"/>
        <v>En gestión</v>
      </c>
      <c r="Y294" s="468"/>
      <c r="Z294" s="583"/>
      <c r="AA294" s="583"/>
      <c r="AB294" s="586"/>
      <c r="AC294" s="586"/>
      <c r="AD294" s="589"/>
      <c r="AE294" s="577"/>
      <c r="AF294" s="580"/>
      <c r="AG294" s="580"/>
      <c r="AH294" s="572"/>
      <c r="AI294" s="568"/>
      <c r="AJ294" s="568"/>
      <c r="AK294" s="359"/>
      <c r="AL294" s="359"/>
      <c r="AM294" s="359"/>
      <c r="AN294" s="359"/>
    </row>
    <row r="295" spans="2:40" customFormat="1" ht="120" customHeight="1" x14ac:dyDescent="0.25">
      <c r="B295" s="389"/>
      <c r="C295" s="393"/>
      <c r="D295" s="360"/>
      <c r="E295" s="360"/>
      <c r="F295" s="112" t="s">
        <v>1605</v>
      </c>
      <c r="G295" s="113" t="s">
        <v>1350</v>
      </c>
      <c r="H295" s="102">
        <v>0.25</v>
      </c>
      <c r="I295" s="115">
        <v>44743</v>
      </c>
      <c r="J295" s="115">
        <v>44864</v>
      </c>
      <c r="K295" s="116">
        <v>0</v>
      </c>
      <c r="L295" s="105">
        <v>0</v>
      </c>
      <c r="M295" s="46">
        <v>0.5</v>
      </c>
      <c r="N295" s="116">
        <v>1</v>
      </c>
      <c r="O295" s="490"/>
      <c r="P295" s="490"/>
      <c r="Q295" s="53"/>
      <c r="R295" s="363"/>
      <c r="S295" s="354"/>
      <c r="T295" s="304">
        <v>0.5</v>
      </c>
      <c r="U295" s="238" t="s">
        <v>1606</v>
      </c>
      <c r="V295" s="189" t="s">
        <v>1607</v>
      </c>
      <c r="W295" s="11" t="str">
        <f t="shared" si="29"/>
        <v>En gestión</v>
      </c>
      <c r="X295" s="11" t="str">
        <f t="shared" si="28"/>
        <v>En gestión</v>
      </c>
      <c r="Y295" s="469"/>
      <c r="Z295" s="584"/>
      <c r="AA295" s="584"/>
      <c r="AB295" s="587"/>
      <c r="AC295" s="587"/>
      <c r="AD295" s="590"/>
      <c r="AE295" s="578"/>
      <c r="AF295" s="581"/>
      <c r="AG295" s="581"/>
      <c r="AH295" s="573"/>
      <c r="AI295" s="569"/>
      <c r="AJ295" s="569"/>
      <c r="AK295" s="360"/>
      <c r="AL295" s="360"/>
      <c r="AM295" s="360"/>
      <c r="AN295" s="360"/>
    </row>
    <row r="296" spans="2:40" customFormat="1" ht="120" customHeight="1" x14ac:dyDescent="0.25">
      <c r="B296" s="389"/>
      <c r="C296" s="391" t="s">
        <v>1608</v>
      </c>
      <c r="D296" s="358" t="s">
        <v>1609</v>
      </c>
      <c r="E296" s="358" t="s">
        <v>1355</v>
      </c>
      <c r="F296" s="112" t="s">
        <v>1610</v>
      </c>
      <c r="G296" s="113" t="s">
        <v>1333</v>
      </c>
      <c r="H296" s="102">
        <v>0.25</v>
      </c>
      <c r="I296" s="115">
        <v>44743</v>
      </c>
      <c r="J296" s="115">
        <v>44772</v>
      </c>
      <c r="K296" s="116">
        <v>0</v>
      </c>
      <c r="L296" s="105">
        <v>0</v>
      </c>
      <c r="M296" s="46">
        <v>1</v>
      </c>
      <c r="N296" s="116">
        <v>1</v>
      </c>
      <c r="O296" s="490">
        <v>170901752</v>
      </c>
      <c r="P296" s="490">
        <v>0</v>
      </c>
      <c r="Q296" s="51"/>
      <c r="R296" s="361">
        <v>0.5</v>
      </c>
      <c r="S296" s="352" t="s">
        <v>1520</v>
      </c>
      <c r="T296" s="304">
        <v>1</v>
      </c>
      <c r="U296" s="238" t="s">
        <v>1611</v>
      </c>
      <c r="V296" s="238" t="s">
        <v>1612</v>
      </c>
      <c r="W296" s="11" t="str">
        <f t="shared" si="29"/>
        <v>Terminado</v>
      </c>
      <c r="X296" s="11" t="str">
        <f t="shared" si="28"/>
        <v>Terminado</v>
      </c>
      <c r="Y296" s="467"/>
      <c r="Z296" s="582">
        <f>SUMPRODUCT(H296:H299,T296:T299)</f>
        <v>0.625</v>
      </c>
      <c r="AA296" s="582">
        <f>SUMPRODUCT(H296:H299,M296:M299)</f>
        <v>0.625</v>
      </c>
      <c r="AB296" s="585" t="str">
        <f t="shared" ref="AB296" si="46">IF(AA296&lt;1%,"Sin iniciar",IF(AA296=100%,"Terminado","En gestión"))</f>
        <v>En gestión</v>
      </c>
      <c r="AC296" s="585" t="str">
        <f t="shared" ref="AC296" si="47">IF(Z296&lt;1%,"Sin iniciar",IF(Z296=100%,"Terminado","En gestión"))</f>
        <v>En gestión</v>
      </c>
      <c r="AD296" s="588"/>
      <c r="AE296" s="576"/>
      <c r="AF296" s="579"/>
      <c r="AG296" s="579"/>
      <c r="AH296" s="571">
        <v>170901752</v>
      </c>
      <c r="AI296" s="567">
        <v>152526752</v>
      </c>
      <c r="AJ296" s="567">
        <v>4046401.89</v>
      </c>
      <c r="AK296" s="358" t="s">
        <v>1337</v>
      </c>
      <c r="AL296" s="358" t="s">
        <v>1524</v>
      </c>
      <c r="AM296" s="358" t="s">
        <v>1525</v>
      </c>
      <c r="AN296" s="358" t="s">
        <v>1613</v>
      </c>
    </row>
    <row r="297" spans="2:40" customFormat="1" ht="120" customHeight="1" x14ac:dyDescent="0.25">
      <c r="B297" s="389"/>
      <c r="C297" s="392"/>
      <c r="D297" s="359"/>
      <c r="E297" s="359"/>
      <c r="F297" s="112" t="s">
        <v>1614</v>
      </c>
      <c r="G297" s="113" t="s">
        <v>1342</v>
      </c>
      <c r="H297" s="102">
        <v>0.25</v>
      </c>
      <c r="I297" s="115">
        <v>44743</v>
      </c>
      <c r="J297" s="115">
        <v>44834</v>
      </c>
      <c r="K297" s="116">
        <v>0</v>
      </c>
      <c r="L297" s="105">
        <v>0</v>
      </c>
      <c r="M297" s="46">
        <v>0.5</v>
      </c>
      <c r="N297" s="116">
        <v>1</v>
      </c>
      <c r="O297" s="490"/>
      <c r="P297" s="490"/>
      <c r="Q297" s="52"/>
      <c r="R297" s="362"/>
      <c r="S297" s="353"/>
      <c r="T297" s="304">
        <v>0.5</v>
      </c>
      <c r="U297" s="238" t="s">
        <v>1615</v>
      </c>
      <c r="V297" s="238" t="s">
        <v>1616</v>
      </c>
      <c r="W297" s="11" t="str">
        <f t="shared" si="29"/>
        <v>En gestión</v>
      </c>
      <c r="X297" s="11" t="str">
        <f t="shared" si="28"/>
        <v>En gestión</v>
      </c>
      <c r="Y297" s="468"/>
      <c r="Z297" s="583"/>
      <c r="AA297" s="583"/>
      <c r="AB297" s="586"/>
      <c r="AC297" s="586"/>
      <c r="AD297" s="589"/>
      <c r="AE297" s="577"/>
      <c r="AF297" s="580"/>
      <c r="AG297" s="580"/>
      <c r="AH297" s="572"/>
      <c r="AI297" s="568"/>
      <c r="AJ297" s="568"/>
      <c r="AK297" s="359"/>
      <c r="AL297" s="359"/>
      <c r="AM297" s="359"/>
      <c r="AN297" s="359"/>
    </row>
    <row r="298" spans="2:40" customFormat="1" ht="120" customHeight="1" x14ac:dyDescent="0.25">
      <c r="B298" s="389"/>
      <c r="C298" s="392"/>
      <c r="D298" s="359"/>
      <c r="E298" s="359"/>
      <c r="F298" s="112" t="s">
        <v>1617</v>
      </c>
      <c r="G298" s="113" t="s">
        <v>1346</v>
      </c>
      <c r="H298" s="102">
        <v>0.25</v>
      </c>
      <c r="I298" s="115">
        <v>44743</v>
      </c>
      <c r="J298" s="115">
        <v>44834</v>
      </c>
      <c r="K298" s="116">
        <v>0</v>
      </c>
      <c r="L298" s="105">
        <v>0</v>
      </c>
      <c r="M298" s="46">
        <v>0.5</v>
      </c>
      <c r="N298" s="116">
        <v>1</v>
      </c>
      <c r="O298" s="490"/>
      <c r="P298" s="490"/>
      <c r="Q298" s="52"/>
      <c r="R298" s="362"/>
      <c r="S298" s="353"/>
      <c r="T298" s="304">
        <v>0.5</v>
      </c>
      <c r="U298" s="238" t="s">
        <v>1618</v>
      </c>
      <c r="V298" s="238" t="s">
        <v>1619</v>
      </c>
      <c r="W298" s="11" t="str">
        <f t="shared" si="29"/>
        <v>En gestión</v>
      </c>
      <c r="X298" s="11" t="str">
        <f t="shared" si="28"/>
        <v>En gestión</v>
      </c>
      <c r="Y298" s="468"/>
      <c r="Z298" s="583"/>
      <c r="AA298" s="583"/>
      <c r="AB298" s="586"/>
      <c r="AC298" s="586"/>
      <c r="AD298" s="589"/>
      <c r="AE298" s="577"/>
      <c r="AF298" s="580"/>
      <c r="AG298" s="580"/>
      <c r="AH298" s="572"/>
      <c r="AI298" s="568"/>
      <c r="AJ298" s="568"/>
      <c r="AK298" s="359"/>
      <c r="AL298" s="359"/>
      <c r="AM298" s="359"/>
      <c r="AN298" s="359"/>
    </row>
    <row r="299" spans="2:40" customFormat="1" ht="120" customHeight="1" x14ac:dyDescent="0.25">
      <c r="B299" s="389"/>
      <c r="C299" s="393"/>
      <c r="D299" s="360"/>
      <c r="E299" s="360"/>
      <c r="F299" s="112" t="s">
        <v>1620</v>
      </c>
      <c r="G299" s="113" t="s">
        <v>1350</v>
      </c>
      <c r="H299" s="102">
        <v>0.25</v>
      </c>
      <c r="I299" s="115">
        <v>44743</v>
      </c>
      <c r="J299" s="115">
        <v>44834</v>
      </c>
      <c r="K299" s="116">
        <v>0</v>
      </c>
      <c r="L299" s="105">
        <v>0</v>
      </c>
      <c r="M299" s="46">
        <v>0.5</v>
      </c>
      <c r="N299" s="116">
        <v>1</v>
      </c>
      <c r="O299" s="490"/>
      <c r="P299" s="490"/>
      <c r="Q299" s="53"/>
      <c r="R299" s="363"/>
      <c r="S299" s="354"/>
      <c r="T299" s="304">
        <v>0.5</v>
      </c>
      <c r="U299" s="238" t="s">
        <v>1621</v>
      </c>
      <c r="V299" s="238" t="s">
        <v>1622</v>
      </c>
      <c r="W299" s="11" t="str">
        <f t="shared" si="29"/>
        <v>En gestión</v>
      </c>
      <c r="X299" s="11" t="str">
        <f t="shared" si="28"/>
        <v>En gestión</v>
      </c>
      <c r="Y299" s="469"/>
      <c r="Z299" s="584"/>
      <c r="AA299" s="584"/>
      <c r="AB299" s="587"/>
      <c r="AC299" s="587"/>
      <c r="AD299" s="590"/>
      <c r="AE299" s="578"/>
      <c r="AF299" s="581"/>
      <c r="AG299" s="581"/>
      <c r="AH299" s="573"/>
      <c r="AI299" s="569"/>
      <c r="AJ299" s="569"/>
      <c r="AK299" s="360"/>
      <c r="AL299" s="360"/>
      <c r="AM299" s="360"/>
      <c r="AN299" s="360"/>
    </row>
    <row r="300" spans="2:40" customFormat="1" ht="120" customHeight="1" x14ac:dyDescent="0.25">
      <c r="B300" s="389"/>
      <c r="C300" s="391" t="s">
        <v>1623</v>
      </c>
      <c r="D300" s="358" t="s">
        <v>1624</v>
      </c>
      <c r="E300" s="358" t="s">
        <v>1355</v>
      </c>
      <c r="F300" s="112" t="s">
        <v>1625</v>
      </c>
      <c r="G300" s="113" t="s">
        <v>1333</v>
      </c>
      <c r="H300" s="102">
        <v>0.25</v>
      </c>
      <c r="I300" s="115">
        <v>44563</v>
      </c>
      <c r="J300" s="115">
        <v>44592</v>
      </c>
      <c r="K300" s="116">
        <v>1</v>
      </c>
      <c r="L300" s="105">
        <v>1</v>
      </c>
      <c r="M300" s="46">
        <v>1</v>
      </c>
      <c r="N300" s="116">
        <v>1</v>
      </c>
      <c r="O300" s="490">
        <v>5857609568</v>
      </c>
      <c r="P300" s="490">
        <v>15360000</v>
      </c>
      <c r="Q300" s="72"/>
      <c r="R300" s="355">
        <v>0.75</v>
      </c>
      <c r="S300" s="358" t="s">
        <v>1334</v>
      </c>
      <c r="T300" s="304">
        <v>1</v>
      </c>
      <c r="U300" s="238" t="s">
        <v>1548</v>
      </c>
      <c r="V300" s="238" t="s">
        <v>58</v>
      </c>
      <c r="W300" s="11" t="str">
        <f t="shared" si="29"/>
        <v>Terminado</v>
      </c>
      <c r="X300" s="11" t="str">
        <f t="shared" si="28"/>
        <v>Terminado</v>
      </c>
      <c r="Y300" s="467" t="s">
        <v>1626</v>
      </c>
      <c r="Z300" s="582">
        <f>SUMPRODUCT(H300:H303,T300:T303)</f>
        <v>0.8125</v>
      </c>
      <c r="AA300" s="582">
        <f>SUMPRODUCT(H300:H303,M300:M303)</f>
        <v>0.8125</v>
      </c>
      <c r="AB300" s="585" t="str">
        <f t="shared" ref="AB300" si="48">IF(AA300&lt;1%,"Sin iniciar",IF(AA300=100%,"Terminado","En gestión"))</f>
        <v>En gestión</v>
      </c>
      <c r="AC300" s="585" t="str">
        <f t="shared" ref="AC300" si="49">IF(Z300&lt;1%,"Sin iniciar",IF(Z300=100%,"Terminado","En gestión"))</f>
        <v>En gestión</v>
      </c>
      <c r="AD300" s="588"/>
      <c r="AE300" s="571">
        <v>15360000</v>
      </c>
      <c r="AF300" s="567"/>
      <c r="AG300" s="567">
        <v>11520000</v>
      </c>
      <c r="AH300" s="571">
        <v>5885363857</v>
      </c>
      <c r="AI300" s="567">
        <v>6072663639</v>
      </c>
      <c r="AJ300" s="567">
        <v>4153748023.5799999</v>
      </c>
      <c r="AK300" s="358" t="s">
        <v>1337</v>
      </c>
      <c r="AL300" s="358" t="s">
        <v>1402</v>
      </c>
      <c r="AM300" s="358" t="s">
        <v>1403</v>
      </c>
      <c r="AN300" s="358" t="s">
        <v>1627</v>
      </c>
    </row>
    <row r="301" spans="2:40" customFormat="1" ht="120" customHeight="1" x14ac:dyDescent="0.25">
      <c r="B301" s="389"/>
      <c r="C301" s="392"/>
      <c r="D301" s="359"/>
      <c r="E301" s="359"/>
      <c r="F301" s="112" t="s">
        <v>1628</v>
      </c>
      <c r="G301" s="113" t="s">
        <v>1342</v>
      </c>
      <c r="H301" s="102">
        <v>0.25</v>
      </c>
      <c r="I301" s="115">
        <v>44563</v>
      </c>
      <c r="J301" s="115">
        <v>44925</v>
      </c>
      <c r="K301" s="116">
        <v>0.25</v>
      </c>
      <c r="L301" s="105">
        <v>0.5</v>
      </c>
      <c r="M301" s="46">
        <v>0.75</v>
      </c>
      <c r="N301" s="116">
        <v>1</v>
      </c>
      <c r="O301" s="490"/>
      <c r="P301" s="490"/>
      <c r="Q301" s="72"/>
      <c r="R301" s="356"/>
      <c r="S301" s="359"/>
      <c r="T301" s="304">
        <v>0.75</v>
      </c>
      <c r="U301" s="238" t="s">
        <v>1629</v>
      </c>
      <c r="V301" s="189" t="s">
        <v>1630</v>
      </c>
      <c r="W301" s="11" t="str">
        <f t="shared" si="29"/>
        <v>En gestión</v>
      </c>
      <c r="X301" s="11" t="str">
        <f t="shared" si="28"/>
        <v>En gestión</v>
      </c>
      <c r="Y301" s="468"/>
      <c r="Z301" s="583"/>
      <c r="AA301" s="583"/>
      <c r="AB301" s="586"/>
      <c r="AC301" s="586"/>
      <c r="AD301" s="589"/>
      <c r="AE301" s="572"/>
      <c r="AF301" s="568"/>
      <c r="AG301" s="568"/>
      <c r="AH301" s="572"/>
      <c r="AI301" s="568"/>
      <c r="AJ301" s="568"/>
      <c r="AK301" s="359"/>
      <c r="AL301" s="360"/>
      <c r="AM301" s="360"/>
      <c r="AN301" s="360"/>
    </row>
    <row r="302" spans="2:40" customFormat="1" ht="120" customHeight="1" x14ac:dyDescent="0.25">
      <c r="B302" s="389"/>
      <c r="C302" s="392"/>
      <c r="D302" s="359"/>
      <c r="E302" s="359"/>
      <c r="F302" s="112" t="s">
        <v>1631</v>
      </c>
      <c r="G302" s="113" t="s">
        <v>1346</v>
      </c>
      <c r="H302" s="102">
        <v>0.25</v>
      </c>
      <c r="I302" s="115">
        <v>44563</v>
      </c>
      <c r="J302" s="115">
        <v>44925</v>
      </c>
      <c r="K302" s="116">
        <v>0.25</v>
      </c>
      <c r="L302" s="105">
        <v>0.5</v>
      </c>
      <c r="M302" s="46">
        <v>0.75</v>
      </c>
      <c r="N302" s="116">
        <v>1</v>
      </c>
      <c r="O302" s="490"/>
      <c r="P302" s="490"/>
      <c r="Q302" s="72"/>
      <c r="R302" s="356"/>
      <c r="S302" s="359"/>
      <c r="T302" s="304">
        <v>0.75</v>
      </c>
      <c r="U302" s="238" t="s">
        <v>1629</v>
      </c>
      <c r="V302" s="189" t="s">
        <v>1632</v>
      </c>
      <c r="W302" s="11" t="str">
        <f t="shared" si="29"/>
        <v>En gestión</v>
      </c>
      <c r="X302" s="11" t="str">
        <f t="shared" si="28"/>
        <v>En gestión</v>
      </c>
      <c r="Y302" s="468"/>
      <c r="Z302" s="583"/>
      <c r="AA302" s="583"/>
      <c r="AB302" s="586"/>
      <c r="AC302" s="586"/>
      <c r="AD302" s="589"/>
      <c r="AE302" s="572"/>
      <c r="AF302" s="568"/>
      <c r="AG302" s="568"/>
      <c r="AH302" s="572"/>
      <c r="AI302" s="568"/>
      <c r="AJ302" s="568"/>
      <c r="AK302" s="359"/>
      <c r="AL302" s="358" t="s">
        <v>1402</v>
      </c>
      <c r="AM302" s="358" t="s">
        <v>1403</v>
      </c>
      <c r="AN302" s="358" t="s">
        <v>1633</v>
      </c>
    </row>
    <row r="303" spans="2:40" customFormat="1" ht="120" customHeight="1" x14ac:dyDescent="0.25">
      <c r="B303" s="389"/>
      <c r="C303" s="393"/>
      <c r="D303" s="360"/>
      <c r="E303" s="360"/>
      <c r="F303" s="112" t="s">
        <v>1634</v>
      </c>
      <c r="G303" s="113" t="s">
        <v>1350</v>
      </c>
      <c r="H303" s="102">
        <v>0.25</v>
      </c>
      <c r="I303" s="115">
        <v>44563</v>
      </c>
      <c r="J303" s="115">
        <v>44925</v>
      </c>
      <c r="K303" s="116">
        <v>0.25</v>
      </c>
      <c r="L303" s="105">
        <v>0.5</v>
      </c>
      <c r="M303" s="46">
        <v>0.75</v>
      </c>
      <c r="N303" s="116">
        <v>1</v>
      </c>
      <c r="O303" s="490"/>
      <c r="P303" s="490"/>
      <c r="Q303" s="72"/>
      <c r="R303" s="357"/>
      <c r="S303" s="360"/>
      <c r="T303" s="304">
        <v>0.75</v>
      </c>
      <c r="U303" s="238" t="s">
        <v>1635</v>
      </c>
      <c r="V303" s="189" t="s">
        <v>1636</v>
      </c>
      <c r="W303" s="11" t="str">
        <f t="shared" si="29"/>
        <v>En gestión</v>
      </c>
      <c r="X303" s="11" t="str">
        <f t="shared" si="28"/>
        <v>En gestión</v>
      </c>
      <c r="Y303" s="469"/>
      <c r="Z303" s="584"/>
      <c r="AA303" s="584"/>
      <c r="AB303" s="587"/>
      <c r="AC303" s="587"/>
      <c r="AD303" s="590"/>
      <c r="AE303" s="573"/>
      <c r="AF303" s="569"/>
      <c r="AG303" s="569"/>
      <c r="AH303" s="573"/>
      <c r="AI303" s="569"/>
      <c r="AJ303" s="569"/>
      <c r="AK303" s="360"/>
      <c r="AL303" s="360"/>
      <c r="AM303" s="360"/>
      <c r="AN303" s="360"/>
    </row>
    <row r="304" spans="2:40" customFormat="1" ht="120" customHeight="1" x14ac:dyDescent="0.25">
      <c r="B304" s="389"/>
      <c r="C304" s="391" t="s">
        <v>1637</v>
      </c>
      <c r="D304" s="358" t="s">
        <v>1638</v>
      </c>
      <c r="E304" s="358" t="s">
        <v>1355</v>
      </c>
      <c r="F304" s="112" t="s">
        <v>1639</v>
      </c>
      <c r="G304" s="113" t="s">
        <v>1333</v>
      </c>
      <c r="H304" s="102">
        <v>0.25</v>
      </c>
      <c r="I304" s="115">
        <v>44743</v>
      </c>
      <c r="J304" s="115">
        <v>44772</v>
      </c>
      <c r="K304" s="116">
        <v>0</v>
      </c>
      <c r="L304" s="105">
        <v>0</v>
      </c>
      <c r="M304" s="46">
        <v>1</v>
      </c>
      <c r="N304" s="116">
        <v>1</v>
      </c>
      <c r="O304" s="490">
        <v>8671592470</v>
      </c>
      <c r="P304" s="490">
        <v>94000000</v>
      </c>
      <c r="Q304" s="51"/>
      <c r="R304" s="361">
        <v>0</v>
      </c>
      <c r="S304" s="135" t="s">
        <v>1640</v>
      </c>
      <c r="T304" s="304">
        <v>1</v>
      </c>
      <c r="U304" s="238" t="s">
        <v>1641</v>
      </c>
      <c r="V304" s="238" t="s">
        <v>1642</v>
      </c>
      <c r="W304" s="11" t="str">
        <f t="shared" si="29"/>
        <v>Terminado</v>
      </c>
      <c r="X304" s="11" t="str">
        <f t="shared" si="28"/>
        <v>Terminado</v>
      </c>
      <c r="Y304" s="135" t="s">
        <v>1643</v>
      </c>
      <c r="Z304" s="582">
        <f>SUMPRODUCT(H304:H307,T304:T307)</f>
        <v>0.25</v>
      </c>
      <c r="AA304" s="582">
        <f>SUMPRODUCT(H104:H107,M304:M307)</f>
        <v>0.3</v>
      </c>
      <c r="AB304" s="585" t="str">
        <f t="shared" ref="AB304" si="50">IF(AA304&lt;1%,"Sin iniciar",IF(AA304=100%,"Terminado","En gestión"))</f>
        <v>En gestión</v>
      </c>
      <c r="AC304" s="585" t="str">
        <f t="shared" ref="AC304" si="51">IF(Z304&lt;1%,"Sin iniciar",IF(Z304=100%,"Terminado","En gestión"))</f>
        <v>En gestión</v>
      </c>
      <c r="AD304" s="588"/>
      <c r="AE304" s="571">
        <v>94000000</v>
      </c>
      <c r="AF304" s="567">
        <v>112800000</v>
      </c>
      <c r="AG304" s="567">
        <v>56400000</v>
      </c>
      <c r="AH304" s="571">
        <v>8587478814.5299997</v>
      </c>
      <c r="AI304" s="567">
        <v>8602438364.1700001</v>
      </c>
      <c r="AJ304" s="567">
        <v>1230319040.01</v>
      </c>
      <c r="AK304" s="360" t="s">
        <v>1337</v>
      </c>
      <c r="AL304" s="570" t="s">
        <v>1550</v>
      </c>
      <c r="AM304" s="570" t="s">
        <v>1551</v>
      </c>
      <c r="AN304" s="570" t="s">
        <v>1644</v>
      </c>
    </row>
    <row r="305" spans="2:40" customFormat="1" ht="120" customHeight="1" x14ac:dyDescent="0.25">
      <c r="B305" s="389"/>
      <c r="C305" s="392"/>
      <c r="D305" s="359"/>
      <c r="E305" s="359"/>
      <c r="F305" s="112" t="s">
        <v>1645</v>
      </c>
      <c r="G305" s="113" t="s">
        <v>1342</v>
      </c>
      <c r="H305" s="102">
        <v>0.25</v>
      </c>
      <c r="I305" s="115">
        <v>44839</v>
      </c>
      <c r="J305" s="115">
        <v>44925</v>
      </c>
      <c r="K305" s="116">
        <v>0</v>
      </c>
      <c r="L305" s="105">
        <v>0</v>
      </c>
      <c r="M305" s="46">
        <v>0</v>
      </c>
      <c r="N305" s="116">
        <v>1</v>
      </c>
      <c r="O305" s="490"/>
      <c r="P305" s="490"/>
      <c r="Q305" s="52"/>
      <c r="R305" s="362"/>
      <c r="S305" s="211" t="s">
        <v>58</v>
      </c>
      <c r="T305" s="305" t="s">
        <v>71</v>
      </c>
      <c r="U305" s="238" t="s">
        <v>71</v>
      </c>
      <c r="V305" s="238" t="s">
        <v>58</v>
      </c>
      <c r="W305" s="11" t="str">
        <f t="shared" si="29"/>
        <v>Sin iniciar</v>
      </c>
      <c r="X305" s="11" t="str">
        <f t="shared" si="28"/>
        <v>En gestión</v>
      </c>
      <c r="Y305" s="211"/>
      <c r="Z305" s="583"/>
      <c r="AA305" s="583"/>
      <c r="AB305" s="586"/>
      <c r="AC305" s="586"/>
      <c r="AD305" s="589"/>
      <c r="AE305" s="572"/>
      <c r="AF305" s="568"/>
      <c r="AG305" s="568"/>
      <c r="AH305" s="572"/>
      <c r="AI305" s="568"/>
      <c r="AJ305" s="568"/>
      <c r="AK305" s="570"/>
      <c r="AL305" s="570"/>
      <c r="AM305" s="570"/>
      <c r="AN305" s="570"/>
    </row>
    <row r="306" spans="2:40" customFormat="1" ht="120" customHeight="1" x14ac:dyDescent="0.25">
      <c r="B306" s="389"/>
      <c r="C306" s="392"/>
      <c r="D306" s="359"/>
      <c r="E306" s="359"/>
      <c r="F306" s="112" t="s">
        <v>1646</v>
      </c>
      <c r="G306" s="113" t="s">
        <v>1346</v>
      </c>
      <c r="H306" s="102">
        <v>0.25</v>
      </c>
      <c r="I306" s="115">
        <v>44839</v>
      </c>
      <c r="J306" s="115">
        <v>44925</v>
      </c>
      <c r="K306" s="116">
        <v>0</v>
      </c>
      <c r="L306" s="105">
        <v>0</v>
      </c>
      <c r="M306" s="46">
        <v>0</v>
      </c>
      <c r="N306" s="116">
        <v>1</v>
      </c>
      <c r="O306" s="490"/>
      <c r="P306" s="490"/>
      <c r="Q306" s="52"/>
      <c r="R306" s="362"/>
      <c r="S306" s="211" t="s">
        <v>58</v>
      </c>
      <c r="T306" s="305" t="s">
        <v>71</v>
      </c>
      <c r="U306" s="238" t="s">
        <v>71</v>
      </c>
      <c r="V306" s="238" t="s">
        <v>58</v>
      </c>
      <c r="W306" s="11" t="str">
        <f t="shared" si="29"/>
        <v>Sin iniciar</v>
      </c>
      <c r="X306" s="11" t="str">
        <f t="shared" si="28"/>
        <v>En gestión</v>
      </c>
      <c r="Y306" s="211"/>
      <c r="Z306" s="583"/>
      <c r="AA306" s="583"/>
      <c r="AB306" s="586"/>
      <c r="AC306" s="586"/>
      <c r="AD306" s="589"/>
      <c r="AE306" s="572"/>
      <c r="AF306" s="568"/>
      <c r="AG306" s="568"/>
      <c r="AH306" s="572"/>
      <c r="AI306" s="568"/>
      <c r="AJ306" s="568"/>
      <c r="AK306" s="570"/>
      <c r="AL306" s="570"/>
      <c r="AM306" s="570"/>
      <c r="AN306" s="570"/>
    </row>
    <row r="307" spans="2:40" customFormat="1" ht="120" customHeight="1" x14ac:dyDescent="0.25">
      <c r="B307" s="389"/>
      <c r="C307" s="393"/>
      <c r="D307" s="360"/>
      <c r="E307" s="360"/>
      <c r="F307" s="112" t="s">
        <v>1647</v>
      </c>
      <c r="G307" s="113" t="s">
        <v>1350</v>
      </c>
      <c r="H307" s="102">
        <v>0.25</v>
      </c>
      <c r="I307" s="115">
        <v>44839</v>
      </c>
      <c r="J307" s="115">
        <v>44925</v>
      </c>
      <c r="K307" s="116">
        <v>0</v>
      </c>
      <c r="L307" s="105">
        <v>0</v>
      </c>
      <c r="M307" s="46">
        <v>0</v>
      </c>
      <c r="N307" s="116">
        <v>1</v>
      </c>
      <c r="O307" s="490"/>
      <c r="P307" s="490"/>
      <c r="Q307" s="53"/>
      <c r="R307" s="363"/>
      <c r="S307" s="211" t="s">
        <v>58</v>
      </c>
      <c r="T307" s="305" t="s">
        <v>71</v>
      </c>
      <c r="U307" s="238" t="s">
        <v>71</v>
      </c>
      <c r="V307" s="238" t="s">
        <v>58</v>
      </c>
      <c r="W307" s="11" t="str">
        <f t="shared" si="29"/>
        <v>Sin iniciar</v>
      </c>
      <c r="X307" s="11" t="str">
        <f t="shared" si="28"/>
        <v>En gestión</v>
      </c>
      <c r="Y307" s="136"/>
      <c r="Z307" s="584"/>
      <c r="AA307" s="584"/>
      <c r="AB307" s="587"/>
      <c r="AC307" s="587"/>
      <c r="AD307" s="589"/>
      <c r="AE307" s="573"/>
      <c r="AF307" s="569"/>
      <c r="AG307" s="569"/>
      <c r="AH307" s="573"/>
      <c r="AI307" s="569"/>
      <c r="AJ307" s="569"/>
      <c r="AK307" s="570"/>
      <c r="AL307" s="570"/>
      <c r="AM307" s="570"/>
      <c r="AN307" s="570"/>
    </row>
    <row r="308" spans="2:40" customFormat="1" ht="120" customHeight="1" x14ac:dyDescent="0.25">
      <c r="B308" s="389"/>
      <c r="C308" s="391" t="s">
        <v>1648</v>
      </c>
      <c r="D308" s="358" t="s">
        <v>1649</v>
      </c>
      <c r="E308" s="358" t="s">
        <v>1355</v>
      </c>
      <c r="F308" s="112" t="s">
        <v>1650</v>
      </c>
      <c r="G308" s="113" t="s">
        <v>1333</v>
      </c>
      <c r="H308" s="102">
        <v>0.25</v>
      </c>
      <c r="I308" s="115">
        <v>44571</v>
      </c>
      <c r="J308" s="115">
        <v>44592</v>
      </c>
      <c r="K308" s="116">
        <v>1</v>
      </c>
      <c r="L308" s="105">
        <v>1</v>
      </c>
      <c r="M308" s="46">
        <v>1</v>
      </c>
      <c r="N308" s="116">
        <v>1</v>
      </c>
      <c r="O308" s="490">
        <v>192204012</v>
      </c>
      <c r="P308" s="490">
        <v>133440000</v>
      </c>
      <c r="Q308" s="72"/>
      <c r="R308" s="355">
        <v>0.75</v>
      </c>
      <c r="S308" s="359" t="s">
        <v>1334</v>
      </c>
      <c r="T308" s="304">
        <v>1</v>
      </c>
      <c r="U308" s="238" t="s">
        <v>1548</v>
      </c>
      <c r="V308" s="238" t="s">
        <v>58</v>
      </c>
      <c r="W308" s="11" t="str">
        <f t="shared" si="29"/>
        <v>Terminado</v>
      </c>
      <c r="X308" s="11" t="str">
        <f t="shared" si="28"/>
        <v>Terminado</v>
      </c>
      <c r="Y308" s="467" t="s">
        <v>1651</v>
      </c>
      <c r="Z308" s="582">
        <f>SUMPRODUCT(H308:H311,T308:T311)</f>
        <v>0.8125</v>
      </c>
      <c r="AA308" s="582">
        <f>SUMPRODUCT(H308:H311,M308:M311)</f>
        <v>0.8125</v>
      </c>
      <c r="AB308" s="585" t="str">
        <f t="shared" ref="AB308" si="52">IF(AA308&lt;1%,"Sin iniciar",IF(AA308=100%,"Terminado","En gestión"))</f>
        <v>En gestión</v>
      </c>
      <c r="AC308" s="585" t="str">
        <f t="shared" ref="AC308" si="53">IF(Z308&lt;1%,"Sin iniciar",IF(Z308=100%,"Terminado","En gestión"))</f>
        <v>En gestión</v>
      </c>
      <c r="AD308" s="589"/>
      <c r="AE308" s="571">
        <v>133440000</v>
      </c>
      <c r="AF308" s="567">
        <v>33360000</v>
      </c>
      <c r="AG308" s="567">
        <v>25020000</v>
      </c>
      <c r="AH308" s="571">
        <v>185108379.33000001</v>
      </c>
      <c r="AI308" s="567">
        <v>185108371.66666701</v>
      </c>
      <c r="AJ308" s="567">
        <v>163538626.39051899</v>
      </c>
      <c r="AK308" s="360" t="s">
        <v>1337</v>
      </c>
      <c r="AL308" s="570" t="s">
        <v>1652</v>
      </c>
      <c r="AM308" s="570" t="s">
        <v>74</v>
      </c>
      <c r="AN308" s="570" t="s">
        <v>1653</v>
      </c>
    </row>
    <row r="309" spans="2:40" customFormat="1" ht="120" customHeight="1" x14ac:dyDescent="0.25">
      <c r="B309" s="389"/>
      <c r="C309" s="392"/>
      <c r="D309" s="359"/>
      <c r="E309" s="359"/>
      <c r="F309" s="112" t="s">
        <v>1654</v>
      </c>
      <c r="G309" s="113" t="s">
        <v>1342</v>
      </c>
      <c r="H309" s="102">
        <v>0.25</v>
      </c>
      <c r="I309" s="115">
        <v>44571</v>
      </c>
      <c r="J309" s="115">
        <v>44926</v>
      </c>
      <c r="K309" s="116">
        <v>0.25</v>
      </c>
      <c r="L309" s="105">
        <v>0.5</v>
      </c>
      <c r="M309" s="46">
        <v>0.75</v>
      </c>
      <c r="N309" s="116">
        <v>1</v>
      </c>
      <c r="O309" s="490"/>
      <c r="P309" s="490"/>
      <c r="Q309" s="72"/>
      <c r="R309" s="356"/>
      <c r="S309" s="359"/>
      <c r="T309" s="304">
        <v>0.75</v>
      </c>
      <c r="U309" s="238" t="s">
        <v>1629</v>
      </c>
      <c r="V309" s="189" t="s">
        <v>1655</v>
      </c>
      <c r="W309" s="11" t="str">
        <f t="shared" si="29"/>
        <v>En gestión</v>
      </c>
      <c r="X309" s="11" t="str">
        <f t="shared" si="28"/>
        <v>En gestión</v>
      </c>
      <c r="Y309" s="468"/>
      <c r="Z309" s="583"/>
      <c r="AA309" s="583"/>
      <c r="AB309" s="586"/>
      <c r="AC309" s="586"/>
      <c r="AD309" s="589"/>
      <c r="AE309" s="572"/>
      <c r="AF309" s="568"/>
      <c r="AG309" s="568"/>
      <c r="AH309" s="572"/>
      <c r="AI309" s="568"/>
      <c r="AJ309" s="568"/>
      <c r="AK309" s="570"/>
      <c r="AL309" s="570"/>
      <c r="AM309" s="570"/>
      <c r="AN309" s="570"/>
    </row>
    <row r="310" spans="2:40" customFormat="1" ht="120" customHeight="1" x14ac:dyDescent="0.25">
      <c r="B310" s="389"/>
      <c r="C310" s="392"/>
      <c r="D310" s="359"/>
      <c r="E310" s="359"/>
      <c r="F310" s="112" t="s">
        <v>1656</v>
      </c>
      <c r="G310" s="113" t="s">
        <v>1346</v>
      </c>
      <c r="H310" s="102">
        <v>0.25</v>
      </c>
      <c r="I310" s="115">
        <v>44571</v>
      </c>
      <c r="J310" s="115">
        <v>44926</v>
      </c>
      <c r="K310" s="116">
        <v>0.25</v>
      </c>
      <c r="L310" s="105">
        <v>0.5</v>
      </c>
      <c r="M310" s="46">
        <v>0.75</v>
      </c>
      <c r="N310" s="116">
        <v>1</v>
      </c>
      <c r="O310" s="490"/>
      <c r="P310" s="490"/>
      <c r="Q310" s="72"/>
      <c r="R310" s="356"/>
      <c r="S310" s="359"/>
      <c r="T310" s="304">
        <v>0.75</v>
      </c>
      <c r="U310" s="238" t="s">
        <v>1629</v>
      </c>
      <c r="V310" s="189" t="s">
        <v>1657</v>
      </c>
      <c r="W310" s="11" t="str">
        <f t="shared" si="29"/>
        <v>En gestión</v>
      </c>
      <c r="X310" s="11" t="str">
        <f t="shared" si="28"/>
        <v>En gestión</v>
      </c>
      <c r="Y310" s="468"/>
      <c r="Z310" s="583"/>
      <c r="AA310" s="583"/>
      <c r="AB310" s="586"/>
      <c r="AC310" s="586"/>
      <c r="AD310" s="589"/>
      <c r="AE310" s="572"/>
      <c r="AF310" s="568"/>
      <c r="AG310" s="568"/>
      <c r="AH310" s="572"/>
      <c r="AI310" s="568"/>
      <c r="AJ310" s="568"/>
      <c r="AK310" s="570"/>
      <c r="AL310" s="570"/>
      <c r="AM310" s="570"/>
      <c r="AN310" s="570"/>
    </row>
    <row r="311" spans="2:40" customFormat="1" ht="120" customHeight="1" x14ac:dyDescent="0.25">
      <c r="B311" s="389"/>
      <c r="C311" s="393"/>
      <c r="D311" s="360"/>
      <c r="E311" s="360"/>
      <c r="F311" s="112" t="s">
        <v>1658</v>
      </c>
      <c r="G311" s="113" t="s">
        <v>1350</v>
      </c>
      <c r="H311" s="102">
        <v>0.25</v>
      </c>
      <c r="I311" s="115">
        <v>44571</v>
      </c>
      <c r="J311" s="115">
        <v>44926</v>
      </c>
      <c r="K311" s="116">
        <v>0.25</v>
      </c>
      <c r="L311" s="105">
        <v>0.5</v>
      </c>
      <c r="M311" s="46">
        <v>0.75</v>
      </c>
      <c r="N311" s="116">
        <v>1</v>
      </c>
      <c r="O311" s="490"/>
      <c r="P311" s="490"/>
      <c r="Q311" s="72"/>
      <c r="R311" s="357"/>
      <c r="S311" s="360"/>
      <c r="T311" s="304">
        <v>0.75</v>
      </c>
      <c r="U311" s="238" t="s">
        <v>1635</v>
      </c>
      <c r="V311" s="189" t="s">
        <v>1659</v>
      </c>
      <c r="W311" s="11" t="str">
        <f t="shared" si="29"/>
        <v>En gestión</v>
      </c>
      <c r="X311" s="11" t="str">
        <f t="shared" si="28"/>
        <v>En gestión</v>
      </c>
      <c r="Y311" s="469"/>
      <c r="Z311" s="584"/>
      <c r="AA311" s="584"/>
      <c r="AB311" s="587"/>
      <c r="AC311" s="587"/>
      <c r="AD311" s="590"/>
      <c r="AE311" s="573"/>
      <c r="AF311" s="569"/>
      <c r="AG311" s="569"/>
      <c r="AH311" s="573"/>
      <c r="AI311" s="569"/>
      <c r="AJ311" s="569"/>
      <c r="AK311" s="570"/>
      <c r="AL311" s="570"/>
      <c r="AM311" s="570"/>
      <c r="AN311" s="570"/>
    </row>
    <row r="312" spans="2:40" customFormat="1" ht="120" customHeight="1" x14ac:dyDescent="0.25">
      <c r="B312" s="389"/>
      <c r="C312" s="391" t="s">
        <v>1660</v>
      </c>
      <c r="D312" s="358" t="s">
        <v>1661</v>
      </c>
      <c r="E312" s="358" t="s">
        <v>1355</v>
      </c>
      <c r="F312" s="112" t="s">
        <v>1662</v>
      </c>
      <c r="G312" s="113" t="s">
        <v>1333</v>
      </c>
      <c r="H312" s="102">
        <v>0.25</v>
      </c>
      <c r="I312" s="115">
        <v>44571</v>
      </c>
      <c r="J312" s="115">
        <v>44592</v>
      </c>
      <c r="K312" s="116">
        <v>1</v>
      </c>
      <c r="L312" s="105">
        <v>1</v>
      </c>
      <c r="M312" s="46">
        <v>1</v>
      </c>
      <c r="N312" s="116">
        <v>1</v>
      </c>
      <c r="O312" s="490">
        <v>39522505</v>
      </c>
      <c r="P312" s="490">
        <v>133440000</v>
      </c>
      <c r="Q312" s="72"/>
      <c r="R312" s="355">
        <v>0.75</v>
      </c>
      <c r="S312" s="358" t="s">
        <v>1334</v>
      </c>
      <c r="T312" s="304">
        <v>1</v>
      </c>
      <c r="U312" s="238" t="s">
        <v>1548</v>
      </c>
      <c r="V312" s="238" t="s">
        <v>58</v>
      </c>
      <c r="W312" s="11" t="str">
        <f t="shared" si="29"/>
        <v>Terminado</v>
      </c>
      <c r="X312" s="11" t="str">
        <f t="shared" si="28"/>
        <v>Terminado</v>
      </c>
      <c r="Y312" s="467" t="s">
        <v>1651</v>
      </c>
      <c r="Z312" s="582">
        <f>SUMPRODUCT(H312:H315,T312:T315)</f>
        <v>0.8125</v>
      </c>
      <c r="AA312" s="582">
        <f>SUMPRODUCT(H312:H315,M312:M315)</f>
        <v>0.8125</v>
      </c>
      <c r="AB312" s="585" t="str">
        <f t="shared" ref="AB312:AB372" si="54">IF(AA312&lt;1%,"Sin iniciar",IF(AA312=100%,"Terminado","En gestión"))</f>
        <v>En gestión</v>
      </c>
      <c r="AC312" s="585" t="str">
        <f t="shared" ref="AC312" si="55">IF(Z312&lt;1%,"Sin iniciar",IF(Z312=100%,"Terminado","En gestión"))</f>
        <v>En gestión</v>
      </c>
      <c r="AD312" s="588"/>
      <c r="AE312" s="571">
        <v>133440000</v>
      </c>
      <c r="AF312" s="567">
        <v>33360000</v>
      </c>
      <c r="AG312" s="567">
        <v>25020000</v>
      </c>
      <c r="AH312" s="571">
        <v>38603174.670000002</v>
      </c>
      <c r="AI312" s="567">
        <v>35353173.670000002</v>
      </c>
      <c r="AJ312" s="567">
        <v>32543711.719999999</v>
      </c>
      <c r="AK312" s="360" t="s">
        <v>1337</v>
      </c>
      <c r="AL312" s="570" t="s">
        <v>1652</v>
      </c>
      <c r="AM312" s="570" t="s">
        <v>74</v>
      </c>
      <c r="AN312" s="570" t="s">
        <v>1663</v>
      </c>
    </row>
    <row r="313" spans="2:40" customFormat="1" ht="120" customHeight="1" x14ac:dyDescent="0.25">
      <c r="B313" s="389"/>
      <c r="C313" s="392"/>
      <c r="D313" s="359"/>
      <c r="E313" s="359"/>
      <c r="F313" s="112" t="s">
        <v>1664</v>
      </c>
      <c r="G313" s="113" t="s">
        <v>1342</v>
      </c>
      <c r="H313" s="102">
        <v>0.25</v>
      </c>
      <c r="I313" s="115">
        <v>44571</v>
      </c>
      <c r="J313" s="115">
        <v>44926</v>
      </c>
      <c r="K313" s="116">
        <v>0.25</v>
      </c>
      <c r="L313" s="105">
        <v>0.5</v>
      </c>
      <c r="M313" s="46">
        <v>0.75</v>
      </c>
      <c r="N313" s="116">
        <v>1</v>
      </c>
      <c r="O313" s="490"/>
      <c r="P313" s="490"/>
      <c r="Q313" s="72"/>
      <c r="R313" s="356"/>
      <c r="S313" s="359"/>
      <c r="T313" s="304">
        <v>0.75</v>
      </c>
      <c r="U313" s="238" t="s">
        <v>1629</v>
      </c>
      <c r="V313" s="189" t="s">
        <v>1655</v>
      </c>
      <c r="W313" s="11" t="str">
        <f t="shared" si="29"/>
        <v>En gestión</v>
      </c>
      <c r="X313" s="11" t="str">
        <f t="shared" si="28"/>
        <v>En gestión</v>
      </c>
      <c r="Y313" s="468"/>
      <c r="Z313" s="583"/>
      <c r="AA313" s="583"/>
      <c r="AB313" s="586"/>
      <c r="AC313" s="586"/>
      <c r="AD313" s="589"/>
      <c r="AE313" s="572"/>
      <c r="AF313" s="568"/>
      <c r="AG313" s="568"/>
      <c r="AH313" s="572"/>
      <c r="AI313" s="568"/>
      <c r="AJ313" s="568"/>
      <c r="AK313" s="570"/>
      <c r="AL313" s="570"/>
      <c r="AM313" s="570"/>
      <c r="AN313" s="570"/>
    </row>
    <row r="314" spans="2:40" customFormat="1" ht="120" customHeight="1" x14ac:dyDescent="0.25">
      <c r="B314" s="389"/>
      <c r="C314" s="392"/>
      <c r="D314" s="359"/>
      <c r="E314" s="359"/>
      <c r="F314" s="112" t="s">
        <v>1665</v>
      </c>
      <c r="G314" s="113" t="s">
        <v>1346</v>
      </c>
      <c r="H314" s="102">
        <v>0.25</v>
      </c>
      <c r="I314" s="115">
        <v>44571</v>
      </c>
      <c r="J314" s="115">
        <v>44926</v>
      </c>
      <c r="K314" s="116">
        <v>0.25</v>
      </c>
      <c r="L314" s="105">
        <v>0.5</v>
      </c>
      <c r="M314" s="46">
        <v>0.75</v>
      </c>
      <c r="N314" s="116">
        <v>1</v>
      </c>
      <c r="O314" s="490"/>
      <c r="P314" s="490"/>
      <c r="Q314" s="72"/>
      <c r="R314" s="356"/>
      <c r="S314" s="359"/>
      <c r="T314" s="304">
        <v>0.75</v>
      </c>
      <c r="U314" s="238" t="s">
        <v>1629</v>
      </c>
      <c r="V314" s="189" t="s">
        <v>1657</v>
      </c>
      <c r="W314" s="11" t="str">
        <f t="shared" si="29"/>
        <v>En gestión</v>
      </c>
      <c r="X314" s="11" t="str">
        <f t="shared" si="28"/>
        <v>En gestión</v>
      </c>
      <c r="Y314" s="468"/>
      <c r="Z314" s="583"/>
      <c r="AA314" s="583"/>
      <c r="AB314" s="586"/>
      <c r="AC314" s="586"/>
      <c r="AD314" s="589"/>
      <c r="AE314" s="572"/>
      <c r="AF314" s="568"/>
      <c r="AG314" s="568"/>
      <c r="AH314" s="572"/>
      <c r="AI314" s="568"/>
      <c r="AJ314" s="568"/>
      <c r="AK314" s="570"/>
      <c r="AL314" s="570"/>
      <c r="AM314" s="570"/>
      <c r="AN314" s="570"/>
    </row>
    <row r="315" spans="2:40" customFormat="1" ht="120" customHeight="1" x14ac:dyDescent="0.25">
      <c r="B315" s="389"/>
      <c r="C315" s="393"/>
      <c r="D315" s="360"/>
      <c r="E315" s="360"/>
      <c r="F315" s="112" t="s">
        <v>1666</v>
      </c>
      <c r="G315" s="113" t="s">
        <v>1350</v>
      </c>
      <c r="H315" s="102">
        <v>0.25</v>
      </c>
      <c r="I315" s="115">
        <v>44571</v>
      </c>
      <c r="J315" s="115">
        <v>44926</v>
      </c>
      <c r="K315" s="116">
        <v>0.25</v>
      </c>
      <c r="L315" s="105">
        <v>0.5</v>
      </c>
      <c r="M315" s="46">
        <v>0.75</v>
      </c>
      <c r="N315" s="116">
        <v>1</v>
      </c>
      <c r="O315" s="490"/>
      <c r="P315" s="490"/>
      <c r="Q315" s="72"/>
      <c r="R315" s="357"/>
      <c r="S315" s="360"/>
      <c r="T315" s="304">
        <v>0.75</v>
      </c>
      <c r="U315" s="238" t="s">
        <v>1635</v>
      </c>
      <c r="V315" s="189" t="s">
        <v>1659</v>
      </c>
      <c r="W315" s="11" t="str">
        <f t="shared" si="29"/>
        <v>En gestión</v>
      </c>
      <c r="X315" s="11" t="str">
        <f t="shared" si="28"/>
        <v>En gestión</v>
      </c>
      <c r="Y315" s="469"/>
      <c r="Z315" s="584"/>
      <c r="AA315" s="584"/>
      <c r="AB315" s="587"/>
      <c r="AC315" s="587"/>
      <c r="AD315" s="590"/>
      <c r="AE315" s="573"/>
      <c r="AF315" s="569"/>
      <c r="AG315" s="569"/>
      <c r="AH315" s="573"/>
      <c r="AI315" s="569"/>
      <c r="AJ315" s="569"/>
      <c r="AK315" s="570"/>
      <c r="AL315" s="570"/>
      <c r="AM315" s="570"/>
      <c r="AN315" s="570"/>
    </row>
    <row r="316" spans="2:40" customFormat="1" ht="120" customHeight="1" x14ac:dyDescent="0.25">
      <c r="B316" s="389"/>
      <c r="C316" s="391" t="s">
        <v>1667</v>
      </c>
      <c r="D316" s="358" t="s">
        <v>1668</v>
      </c>
      <c r="E316" s="358" t="s">
        <v>1355</v>
      </c>
      <c r="F316" s="112" t="s">
        <v>1669</v>
      </c>
      <c r="G316" s="113" t="s">
        <v>1333</v>
      </c>
      <c r="H316" s="102">
        <v>0.25</v>
      </c>
      <c r="I316" s="115">
        <v>44571</v>
      </c>
      <c r="J316" s="115">
        <v>44592</v>
      </c>
      <c r="K316" s="116">
        <v>1</v>
      </c>
      <c r="L316" s="105">
        <v>1</v>
      </c>
      <c r="M316" s="46">
        <v>1</v>
      </c>
      <c r="N316" s="116">
        <v>1</v>
      </c>
      <c r="O316" s="490">
        <v>6778912</v>
      </c>
      <c r="P316" s="490">
        <v>133440000</v>
      </c>
      <c r="Q316" s="72"/>
      <c r="R316" s="355">
        <v>0.75</v>
      </c>
      <c r="S316" s="358" t="s">
        <v>1334</v>
      </c>
      <c r="T316" s="304">
        <v>1</v>
      </c>
      <c r="U316" s="238" t="s">
        <v>1548</v>
      </c>
      <c r="V316" s="238" t="s">
        <v>58</v>
      </c>
      <c r="W316" s="11" t="str">
        <f t="shared" si="29"/>
        <v>Terminado</v>
      </c>
      <c r="X316" s="11" t="str">
        <f t="shared" si="28"/>
        <v>Terminado</v>
      </c>
      <c r="Y316" s="467"/>
      <c r="Z316" s="582">
        <f>SUMPRODUCT(H316:H319,T316:T319)</f>
        <v>0.8125</v>
      </c>
      <c r="AA316" s="582">
        <f>SUMPRODUCT(H316:H319,M316:M319)</f>
        <v>0.8125</v>
      </c>
      <c r="AB316" s="585" t="str">
        <f t="shared" si="54"/>
        <v>En gestión</v>
      </c>
      <c r="AC316" s="585" t="str">
        <f t="shared" ref="AC316" si="56">IF(Z316&lt;1%,"Sin iniciar",IF(Z316=100%,"Terminado","En gestión"))</f>
        <v>En gestión</v>
      </c>
      <c r="AD316" s="588"/>
      <c r="AE316" s="571">
        <v>133440000</v>
      </c>
      <c r="AF316" s="567">
        <v>33360000</v>
      </c>
      <c r="AG316" s="567">
        <v>25020000</v>
      </c>
      <c r="AH316" s="571">
        <v>6211715.3300000001</v>
      </c>
      <c r="AI316" s="567">
        <v>6211715.3300000001</v>
      </c>
      <c r="AJ316" s="567">
        <v>5408282.2000000002</v>
      </c>
      <c r="AK316" s="360" t="s">
        <v>1337</v>
      </c>
      <c r="AL316" s="570" t="s">
        <v>1652</v>
      </c>
      <c r="AM316" s="570" t="s">
        <v>74</v>
      </c>
      <c r="AN316" s="570" t="s">
        <v>1670</v>
      </c>
    </row>
    <row r="317" spans="2:40" customFormat="1" ht="120" customHeight="1" x14ac:dyDescent="0.25">
      <c r="B317" s="389"/>
      <c r="C317" s="392"/>
      <c r="D317" s="359"/>
      <c r="E317" s="359"/>
      <c r="F317" s="112" t="s">
        <v>1671</v>
      </c>
      <c r="G317" s="113" t="s">
        <v>1342</v>
      </c>
      <c r="H317" s="102">
        <v>0.25</v>
      </c>
      <c r="I317" s="115">
        <v>44571</v>
      </c>
      <c r="J317" s="115">
        <v>44926</v>
      </c>
      <c r="K317" s="116">
        <v>0.25</v>
      </c>
      <c r="L317" s="105">
        <v>0.5</v>
      </c>
      <c r="M317" s="46">
        <v>0.75</v>
      </c>
      <c r="N317" s="116">
        <v>1</v>
      </c>
      <c r="O317" s="490"/>
      <c r="P317" s="490"/>
      <c r="Q317" s="72"/>
      <c r="R317" s="356"/>
      <c r="S317" s="359"/>
      <c r="T317" s="304">
        <v>0.75</v>
      </c>
      <c r="U317" s="238" t="s">
        <v>1629</v>
      </c>
      <c r="V317" s="189" t="s">
        <v>1655</v>
      </c>
      <c r="W317" s="11" t="str">
        <f t="shared" si="29"/>
        <v>En gestión</v>
      </c>
      <c r="X317" s="11" t="str">
        <f t="shared" si="28"/>
        <v>En gestión</v>
      </c>
      <c r="Y317" s="468"/>
      <c r="Z317" s="583"/>
      <c r="AA317" s="583"/>
      <c r="AB317" s="586"/>
      <c r="AC317" s="586"/>
      <c r="AD317" s="589"/>
      <c r="AE317" s="572"/>
      <c r="AF317" s="568"/>
      <c r="AG317" s="568"/>
      <c r="AH317" s="572"/>
      <c r="AI317" s="568"/>
      <c r="AJ317" s="568"/>
      <c r="AK317" s="570"/>
      <c r="AL317" s="570"/>
      <c r="AM317" s="570"/>
      <c r="AN317" s="570"/>
    </row>
    <row r="318" spans="2:40" customFormat="1" ht="120" customHeight="1" x14ac:dyDescent="0.25">
      <c r="B318" s="389"/>
      <c r="C318" s="392"/>
      <c r="D318" s="359"/>
      <c r="E318" s="359"/>
      <c r="F318" s="112" t="s">
        <v>1672</v>
      </c>
      <c r="G318" s="113" t="s">
        <v>1346</v>
      </c>
      <c r="H318" s="102">
        <v>0.25</v>
      </c>
      <c r="I318" s="115">
        <v>44571</v>
      </c>
      <c r="J318" s="115">
        <v>44926</v>
      </c>
      <c r="K318" s="116">
        <v>0.25</v>
      </c>
      <c r="L318" s="105">
        <v>0.5</v>
      </c>
      <c r="M318" s="46">
        <v>0.75</v>
      </c>
      <c r="N318" s="116">
        <v>1</v>
      </c>
      <c r="O318" s="490"/>
      <c r="P318" s="490"/>
      <c r="Q318" s="72"/>
      <c r="R318" s="356"/>
      <c r="S318" s="359"/>
      <c r="T318" s="304">
        <v>0.75</v>
      </c>
      <c r="U318" s="238" t="s">
        <v>1629</v>
      </c>
      <c r="V318" s="189" t="s">
        <v>1657</v>
      </c>
      <c r="W318" s="11" t="str">
        <f t="shared" si="29"/>
        <v>En gestión</v>
      </c>
      <c r="X318" s="11" t="str">
        <f t="shared" si="28"/>
        <v>En gestión</v>
      </c>
      <c r="Y318" s="468"/>
      <c r="Z318" s="583"/>
      <c r="AA318" s="583"/>
      <c r="AB318" s="586"/>
      <c r="AC318" s="586"/>
      <c r="AD318" s="589"/>
      <c r="AE318" s="572"/>
      <c r="AF318" s="568"/>
      <c r="AG318" s="568"/>
      <c r="AH318" s="572"/>
      <c r="AI318" s="568"/>
      <c r="AJ318" s="568"/>
      <c r="AK318" s="570"/>
      <c r="AL318" s="570"/>
      <c r="AM318" s="570"/>
      <c r="AN318" s="570"/>
    </row>
    <row r="319" spans="2:40" customFormat="1" ht="120" customHeight="1" x14ac:dyDescent="0.25">
      <c r="B319" s="389"/>
      <c r="C319" s="393"/>
      <c r="D319" s="360"/>
      <c r="E319" s="360"/>
      <c r="F319" s="112" t="s">
        <v>1673</v>
      </c>
      <c r="G319" s="113" t="s">
        <v>1350</v>
      </c>
      <c r="H319" s="102">
        <v>0.25</v>
      </c>
      <c r="I319" s="115">
        <v>44571</v>
      </c>
      <c r="J319" s="115">
        <v>44926</v>
      </c>
      <c r="K319" s="116">
        <v>0.25</v>
      </c>
      <c r="L319" s="105">
        <v>0.5</v>
      </c>
      <c r="M319" s="46">
        <v>0.75</v>
      </c>
      <c r="N319" s="116">
        <v>1</v>
      </c>
      <c r="O319" s="490"/>
      <c r="P319" s="490"/>
      <c r="Q319" s="72"/>
      <c r="R319" s="357"/>
      <c r="S319" s="360"/>
      <c r="T319" s="304">
        <v>0.75</v>
      </c>
      <c r="U319" s="238" t="s">
        <v>1635</v>
      </c>
      <c r="V319" s="189" t="s">
        <v>1659</v>
      </c>
      <c r="W319" s="11" t="str">
        <f t="shared" si="29"/>
        <v>En gestión</v>
      </c>
      <c r="X319" s="11" t="str">
        <f t="shared" si="28"/>
        <v>En gestión</v>
      </c>
      <c r="Y319" s="469"/>
      <c r="Z319" s="584"/>
      <c r="AA319" s="584"/>
      <c r="AB319" s="587"/>
      <c r="AC319" s="587"/>
      <c r="AD319" s="590"/>
      <c r="AE319" s="573"/>
      <c r="AF319" s="569"/>
      <c r="AG319" s="569"/>
      <c r="AH319" s="573"/>
      <c r="AI319" s="569"/>
      <c r="AJ319" s="569"/>
      <c r="AK319" s="570"/>
      <c r="AL319" s="570"/>
      <c r="AM319" s="570"/>
      <c r="AN319" s="570"/>
    </row>
    <row r="320" spans="2:40" customFormat="1" ht="120" customHeight="1" x14ac:dyDescent="0.25">
      <c r="B320" s="389"/>
      <c r="C320" s="391" t="s">
        <v>1674</v>
      </c>
      <c r="D320" s="358" t="s">
        <v>1675</v>
      </c>
      <c r="E320" s="358" t="s">
        <v>1355</v>
      </c>
      <c r="F320" s="112" t="s">
        <v>1676</v>
      </c>
      <c r="G320" s="113" t="s">
        <v>1333</v>
      </c>
      <c r="H320" s="102">
        <v>0.25</v>
      </c>
      <c r="I320" s="115">
        <v>44571</v>
      </c>
      <c r="J320" s="115">
        <v>44592</v>
      </c>
      <c r="K320" s="116">
        <v>1</v>
      </c>
      <c r="L320" s="105">
        <v>1</v>
      </c>
      <c r="M320" s="46">
        <v>1</v>
      </c>
      <c r="N320" s="116">
        <v>1</v>
      </c>
      <c r="O320" s="490">
        <v>20117292107</v>
      </c>
      <c r="P320" s="490">
        <v>133440000</v>
      </c>
      <c r="Q320" s="72"/>
      <c r="R320" s="355">
        <v>0.75</v>
      </c>
      <c r="S320" s="358" t="s">
        <v>1334</v>
      </c>
      <c r="T320" s="304">
        <v>1</v>
      </c>
      <c r="U320" s="238" t="s">
        <v>1548</v>
      </c>
      <c r="V320" s="238" t="s">
        <v>58</v>
      </c>
      <c r="W320" s="11" t="str">
        <f t="shared" si="29"/>
        <v>Terminado</v>
      </c>
      <c r="X320" s="11" t="str">
        <f t="shared" si="28"/>
        <v>Terminado</v>
      </c>
      <c r="Y320" s="467"/>
      <c r="Z320" s="582">
        <f>SUMPRODUCT(H320:H323,T320:T323)</f>
        <v>0.8125</v>
      </c>
      <c r="AA320" s="582">
        <f>SUMPRODUCT(H320:H323,M320:M323)</f>
        <v>0.8125</v>
      </c>
      <c r="AB320" s="585" t="str">
        <f t="shared" si="54"/>
        <v>En gestión</v>
      </c>
      <c r="AC320" s="585" t="str">
        <f t="shared" ref="AC320" si="57">IF(Z320&lt;1%,"Sin iniciar",IF(Z320=100%,"Terminado","En gestión"))</f>
        <v>En gestión</v>
      </c>
      <c r="AD320" s="588"/>
      <c r="AE320" s="571">
        <v>133440000</v>
      </c>
      <c r="AF320" s="567">
        <v>33360000</v>
      </c>
      <c r="AG320" s="567">
        <v>25020000</v>
      </c>
      <c r="AH320" s="571">
        <v>20488555426.549999</v>
      </c>
      <c r="AI320" s="567">
        <v>20174060440.708199</v>
      </c>
      <c r="AJ320" s="567">
        <v>13276260433.7717</v>
      </c>
      <c r="AK320" s="360" t="s">
        <v>1337</v>
      </c>
      <c r="AL320" s="570" t="s">
        <v>1652</v>
      </c>
      <c r="AM320" s="570" t="s">
        <v>74</v>
      </c>
      <c r="AN320" s="570" t="s">
        <v>1677</v>
      </c>
    </row>
    <row r="321" spans="2:40" customFormat="1" ht="120" customHeight="1" x14ac:dyDescent="0.25">
      <c r="B321" s="389"/>
      <c r="C321" s="392"/>
      <c r="D321" s="359"/>
      <c r="E321" s="359"/>
      <c r="F321" s="112" t="s">
        <v>1678</v>
      </c>
      <c r="G321" s="113" t="s">
        <v>1342</v>
      </c>
      <c r="H321" s="102">
        <v>0.25</v>
      </c>
      <c r="I321" s="115">
        <v>44571</v>
      </c>
      <c r="J321" s="115">
        <v>44926</v>
      </c>
      <c r="K321" s="116">
        <v>0.25</v>
      </c>
      <c r="L321" s="105">
        <v>0.5</v>
      </c>
      <c r="M321" s="46">
        <v>0.75</v>
      </c>
      <c r="N321" s="116">
        <v>1</v>
      </c>
      <c r="O321" s="490"/>
      <c r="P321" s="490"/>
      <c r="Q321" s="72"/>
      <c r="R321" s="356"/>
      <c r="S321" s="359"/>
      <c r="T321" s="304">
        <v>0.75</v>
      </c>
      <c r="U321" s="238" t="s">
        <v>1629</v>
      </c>
      <c r="V321" s="189" t="s">
        <v>1655</v>
      </c>
      <c r="W321" s="11" t="str">
        <f t="shared" si="29"/>
        <v>En gestión</v>
      </c>
      <c r="X321" s="11" t="str">
        <f t="shared" si="28"/>
        <v>En gestión</v>
      </c>
      <c r="Y321" s="468"/>
      <c r="Z321" s="583"/>
      <c r="AA321" s="583"/>
      <c r="AB321" s="586"/>
      <c r="AC321" s="586"/>
      <c r="AD321" s="589"/>
      <c r="AE321" s="572"/>
      <c r="AF321" s="568"/>
      <c r="AG321" s="568"/>
      <c r="AH321" s="572"/>
      <c r="AI321" s="568"/>
      <c r="AJ321" s="568"/>
      <c r="AK321" s="570"/>
      <c r="AL321" s="570"/>
      <c r="AM321" s="570"/>
      <c r="AN321" s="570"/>
    </row>
    <row r="322" spans="2:40" customFormat="1" ht="120" customHeight="1" x14ac:dyDescent="0.25">
      <c r="B322" s="389"/>
      <c r="C322" s="392"/>
      <c r="D322" s="359"/>
      <c r="E322" s="359"/>
      <c r="F322" s="112" t="s">
        <v>1679</v>
      </c>
      <c r="G322" s="113" t="s">
        <v>1346</v>
      </c>
      <c r="H322" s="102">
        <v>0.25</v>
      </c>
      <c r="I322" s="115">
        <v>44571</v>
      </c>
      <c r="J322" s="115">
        <v>44926</v>
      </c>
      <c r="K322" s="116">
        <v>0.25</v>
      </c>
      <c r="L322" s="105">
        <v>0.5</v>
      </c>
      <c r="M322" s="46">
        <v>0.75</v>
      </c>
      <c r="N322" s="116">
        <v>1</v>
      </c>
      <c r="O322" s="490"/>
      <c r="P322" s="490"/>
      <c r="Q322" s="72"/>
      <c r="R322" s="356"/>
      <c r="S322" s="359"/>
      <c r="T322" s="304">
        <v>0.75</v>
      </c>
      <c r="U322" s="238" t="s">
        <v>1629</v>
      </c>
      <c r="V322" s="189" t="s">
        <v>1657</v>
      </c>
      <c r="W322" s="11" t="str">
        <f t="shared" si="29"/>
        <v>En gestión</v>
      </c>
      <c r="X322" s="11" t="str">
        <f t="shared" si="28"/>
        <v>En gestión</v>
      </c>
      <c r="Y322" s="468"/>
      <c r="Z322" s="583"/>
      <c r="AA322" s="583"/>
      <c r="AB322" s="586"/>
      <c r="AC322" s="586"/>
      <c r="AD322" s="589"/>
      <c r="AE322" s="572"/>
      <c r="AF322" s="568"/>
      <c r="AG322" s="568"/>
      <c r="AH322" s="572"/>
      <c r="AI322" s="568"/>
      <c r="AJ322" s="568"/>
      <c r="AK322" s="570"/>
      <c r="AL322" s="570"/>
      <c r="AM322" s="570"/>
      <c r="AN322" s="570"/>
    </row>
    <row r="323" spans="2:40" customFormat="1" ht="120" customHeight="1" x14ac:dyDescent="0.25">
      <c r="B323" s="389"/>
      <c r="C323" s="393"/>
      <c r="D323" s="360"/>
      <c r="E323" s="360"/>
      <c r="F323" s="112" t="s">
        <v>1680</v>
      </c>
      <c r="G323" s="113" t="s">
        <v>1350</v>
      </c>
      <c r="H323" s="102">
        <v>0.25</v>
      </c>
      <c r="I323" s="115">
        <v>44571</v>
      </c>
      <c r="J323" s="115">
        <v>44926</v>
      </c>
      <c r="K323" s="116">
        <v>0.25</v>
      </c>
      <c r="L323" s="105">
        <v>0.5</v>
      </c>
      <c r="M323" s="46">
        <v>0.75</v>
      </c>
      <c r="N323" s="116">
        <v>1</v>
      </c>
      <c r="O323" s="490"/>
      <c r="P323" s="490"/>
      <c r="Q323" s="72"/>
      <c r="R323" s="357"/>
      <c r="S323" s="360"/>
      <c r="T323" s="304">
        <v>0.75</v>
      </c>
      <c r="U323" s="238" t="s">
        <v>1635</v>
      </c>
      <c r="V323" s="189" t="s">
        <v>1659</v>
      </c>
      <c r="W323" s="11" t="str">
        <f t="shared" si="29"/>
        <v>En gestión</v>
      </c>
      <c r="X323" s="11" t="str">
        <f t="shared" si="28"/>
        <v>En gestión</v>
      </c>
      <c r="Y323" s="469"/>
      <c r="Z323" s="584"/>
      <c r="AA323" s="584"/>
      <c r="AB323" s="587"/>
      <c r="AC323" s="587"/>
      <c r="AD323" s="590"/>
      <c r="AE323" s="573"/>
      <c r="AF323" s="569"/>
      <c r="AG323" s="569"/>
      <c r="AH323" s="573"/>
      <c r="AI323" s="569"/>
      <c r="AJ323" s="569"/>
      <c r="AK323" s="570"/>
      <c r="AL323" s="570"/>
      <c r="AM323" s="570"/>
      <c r="AN323" s="570"/>
    </row>
    <row r="324" spans="2:40" customFormat="1" ht="120" customHeight="1" x14ac:dyDescent="0.25">
      <c r="B324" s="389"/>
      <c r="C324" s="391" t="s">
        <v>1681</v>
      </c>
      <c r="D324" s="358" t="s">
        <v>1682</v>
      </c>
      <c r="E324" s="358" t="s">
        <v>1355</v>
      </c>
      <c r="F324" s="112" t="s">
        <v>1683</v>
      </c>
      <c r="G324" s="113" t="s">
        <v>1333</v>
      </c>
      <c r="H324" s="102">
        <v>0.25</v>
      </c>
      <c r="I324" s="115">
        <v>44563</v>
      </c>
      <c r="J324" s="115">
        <v>44591</v>
      </c>
      <c r="K324" s="116">
        <v>1</v>
      </c>
      <c r="L324" s="105">
        <v>1</v>
      </c>
      <c r="M324" s="46">
        <v>1</v>
      </c>
      <c r="N324" s="116">
        <v>1</v>
      </c>
      <c r="O324" s="490">
        <v>7401350320</v>
      </c>
      <c r="P324" s="490">
        <v>41803200</v>
      </c>
      <c r="Q324" s="72"/>
      <c r="R324" s="355">
        <v>0.75</v>
      </c>
      <c r="S324" s="358" t="s">
        <v>1334</v>
      </c>
      <c r="T324" s="304">
        <v>1</v>
      </c>
      <c r="U324" s="238" t="s">
        <v>1548</v>
      </c>
      <c r="V324" s="238" t="s">
        <v>58</v>
      </c>
      <c r="W324" s="11" t="str">
        <f t="shared" si="29"/>
        <v>Terminado</v>
      </c>
      <c r="X324" s="11" t="str">
        <f t="shared" si="28"/>
        <v>Terminado</v>
      </c>
      <c r="Y324" s="467" t="s">
        <v>1684</v>
      </c>
      <c r="Z324" s="582">
        <f>SUMPRODUCT(H324:H327,T324:T327)</f>
        <v>0.8125</v>
      </c>
      <c r="AA324" s="582">
        <f>SUMPRODUCT(H324:H327,M324:M327)</f>
        <v>0.8125</v>
      </c>
      <c r="AB324" s="585" t="str">
        <f t="shared" si="54"/>
        <v>En gestión</v>
      </c>
      <c r="AC324" s="585" t="str">
        <f t="shared" ref="AC324" si="58">IF(Z324&lt;1%,"Sin iniciar",IF(Z324=100%,"Terminado","En gestión"))</f>
        <v>En gestión</v>
      </c>
      <c r="AD324" s="588"/>
      <c r="AE324" s="571">
        <v>41803200</v>
      </c>
      <c r="AF324" s="567"/>
      <c r="AG324" s="567">
        <v>31352400</v>
      </c>
      <c r="AH324" s="571">
        <v>7253587758.6700001</v>
      </c>
      <c r="AI324" s="567">
        <v>7388477434.5299997</v>
      </c>
      <c r="AJ324" s="567">
        <v>4977727898.8199997</v>
      </c>
      <c r="AK324" s="360" t="s">
        <v>1337</v>
      </c>
      <c r="AL324" s="570" t="s">
        <v>1652</v>
      </c>
      <c r="AM324" s="570" t="s">
        <v>74</v>
      </c>
      <c r="AN324" s="570" t="s">
        <v>1685</v>
      </c>
    </row>
    <row r="325" spans="2:40" customFormat="1" ht="120" customHeight="1" x14ac:dyDescent="0.25">
      <c r="B325" s="389"/>
      <c r="C325" s="392"/>
      <c r="D325" s="359"/>
      <c r="E325" s="359"/>
      <c r="F325" s="112" t="s">
        <v>1686</v>
      </c>
      <c r="G325" s="113" t="s">
        <v>1342</v>
      </c>
      <c r="H325" s="102">
        <v>0.25</v>
      </c>
      <c r="I325" s="115">
        <v>44563</v>
      </c>
      <c r="J325" s="115">
        <v>44925</v>
      </c>
      <c r="K325" s="116">
        <v>0.25</v>
      </c>
      <c r="L325" s="105">
        <v>0.5</v>
      </c>
      <c r="M325" s="46">
        <v>0.75</v>
      </c>
      <c r="N325" s="116">
        <v>1</v>
      </c>
      <c r="O325" s="490"/>
      <c r="P325" s="490"/>
      <c r="Q325" s="72"/>
      <c r="R325" s="356"/>
      <c r="S325" s="359"/>
      <c r="T325" s="304">
        <v>0.75</v>
      </c>
      <c r="U325" s="238" t="s">
        <v>1629</v>
      </c>
      <c r="V325" s="189" t="s">
        <v>1687</v>
      </c>
      <c r="W325" s="11" t="str">
        <f t="shared" si="29"/>
        <v>En gestión</v>
      </c>
      <c r="X325" s="11" t="str">
        <f t="shared" ref="X325:X388" si="59">IF(T325&lt;1%,"Sin iniciar",IF(T325=100%,"Terminado","En gestión"))</f>
        <v>En gestión</v>
      </c>
      <c r="Y325" s="468"/>
      <c r="Z325" s="583"/>
      <c r="AA325" s="583"/>
      <c r="AB325" s="586"/>
      <c r="AC325" s="586"/>
      <c r="AD325" s="589"/>
      <c r="AE325" s="572"/>
      <c r="AF325" s="568"/>
      <c r="AG325" s="568"/>
      <c r="AH325" s="572"/>
      <c r="AI325" s="568"/>
      <c r="AJ325" s="568"/>
      <c r="AK325" s="570"/>
      <c r="AL325" s="570"/>
      <c r="AM325" s="570"/>
      <c r="AN325" s="570"/>
    </row>
    <row r="326" spans="2:40" customFormat="1" ht="120" customHeight="1" x14ac:dyDescent="0.25">
      <c r="B326" s="389"/>
      <c r="C326" s="392"/>
      <c r="D326" s="359"/>
      <c r="E326" s="359"/>
      <c r="F326" s="112" t="s">
        <v>1688</v>
      </c>
      <c r="G326" s="113" t="s">
        <v>1346</v>
      </c>
      <c r="H326" s="102">
        <v>0.25</v>
      </c>
      <c r="I326" s="115">
        <v>44563</v>
      </c>
      <c r="J326" s="115">
        <v>44925</v>
      </c>
      <c r="K326" s="116">
        <v>0.25</v>
      </c>
      <c r="L326" s="105">
        <v>0.5</v>
      </c>
      <c r="M326" s="46">
        <v>0.75</v>
      </c>
      <c r="N326" s="116">
        <v>1</v>
      </c>
      <c r="O326" s="490"/>
      <c r="P326" s="490"/>
      <c r="Q326" s="72"/>
      <c r="R326" s="356"/>
      <c r="S326" s="359"/>
      <c r="T326" s="304">
        <v>0.75</v>
      </c>
      <c r="U326" s="238" t="s">
        <v>1629</v>
      </c>
      <c r="V326" s="189" t="s">
        <v>1689</v>
      </c>
      <c r="W326" s="11" t="str">
        <f t="shared" ref="W326:W389" si="60">IF(M326&lt;1%,"Sin iniciar",IF(M326=100%,"Terminado","En gestión"))</f>
        <v>En gestión</v>
      </c>
      <c r="X326" s="11" t="str">
        <f t="shared" si="59"/>
        <v>En gestión</v>
      </c>
      <c r="Y326" s="468"/>
      <c r="Z326" s="583"/>
      <c r="AA326" s="583"/>
      <c r="AB326" s="586"/>
      <c r="AC326" s="586"/>
      <c r="AD326" s="589"/>
      <c r="AE326" s="572"/>
      <c r="AF326" s="568"/>
      <c r="AG326" s="568"/>
      <c r="AH326" s="572"/>
      <c r="AI326" s="568"/>
      <c r="AJ326" s="568"/>
      <c r="AK326" s="570"/>
      <c r="AL326" s="570"/>
      <c r="AM326" s="570"/>
      <c r="AN326" s="570"/>
    </row>
    <row r="327" spans="2:40" customFormat="1" ht="120" customHeight="1" x14ac:dyDescent="0.25">
      <c r="B327" s="389"/>
      <c r="C327" s="393"/>
      <c r="D327" s="360"/>
      <c r="E327" s="360"/>
      <c r="F327" s="112" t="s">
        <v>1690</v>
      </c>
      <c r="G327" s="113" t="s">
        <v>1350</v>
      </c>
      <c r="H327" s="102">
        <v>0.25</v>
      </c>
      <c r="I327" s="115">
        <v>44563</v>
      </c>
      <c r="J327" s="115">
        <v>44925</v>
      </c>
      <c r="K327" s="116">
        <v>0.25</v>
      </c>
      <c r="L327" s="105">
        <v>0.5</v>
      </c>
      <c r="M327" s="46">
        <v>0.75</v>
      </c>
      <c r="N327" s="116">
        <v>1</v>
      </c>
      <c r="O327" s="490"/>
      <c r="P327" s="490"/>
      <c r="Q327" s="72"/>
      <c r="R327" s="357"/>
      <c r="S327" s="360"/>
      <c r="T327" s="304">
        <v>0.75</v>
      </c>
      <c r="U327" s="238" t="s">
        <v>1691</v>
      </c>
      <c r="V327" s="189" t="s">
        <v>1692</v>
      </c>
      <c r="W327" s="11" t="str">
        <f t="shared" si="60"/>
        <v>En gestión</v>
      </c>
      <c r="X327" s="11" t="str">
        <f t="shared" si="59"/>
        <v>En gestión</v>
      </c>
      <c r="Y327" s="469"/>
      <c r="Z327" s="584"/>
      <c r="AA327" s="584"/>
      <c r="AB327" s="587"/>
      <c r="AC327" s="587"/>
      <c r="AD327" s="590"/>
      <c r="AE327" s="573"/>
      <c r="AF327" s="569"/>
      <c r="AG327" s="569"/>
      <c r="AH327" s="573"/>
      <c r="AI327" s="569"/>
      <c r="AJ327" s="569"/>
      <c r="AK327" s="570"/>
      <c r="AL327" s="570"/>
      <c r="AM327" s="570"/>
      <c r="AN327" s="570"/>
    </row>
    <row r="328" spans="2:40" customFormat="1" ht="120" customHeight="1" x14ac:dyDescent="0.25">
      <c r="B328" s="389"/>
      <c r="C328" s="391" t="s">
        <v>1693</v>
      </c>
      <c r="D328" s="358" t="s">
        <v>1694</v>
      </c>
      <c r="E328" s="358" t="s">
        <v>1355</v>
      </c>
      <c r="F328" s="112" t="s">
        <v>1695</v>
      </c>
      <c r="G328" s="113" t="s">
        <v>1333</v>
      </c>
      <c r="H328" s="102">
        <v>0.25</v>
      </c>
      <c r="I328" s="115">
        <v>44567</v>
      </c>
      <c r="J328" s="115">
        <v>44592</v>
      </c>
      <c r="K328" s="116">
        <v>1</v>
      </c>
      <c r="L328" s="105">
        <v>1</v>
      </c>
      <c r="M328" s="46">
        <v>1</v>
      </c>
      <c r="N328" s="116">
        <v>1</v>
      </c>
      <c r="O328" s="490">
        <v>4710038595</v>
      </c>
      <c r="P328" s="490">
        <v>18480000</v>
      </c>
      <c r="Q328" s="51"/>
      <c r="R328" s="318">
        <v>0.75</v>
      </c>
      <c r="S328" s="135" t="s">
        <v>1334</v>
      </c>
      <c r="T328" s="304">
        <v>1</v>
      </c>
      <c r="U328" s="238" t="s">
        <v>1696</v>
      </c>
      <c r="V328" s="238" t="s">
        <v>58</v>
      </c>
      <c r="W328" s="11" t="str">
        <f t="shared" si="60"/>
        <v>Terminado</v>
      </c>
      <c r="X328" s="11" t="str">
        <f t="shared" si="59"/>
        <v>Terminado</v>
      </c>
      <c r="Y328" s="467" t="s">
        <v>1697</v>
      </c>
      <c r="Z328" s="582">
        <f>SUMPRODUCT(H328:H331,T328:T331)</f>
        <v>0.8125</v>
      </c>
      <c r="AA328" s="582">
        <f>SUMPRODUCT(H328:H331,M328:M331)</f>
        <v>0.8125</v>
      </c>
      <c r="AB328" s="585" t="str">
        <f t="shared" si="54"/>
        <v>En gestión</v>
      </c>
      <c r="AC328" s="585" t="str">
        <f t="shared" ref="AC328" si="61">IF(Z328&lt;1%,"Sin iniciar",IF(Z328=100%,"Terminado","En gestión"))</f>
        <v>En gestión</v>
      </c>
      <c r="AD328" s="588"/>
      <c r="AE328" s="571">
        <v>18480000</v>
      </c>
      <c r="AF328" s="567"/>
      <c r="AG328" s="567">
        <v>13860000</v>
      </c>
      <c r="AH328" s="571">
        <v>4658322980.0699997</v>
      </c>
      <c r="AI328" s="567">
        <v>4636645942.9899998</v>
      </c>
      <c r="AJ328" s="567">
        <v>3125440973</v>
      </c>
      <c r="AK328" s="360" t="s">
        <v>1337</v>
      </c>
      <c r="AL328" s="570" t="s">
        <v>1698</v>
      </c>
      <c r="AM328" s="570" t="s">
        <v>1699</v>
      </c>
      <c r="AN328" s="570" t="s">
        <v>1700</v>
      </c>
    </row>
    <row r="329" spans="2:40" customFormat="1" ht="120" customHeight="1" x14ac:dyDescent="0.25">
      <c r="B329" s="389"/>
      <c r="C329" s="392"/>
      <c r="D329" s="359"/>
      <c r="E329" s="359"/>
      <c r="F329" s="112" t="s">
        <v>1701</v>
      </c>
      <c r="G329" s="113" t="s">
        <v>1342</v>
      </c>
      <c r="H329" s="102">
        <v>0.25</v>
      </c>
      <c r="I329" s="115">
        <v>44567</v>
      </c>
      <c r="J329" s="115">
        <v>44922</v>
      </c>
      <c r="K329" s="116">
        <v>0.25</v>
      </c>
      <c r="L329" s="105">
        <v>0.5</v>
      </c>
      <c r="M329" s="46">
        <v>0.75</v>
      </c>
      <c r="N329" s="116">
        <v>1</v>
      </c>
      <c r="O329" s="490"/>
      <c r="P329" s="490"/>
      <c r="Q329" s="52"/>
      <c r="R329" s="319"/>
      <c r="S329" s="211"/>
      <c r="T329" s="304">
        <v>0.75</v>
      </c>
      <c r="U329" s="238" t="s">
        <v>1702</v>
      </c>
      <c r="V329" s="238" t="s">
        <v>1703</v>
      </c>
      <c r="W329" s="11" t="str">
        <f t="shared" si="60"/>
        <v>En gestión</v>
      </c>
      <c r="X329" s="11" t="str">
        <f t="shared" si="59"/>
        <v>En gestión</v>
      </c>
      <c r="Y329" s="468"/>
      <c r="Z329" s="583"/>
      <c r="AA329" s="583"/>
      <c r="AB329" s="586"/>
      <c r="AC329" s="586"/>
      <c r="AD329" s="589"/>
      <c r="AE329" s="572"/>
      <c r="AF329" s="568"/>
      <c r="AG329" s="568"/>
      <c r="AH329" s="572"/>
      <c r="AI329" s="568"/>
      <c r="AJ329" s="568"/>
      <c r="AK329" s="570"/>
      <c r="AL329" s="570"/>
      <c r="AM329" s="570"/>
      <c r="AN329" s="570"/>
    </row>
    <row r="330" spans="2:40" customFormat="1" ht="120" customHeight="1" x14ac:dyDescent="0.25">
      <c r="B330" s="389"/>
      <c r="C330" s="392"/>
      <c r="D330" s="359"/>
      <c r="E330" s="359"/>
      <c r="F330" s="112" t="s">
        <v>1704</v>
      </c>
      <c r="G330" s="113" t="s">
        <v>1346</v>
      </c>
      <c r="H330" s="102">
        <v>0.25</v>
      </c>
      <c r="I330" s="115">
        <v>44567</v>
      </c>
      <c r="J330" s="115">
        <v>44922</v>
      </c>
      <c r="K330" s="116">
        <v>0.25</v>
      </c>
      <c r="L330" s="105">
        <v>0.5</v>
      </c>
      <c r="M330" s="46">
        <v>0.75</v>
      </c>
      <c r="N330" s="116">
        <v>1</v>
      </c>
      <c r="O330" s="490"/>
      <c r="P330" s="490"/>
      <c r="Q330" s="52"/>
      <c r="R330" s="319"/>
      <c r="S330" s="211"/>
      <c r="T330" s="304">
        <v>0.75</v>
      </c>
      <c r="U330" s="238" t="s">
        <v>1702</v>
      </c>
      <c r="V330" s="189" t="s">
        <v>1705</v>
      </c>
      <c r="W330" s="11" t="str">
        <f t="shared" si="60"/>
        <v>En gestión</v>
      </c>
      <c r="X330" s="11" t="str">
        <f t="shared" si="59"/>
        <v>En gestión</v>
      </c>
      <c r="Y330" s="468"/>
      <c r="Z330" s="583"/>
      <c r="AA330" s="583"/>
      <c r="AB330" s="586"/>
      <c r="AC330" s="586"/>
      <c r="AD330" s="589"/>
      <c r="AE330" s="572"/>
      <c r="AF330" s="568"/>
      <c r="AG330" s="568"/>
      <c r="AH330" s="572"/>
      <c r="AI330" s="568"/>
      <c r="AJ330" s="568"/>
      <c r="AK330" s="570"/>
      <c r="AL330" s="570"/>
      <c r="AM330" s="570"/>
      <c r="AN330" s="570"/>
    </row>
    <row r="331" spans="2:40" customFormat="1" ht="120" customHeight="1" x14ac:dyDescent="0.25">
      <c r="B331" s="389"/>
      <c r="C331" s="393"/>
      <c r="D331" s="360"/>
      <c r="E331" s="360"/>
      <c r="F331" s="112" t="s">
        <v>1706</v>
      </c>
      <c r="G331" s="113" t="s">
        <v>1350</v>
      </c>
      <c r="H331" s="102">
        <v>0.25</v>
      </c>
      <c r="I331" s="115">
        <v>44567</v>
      </c>
      <c r="J331" s="115">
        <v>44922</v>
      </c>
      <c r="K331" s="116">
        <v>0.25</v>
      </c>
      <c r="L331" s="105">
        <v>0.5</v>
      </c>
      <c r="M331" s="46">
        <v>0.75</v>
      </c>
      <c r="N331" s="116">
        <v>1</v>
      </c>
      <c r="O331" s="490"/>
      <c r="P331" s="490"/>
      <c r="Q331" s="53"/>
      <c r="R331" s="320"/>
      <c r="S331" s="136"/>
      <c r="T331" s="304">
        <v>0.75</v>
      </c>
      <c r="U331" s="238" t="s">
        <v>1702</v>
      </c>
      <c r="V331" s="189" t="s">
        <v>1707</v>
      </c>
      <c r="W331" s="11" t="str">
        <f t="shared" si="60"/>
        <v>En gestión</v>
      </c>
      <c r="X331" s="11" t="str">
        <f t="shared" si="59"/>
        <v>En gestión</v>
      </c>
      <c r="Y331" s="469"/>
      <c r="Z331" s="584"/>
      <c r="AA331" s="584"/>
      <c r="AB331" s="587"/>
      <c r="AC331" s="587"/>
      <c r="AD331" s="590"/>
      <c r="AE331" s="573"/>
      <c r="AF331" s="569"/>
      <c r="AG331" s="569"/>
      <c r="AH331" s="573"/>
      <c r="AI331" s="569"/>
      <c r="AJ331" s="569"/>
      <c r="AK331" s="570"/>
      <c r="AL331" s="570"/>
      <c r="AM331" s="570"/>
      <c r="AN331" s="570"/>
    </row>
    <row r="332" spans="2:40" customFormat="1" ht="120" customHeight="1" x14ac:dyDescent="0.25">
      <c r="B332" s="389"/>
      <c r="C332" s="391" t="s">
        <v>1708</v>
      </c>
      <c r="D332" s="358" t="s">
        <v>1709</v>
      </c>
      <c r="E332" s="358" t="s">
        <v>1355</v>
      </c>
      <c r="F332" s="112" t="s">
        <v>1710</v>
      </c>
      <c r="G332" s="113" t="s">
        <v>1333</v>
      </c>
      <c r="H332" s="102">
        <v>0.25</v>
      </c>
      <c r="I332" s="115">
        <v>44563</v>
      </c>
      <c r="J332" s="115">
        <v>44585</v>
      </c>
      <c r="K332" s="116">
        <v>1</v>
      </c>
      <c r="L332" s="105">
        <v>1</v>
      </c>
      <c r="M332" s="46">
        <v>1</v>
      </c>
      <c r="N332" s="116">
        <v>1</v>
      </c>
      <c r="O332" s="490">
        <v>266455000</v>
      </c>
      <c r="P332" s="490">
        <v>4220000</v>
      </c>
      <c r="Q332" s="72"/>
      <c r="R332" s="355">
        <v>0.75</v>
      </c>
      <c r="S332" s="358" t="s">
        <v>1334</v>
      </c>
      <c r="T332" s="304">
        <v>1</v>
      </c>
      <c r="U332" s="238" t="s">
        <v>1548</v>
      </c>
      <c r="V332" s="238" t="s">
        <v>58</v>
      </c>
      <c r="W332" s="11" t="str">
        <f t="shared" si="60"/>
        <v>Terminado</v>
      </c>
      <c r="X332" s="11" t="str">
        <f t="shared" si="59"/>
        <v>Terminado</v>
      </c>
      <c r="Y332" s="467" t="s">
        <v>1711</v>
      </c>
      <c r="Z332" s="582">
        <f>SUMPRODUCT(H332:H335,T332:T335)</f>
        <v>0.8125</v>
      </c>
      <c r="AA332" s="582">
        <f>SUMPRODUCT(H332:H335,M332:M335)</f>
        <v>0.8125</v>
      </c>
      <c r="AB332" s="585" t="str">
        <f t="shared" si="54"/>
        <v>En gestión</v>
      </c>
      <c r="AC332" s="585" t="str">
        <f t="shared" ref="AC332" si="62">IF(Z332&lt;1%,"Sin iniciar",IF(Z332=100%,"Terminado","En gestión"))</f>
        <v>En gestión</v>
      </c>
      <c r="AD332" s="588"/>
      <c r="AE332" s="576">
        <v>4220000</v>
      </c>
      <c r="AF332" s="579"/>
      <c r="AG332" s="579">
        <v>3798000</v>
      </c>
      <c r="AH332" s="571">
        <v>262193210</v>
      </c>
      <c r="AI332" s="567">
        <v>274990210</v>
      </c>
      <c r="AJ332" s="567">
        <v>175430000</v>
      </c>
      <c r="AK332" s="360" t="s">
        <v>1337</v>
      </c>
      <c r="AL332" s="570" t="s">
        <v>1698</v>
      </c>
      <c r="AM332" s="570" t="s">
        <v>1699</v>
      </c>
      <c r="AN332" s="570" t="s">
        <v>1712</v>
      </c>
    </row>
    <row r="333" spans="2:40" customFormat="1" ht="120" customHeight="1" x14ac:dyDescent="0.25">
      <c r="B333" s="389"/>
      <c r="C333" s="392"/>
      <c r="D333" s="359"/>
      <c r="E333" s="359"/>
      <c r="F333" s="112" t="s">
        <v>1713</v>
      </c>
      <c r="G333" s="113" t="s">
        <v>1342</v>
      </c>
      <c r="H333" s="102">
        <v>0.25</v>
      </c>
      <c r="I333" s="115">
        <v>44563</v>
      </c>
      <c r="J333" s="115">
        <v>44855</v>
      </c>
      <c r="K333" s="116">
        <v>0.25</v>
      </c>
      <c r="L333" s="105">
        <v>0.5</v>
      </c>
      <c r="M333" s="46">
        <v>0.75</v>
      </c>
      <c r="N333" s="116">
        <v>1</v>
      </c>
      <c r="O333" s="490"/>
      <c r="P333" s="490"/>
      <c r="Q333" s="72"/>
      <c r="R333" s="356"/>
      <c r="S333" s="359"/>
      <c r="T333" s="304">
        <v>0.75</v>
      </c>
      <c r="U333" s="238" t="s">
        <v>1714</v>
      </c>
      <c r="V333" s="238" t="s">
        <v>1715</v>
      </c>
      <c r="W333" s="11" t="str">
        <f t="shared" si="60"/>
        <v>En gestión</v>
      </c>
      <c r="X333" s="11" t="str">
        <f t="shared" si="59"/>
        <v>En gestión</v>
      </c>
      <c r="Y333" s="468"/>
      <c r="Z333" s="583"/>
      <c r="AA333" s="583"/>
      <c r="AB333" s="586"/>
      <c r="AC333" s="586"/>
      <c r="AD333" s="589"/>
      <c r="AE333" s="577"/>
      <c r="AF333" s="580"/>
      <c r="AG333" s="580"/>
      <c r="AH333" s="572"/>
      <c r="AI333" s="568"/>
      <c r="AJ333" s="568"/>
      <c r="AK333" s="570"/>
      <c r="AL333" s="570"/>
      <c r="AM333" s="570"/>
      <c r="AN333" s="570"/>
    </row>
    <row r="334" spans="2:40" customFormat="1" ht="120" customHeight="1" x14ac:dyDescent="0.25">
      <c r="B334" s="389"/>
      <c r="C334" s="392"/>
      <c r="D334" s="359"/>
      <c r="E334" s="359"/>
      <c r="F334" s="112" t="s">
        <v>1716</v>
      </c>
      <c r="G334" s="113" t="s">
        <v>1346</v>
      </c>
      <c r="H334" s="102">
        <v>0.25</v>
      </c>
      <c r="I334" s="115">
        <v>44563</v>
      </c>
      <c r="J334" s="115">
        <v>44855</v>
      </c>
      <c r="K334" s="116">
        <v>0.25</v>
      </c>
      <c r="L334" s="105">
        <v>0.5</v>
      </c>
      <c r="M334" s="46">
        <v>0.75</v>
      </c>
      <c r="N334" s="116">
        <v>1</v>
      </c>
      <c r="O334" s="490"/>
      <c r="P334" s="490"/>
      <c r="Q334" s="72"/>
      <c r="R334" s="356"/>
      <c r="S334" s="359"/>
      <c r="T334" s="304">
        <v>0.75</v>
      </c>
      <c r="U334" s="238" t="s">
        <v>1714</v>
      </c>
      <c r="V334" s="238" t="s">
        <v>1717</v>
      </c>
      <c r="W334" s="11" t="str">
        <f t="shared" si="60"/>
        <v>En gestión</v>
      </c>
      <c r="X334" s="11" t="str">
        <f t="shared" si="59"/>
        <v>En gestión</v>
      </c>
      <c r="Y334" s="468"/>
      <c r="Z334" s="583"/>
      <c r="AA334" s="583"/>
      <c r="AB334" s="586"/>
      <c r="AC334" s="586"/>
      <c r="AD334" s="589"/>
      <c r="AE334" s="577"/>
      <c r="AF334" s="580"/>
      <c r="AG334" s="580"/>
      <c r="AH334" s="572"/>
      <c r="AI334" s="568"/>
      <c r="AJ334" s="568"/>
      <c r="AK334" s="570"/>
      <c r="AL334" s="570"/>
      <c r="AM334" s="570"/>
      <c r="AN334" s="570"/>
    </row>
    <row r="335" spans="2:40" customFormat="1" ht="120" customHeight="1" x14ac:dyDescent="0.25">
      <c r="B335" s="389"/>
      <c r="C335" s="393"/>
      <c r="D335" s="360"/>
      <c r="E335" s="360"/>
      <c r="F335" s="112" t="s">
        <v>1718</v>
      </c>
      <c r="G335" s="113" t="s">
        <v>1350</v>
      </c>
      <c r="H335" s="102">
        <v>0.25</v>
      </c>
      <c r="I335" s="115">
        <v>44563</v>
      </c>
      <c r="J335" s="115">
        <v>44855</v>
      </c>
      <c r="K335" s="116">
        <v>0.25</v>
      </c>
      <c r="L335" s="105">
        <v>0.5</v>
      </c>
      <c r="M335" s="46">
        <v>0.75</v>
      </c>
      <c r="N335" s="116">
        <v>1</v>
      </c>
      <c r="O335" s="490"/>
      <c r="P335" s="490"/>
      <c r="Q335" s="72"/>
      <c r="R335" s="357"/>
      <c r="S335" s="360"/>
      <c r="T335" s="304">
        <v>0.75</v>
      </c>
      <c r="U335" s="238" t="s">
        <v>1714</v>
      </c>
      <c r="V335" s="189" t="s">
        <v>1719</v>
      </c>
      <c r="W335" s="11" t="str">
        <f t="shared" si="60"/>
        <v>En gestión</v>
      </c>
      <c r="X335" s="11" t="str">
        <f t="shared" si="59"/>
        <v>En gestión</v>
      </c>
      <c r="Y335" s="469"/>
      <c r="Z335" s="584"/>
      <c r="AA335" s="584"/>
      <c r="AB335" s="587"/>
      <c r="AC335" s="587"/>
      <c r="AD335" s="590"/>
      <c r="AE335" s="578"/>
      <c r="AF335" s="581"/>
      <c r="AG335" s="581"/>
      <c r="AH335" s="573"/>
      <c r="AI335" s="569"/>
      <c r="AJ335" s="569"/>
      <c r="AK335" s="570"/>
      <c r="AL335" s="570"/>
      <c r="AM335" s="570"/>
      <c r="AN335" s="570"/>
    </row>
    <row r="336" spans="2:40" customFormat="1" ht="120" customHeight="1" x14ac:dyDescent="0.25">
      <c r="B336" s="389"/>
      <c r="C336" s="391" t="s">
        <v>1720</v>
      </c>
      <c r="D336" s="358" t="s">
        <v>1721</v>
      </c>
      <c r="E336" s="358" t="s">
        <v>1355</v>
      </c>
      <c r="F336" s="112" t="s">
        <v>1722</v>
      </c>
      <c r="G336" s="113" t="s">
        <v>1333</v>
      </c>
      <c r="H336" s="102">
        <v>0.25</v>
      </c>
      <c r="I336" s="115">
        <v>44563</v>
      </c>
      <c r="J336" s="115">
        <v>44591</v>
      </c>
      <c r="K336" s="116">
        <v>1</v>
      </c>
      <c r="L336" s="105">
        <v>1</v>
      </c>
      <c r="M336" s="46">
        <v>1</v>
      </c>
      <c r="N336" s="116">
        <v>1</v>
      </c>
      <c r="O336" s="490">
        <v>76130000</v>
      </c>
      <c r="P336" s="490">
        <v>0</v>
      </c>
      <c r="Q336" s="51"/>
      <c r="R336" s="361">
        <v>0.75</v>
      </c>
      <c r="S336" s="358" t="s">
        <v>1334</v>
      </c>
      <c r="T336" s="304">
        <v>1</v>
      </c>
      <c r="U336" s="238" t="s">
        <v>1548</v>
      </c>
      <c r="V336" s="238" t="s">
        <v>58</v>
      </c>
      <c r="W336" s="11" t="str">
        <f t="shared" si="60"/>
        <v>Terminado</v>
      </c>
      <c r="X336" s="11" t="str">
        <f t="shared" si="59"/>
        <v>Terminado</v>
      </c>
      <c r="Y336" s="467" t="s">
        <v>1723</v>
      </c>
      <c r="Z336" s="582">
        <f>SUMPRODUCT(H336:H339,T336:T339)</f>
        <v>0.8125</v>
      </c>
      <c r="AA336" s="582">
        <f>SUMPRODUCT(H336:H339,M336:M339)</f>
        <v>0.8125</v>
      </c>
      <c r="AB336" s="585" t="str">
        <f t="shared" si="54"/>
        <v>En gestión</v>
      </c>
      <c r="AC336" s="585" t="str">
        <f t="shared" ref="AC336" si="63">IF(Z336&lt;1%,"Sin iniciar",IF(Z336=100%,"Terminado","En gestión"))</f>
        <v>En gestión</v>
      </c>
      <c r="AD336" s="588"/>
      <c r="AE336" s="576"/>
      <c r="AF336" s="579"/>
      <c r="AG336" s="579"/>
      <c r="AH336" s="571">
        <v>73482000</v>
      </c>
      <c r="AI336" s="567">
        <v>73482000</v>
      </c>
      <c r="AJ336" s="567">
        <v>46340000</v>
      </c>
      <c r="AK336" s="360" t="s">
        <v>1337</v>
      </c>
      <c r="AL336" s="570" t="s">
        <v>1698</v>
      </c>
      <c r="AM336" s="570" t="s">
        <v>1699</v>
      </c>
      <c r="AN336" s="570" t="s">
        <v>1724</v>
      </c>
    </row>
    <row r="337" spans="2:40" customFormat="1" ht="120" customHeight="1" x14ac:dyDescent="0.25">
      <c r="B337" s="389"/>
      <c r="C337" s="392"/>
      <c r="D337" s="359"/>
      <c r="E337" s="359"/>
      <c r="F337" s="112" t="s">
        <v>1725</v>
      </c>
      <c r="G337" s="113" t="s">
        <v>1342</v>
      </c>
      <c r="H337" s="102">
        <v>0.25</v>
      </c>
      <c r="I337" s="115">
        <v>44563</v>
      </c>
      <c r="J337" s="115">
        <v>44925</v>
      </c>
      <c r="K337" s="116">
        <v>0.25</v>
      </c>
      <c r="L337" s="105">
        <v>0.5</v>
      </c>
      <c r="M337" s="46">
        <v>0.75</v>
      </c>
      <c r="N337" s="116">
        <v>1</v>
      </c>
      <c r="O337" s="490"/>
      <c r="P337" s="490"/>
      <c r="Q337" s="52"/>
      <c r="R337" s="362"/>
      <c r="S337" s="359"/>
      <c r="T337" s="304">
        <v>0.75</v>
      </c>
      <c r="U337" s="238" t="s">
        <v>1726</v>
      </c>
      <c r="V337" s="238" t="s">
        <v>1727</v>
      </c>
      <c r="W337" s="11" t="str">
        <f t="shared" si="60"/>
        <v>En gestión</v>
      </c>
      <c r="X337" s="11" t="str">
        <f t="shared" si="59"/>
        <v>En gestión</v>
      </c>
      <c r="Y337" s="468"/>
      <c r="Z337" s="583"/>
      <c r="AA337" s="583"/>
      <c r="AB337" s="586"/>
      <c r="AC337" s="586"/>
      <c r="AD337" s="589"/>
      <c r="AE337" s="577"/>
      <c r="AF337" s="580"/>
      <c r="AG337" s="580"/>
      <c r="AH337" s="572"/>
      <c r="AI337" s="568"/>
      <c r="AJ337" s="568"/>
      <c r="AK337" s="570"/>
      <c r="AL337" s="570"/>
      <c r="AM337" s="570"/>
      <c r="AN337" s="570"/>
    </row>
    <row r="338" spans="2:40" customFormat="1" ht="120" customHeight="1" x14ac:dyDescent="0.25">
      <c r="B338" s="389"/>
      <c r="C338" s="392"/>
      <c r="D338" s="359"/>
      <c r="E338" s="359"/>
      <c r="F338" s="112" t="s">
        <v>1728</v>
      </c>
      <c r="G338" s="113" t="s">
        <v>1346</v>
      </c>
      <c r="H338" s="102">
        <v>0.25</v>
      </c>
      <c r="I338" s="115">
        <v>44563</v>
      </c>
      <c r="J338" s="115">
        <v>44925</v>
      </c>
      <c r="K338" s="116">
        <v>0.25</v>
      </c>
      <c r="L338" s="105">
        <v>0.5</v>
      </c>
      <c r="M338" s="46">
        <v>0.75</v>
      </c>
      <c r="N338" s="116">
        <v>1</v>
      </c>
      <c r="O338" s="490"/>
      <c r="P338" s="490"/>
      <c r="Q338" s="52"/>
      <c r="R338" s="362"/>
      <c r="S338" s="359"/>
      <c r="T338" s="304">
        <v>0.75</v>
      </c>
      <c r="U338" s="238" t="s">
        <v>1729</v>
      </c>
      <c r="V338" s="238" t="s">
        <v>1730</v>
      </c>
      <c r="W338" s="11" t="str">
        <f t="shared" si="60"/>
        <v>En gestión</v>
      </c>
      <c r="X338" s="11" t="str">
        <f t="shared" si="59"/>
        <v>En gestión</v>
      </c>
      <c r="Y338" s="468"/>
      <c r="Z338" s="583"/>
      <c r="AA338" s="583"/>
      <c r="AB338" s="586"/>
      <c r="AC338" s="586"/>
      <c r="AD338" s="589"/>
      <c r="AE338" s="577"/>
      <c r="AF338" s="580"/>
      <c r="AG338" s="580"/>
      <c r="AH338" s="572"/>
      <c r="AI338" s="568"/>
      <c r="AJ338" s="568"/>
      <c r="AK338" s="570"/>
      <c r="AL338" s="570"/>
      <c r="AM338" s="570"/>
      <c r="AN338" s="570"/>
    </row>
    <row r="339" spans="2:40" customFormat="1" ht="120" customHeight="1" x14ac:dyDescent="0.25">
      <c r="B339" s="389"/>
      <c r="C339" s="393"/>
      <c r="D339" s="360"/>
      <c r="E339" s="360"/>
      <c r="F339" s="112" t="s">
        <v>1731</v>
      </c>
      <c r="G339" s="113" t="s">
        <v>1350</v>
      </c>
      <c r="H339" s="102">
        <v>0.25</v>
      </c>
      <c r="I339" s="115">
        <v>44563</v>
      </c>
      <c r="J339" s="115">
        <v>44925</v>
      </c>
      <c r="K339" s="116">
        <v>0.25</v>
      </c>
      <c r="L339" s="105">
        <v>0.5</v>
      </c>
      <c r="M339" s="46">
        <v>0.75</v>
      </c>
      <c r="N339" s="116">
        <v>1</v>
      </c>
      <c r="O339" s="490"/>
      <c r="P339" s="490"/>
      <c r="Q339" s="53"/>
      <c r="R339" s="363"/>
      <c r="S339" s="360"/>
      <c r="T339" s="304">
        <v>0.75</v>
      </c>
      <c r="U339" s="238" t="s">
        <v>1732</v>
      </c>
      <c r="V339" s="238" t="s">
        <v>1733</v>
      </c>
      <c r="W339" s="11" t="str">
        <f t="shared" si="60"/>
        <v>En gestión</v>
      </c>
      <c r="X339" s="11" t="str">
        <f t="shared" si="59"/>
        <v>En gestión</v>
      </c>
      <c r="Y339" s="469"/>
      <c r="Z339" s="584"/>
      <c r="AA339" s="584"/>
      <c r="AB339" s="587"/>
      <c r="AC339" s="587"/>
      <c r="AD339" s="590"/>
      <c r="AE339" s="578"/>
      <c r="AF339" s="581"/>
      <c r="AG339" s="581"/>
      <c r="AH339" s="573"/>
      <c r="AI339" s="569"/>
      <c r="AJ339" s="569"/>
      <c r="AK339" s="570"/>
      <c r="AL339" s="570"/>
      <c r="AM339" s="570"/>
      <c r="AN339" s="570"/>
    </row>
    <row r="340" spans="2:40" customFormat="1" ht="120" customHeight="1" x14ac:dyDescent="0.25">
      <c r="B340" s="389"/>
      <c r="C340" s="391" t="s">
        <v>1734</v>
      </c>
      <c r="D340" s="358" t="s">
        <v>1735</v>
      </c>
      <c r="E340" s="358" t="s">
        <v>1355</v>
      </c>
      <c r="F340" s="112" t="s">
        <v>1736</v>
      </c>
      <c r="G340" s="113" t="s">
        <v>1333</v>
      </c>
      <c r="H340" s="102">
        <v>0.25</v>
      </c>
      <c r="I340" s="115">
        <v>44568</v>
      </c>
      <c r="J340" s="115">
        <v>44591</v>
      </c>
      <c r="K340" s="116">
        <v>1</v>
      </c>
      <c r="L340" s="105">
        <v>1</v>
      </c>
      <c r="M340" s="46">
        <v>1</v>
      </c>
      <c r="N340" s="116">
        <v>1</v>
      </c>
      <c r="O340" s="490">
        <v>15226000</v>
      </c>
      <c r="P340" s="490">
        <v>40992000</v>
      </c>
      <c r="Q340" s="72"/>
      <c r="R340" s="355">
        <v>0.75</v>
      </c>
      <c r="S340" s="358" t="s">
        <v>1334</v>
      </c>
      <c r="T340" s="304">
        <v>1</v>
      </c>
      <c r="U340" s="238" t="s">
        <v>1548</v>
      </c>
      <c r="V340" s="238" t="s">
        <v>58</v>
      </c>
      <c r="W340" s="11" t="str">
        <f t="shared" si="60"/>
        <v>Terminado</v>
      </c>
      <c r="X340" s="11" t="str">
        <f t="shared" si="59"/>
        <v>Terminado</v>
      </c>
      <c r="Y340" s="467" t="s">
        <v>1737</v>
      </c>
      <c r="Z340" s="582">
        <f>SUMPRODUCT(H340:H343,T340:T343)</f>
        <v>0.8125</v>
      </c>
      <c r="AA340" s="582">
        <f>SUMPRODUCT(H340:H343,M340:M343)</f>
        <v>0.8125</v>
      </c>
      <c r="AB340" s="585" t="str">
        <f t="shared" si="54"/>
        <v>En gestión</v>
      </c>
      <c r="AC340" s="585" t="str">
        <f t="shared" ref="AC340" si="64">IF(Z340&lt;1%,"Sin iniciar",IF(Z340=100%,"Terminado","En gestión"))</f>
        <v>En gestión</v>
      </c>
      <c r="AD340" s="588"/>
      <c r="AE340" s="571">
        <v>40992000</v>
      </c>
      <c r="AF340" s="567"/>
      <c r="AG340" s="567">
        <v>30744000</v>
      </c>
      <c r="AH340" s="571">
        <v>144909593.00999999</v>
      </c>
      <c r="AI340" s="567">
        <v>146895593.00999999</v>
      </c>
      <c r="AJ340" s="567">
        <v>99531700</v>
      </c>
      <c r="AK340" s="360" t="s">
        <v>1337</v>
      </c>
      <c r="AL340" s="570" t="s">
        <v>1698</v>
      </c>
      <c r="AM340" s="570" t="s">
        <v>1699</v>
      </c>
      <c r="AN340" s="570" t="s">
        <v>1738</v>
      </c>
    </row>
    <row r="341" spans="2:40" customFormat="1" ht="120" customHeight="1" x14ac:dyDescent="0.25">
      <c r="B341" s="389"/>
      <c r="C341" s="392"/>
      <c r="D341" s="359"/>
      <c r="E341" s="359"/>
      <c r="F341" s="112" t="s">
        <v>1739</v>
      </c>
      <c r="G341" s="113" t="s">
        <v>1342</v>
      </c>
      <c r="H341" s="102">
        <v>0.25</v>
      </c>
      <c r="I341" s="115">
        <v>44568</v>
      </c>
      <c r="J341" s="115">
        <v>44921</v>
      </c>
      <c r="K341" s="116">
        <v>0.25</v>
      </c>
      <c r="L341" s="105">
        <v>0.5</v>
      </c>
      <c r="M341" s="46">
        <v>0.75</v>
      </c>
      <c r="N341" s="116">
        <v>1</v>
      </c>
      <c r="O341" s="490"/>
      <c r="P341" s="490"/>
      <c r="Q341" s="72"/>
      <c r="R341" s="356"/>
      <c r="S341" s="359"/>
      <c r="T341" s="304">
        <v>0.75</v>
      </c>
      <c r="U341" s="238" t="s">
        <v>1740</v>
      </c>
      <c r="V341" s="189" t="s">
        <v>1741</v>
      </c>
      <c r="W341" s="11" t="str">
        <f t="shared" si="60"/>
        <v>En gestión</v>
      </c>
      <c r="X341" s="11" t="str">
        <f t="shared" si="59"/>
        <v>En gestión</v>
      </c>
      <c r="Y341" s="468"/>
      <c r="Z341" s="583"/>
      <c r="AA341" s="583"/>
      <c r="AB341" s="586"/>
      <c r="AC341" s="586"/>
      <c r="AD341" s="589"/>
      <c r="AE341" s="572"/>
      <c r="AF341" s="568"/>
      <c r="AG341" s="568"/>
      <c r="AH341" s="572"/>
      <c r="AI341" s="568"/>
      <c r="AJ341" s="568"/>
      <c r="AK341" s="570"/>
      <c r="AL341" s="570"/>
      <c r="AM341" s="570"/>
      <c r="AN341" s="570"/>
    </row>
    <row r="342" spans="2:40" customFormat="1" ht="120" customHeight="1" x14ac:dyDescent="0.25">
      <c r="B342" s="389"/>
      <c r="C342" s="392"/>
      <c r="D342" s="359"/>
      <c r="E342" s="359"/>
      <c r="F342" s="112" t="s">
        <v>1742</v>
      </c>
      <c r="G342" s="113" t="s">
        <v>1346</v>
      </c>
      <c r="H342" s="102">
        <v>0.25</v>
      </c>
      <c r="I342" s="115">
        <v>44568</v>
      </c>
      <c r="J342" s="115">
        <v>44921</v>
      </c>
      <c r="K342" s="116">
        <v>0.25</v>
      </c>
      <c r="L342" s="105">
        <v>0.5</v>
      </c>
      <c r="M342" s="46">
        <v>0.75</v>
      </c>
      <c r="N342" s="116">
        <v>1</v>
      </c>
      <c r="O342" s="490"/>
      <c r="P342" s="490"/>
      <c r="Q342" s="72"/>
      <c r="R342" s="356"/>
      <c r="S342" s="359"/>
      <c r="T342" s="304">
        <v>0.75</v>
      </c>
      <c r="U342" s="238" t="s">
        <v>1740</v>
      </c>
      <c r="V342" s="189" t="s">
        <v>1743</v>
      </c>
      <c r="W342" s="11" t="str">
        <f t="shared" si="60"/>
        <v>En gestión</v>
      </c>
      <c r="X342" s="11" t="str">
        <f t="shared" si="59"/>
        <v>En gestión</v>
      </c>
      <c r="Y342" s="468"/>
      <c r="Z342" s="583"/>
      <c r="AA342" s="583"/>
      <c r="AB342" s="586"/>
      <c r="AC342" s="586"/>
      <c r="AD342" s="589"/>
      <c r="AE342" s="572"/>
      <c r="AF342" s="568"/>
      <c r="AG342" s="568"/>
      <c r="AH342" s="572"/>
      <c r="AI342" s="568"/>
      <c r="AJ342" s="568"/>
      <c r="AK342" s="570"/>
      <c r="AL342" s="570"/>
      <c r="AM342" s="570"/>
      <c r="AN342" s="570"/>
    </row>
    <row r="343" spans="2:40" customFormat="1" ht="120" customHeight="1" x14ac:dyDescent="0.25">
      <c r="B343" s="389"/>
      <c r="C343" s="393"/>
      <c r="D343" s="360"/>
      <c r="E343" s="360"/>
      <c r="F343" s="112" t="s">
        <v>1744</v>
      </c>
      <c r="G343" s="113" t="s">
        <v>1350</v>
      </c>
      <c r="H343" s="102">
        <v>0.25</v>
      </c>
      <c r="I343" s="115">
        <v>44568</v>
      </c>
      <c r="J343" s="115">
        <v>44921</v>
      </c>
      <c r="K343" s="116">
        <v>0.25</v>
      </c>
      <c r="L343" s="105">
        <v>0.5</v>
      </c>
      <c r="M343" s="46">
        <v>0.75</v>
      </c>
      <c r="N343" s="116">
        <v>1</v>
      </c>
      <c r="O343" s="490"/>
      <c r="P343" s="490"/>
      <c r="Q343" s="72"/>
      <c r="R343" s="357"/>
      <c r="S343" s="360"/>
      <c r="T343" s="304">
        <v>0.75</v>
      </c>
      <c r="U343" s="238" t="s">
        <v>1740</v>
      </c>
      <c r="V343" s="238" t="s">
        <v>1745</v>
      </c>
      <c r="W343" s="11" t="str">
        <f t="shared" si="60"/>
        <v>En gestión</v>
      </c>
      <c r="X343" s="11" t="str">
        <f t="shared" si="59"/>
        <v>En gestión</v>
      </c>
      <c r="Y343" s="469"/>
      <c r="Z343" s="584"/>
      <c r="AA343" s="584"/>
      <c r="AB343" s="587"/>
      <c r="AC343" s="587"/>
      <c r="AD343" s="590"/>
      <c r="AE343" s="573"/>
      <c r="AF343" s="569"/>
      <c r="AG343" s="569"/>
      <c r="AH343" s="573"/>
      <c r="AI343" s="569"/>
      <c r="AJ343" s="569"/>
      <c r="AK343" s="570"/>
      <c r="AL343" s="570"/>
      <c r="AM343" s="570"/>
      <c r="AN343" s="570"/>
    </row>
    <row r="344" spans="2:40" customFormat="1" ht="120" customHeight="1" x14ac:dyDescent="0.25">
      <c r="B344" s="389"/>
      <c r="C344" s="391" t="s">
        <v>1746</v>
      </c>
      <c r="D344" s="358" t="s">
        <v>1747</v>
      </c>
      <c r="E344" s="358" t="s">
        <v>1355</v>
      </c>
      <c r="F344" s="112" t="s">
        <v>1748</v>
      </c>
      <c r="G344" s="113" t="s">
        <v>1333</v>
      </c>
      <c r="H344" s="102">
        <v>0.25</v>
      </c>
      <c r="I344" s="115">
        <v>44564</v>
      </c>
      <c r="J344" s="115">
        <v>44591</v>
      </c>
      <c r="K344" s="116">
        <v>1</v>
      </c>
      <c r="L344" s="105">
        <v>1</v>
      </c>
      <c r="M344" s="46">
        <v>1</v>
      </c>
      <c r="N344" s="116">
        <v>1</v>
      </c>
      <c r="O344" s="490">
        <v>1395879831</v>
      </c>
      <c r="P344" s="490">
        <v>40800000</v>
      </c>
      <c r="Q344" s="72"/>
      <c r="R344" s="355">
        <v>0.75</v>
      </c>
      <c r="S344" s="358" t="s">
        <v>1334</v>
      </c>
      <c r="T344" s="304">
        <v>1</v>
      </c>
      <c r="U344" s="238" t="s">
        <v>1548</v>
      </c>
      <c r="V344" s="238" t="s">
        <v>58</v>
      </c>
      <c r="W344" s="11" t="str">
        <f t="shared" si="60"/>
        <v>Terminado</v>
      </c>
      <c r="X344" s="11" t="str">
        <f t="shared" si="59"/>
        <v>Terminado</v>
      </c>
      <c r="Y344" s="467" t="s">
        <v>1749</v>
      </c>
      <c r="Z344" s="582">
        <f>SUMPRODUCT(H344:H347,T344:T347)</f>
        <v>0.8125</v>
      </c>
      <c r="AA344" s="582">
        <f>SUMPRODUCT(H344:H347,M344:M347)</f>
        <v>0.8125</v>
      </c>
      <c r="AB344" s="585" t="str">
        <f t="shared" si="54"/>
        <v>En gestión</v>
      </c>
      <c r="AC344" s="585" t="str">
        <f t="shared" ref="AC344" si="65">IF(Z344&lt;1%,"Sin iniciar",IF(Z344=100%,"Terminado","En gestión"))</f>
        <v>En gestión</v>
      </c>
      <c r="AD344" s="588"/>
      <c r="AE344" s="571">
        <v>40800000</v>
      </c>
      <c r="AF344" s="567"/>
      <c r="AG344" s="567">
        <v>30600000</v>
      </c>
      <c r="AH344" s="571">
        <v>1489535496.0999999</v>
      </c>
      <c r="AI344" s="567">
        <v>1363044344.6800001</v>
      </c>
      <c r="AJ344" s="567">
        <v>756497379.45000005</v>
      </c>
      <c r="AK344" s="360" t="s">
        <v>1337</v>
      </c>
      <c r="AL344" s="570" t="s">
        <v>1698</v>
      </c>
      <c r="AM344" s="570" t="s">
        <v>1699</v>
      </c>
      <c r="AN344" s="570" t="s">
        <v>1750</v>
      </c>
    </row>
    <row r="345" spans="2:40" customFormat="1" ht="120" customHeight="1" x14ac:dyDescent="0.25">
      <c r="B345" s="389"/>
      <c r="C345" s="392"/>
      <c r="D345" s="359"/>
      <c r="E345" s="359"/>
      <c r="F345" s="112" t="s">
        <v>1751</v>
      </c>
      <c r="G345" s="113" t="s">
        <v>1342</v>
      </c>
      <c r="H345" s="102">
        <v>0.25</v>
      </c>
      <c r="I345" s="115">
        <v>44564</v>
      </c>
      <c r="J345" s="115">
        <v>44925</v>
      </c>
      <c r="K345" s="116">
        <v>0.25</v>
      </c>
      <c r="L345" s="105">
        <v>0.5</v>
      </c>
      <c r="M345" s="46">
        <v>0.75</v>
      </c>
      <c r="N345" s="116">
        <v>1</v>
      </c>
      <c r="O345" s="490"/>
      <c r="P345" s="490"/>
      <c r="Q345" s="72"/>
      <c r="R345" s="356"/>
      <c r="S345" s="359"/>
      <c r="T345" s="304">
        <v>0.75</v>
      </c>
      <c r="U345" s="238" t="s">
        <v>1752</v>
      </c>
      <c r="V345" s="189" t="s">
        <v>1753</v>
      </c>
      <c r="W345" s="11" t="str">
        <f t="shared" si="60"/>
        <v>En gestión</v>
      </c>
      <c r="X345" s="11" t="str">
        <f t="shared" si="59"/>
        <v>En gestión</v>
      </c>
      <c r="Y345" s="468"/>
      <c r="Z345" s="583"/>
      <c r="AA345" s="583"/>
      <c r="AB345" s="586"/>
      <c r="AC345" s="586"/>
      <c r="AD345" s="589"/>
      <c r="AE345" s="572"/>
      <c r="AF345" s="568"/>
      <c r="AG345" s="568"/>
      <c r="AH345" s="572"/>
      <c r="AI345" s="568"/>
      <c r="AJ345" s="568"/>
      <c r="AK345" s="570"/>
      <c r="AL345" s="570"/>
      <c r="AM345" s="570"/>
      <c r="AN345" s="570"/>
    </row>
    <row r="346" spans="2:40" customFormat="1" ht="120" customHeight="1" x14ac:dyDescent="0.25">
      <c r="B346" s="389"/>
      <c r="C346" s="392"/>
      <c r="D346" s="359"/>
      <c r="E346" s="359"/>
      <c r="F346" s="112" t="s">
        <v>1754</v>
      </c>
      <c r="G346" s="113" t="s">
        <v>1346</v>
      </c>
      <c r="H346" s="102">
        <v>0.25</v>
      </c>
      <c r="I346" s="115">
        <v>44564</v>
      </c>
      <c r="J346" s="115">
        <v>44925</v>
      </c>
      <c r="K346" s="116">
        <v>0.25</v>
      </c>
      <c r="L346" s="105">
        <v>0.5</v>
      </c>
      <c r="M346" s="46">
        <v>0.75</v>
      </c>
      <c r="N346" s="116">
        <v>1</v>
      </c>
      <c r="O346" s="490"/>
      <c r="P346" s="490"/>
      <c r="Q346" s="72"/>
      <c r="R346" s="356"/>
      <c r="S346" s="359"/>
      <c r="T346" s="304">
        <v>0.75</v>
      </c>
      <c r="U346" s="238" t="s">
        <v>1755</v>
      </c>
      <c r="V346" s="189" t="s">
        <v>1753</v>
      </c>
      <c r="W346" s="11" t="str">
        <f t="shared" si="60"/>
        <v>En gestión</v>
      </c>
      <c r="X346" s="11" t="str">
        <f t="shared" si="59"/>
        <v>En gestión</v>
      </c>
      <c r="Y346" s="468"/>
      <c r="Z346" s="583"/>
      <c r="AA346" s="583"/>
      <c r="AB346" s="586"/>
      <c r="AC346" s="586"/>
      <c r="AD346" s="589"/>
      <c r="AE346" s="572"/>
      <c r="AF346" s="568"/>
      <c r="AG346" s="568"/>
      <c r="AH346" s="572"/>
      <c r="AI346" s="568"/>
      <c r="AJ346" s="568"/>
      <c r="AK346" s="570"/>
      <c r="AL346" s="570"/>
      <c r="AM346" s="570"/>
      <c r="AN346" s="570"/>
    </row>
    <row r="347" spans="2:40" customFormat="1" ht="120" customHeight="1" x14ac:dyDescent="0.25">
      <c r="B347" s="389"/>
      <c r="C347" s="393"/>
      <c r="D347" s="360"/>
      <c r="E347" s="360"/>
      <c r="F347" s="112" t="s">
        <v>1756</v>
      </c>
      <c r="G347" s="113" t="s">
        <v>1350</v>
      </c>
      <c r="H347" s="102">
        <v>0.25</v>
      </c>
      <c r="I347" s="115">
        <v>44564</v>
      </c>
      <c r="J347" s="115">
        <v>44925</v>
      </c>
      <c r="K347" s="116">
        <v>0.25</v>
      </c>
      <c r="L347" s="105">
        <v>0.5</v>
      </c>
      <c r="M347" s="46">
        <v>0.75</v>
      </c>
      <c r="N347" s="116">
        <v>1</v>
      </c>
      <c r="O347" s="490"/>
      <c r="P347" s="490"/>
      <c r="Q347" s="72"/>
      <c r="R347" s="357"/>
      <c r="S347" s="360"/>
      <c r="T347" s="304">
        <v>0.75</v>
      </c>
      <c r="U347" s="238" t="s">
        <v>1757</v>
      </c>
      <c r="V347" s="238" t="s">
        <v>1758</v>
      </c>
      <c r="W347" s="11" t="str">
        <f t="shared" si="60"/>
        <v>En gestión</v>
      </c>
      <c r="X347" s="11" t="str">
        <f t="shared" si="59"/>
        <v>En gestión</v>
      </c>
      <c r="Y347" s="469"/>
      <c r="Z347" s="584"/>
      <c r="AA347" s="584"/>
      <c r="AB347" s="587"/>
      <c r="AC347" s="587"/>
      <c r="AD347" s="590"/>
      <c r="AE347" s="573"/>
      <c r="AF347" s="569"/>
      <c r="AG347" s="569"/>
      <c r="AH347" s="573"/>
      <c r="AI347" s="569"/>
      <c r="AJ347" s="569"/>
      <c r="AK347" s="570"/>
      <c r="AL347" s="570"/>
      <c r="AM347" s="570"/>
      <c r="AN347" s="570"/>
    </row>
    <row r="348" spans="2:40" customFormat="1" ht="120" customHeight="1" x14ac:dyDescent="0.25">
      <c r="B348" s="389"/>
      <c r="C348" s="391" t="s">
        <v>1759</v>
      </c>
      <c r="D348" s="358" t="s">
        <v>1760</v>
      </c>
      <c r="E348" s="358" t="s">
        <v>1355</v>
      </c>
      <c r="F348" s="112" t="s">
        <v>1761</v>
      </c>
      <c r="G348" s="113" t="s">
        <v>1333</v>
      </c>
      <c r="H348" s="102">
        <v>0.25</v>
      </c>
      <c r="I348" s="115">
        <v>44564</v>
      </c>
      <c r="J348" s="115">
        <v>44591</v>
      </c>
      <c r="K348" s="116">
        <v>1</v>
      </c>
      <c r="L348" s="105">
        <v>1</v>
      </c>
      <c r="M348" s="46">
        <v>1</v>
      </c>
      <c r="N348" s="116">
        <v>1</v>
      </c>
      <c r="O348" s="490">
        <v>2354740039</v>
      </c>
      <c r="P348" s="490">
        <v>40800000</v>
      </c>
      <c r="Q348" s="72"/>
      <c r="R348" s="355">
        <v>0.75</v>
      </c>
      <c r="S348" s="358" t="s">
        <v>1334</v>
      </c>
      <c r="T348" s="304">
        <v>1</v>
      </c>
      <c r="U348" s="238" t="s">
        <v>1548</v>
      </c>
      <c r="V348" s="238" t="s">
        <v>58</v>
      </c>
      <c r="W348" s="11" t="str">
        <f t="shared" si="60"/>
        <v>Terminado</v>
      </c>
      <c r="X348" s="11" t="str">
        <f t="shared" si="59"/>
        <v>Terminado</v>
      </c>
      <c r="Y348" s="467" t="s">
        <v>1749</v>
      </c>
      <c r="Z348" s="582">
        <f>SUMPRODUCT(H348:H351,T348:T351)</f>
        <v>0.8125</v>
      </c>
      <c r="AA348" s="582">
        <f>SUMPRODUCT(H348:H351,M348:M351)</f>
        <v>0.8125</v>
      </c>
      <c r="AB348" s="585" t="str">
        <f t="shared" si="54"/>
        <v>En gestión</v>
      </c>
      <c r="AC348" s="585" t="str">
        <f t="shared" ref="AC348" si="66">IF(Z348&lt;1%,"Sin iniciar",IF(Z348=100%,"Terminado","En gestión"))</f>
        <v>En gestión</v>
      </c>
      <c r="AD348" s="588"/>
      <c r="AE348" s="571">
        <v>40800000</v>
      </c>
      <c r="AF348" s="567"/>
      <c r="AG348" s="567">
        <v>30600000</v>
      </c>
      <c r="AH348" s="571">
        <v>2359609335.5</v>
      </c>
      <c r="AI348" s="567">
        <v>2418891274.9000001</v>
      </c>
      <c r="AJ348" s="567">
        <v>1718927985.48</v>
      </c>
      <c r="AK348" s="360" t="s">
        <v>1337</v>
      </c>
      <c r="AL348" s="570" t="s">
        <v>1762</v>
      </c>
      <c r="AM348" s="570" t="s">
        <v>1763</v>
      </c>
      <c r="AN348" s="570" t="s">
        <v>1764</v>
      </c>
    </row>
    <row r="349" spans="2:40" customFormat="1" ht="120" customHeight="1" x14ac:dyDescent="0.25">
      <c r="B349" s="389"/>
      <c r="C349" s="392"/>
      <c r="D349" s="359"/>
      <c r="E349" s="359"/>
      <c r="F349" s="112" t="s">
        <v>1765</v>
      </c>
      <c r="G349" s="113" t="s">
        <v>1342</v>
      </c>
      <c r="H349" s="102">
        <v>0.25</v>
      </c>
      <c r="I349" s="115">
        <v>44564</v>
      </c>
      <c r="J349" s="115">
        <v>44925</v>
      </c>
      <c r="K349" s="116">
        <v>0.25</v>
      </c>
      <c r="L349" s="105">
        <v>0.5</v>
      </c>
      <c r="M349" s="46">
        <v>0.75</v>
      </c>
      <c r="N349" s="116">
        <v>1</v>
      </c>
      <c r="O349" s="490"/>
      <c r="P349" s="490"/>
      <c r="Q349" s="72"/>
      <c r="R349" s="356"/>
      <c r="S349" s="359"/>
      <c r="T349" s="304">
        <v>0.75</v>
      </c>
      <c r="U349" s="238" t="s">
        <v>1752</v>
      </c>
      <c r="V349" s="189" t="s">
        <v>1766</v>
      </c>
      <c r="W349" s="11" t="str">
        <f t="shared" si="60"/>
        <v>En gestión</v>
      </c>
      <c r="X349" s="11" t="str">
        <f t="shared" si="59"/>
        <v>En gestión</v>
      </c>
      <c r="Y349" s="468"/>
      <c r="Z349" s="583"/>
      <c r="AA349" s="583"/>
      <c r="AB349" s="586"/>
      <c r="AC349" s="586"/>
      <c r="AD349" s="589"/>
      <c r="AE349" s="572"/>
      <c r="AF349" s="568"/>
      <c r="AG349" s="568"/>
      <c r="AH349" s="572"/>
      <c r="AI349" s="568"/>
      <c r="AJ349" s="568"/>
      <c r="AK349" s="570"/>
      <c r="AL349" s="570"/>
      <c r="AM349" s="570"/>
      <c r="AN349" s="570"/>
    </row>
    <row r="350" spans="2:40" customFormat="1" ht="120" customHeight="1" x14ac:dyDescent="0.25">
      <c r="B350" s="389"/>
      <c r="C350" s="392"/>
      <c r="D350" s="359"/>
      <c r="E350" s="359"/>
      <c r="F350" s="112" t="s">
        <v>1767</v>
      </c>
      <c r="G350" s="113" t="s">
        <v>1346</v>
      </c>
      <c r="H350" s="102">
        <v>0.25</v>
      </c>
      <c r="I350" s="115">
        <v>44564</v>
      </c>
      <c r="J350" s="115">
        <v>44925</v>
      </c>
      <c r="K350" s="116">
        <v>0.25</v>
      </c>
      <c r="L350" s="105">
        <v>0.5</v>
      </c>
      <c r="M350" s="46">
        <v>0.75</v>
      </c>
      <c r="N350" s="116">
        <v>1</v>
      </c>
      <c r="O350" s="490"/>
      <c r="P350" s="490"/>
      <c r="Q350" s="72"/>
      <c r="R350" s="356"/>
      <c r="S350" s="359"/>
      <c r="T350" s="304">
        <v>0.75</v>
      </c>
      <c r="U350" s="238" t="s">
        <v>1755</v>
      </c>
      <c r="V350" s="189" t="s">
        <v>1766</v>
      </c>
      <c r="W350" s="11" t="str">
        <f t="shared" si="60"/>
        <v>En gestión</v>
      </c>
      <c r="X350" s="11" t="str">
        <f t="shared" si="59"/>
        <v>En gestión</v>
      </c>
      <c r="Y350" s="468"/>
      <c r="Z350" s="583"/>
      <c r="AA350" s="583"/>
      <c r="AB350" s="586"/>
      <c r="AC350" s="586"/>
      <c r="AD350" s="589"/>
      <c r="AE350" s="572"/>
      <c r="AF350" s="568"/>
      <c r="AG350" s="568"/>
      <c r="AH350" s="572"/>
      <c r="AI350" s="568"/>
      <c r="AJ350" s="568"/>
      <c r="AK350" s="570"/>
      <c r="AL350" s="570"/>
      <c r="AM350" s="570"/>
      <c r="AN350" s="570"/>
    </row>
    <row r="351" spans="2:40" customFormat="1" ht="120" customHeight="1" x14ac:dyDescent="0.25">
      <c r="B351" s="389"/>
      <c r="C351" s="393"/>
      <c r="D351" s="360"/>
      <c r="E351" s="360"/>
      <c r="F351" s="112" t="s">
        <v>1768</v>
      </c>
      <c r="G351" s="113" t="s">
        <v>1350</v>
      </c>
      <c r="H351" s="102">
        <v>0.25</v>
      </c>
      <c r="I351" s="115">
        <v>44564</v>
      </c>
      <c r="J351" s="115">
        <v>44925</v>
      </c>
      <c r="K351" s="116">
        <v>0.25</v>
      </c>
      <c r="L351" s="105">
        <v>0.5</v>
      </c>
      <c r="M351" s="46">
        <v>0.75</v>
      </c>
      <c r="N351" s="116">
        <v>1</v>
      </c>
      <c r="O351" s="490"/>
      <c r="P351" s="490"/>
      <c r="Q351" s="72"/>
      <c r="R351" s="357"/>
      <c r="S351" s="360"/>
      <c r="T351" s="304">
        <v>0.75</v>
      </c>
      <c r="U351" s="238" t="s">
        <v>1757</v>
      </c>
      <c r="V351" s="238" t="s">
        <v>1769</v>
      </c>
      <c r="W351" s="11" t="str">
        <f t="shared" si="60"/>
        <v>En gestión</v>
      </c>
      <c r="X351" s="11" t="str">
        <f t="shared" si="59"/>
        <v>En gestión</v>
      </c>
      <c r="Y351" s="469"/>
      <c r="Z351" s="584"/>
      <c r="AA351" s="584"/>
      <c r="AB351" s="587"/>
      <c r="AC351" s="587"/>
      <c r="AD351" s="590"/>
      <c r="AE351" s="573"/>
      <c r="AF351" s="569"/>
      <c r="AG351" s="569"/>
      <c r="AH351" s="573"/>
      <c r="AI351" s="569"/>
      <c r="AJ351" s="569"/>
      <c r="AK351" s="570"/>
      <c r="AL351" s="570"/>
      <c r="AM351" s="570"/>
      <c r="AN351" s="570"/>
    </row>
    <row r="352" spans="2:40" customFormat="1" ht="120" customHeight="1" x14ac:dyDescent="0.25">
      <c r="B352" s="389"/>
      <c r="C352" s="391" t="s">
        <v>1770</v>
      </c>
      <c r="D352" s="358" t="s">
        <v>1771</v>
      </c>
      <c r="E352" s="358" t="s">
        <v>1355</v>
      </c>
      <c r="F352" s="112" t="s">
        <v>1772</v>
      </c>
      <c r="G352" s="113" t="s">
        <v>1333</v>
      </c>
      <c r="H352" s="102">
        <v>0.25</v>
      </c>
      <c r="I352" s="115">
        <v>44564</v>
      </c>
      <c r="J352" s="115">
        <v>44591</v>
      </c>
      <c r="K352" s="116">
        <v>1</v>
      </c>
      <c r="L352" s="105">
        <v>1</v>
      </c>
      <c r="M352" s="46">
        <v>1</v>
      </c>
      <c r="N352" s="116">
        <v>1</v>
      </c>
      <c r="O352" s="490">
        <v>5659229398</v>
      </c>
      <c r="P352" s="490">
        <v>122400000</v>
      </c>
      <c r="Q352" s="72"/>
      <c r="R352" s="355">
        <v>0.75</v>
      </c>
      <c r="S352" s="358" t="s">
        <v>1334</v>
      </c>
      <c r="T352" s="304">
        <v>1</v>
      </c>
      <c r="U352" s="238" t="s">
        <v>1548</v>
      </c>
      <c r="V352" s="238" t="s">
        <v>58</v>
      </c>
      <c r="W352" s="11" t="str">
        <f t="shared" si="60"/>
        <v>Terminado</v>
      </c>
      <c r="X352" s="11" t="str">
        <f t="shared" si="59"/>
        <v>Terminado</v>
      </c>
      <c r="Y352" s="467" t="s">
        <v>1749</v>
      </c>
      <c r="Z352" s="582">
        <f>SUMPRODUCT(H352:H355,T352:T355)</f>
        <v>0.8125</v>
      </c>
      <c r="AA352" s="582">
        <f>SUMPRODUCT(H352:H355,M352:M355)</f>
        <v>0.8125</v>
      </c>
      <c r="AB352" s="585" t="str">
        <f t="shared" si="54"/>
        <v>En gestión</v>
      </c>
      <c r="AC352" s="585" t="str">
        <f t="shared" ref="AC352" si="67">IF(Z352&lt;1%,"Sin iniciar",IF(Z352=100%,"Terminado","En gestión"))</f>
        <v>En gestión</v>
      </c>
      <c r="AD352" s="588"/>
      <c r="AE352" s="571">
        <v>122400000</v>
      </c>
      <c r="AF352" s="567"/>
      <c r="AG352" s="567">
        <v>91800000</v>
      </c>
      <c r="AH352" s="571">
        <v>5610813895</v>
      </c>
      <c r="AI352" s="567">
        <v>5676583449.6999998</v>
      </c>
      <c r="AJ352" s="567">
        <v>3766951651.5900002</v>
      </c>
      <c r="AK352" s="360" t="s">
        <v>1337</v>
      </c>
      <c r="AL352" s="570" t="s">
        <v>1762</v>
      </c>
      <c r="AM352" s="570" t="s">
        <v>1763</v>
      </c>
      <c r="AN352" s="570" t="s">
        <v>1773</v>
      </c>
    </row>
    <row r="353" spans="2:40" customFormat="1" ht="120" customHeight="1" x14ac:dyDescent="0.25">
      <c r="B353" s="389"/>
      <c r="C353" s="392"/>
      <c r="D353" s="359"/>
      <c r="E353" s="359"/>
      <c r="F353" s="112" t="s">
        <v>1774</v>
      </c>
      <c r="G353" s="113" t="s">
        <v>1342</v>
      </c>
      <c r="H353" s="102">
        <v>0.25</v>
      </c>
      <c r="I353" s="115">
        <v>44564</v>
      </c>
      <c r="J353" s="115">
        <v>44925</v>
      </c>
      <c r="K353" s="116">
        <v>0.25</v>
      </c>
      <c r="L353" s="105">
        <v>0.5</v>
      </c>
      <c r="M353" s="46">
        <v>0.75</v>
      </c>
      <c r="N353" s="116">
        <v>1</v>
      </c>
      <c r="O353" s="490"/>
      <c r="P353" s="490"/>
      <c r="Q353" s="72"/>
      <c r="R353" s="356"/>
      <c r="S353" s="359"/>
      <c r="T353" s="304">
        <v>0.75</v>
      </c>
      <c r="U353" s="238" t="s">
        <v>1752</v>
      </c>
      <c r="V353" s="189" t="s">
        <v>1775</v>
      </c>
      <c r="W353" s="11" t="str">
        <f t="shared" si="60"/>
        <v>En gestión</v>
      </c>
      <c r="X353" s="11" t="str">
        <f t="shared" si="59"/>
        <v>En gestión</v>
      </c>
      <c r="Y353" s="468"/>
      <c r="Z353" s="583"/>
      <c r="AA353" s="583"/>
      <c r="AB353" s="586"/>
      <c r="AC353" s="586"/>
      <c r="AD353" s="589"/>
      <c r="AE353" s="572"/>
      <c r="AF353" s="568"/>
      <c r="AG353" s="568"/>
      <c r="AH353" s="572"/>
      <c r="AI353" s="568"/>
      <c r="AJ353" s="568"/>
      <c r="AK353" s="570"/>
      <c r="AL353" s="570"/>
      <c r="AM353" s="570"/>
      <c r="AN353" s="570"/>
    </row>
    <row r="354" spans="2:40" customFormat="1" ht="120" customHeight="1" x14ac:dyDescent="0.25">
      <c r="B354" s="389"/>
      <c r="C354" s="392"/>
      <c r="D354" s="359"/>
      <c r="E354" s="359"/>
      <c r="F354" s="112" t="s">
        <v>1776</v>
      </c>
      <c r="G354" s="113" t="s">
        <v>1346</v>
      </c>
      <c r="H354" s="102">
        <v>0.25</v>
      </c>
      <c r="I354" s="115">
        <v>44564</v>
      </c>
      <c r="J354" s="115">
        <v>44925</v>
      </c>
      <c r="K354" s="116">
        <v>0.25</v>
      </c>
      <c r="L354" s="105">
        <v>0.5</v>
      </c>
      <c r="M354" s="46">
        <v>0.75</v>
      </c>
      <c r="N354" s="116">
        <v>1</v>
      </c>
      <c r="O354" s="490"/>
      <c r="P354" s="490"/>
      <c r="Q354" s="72"/>
      <c r="R354" s="356"/>
      <c r="S354" s="359"/>
      <c r="T354" s="304">
        <v>0.75</v>
      </c>
      <c r="U354" s="238" t="s">
        <v>1755</v>
      </c>
      <c r="V354" s="189" t="s">
        <v>1775</v>
      </c>
      <c r="W354" s="11" t="str">
        <f t="shared" si="60"/>
        <v>En gestión</v>
      </c>
      <c r="X354" s="11" t="str">
        <f t="shared" si="59"/>
        <v>En gestión</v>
      </c>
      <c r="Y354" s="468"/>
      <c r="Z354" s="583"/>
      <c r="AA354" s="583"/>
      <c r="AB354" s="586"/>
      <c r="AC354" s="586"/>
      <c r="AD354" s="589"/>
      <c r="AE354" s="572"/>
      <c r="AF354" s="568"/>
      <c r="AG354" s="568"/>
      <c r="AH354" s="572"/>
      <c r="AI354" s="568"/>
      <c r="AJ354" s="568"/>
      <c r="AK354" s="570"/>
      <c r="AL354" s="570"/>
      <c r="AM354" s="570"/>
      <c r="AN354" s="570"/>
    </row>
    <row r="355" spans="2:40" customFormat="1" ht="120" customHeight="1" x14ac:dyDescent="0.25">
      <c r="B355" s="389"/>
      <c r="C355" s="393"/>
      <c r="D355" s="360"/>
      <c r="E355" s="360"/>
      <c r="F355" s="112" t="s">
        <v>1777</v>
      </c>
      <c r="G355" s="113" t="s">
        <v>1350</v>
      </c>
      <c r="H355" s="102">
        <v>0.25</v>
      </c>
      <c r="I355" s="115">
        <v>44564</v>
      </c>
      <c r="J355" s="115">
        <v>44925</v>
      </c>
      <c r="K355" s="116">
        <v>0.25</v>
      </c>
      <c r="L355" s="105">
        <v>0.5</v>
      </c>
      <c r="M355" s="46">
        <v>0.75</v>
      </c>
      <c r="N355" s="116">
        <v>1</v>
      </c>
      <c r="O355" s="490"/>
      <c r="P355" s="490"/>
      <c r="Q355" s="72"/>
      <c r="R355" s="357"/>
      <c r="S355" s="360"/>
      <c r="T355" s="304">
        <v>0.75</v>
      </c>
      <c r="U355" s="238" t="s">
        <v>1757</v>
      </c>
      <c r="V355" s="238" t="s">
        <v>1778</v>
      </c>
      <c r="W355" s="11" t="str">
        <f t="shared" si="60"/>
        <v>En gestión</v>
      </c>
      <c r="X355" s="11" t="str">
        <f t="shared" si="59"/>
        <v>En gestión</v>
      </c>
      <c r="Y355" s="469"/>
      <c r="Z355" s="584"/>
      <c r="AA355" s="584"/>
      <c r="AB355" s="587"/>
      <c r="AC355" s="587"/>
      <c r="AD355" s="590"/>
      <c r="AE355" s="573"/>
      <c r="AF355" s="569"/>
      <c r="AG355" s="569"/>
      <c r="AH355" s="573"/>
      <c r="AI355" s="569"/>
      <c r="AJ355" s="569"/>
      <c r="AK355" s="570"/>
      <c r="AL355" s="570"/>
      <c r="AM355" s="570"/>
      <c r="AN355" s="570"/>
    </row>
    <row r="356" spans="2:40" customFormat="1" ht="120" customHeight="1" x14ac:dyDescent="0.3">
      <c r="B356" s="389"/>
      <c r="C356" s="391" t="s">
        <v>1779</v>
      </c>
      <c r="D356" s="358" t="s">
        <v>1780</v>
      </c>
      <c r="E356" s="358" t="s">
        <v>1355</v>
      </c>
      <c r="F356" s="112" t="s">
        <v>1781</v>
      </c>
      <c r="G356" s="113" t="s">
        <v>1333</v>
      </c>
      <c r="H356" s="102">
        <v>0.25</v>
      </c>
      <c r="I356" s="115">
        <v>44564</v>
      </c>
      <c r="J356" s="115">
        <v>44591</v>
      </c>
      <c r="K356" s="116">
        <v>1</v>
      </c>
      <c r="L356" s="105">
        <v>1</v>
      </c>
      <c r="M356" s="46">
        <v>1</v>
      </c>
      <c r="N356" s="116">
        <v>1</v>
      </c>
      <c r="O356" s="490">
        <v>705829481</v>
      </c>
      <c r="P356" s="490">
        <v>73920000</v>
      </c>
      <c r="Q356" s="72"/>
      <c r="R356" s="355">
        <v>0.75</v>
      </c>
      <c r="S356" s="358" t="s">
        <v>1334</v>
      </c>
      <c r="T356" s="304">
        <v>1</v>
      </c>
      <c r="U356" s="238" t="s">
        <v>1548</v>
      </c>
      <c r="V356" s="238" t="s">
        <v>58</v>
      </c>
      <c r="W356" s="11" t="str">
        <f t="shared" si="60"/>
        <v>Terminado</v>
      </c>
      <c r="X356" s="11" t="str">
        <f t="shared" si="59"/>
        <v>Terminado</v>
      </c>
      <c r="Y356" s="467" t="s">
        <v>1749</v>
      </c>
      <c r="Z356" s="582">
        <f>SUMPRODUCT(H356:H359,T356:T359)</f>
        <v>0.8125</v>
      </c>
      <c r="AA356" s="582">
        <f>SUMPRODUCT(H356:H359,M356:M359)</f>
        <v>0.8125</v>
      </c>
      <c r="AB356" s="585" t="str">
        <f t="shared" si="54"/>
        <v>En gestión</v>
      </c>
      <c r="AC356" s="585" t="str">
        <f t="shared" ref="AC356" si="68">IF(Z356&lt;1%,"Sin iniciar",IF(Z356=100%,"Terminado","En gestión"))</f>
        <v>En gestión</v>
      </c>
      <c r="AD356" s="588"/>
      <c r="AE356" s="571">
        <v>73920000</v>
      </c>
      <c r="AF356" s="290"/>
      <c r="AG356" s="567">
        <v>55440000</v>
      </c>
      <c r="AH356" s="571">
        <v>617452076.13</v>
      </c>
      <c r="AI356" s="567">
        <v>656558102.41999996</v>
      </c>
      <c r="AJ356" s="567">
        <v>481576252.82999998</v>
      </c>
      <c r="AK356" s="360" t="s">
        <v>1337</v>
      </c>
      <c r="AL356" s="570" t="s">
        <v>1762</v>
      </c>
      <c r="AM356" s="570" t="s">
        <v>1763</v>
      </c>
      <c r="AN356" s="570" t="s">
        <v>1782</v>
      </c>
    </row>
    <row r="357" spans="2:40" customFormat="1" ht="120" customHeight="1" x14ac:dyDescent="0.3">
      <c r="B357" s="389"/>
      <c r="C357" s="392"/>
      <c r="D357" s="359"/>
      <c r="E357" s="359"/>
      <c r="F357" s="112" t="s">
        <v>1783</v>
      </c>
      <c r="G357" s="113" t="s">
        <v>1342</v>
      </c>
      <c r="H357" s="102">
        <v>0.25</v>
      </c>
      <c r="I357" s="115">
        <v>44564</v>
      </c>
      <c r="J357" s="115">
        <v>44925</v>
      </c>
      <c r="K357" s="116">
        <v>0.25</v>
      </c>
      <c r="L357" s="105">
        <v>0.5</v>
      </c>
      <c r="M357" s="46">
        <v>0.75</v>
      </c>
      <c r="N357" s="116">
        <v>1</v>
      </c>
      <c r="O357" s="490"/>
      <c r="P357" s="490"/>
      <c r="Q357" s="72"/>
      <c r="R357" s="356"/>
      <c r="S357" s="359"/>
      <c r="T357" s="304">
        <v>0.75</v>
      </c>
      <c r="U357" s="238" t="s">
        <v>1752</v>
      </c>
      <c r="V357" s="189" t="s">
        <v>1784</v>
      </c>
      <c r="W357" s="11" t="str">
        <f t="shared" si="60"/>
        <v>En gestión</v>
      </c>
      <c r="X357" s="11" t="str">
        <f t="shared" si="59"/>
        <v>En gestión</v>
      </c>
      <c r="Y357" s="468"/>
      <c r="Z357" s="583"/>
      <c r="AA357" s="583"/>
      <c r="AB357" s="586"/>
      <c r="AC357" s="586"/>
      <c r="AD357" s="589"/>
      <c r="AE357" s="572"/>
      <c r="AF357" s="291"/>
      <c r="AG357" s="568"/>
      <c r="AH357" s="572"/>
      <c r="AI357" s="568"/>
      <c r="AJ357" s="568"/>
      <c r="AK357" s="570"/>
      <c r="AL357" s="570"/>
      <c r="AM357" s="570"/>
      <c r="AN357" s="570"/>
    </row>
    <row r="358" spans="2:40" customFormat="1" ht="120" customHeight="1" x14ac:dyDescent="0.3">
      <c r="B358" s="389"/>
      <c r="C358" s="392"/>
      <c r="D358" s="359"/>
      <c r="E358" s="359"/>
      <c r="F358" s="112" t="s">
        <v>1785</v>
      </c>
      <c r="G358" s="113" t="s">
        <v>1346</v>
      </c>
      <c r="H358" s="102">
        <v>0.25</v>
      </c>
      <c r="I358" s="115">
        <v>44564</v>
      </c>
      <c r="J358" s="115">
        <v>44925</v>
      </c>
      <c r="K358" s="116">
        <v>0.25</v>
      </c>
      <c r="L358" s="105">
        <v>0.5</v>
      </c>
      <c r="M358" s="46">
        <v>0.75</v>
      </c>
      <c r="N358" s="116">
        <v>1</v>
      </c>
      <c r="O358" s="490"/>
      <c r="P358" s="490"/>
      <c r="Q358" s="72"/>
      <c r="R358" s="356"/>
      <c r="S358" s="359"/>
      <c r="T358" s="304">
        <v>0.75</v>
      </c>
      <c r="U358" s="238" t="s">
        <v>1755</v>
      </c>
      <c r="V358" s="189" t="s">
        <v>1784</v>
      </c>
      <c r="W358" s="11" t="str">
        <f t="shared" si="60"/>
        <v>En gestión</v>
      </c>
      <c r="X358" s="11" t="str">
        <f t="shared" si="59"/>
        <v>En gestión</v>
      </c>
      <c r="Y358" s="468"/>
      <c r="Z358" s="583"/>
      <c r="AA358" s="583"/>
      <c r="AB358" s="586"/>
      <c r="AC358" s="586"/>
      <c r="AD358" s="589"/>
      <c r="AE358" s="572"/>
      <c r="AF358" s="291"/>
      <c r="AG358" s="568"/>
      <c r="AH358" s="572"/>
      <c r="AI358" s="568"/>
      <c r="AJ358" s="568"/>
      <c r="AK358" s="570"/>
      <c r="AL358" s="570"/>
      <c r="AM358" s="570"/>
      <c r="AN358" s="570"/>
    </row>
    <row r="359" spans="2:40" customFormat="1" ht="120" customHeight="1" x14ac:dyDescent="0.3">
      <c r="B359" s="389"/>
      <c r="C359" s="393"/>
      <c r="D359" s="360"/>
      <c r="E359" s="360"/>
      <c r="F359" s="112" t="s">
        <v>1786</v>
      </c>
      <c r="G359" s="113" t="s">
        <v>1350</v>
      </c>
      <c r="H359" s="102">
        <v>0.25</v>
      </c>
      <c r="I359" s="115">
        <v>44564</v>
      </c>
      <c r="J359" s="115">
        <v>44925</v>
      </c>
      <c r="K359" s="116">
        <v>0.25</v>
      </c>
      <c r="L359" s="105">
        <v>0.5</v>
      </c>
      <c r="M359" s="46">
        <v>0.75</v>
      </c>
      <c r="N359" s="116">
        <v>1</v>
      </c>
      <c r="O359" s="490"/>
      <c r="P359" s="490"/>
      <c r="Q359" s="72"/>
      <c r="R359" s="357"/>
      <c r="S359" s="360"/>
      <c r="T359" s="304">
        <v>0.75</v>
      </c>
      <c r="U359" s="238" t="s">
        <v>1757</v>
      </c>
      <c r="V359" s="238" t="s">
        <v>1787</v>
      </c>
      <c r="W359" s="11" t="str">
        <f t="shared" si="60"/>
        <v>En gestión</v>
      </c>
      <c r="X359" s="11" t="str">
        <f t="shared" si="59"/>
        <v>En gestión</v>
      </c>
      <c r="Y359" s="469"/>
      <c r="Z359" s="584"/>
      <c r="AA359" s="584"/>
      <c r="AB359" s="587"/>
      <c r="AC359" s="587"/>
      <c r="AD359" s="590"/>
      <c r="AE359" s="573"/>
      <c r="AF359" s="292"/>
      <c r="AG359" s="569"/>
      <c r="AH359" s="573"/>
      <c r="AI359" s="569"/>
      <c r="AJ359" s="569"/>
      <c r="AK359" s="570"/>
      <c r="AL359" s="570"/>
      <c r="AM359" s="570"/>
      <c r="AN359" s="570"/>
    </row>
    <row r="360" spans="2:40" customFormat="1" ht="120" customHeight="1" x14ac:dyDescent="0.25">
      <c r="B360" s="389"/>
      <c r="C360" s="391" t="s">
        <v>1788</v>
      </c>
      <c r="D360" s="358" t="s">
        <v>1789</v>
      </c>
      <c r="E360" s="358" t="s">
        <v>1355</v>
      </c>
      <c r="F360" s="112" t="s">
        <v>1790</v>
      </c>
      <c r="G360" s="113" t="s">
        <v>1333</v>
      </c>
      <c r="H360" s="102">
        <v>0.25</v>
      </c>
      <c r="I360" s="115">
        <v>44564</v>
      </c>
      <c r="J360" s="115">
        <v>44591</v>
      </c>
      <c r="K360" s="116">
        <v>1</v>
      </c>
      <c r="L360" s="105">
        <v>1</v>
      </c>
      <c r="M360" s="46">
        <v>1</v>
      </c>
      <c r="N360" s="116">
        <v>1</v>
      </c>
      <c r="O360" s="490">
        <v>0</v>
      </c>
      <c r="P360" s="490">
        <v>40800000</v>
      </c>
      <c r="Q360" s="72"/>
      <c r="R360" s="355">
        <v>0.75</v>
      </c>
      <c r="S360" s="358" t="s">
        <v>1334</v>
      </c>
      <c r="T360" s="304">
        <v>1</v>
      </c>
      <c r="U360" s="238" t="s">
        <v>1548</v>
      </c>
      <c r="V360" s="238" t="s">
        <v>58</v>
      </c>
      <c r="W360" s="11" t="str">
        <f t="shared" si="60"/>
        <v>Terminado</v>
      </c>
      <c r="X360" s="11" t="str">
        <f t="shared" si="59"/>
        <v>Terminado</v>
      </c>
      <c r="Y360" s="467" t="s">
        <v>1749</v>
      </c>
      <c r="Z360" s="582">
        <f>SUMPRODUCT(H360:H363,T360:T363)</f>
        <v>0.8125</v>
      </c>
      <c r="AA360" s="582">
        <f>SUMPRODUCT(H360:H363,M360:M363)</f>
        <v>0.8125</v>
      </c>
      <c r="AB360" s="585" t="str">
        <f t="shared" si="54"/>
        <v>En gestión</v>
      </c>
      <c r="AC360" s="585" t="str">
        <f t="shared" ref="AC360" si="69">IF(Z360&lt;1%,"Sin iniciar",IF(Z360=100%,"Terminado","En gestión"))</f>
        <v>En gestión</v>
      </c>
      <c r="AD360" s="588"/>
      <c r="AE360" s="571">
        <v>40800000</v>
      </c>
      <c r="AF360" s="567"/>
      <c r="AG360" s="567">
        <v>30600000</v>
      </c>
      <c r="AH360" s="571">
        <v>16653834</v>
      </c>
      <c r="AI360" s="567"/>
      <c r="AJ360" s="567"/>
      <c r="AK360" s="360" t="s">
        <v>1337</v>
      </c>
      <c r="AL360" s="570" t="s">
        <v>1762</v>
      </c>
      <c r="AM360" s="570" t="s">
        <v>1763</v>
      </c>
      <c r="AN360" s="570" t="s">
        <v>1791</v>
      </c>
    </row>
    <row r="361" spans="2:40" customFormat="1" ht="120" customHeight="1" x14ac:dyDescent="0.25">
      <c r="B361" s="389"/>
      <c r="C361" s="392"/>
      <c r="D361" s="359"/>
      <c r="E361" s="359"/>
      <c r="F361" s="112" t="s">
        <v>1792</v>
      </c>
      <c r="G361" s="113" t="s">
        <v>1342</v>
      </c>
      <c r="H361" s="102">
        <v>0.25</v>
      </c>
      <c r="I361" s="115">
        <v>44564</v>
      </c>
      <c r="J361" s="115">
        <v>44925</v>
      </c>
      <c r="K361" s="116">
        <v>0.25</v>
      </c>
      <c r="L361" s="105">
        <v>0.5</v>
      </c>
      <c r="M361" s="46">
        <v>0.75</v>
      </c>
      <c r="N361" s="116">
        <v>1</v>
      </c>
      <c r="O361" s="490"/>
      <c r="P361" s="490"/>
      <c r="Q361" s="72"/>
      <c r="R361" s="356"/>
      <c r="S361" s="359"/>
      <c r="T361" s="304">
        <v>0.75</v>
      </c>
      <c r="U361" s="238" t="s">
        <v>1752</v>
      </c>
      <c r="V361" s="189" t="s">
        <v>1793</v>
      </c>
      <c r="W361" s="11" t="str">
        <f t="shared" si="60"/>
        <v>En gestión</v>
      </c>
      <c r="X361" s="11" t="str">
        <f t="shared" si="59"/>
        <v>En gestión</v>
      </c>
      <c r="Y361" s="468"/>
      <c r="Z361" s="583"/>
      <c r="AA361" s="583"/>
      <c r="AB361" s="586"/>
      <c r="AC361" s="586"/>
      <c r="AD361" s="589"/>
      <c r="AE361" s="572"/>
      <c r="AF361" s="568"/>
      <c r="AG361" s="568"/>
      <c r="AH361" s="572"/>
      <c r="AI361" s="568"/>
      <c r="AJ361" s="568"/>
      <c r="AK361" s="570"/>
      <c r="AL361" s="570"/>
      <c r="AM361" s="570"/>
      <c r="AN361" s="570"/>
    </row>
    <row r="362" spans="2:40" customFormat="1" ht="120" customHeight="1" x14ac:dyDescent="0.25">
      <c r="B362" s="389"/>
      <c r="C362" s="392"/>
      <c r="D362" s="359"/>
      <c r="E362" s="359"/>
      <c r="F362" s="112" t="s">
        <v>1794</v>
      </c>
      <c r="G362" s="113" t="s">
        <v>1346</v>
      </c>
      <c r="H362" s="102">
        <v>0.25</v>
      </c>
      <c r="I362" s="115">
        <v>44564</v>
      </c>
      <c r="J362" s="115">
        <v>44925</v>
      </c>
      <c r="K362" s="116">
        <v>0.25</v>
      </c>
      <c r="L362" s="105">
        <v>0.5</v>
      </c>
      <c r="M362" s="46">
        <v>0.75</v>
      </c>
      <c r="N362" s="116">
        <v>1</v>
      </c>
      <c r="O362" s="490"/>
      <c r="P362" s="490"/>
      <c r="Q362" s="72"/>
      <c r="R362" s="356"/>
      <c r="S362" s="359"/>
      <c r="T362" s="304">
        <v>0.75</v>
      </c>
      <c r="U362" s="238" t="s">
        <v>1755</v>
      </c>
      <c r="V362" s="189" t="s">
        <v>1793</v>
      </c>
      <c r="W362" s="11" t="str">
        <f t="shared" si="60"/>
        <v>En gestión</v>
      </c>
      <c r="X362" s="11" t="str">
        <f t="shared" si="59"/>
        <v>En gestión</v>
      </c>
      <c r="Y362" s="468"/>
      <c r="Z362" s="583"/>
      <c r="AA362" s="583"/>
      <c r="AB362" s="586"/>
      <c r="AC362" s="586"/>
      <c r="AD362" s="589"/>
      <c r="AE362" s="572"/>
      <c r="AF362" s="568"/>
      <c r="AG362" s="568"/>
      <c r="AH362" s="572"/>
      <c r="AI362" s="568"/>
      <c r="AJ362" s="568"/>
      <c r="AK362" s="570"/>
      <c r="AL362" s="570"/>
      <c r="AM362" s="570"/>
      <c r="AN362" s="570"/>
    </row>
    <row r="363" spans="2:40" customFormat="1" ht="120" customHeight="1" x14ac:dyDescent="0.25">
      <c r="B363" s="389"/>
      <c r="C363" s="393"/>
      <c r="D363" s="360"/>
      <c r="E363" s="360"/>
      <c r="F363" s="112" t="s">
        <v>1795</v>
      </c>
      <c r="G363" s="113" t="s">
        <v>1350</v>
      </c>
      <c r="H363" s="102">
        <v>0.25</v>
      </c>
      <c r="I363" s="115">
        <v>44564</v>
      </c>
      <c r="J363" s="115">
        <v>44925</v>
      </c>
      <c r="K363" s="116">
        <v>0.25</v>
      </c>
      <c r="L363" s="105">
        <v>0.5</v>
      </c>
      <c r="M363" s="46">
        <v>0.75</v>
      </c>
      <c r="N363" s="116">
        <v>1</v>
      </c>
      <c r="O363" s="490"/>
      <c r="P363" s="490"/>
      <c r="Q363" s="72"/>
      <c r="R363" s="357"/>
      <c r="S363" s="360"/>
      <c r="T363" s="304">
        <v>0.75</v>
      </c>
      <c r="U363" s="238" t="s">
        <v>1757</v>
      </c>
      <c r="V363" s="238" t="s">
        <v>1796</v>
      </c>
      <c r="W363" s="11" t="str">
        <f t="shared" si="60"/>
        <v>En gestión</v>
      </c>
      <c r="X363" s="11" t="str">
        <f t="shared" si="59"/>
        <v>En gestión</v>
      </c>
      <c r="Y363" s="469"/>
      <c r="Z363" s="584"/>
      <c r="AA363" s="584"/>
      <c r="AB363" s="587"/>
      <c r="AC363" s="587"/>
      <c r="AD363" s="590"/>
      <c r="AE363" s="573"/>
      <c r="AF363" s="569"/>
      <c r="AG363" s="569"/>
      <c r="AH363" s="573"/>
      <c r="AI363" s="569"/>
      <c r="AJ363" s="569"/>
      <c r="AK363" s="570"/>
      <c r="AL363" s="570"/>
      <c r="AM363" s="570"/>
      <c r="AN363" s="570"/>
    </row>
    <row r="364" spans="2:40" customFormat="1" ht="120" customHeight="1" x14ac:dyDescent="0.25">
      <c r="B364" s="389"/>
      <c r="C364" s="391" t="s">
        <v>1797</v>
      </c>
      <c r="D364" s="358" t="s">
        <v>1798</v>
      </c>
      <c r="E364" s="358" t="s">
        <v>1355</v>
      </c>
      <c r="F364" s="112" t="s">
        <v>1799</v>
      </c>
      <c r="G364" s="113" t="s">
        <v>1333</v>
      </c>
      <c r="H364" s="102">
        <v>0.25</v>
      </c>
      <c r="I364" s="115">
        <v>44564</v>
      </c>
      <c r="J364" s="115">
        <v>44591</v>
      </c>
      <c r="K364" s="116">
        <v>1</v>
      </c>
      <c r="L364" s="105">
        <v>1</v>
      </c>
      <c r="M364" s="46">
        <v>1</v>
      </c>
      <c r="N364" s="116">
        <v>1</v>
      </c>
      <c r="O364" s="490">
        <v>36011779</v>
      </c>
      <c r="P364" s="490">
        <v>20978094</v>
      </c>
      <c r="Q364" s="72"/>
      <c r="R364" s="355">
        <v>0.75</v>
      </c>
      <c r="S364" s="358" t="s">
        <v>1334</v>
      </c>
      <c r="T364" s="304">
        <v>1</v>
      </c>
      <c r="U364" s="238" t="s">
        <v>1548</v>
      </c>
      <c r="V364" s="238" t="s">
        <v>58</v>
      </c>
      <c r="W364" s="11" t="str">
        <f t="shared" si="60"/>
        <v>Terminado</v>
      </c>
      <c r="X364" s="11" t="str">
        <f t="shared" si="59"/>
        <v>Terminado</v>
      </c>
      <c r="Y364" s="467" t="s">
        <v>1749</v>
      </c>
      <c r="Z364" s="582">
        <f>SUMPRODUCT(H364:H367,T364:T367)</f>
        <v>0.8125</v>
      </c>
      <c r="AA364" s="582">
        <f>SUMPRODUCT(H364:H367,M364:M367)</f>
        <v>0.8125</v>
      </c>
      <c r="AB364" s="585" t="str">
        <f t="shared" si="54"/>
        <v>En gestión</v>
      </c>
      <c r="AC364" s="585" t="str">
        <f t="shared" ref="AC364" si="70">IF(Z364&lt;1%,"Sin iniciar",IF(Z364=100%,"Terminado","En gestión"))</f>
        <v>En gestión</v>
      </c>
      <c r="AD364" s="588"/>
      <c r="AE364" s="571">
        <v>20978094</v>
      </c>
      <c r="AF364" s="567"/>
      <c r="AG364" s="567">
        <v>15733571</v>
      </c>
      <c r="AH364" s="571">
        <v>36011779</v>
      </c>
      <c r="AI364" s="567">
        <v>26734680</v>
      </c>
      <c r="AJ364" s="567">
        <v>26734680</v>
      </c>
      <c r="AK364" s="360" t="s">
        <v>1337</v>
      </c>
      <c r="AL364" s="570" t="s">
        <v>1762</v>
      </c>
      <c r="AM364" s="570" t="s">
        <v>1763</v>
      </c>
      <c r="AN364" s="570" t="s">
        <v>1800</v>
      </c>
    </row>
    <row r="365" spans="2:40" customFormat="1" ht="120" customHeight="1" x14ac:dyDescent="0.25">
      <c r="B365" s="389"/>
      <c r="C365" s="392"/>
      <c r="D365" s="359"/>
      <c r="E365" s="359"/>
      <c r="F365" s="112" t="s">
        <v>1801</v>
      </c>
      <c r="G365" s="113" t="s">
        <v>1342</v>
      </c>
      <c r="H365" s="102">
        <v>0.25</v>
      </c>
      <c r="I365" s="115">
        <v>44564</v>
      </c>
      <c r="J365" s="115">
        <v>44925</v>
      </c>
      <c r="K365" s="116">
        <v>0.25</v>
      </c>
      <c r="L365" s="105">
        <v>0.5</v>
      </c>
      <c r="M365" s="46">
        <v>0.75</v>
      </c>
      <c r="N365" s="116">
        <v>1</v>
      </c>
      <c r="O365" s="490"/>
      <c r="P365" s="490"/>
      <c r="Q365" s="72"/>
      <c r="R365" s="356"/>
      <c r="S365" s="359"/>
      <c r="T365" s="304">
        <v>0.75</v>
      </c>
      <c r="U365" s="238" t="s">
        <v>1752</v>
      </c>
      <c r="V365" s="238" t="s">
        <v>1802</v>
      </c>
      <c r="W365" s="11" t="str">
        <f t="shared" si="60"/>
        <v>En gestión</v>
      </c>
      <c r="X365" s="11" t="str">
        <f t="shared" si="59"/>
        <v>En gestión</v>
      </c>
      <c r="Y365" s="468"/>
      <c r="Z365" s="583"/>
      <c r="AA365" s="583"/>
      <c r="AB365" s="586"/>
      <c r="AC365" s="586"/>
      <c r="AD365" s="589"/>
      <c r="AE365" s="572"/>
      <c r="AF365" s="568"/>
      <c r="AG365" s="568"/>
      <c r="AH365" s="572"/>
      <c r="AI365" s="568"/>
      <c r="AJ365" s="568"/>
      <c r="AK365" s="570"/>
      <c r="AL365" s="570"/>
      <c r="AM365" s="570"/>
      <c r="AN365" s="570"/>
    </row>
    <row r="366" spans="2:40" customFormat="1" ht="120" customHeight="1" x14ac:dyDescent="0.25">
      <c r="B366" s="389"/>
      <c r="C366" s="392"/>
      <c r="D366" s="359"/>
      <c r="E366" s="359"/>
      <c r="F366" s="112" t="s">
        <v>1803</v>
      </c>
      <c r="G366" s="113" t="s">
        <v>1346</v>
      </c>
      <c r="H366" s="102">
        <v>0.25</v>
      </c>
      <c r="I366" s="115">
        <v>44564</v>
      </c>
      <c r="J366" s="115">
        <v>44925</v>
      </c>
      <c r="K366" s="116">
        <v>0.25</v>
      </c>
      <c r="L366" s="105">
        <v>0.5</v>
      </c>
      <c r="M366" s="46">
        <v>0.75</v>
      </c>
      <c r="N366" s="116">
        <v>1</v>
      </c>
      <c r="O366" s="490"/>
      <c r="P366" s="490"/>
      <c r="Q366" s="72"/>
      <c r="R366" s="356"/>
      <c r="S366" s="359"/>
      <c r="T366" s="304">
        <v>0.75</v>
      </c>
      <c r="U366" s="238" t="s">
        <v>1755</v>
      </c>
      <c r="V366" s="238" t="s">
        <v>1802</v>
      </c>
      <c r="W366" s="11" t="str">
        <f t="shared" si="60"/>
        <v>En gestión</v>
      </c>
      <c r="X366" s="11" t="str">
        <f t="shared" si="59"/>
        <v>En gestión</v>
      </c>
      <c r="Y366" s="468"/>
      <c r="Z366" s="583"/>
      <c r="AA366" s="583"/>
      <c r="AB366" s="586"/>
      <c r="AC366" s="586"/>
      <c r="AD366" s="589"/>
      <c r="AE366" s="572"/>
      <c r="AF366" s="568"/>
      <c r="AG366" s="568"/>
      <c r="AH366" s="572"/>
      <c r="AI366" s="568"/>
      <c r="AJ366" s="568"/>
      <c r="AK366" s="570"/>
      <c r="AL366" s="570"/>
      <c r="AM366" s="570"/>
      <c r="AN366" s="570"/>
    </row>
    <row r="367" spans="2:40" customFormat="1" ht="120" customHeight="1" x14ac:dyDescent="0.25">
      <c r="B367" s="389"/>
      <c r="C367" s="393"/>
      <c r="D367" s="360"/>
      <c r="E367" s="360"/>
      <c r="F367" s="112" t="s">
        <v>1804</v>
      </c>
      <c r="G367" s="113" t="s">
        <v>1350</v>
      </c>
      <c r="H367" s="102">
        <v>0.25</v>
      </c>
      <c r="I367" s="115">
        <v>44564</v>
      </c>
      <c r="J367" s="115">
        <v>44925</v>
      </c>
      <c r="K367" s="116">
        <v>0.25</v>
      </c>
      <c r="L367" s="105">
        <v>0.5</v>
      </c>
      <c r="M367" s="46">
        <v>0.75</v>
      </c>
      <c r="N367" s="116">
        <v>1</v>
      </c>
      <c r="O367" s="490"/>
      <c r="P367" s="490"/>
      <c r="Q367" s="72"/>
      <c r="R367" s="357"/>
      <c r="S367" s="360"/>
      <c r="T367" s="304">
        <v>0.75</v>
      </c>
      <c r="U367" s="238" t="s">
        <v>1757</v>
      </c>
      <c r="V367" s="238" t="s">
        <v>1805</v>
      </c>
      <c r="W367" s="11" t="str">
        <f t="shared" si="60"/>
        <v>En gestión</v>
      </c>
      <c r="X367" s="11" t="str">
        <f t="shared" si="59"/>
        <v>En gestión</v>
      </c>
      <c r="Y367" s="469"/>
      <c r="Z367" s="584"/>
      <c r="AA367" s="584"/>
      <c r="AB367" s="587"/>
      <c r="AC367" s="587"/>
      <c r="AD367" s="590"/>
      <c r="AE367" s="573"/>
      <c r="AF367" s="569"/>
      <c r="AG367" s="569"/>
      <c r="AH367" s="573"/>
      <c r="AI367" s="569"/>
      <c r="AJ367" s="569"/>
      <c r="AK367" s="570"/>
      <c r="AL367" s="570"/>
      <c r="AM367" s="570"/>
      <c r="AN367" s="570"/>
    </row>
    <row r="368" spans="2:40" customFormat="1" ht="120" customHeight="1" x14ac:dyDescent="0.25">
      <c r="B368" s="389"/>
      <c r="C368" s="391" t="s">
        <v>1806</v>
      </c>
      <c r="D368" s="358" t="s">
        <v>1807</v>
      </c>
      <c r="E368" s="358" t="s">
        <v>1355</v>
      </c>
      <c r="F368" s="112" t="s">
        <v>1808</v>
      </c>
      <c r="G368" s="113" t="s">
        <v>1333</v>
      </c>
      <c r="H368" s="102">
        <v>0.25</v>
      </c>
      <c r="I368" s="115">
        <v>44564</v>
      </c>
      <c r="J368" s="115">
        <v>44591</v>
      </c>
      <c r="K368" s="116">
        <v>1</v>
      </c>
      <c r="L368" s="105">
        <v>1</v>
      </c>
      <c r="M368" s="46">
        <v>1</v>
      </c>
      <c r="N368" s="116">
        <v>1</v>
      </c>
      <c r="O368" s="490">
        <v>249863645</v>
      </c>
      <c r="P368" s="490">
        <v>20978094</v>
      </c>
      <c r="Q368" s="72"/>
      <c r="R368" s="355">
        <v>0.75</v>
      </c>
      <c r="S368" s="358" t="s">
        <v>1334</v>
      </c>
      <c r="T368" s="304">
        <v>1</v>
      </c>
      <c r="U368" s="238" t="s">
        <v>1548</v>
      </c>
      <c r="V368" s="238" t="s">
        <v>58</v>
      </c>
      <c r="W368" s="11" t="str">
        <f t="shared" si="60"/>
        <v>Terminado</v>
      </c>
      <c r="X368" s="11" t="str">
        <f t="shared" si="59"/>
        <v>Terminado</v>
      </c>
      <c r="Y368" s="467" t="s">
        <v>1749</v>
      </c>
      <c r="Z368" s="582">
        <f>SUMPRODUCT(H368:H371,T368:T371)</f>
        <v>0.8125</v>
      </c>
      <c r="AA368" s="582">
        <f>SUMPRODUCT(H368:H371,M368:M371)</f>
        <v>0.8125</v>
      </c>
      <c r="AB368" s="585" t="str">
        <f t="shared" si="54"/>
        <v>En gestión</v>
      </c>
      <c r="AC368" s="585" t="str">
        <f t="shared" ref="AC368" si="71">IF(Z368&lt;1%,"Sin iniciar",IF(Z368=100%,"Terminado","En gestión"))</f>
        <v>En gestión</v>
      </c>
      <c r="AD368" s="588"/>
      <c r="AE368" s="576"/>
      <c r="AF368" s="579"/>
      <c r="AG368" s="579"/>
      <c r="AH368" s="571">
        <v>253543782.47</v>
      </c>
      <c r="AI368" s="567">
        <v>243588360.87</v>
      </c>
      <c r="AJ368" s="567">
        <v>173537874.65000001</v>
      </c>
      <c r="AK368" s="360" t="s">
        <v>1337</v>
      </c>
      <c r="AL368" s="570" t="s">
        <v>1762</v>
      </c>
      <c r="AM368" s="570" t="s">
        <v>1763</v>
      </c>
      <c r="AN368" s="570" t="s">
        <v>1809</v>
      </c>
    </row>
    <row r="369" spans="2:40" customFormat="1" ht="120" customHeight="1" x14ac:dyDescent="0.25">
      <c r="B369" s="389"/>
      <c r="C369" s="392"/>
      <c r="D369" s="359"/>
      <c r="E369" s="359"/>
      <c r="F369" s="112" t="s">
        <v>1810</v>
      </c>
      <c r="G369" s="113" t="s">
        <v>1342</v>
      </c>
      <c r="H369" s="102">
        <v>0.25</v>
      </c>
      <c r="I369" s="115">
        <v>44564</v>
      </c>
      <c r="J369" s="115">
        <v>44925</v>
      </c>
      <c r="K369" s="116">
        <v>0.25</v>
      </c>
      <c r="L369" s="105">
        <v>0.5</v>
      </c>
      <c r="M369" s="46">
        <v>0.75</v>
      </c>
      <c r="N369" s="116">
        <v>1</v>
      </c>
      <c r="O369" s="490"/>
      <c r="P369" s="490"/>
      <c r="Q369" s="72"/>
      <c r="R369" s="356"/>
      <c r="S369" s="359"/>
      <c r="T369" s="304">
        <v>0.75</v>
      </c>
      <c r="U369" s="238" t="s">
        <v>1752</v>
      </c>
      <c r="V369" s="189" t="s">
        <v>1811</v>
      </c>
      <c r="W369" s="11" t="str">
        <f t="shared" si="60"/>
        <v>En gestión</v>
      </c>
      <c r="X369" s="11" t="str">
        <f t="shared" si="59"/>
        <v>En gestión</v>
      </c>
      <c r="Y369" s="468"/>
      <c r="Z369" s="583"/>
      <c r="AA369" s="583"/>
      <c r="AB369" s="586"/>
      <c r="AC369" s="586"/>
      <c r="AD369" s="589"/>
      <c r="AE369" s="577"/>
      <c r="AF369" s="580"/>
      <c r="AG369" s="580"/>
      <c r="AH369" s="572"/>
      <c r="AI369" s="568"/>
      <c r="AJ369" s="568"/>
      <c r="AK369" s="570"/>
      <c r="AL369" s="570"/>
      <c r="AM369" s="570"/>
      <c r="AN369" s="570"/>
    </row>
    <row r="370" spans="2:40" customFormat="1" ht="120" customHeight="1" x14ac:dyDescent="0.25">
      <c r="B370" s="389"/>
      <c r="C370" s="392"/>
      <c r="D370" s="359"/>
      <c r="E370" s="359"/>
      <c r="F370" s="112" t="s">
        <v>1812</v>
      </c>
      <c r="G370" s="113" t="s">
        <v>1346</v>
      </c>
      <c r="H370" s="102">
        <v>0.25</v>
      </c>
      <c r="I370" s="115">
        <v>44564</v>
      </c>
      <c r="J370" s="115">
        <v>44925</v>
      </c>
      <c r="K370" s="116">
        <v>0.25</v>
      </c>
      <c r="L370" s="105">
        <v>0.5</v>
      </c>
      <c r="M370" s="46">
        <v>0.75</v>
      </c>
      <c r="N370" s="116">
        <v>1</v>
      </c>
      <c r="O370" s="490"/>
      <c r="P370" s="490"/>
      <c r="Q370" s="72"/>
      <c r="R370" s="356"/>
      <c r="S370" s="359"/>
      <c r="T370" s="304">
        <v>0.75</v>
      </c>
      <c r="U370" s="238" t="s">
        <v>1755</v>
      </c>
      <c r="V370" s="189" t="s">
        <v>1811</v>
      </c>
      <c r="W370" s="11" t="str">
        <f t="shared" si="60"/>
        <v>En gestión</v>
      </c>
      <c r="X370" s="11" t="str">
        <f t="shared" si="59"/>
        <v>En gestión</v>
      </c>
      <c r="Y370" s="468"/>
      <c r="Z370" s="583"/>
      <c r="AA370" s="583"/>
      <c r="AB370" s="586"/>
      <c r="AC370" s="586"/>
      <c r="AD370" s="589"/>
      <c r="AE370" s="577"/>
      <c r="AF370" s="580"/>
      <c r="AG370" s="580"/>
      <c r="AH370" s="572"/>
      <c r="AI370" s="568"/>
      <c r="AJ370" s="568"/>
      <c r="AK370" s="570"/>
      <c r="AL370" s="570"/>
      <c r="AM370" s="570"/>
      <c r="AN370" s="570"/>
    </row>
    <row r="371" spans="2:40" customFormat="1" ht="120" customHeight="1" x14ac:dyDescent="0.25">
      <c r="B371" s="389"/>
      <c r="C371" s="393"/>
      <c r="D371" s="360"/>
      <c r="E371" s="360"/>
      <c r="F371" s="112" t="s">
        <v>1813</v>
      </c>
      <c r="G371" s="113" t="s">
        <v>1350</v>
      </c>
      <c r="H371" s="102">
        <v>0.25</v>
      </c>
      <c r="I371" s="115">
        <v>44564</v>
      </c>
      <c r="J371" s="115">
        <v>44925</v>
      </c>
      <c r="K371" s="116">
        <v>0.25</v>
      </c>
      <c r="L371" s="105">
        <v>0.5</v>
      </c>
      <c r="M371" s="46">
        <v>0.75</v>
      </c>
      <c r="N371" s="116">
        <v>1</v>
      </c>
      <c r="O371" s="490"/>
      <c r="P371" s="490"/>
      <c r="Q371" s="72"/>
      <c r="R371" s="357"/>
      <c r="S371" s="360"/>
      <c r="T371" s="304">
        <v>0.75</v>
      </c>
      <c r="U371" s="238" t="s">
        <v>1757</v>
      </c>
      <c r="V371" s="238" t="s">
        <v>1814</v>
      </c>
      <c r="W371" s="11" t="str">
        <f t="shared" si="60"/>
        <v>En gestión</v>
      </c>
      <c r="X371" s="11" t="str">
        <f t="shared" si="59"/>
        <v>En gestión</v>
      </c>
      <c r="Y371" s="469"/>
      <c r="Z371" s="584"/>
      <c r="AA371" s="584"/>
      <c r="AB371" s="587"/>
      <c r="AC371" s="587"/>
      <c r="AD371" s="590"/>
      <c r="AE371" s="578"/>
      <c r="AF371" s="581"/>
      <c r="AG371" s="581"/>
      <c r="AH371" s="573"/>
      <c r="AI371" s="569"/>
      <c r="AJ371" s="569"/>
      <c r="AK371" s="570"/>
      <c r="AL371" s="570"/>
      <c r="AM371" s="570"/>
      <c r="AN371" s="570"/>
    </row>
    <row r="372" spans="2:40" customFormat="1" ht="120" customHeight="1" x14ac:dyDescent="0.25">
      <c r="B372" s="389"/>
      <c r="C372" s="391" t="s">
        <v>1815</v>
      </c>
      <c r="D372" s="358" t="s">
        <v>1816</v>
      </c>
      <c r="E372" s="358" t="s">
        <v>1355</v>
      </c>
      <c r="F372" s="112" t="s">
        <v>1817</v>
      </c>
      <c r="G372" s="113" t="s">
        <v>1333</v>
      </c>
      <c r="H372" s="102">
        <v>0.25</v>
      </c>
      <c r="I372" s="115">
        <v>44757</v>
      </c>
      <c r="J372" s="115">
        <v>44788</v>
      </c>
      <c r="K372" s="116">
        <v>0</v>
      </c>
      <c r="L372" s="105">
        <v>0</v>
      </c>
      <c r="M372" s="46">
        <v>1</v>
      </c>
      <c r="N372" s="116">
        <v>1</v>
      </c>
      <c r="O372" s="490">
        <v>357768556</v>
      </c>
      <c r="P372" s="490">
        <v>22409740</v>
      </c>
      <c r="Q372" s="51"/>
      <c r="R372" s="361">
        <v>0.4</v>
      </c>
      <c r="S372" s="352" t="s">
        <v>1818</v>
      </c>
      <c r="T372" s="304">
        <v>1</v>
      </c>
      <c r="U372" s="238" t="s">
        <v>1819</v>
      </c>
      <c r="V372" s="238" t="s">
        <v>1820</v>
      </c>
      <c r="W372" s="11" t="str">
        <f t="shared" si="60"/>
        <v>Terminado</v>
      </c>
      <c r="X372" s="11" t="str">
        <f t="shared" si="59"/>
        <v>Terminado</v>
      </c>
      <c r="Y372" s="467" t="s">
        <v>1749</v>
      </c>
      <c r="Z372" s="582">
        <f>SUMPRODUCT(H372:H375,T372:T375)</f>
        <v>0.5</v>
      </c>
      <c r="AA372" s="582">
        <f>SUMPRODUCT(H372:H375,M372:M375)</f>
        <v>0.5</v>
      </c>
      <c r="AB372" s="585" t="str">
        <f t="shared" si="54"/>
        <v>En gestión</v>
      </c>
      <c r="AC372" s="585" t="str">
        <f t="shared" ref="AC372" si="72">IF(Z372&lt;1%,"Sin iniciar",IF(Z372=100%,"Terminado","En gestión"))</f>
        <v>En gestión</v>
      </c>
      <c r="AD372" s="588"/>
      <c r="AE372" s="571">
        <v>22409740</v>
      </c>
      <c r="AF372" s="567"/>
      <c r="AG372" s="567">
        <v>8963896</v>
      </c>
      <c r="AH372" s="571">
        <v>355341222</v>
      </c>
      <c r="AI372" s="567">
        <v>428024117</v>
      </c>
      <c r="AJ372" s="567">
        <v>107109743</v>
      </c>
      <c r="AK372" s="360" t="s">
        <v>1337</v>
      </c>
      <c r="AL372" s="570" t="s">
        <v>1821</v>
      </c>
      <c r="AM372" s="570" t="s">
        <v>1822</v>
      </c>
      <c r="AN372" s="570" t="s">
        <v>1823</v>
      </c>
    </row>
    <row r="373" spans="2:40" customFormat="1" ht="120" customHeight="1" x14ac:dyDescent="0.25">
      <c r="B373" s="389"/>
      <c r="C373" s="392"/>
      <c r="D373" s="359"/>
      <c r="E373" s="359"/>
      <c r="F373" s="112" t="s">
        <v>1824</v>
      </c>
      <c r="G373" s="113" t="s">
        <v>1342</v>
      </c>
      <c r="H373" s="102">
        <v>0.25</v>
      </c>
      <c r="I373" s="115">
        <v>44757</v>
      </c>
      <c r="J373" s="115">
        <v>44895</v>
      </c>
      <c r="K373" s="116">
        <v>0</v>
      </c>
      <c r="L373" s="105">
        <v>0</v>
      </c>
      <c r="M373" s="46">
        <v>0.4</v>
      </c>
      <c r="N373" s="116">
        <v>1</v>
      </c>
      <c r="O373" s="490"/>
      <c r="P373" s="490"/>
      <c r="Q373" s="52"/>
      <c r="R373" s="362"/>
      <c r="S373" s="353"/>
      <c r="T373" s="304">
        <v>0.4</v>
      </c>
      <c r="U373" s="238" t="s">
        <v>1825</v>
      </c>
      <c r="V373" s="238" t="s">
        <v>1826</v>
      </c>
      <c r="W373" s="11" t="str">
        <f t="shared" si="60"/>
        <v>En gestión</v>
      </c>
      <c r="X373" s="11" t="str">
        <f t="shared" si="59"/>
        <v>En gestión</v>
      </c>
      <c r="Y373" s="468"/>
      <c r="Z373" s="583"/>
      <c r="AA373" s="583"/>
      <c r="AB373" s="586"/>
      <c r="AC373" s="586"/>
      <c r="AD373" s="589"/>
      <c r="AE373" s="572"/>
      <c r="AF373" s="568"/>
      <c r="AG373" s="568"/>
      <c r="AH373" s="572"/>
      <c r="AI373" s="568"/>
      <c r="AJ373" s="568"/>
      <c r="AK373" s="570"/>
      <c r="AL373" s="570"/>
      <c r="AM373" s="570"/>
      <c r="AN373" s="570"/>
    </row>
    <row r="374" spans="2:40" customFormat="1" ht="120" customHeight="1" x14ac:dyDescent="0.25">
      <c r="B374" s="389"/>
      <c r="C374" s="392"/>
      <c r="D374" s="359"/>
      <c r="E374" s="359"/>
      <c r="F374" s="112" t="s">
        <v>1827</v>
      </c>
      <c r="G374" s="113" t="s">
        <v>1346</v>
      </c>
      <c r="H374" s="102">
        <v>0.25</v>
      </c>
      <c r="I374" s="115">
        <v>44757</v>
      </c>
      <c r="J374" s="115">
        <v>44895</v>
      </c>
      <c r="K374" s="116">
        <v>0</v>
      </c>
      <c r="L374" s="105">
        <v>0</v>
      </c>
      <c r="M374" s="46">
        <v>0.3</v>
      </c>
      <c r="N374" s="116">
        <v>1</v>
      </c>
      <c r="O374" s="490"/>
      <c r="P374" s="490"/>
      <c r="Q374" s="52"/>
      <c r="R374" s="362"/>
      <c r="S374" s="353"/>
      <c r="T374" s="304">
        <v>0.3</v>
      </c>
      <c r="U374" s="238" t="s">
        <v>1825</v>
      </c>
      <c r="V374" s="238" t="s">
        <v>1826</v>
      </c>
      <c r="W374" s="11" t="str">
        <f t="shared" si="60"/>
        <v>En gestión</v>
      </c>
      <c r="X374" s="11" t="str">
        <f t="shared" si="59"/>
        <v>En gestión</v>
      </c>
      <c r="Y374" s="468"/>
      <c r="Z374" s="583"/>
      <c r="AA374" s="583"/>
      <c r="AB374" s="586"/>
      <c r="AC374" s="586"/>
      <c r="AD374" s="589"/>
      <c r="AE374" s="572"/>
      <c r="AF374" s="568"/>
      <c r="AG374" s="568"/>
      <c r="AH374" s="572"/>
      <c r="AI374" s="568"/>
      <c r="AJ374" s="568"/>
      <c r="AK374" s="570"/>
      <c r="AL374" s="570"/>
      <c r="AM374" s="570"/>
      <c r="AN374" s="570"/>
    </row>
    <row r="375" spans="2:40" customFormat="1" ht="120" customHeight="1" x14ac:dyDescent="0.25">
      <c r="B375" s="389"/>
      <c r="C375" s="393"/>
      <c r="D375" s="360"/>
      <c r="E375" s="360"/>
      <c r="F375" s="112" t="s">
        <v>1828</v>
      </c>
      <c r="G375" s="113" t="s">
        <v>1350</v>
      </c>
      <c r="H375" s="102">
        <v>0.25</v>
      </c>
      <c r="I375" s="115">
        <v>44757</v>
      </c>
      <c r="J375" s="115">
        <v>44895</v>
      </c>
      <c r="K375" s="116">
        <v>0</v>
      </c>
      <c r="L375" s="105">
        <v>0</v>
      </c>
      <c r="M375" s="46">
        <v>0.3</v>
      </c>
      <c r="N375" s="116">
        <v>1</v>
      </c>
      <c r="O375" s="490"/>
      <c r="P375" s="490"/>
      <c r="Q375" s="53"/>
      <c r="R375" s="363"/>
      <c r="S375" s="354"/>
      <c r="T375" s="304">
        <v>0.3</v>
      </c>
      <c r="U375" s="238" t="s">
        <v>1829</v>
      </c>
      <c r="V375" s="189" t="s">
        <v>1830</v>
      </c>
      <c r="W375" s="11" t="str">
        <f t="shared" si="60"/>
        <v>En gestión</v>
      </c>
      <c r="X375" s="11" t="str">
        <f t="shared" si="59"/>
        <v>En gestión</v>
      </c>
      <c r="Y375" s="469"/>
      <c r="Z375" s="584"/>
      <c r="AA375" s="584"/>
      <c r="AB375" s="587"/>
      <c r="AC375" s="587"/>
      <c r="AD375" s="590"/>
      <c r="AE375" s="573"/>
      <c r="AF375" s="569"/>
      <c r="AG375" s="569"/>
      <c r="AH375" s="573"/>
      <c r="AI375" s="569"/>
      <c r="AJ375" s="569"/>
      <c r="AK375" s="570"/>
      <c r="AL375" s="570"/>
      <c r="AM375" s="570"/>
      <c r="AN375" s="570"/>
    </row>
    <row r="376" spans="2:40" customFormat="1" ht="120" customHeight="1" x14ac:dyDescent="0.25">
      <c r="B376" s="389"/>
      <c r="C376" s="391" t="s">
        <v>1831</v>
      </c>
      <c r="D376" s="358" t="s">
        <v>1832</v>
      </c>
      <c r="E376" s="358" t="s">
        <v>1355</v>
      </c>
      <c r="F376" s="112" t="s">
        <v>1833</v>
      </c>
      <c r="G376" s="113" t="s">
        <v>1333</v>
      </c>
      <c r="H376" s="102">
        <v>0.25</v>
      </c>
      <c r="I376" s="115">
        <v>44562</v>
      </c>
      <c r="J376" s="115">
        <v>44591</v>
      </c>
      <c r="K376" s="116">
        <v>1</v>
      </c>
      <c r="L376" s="105">
        <v>1</v>
      </c>
      <c r="M376" s="46">
        <v>1</v>
      </c>
      <c r="N376" s="116">
        <v>1</v>
      </c>
      <c r="O376" s="490">
        <v>19032500</v>
      </c>
      <c r="P376" s="490">
        <v>0</v>
      </c>
      <c r="Q376" s="51"/>
      <c r="R376" s="361">
        <v>0.75</v>
      </c>
      <c r="S376" s="352" t="s">
        <v>1334</v>
      </c>
      <c r="T376" s="304">
        <v>1</v>
      </c>
      <c r="U376" s="238" t="s">
        <v>1548</v>
      </c>
      <c r="V376" s="238" t="s">
        <v>58</v>
      </c>
      <c r="W376" s="11" t="str">
        <f t="shared" si="60"/>
        <v>Terminado</v>
      </c>
      <c r="X376" s="11" t="str">
        <f t="shared" si="59"/>
        <v>Terminado</v>
      </c>
      <c r="Y376" s="467" t="s">
        <v>1749</v>
      </c>
      <c r="Z376" s="582">
        <f>SUMPRODUCT(H376:H379,T376:T379)</f>
        <v>0.8125</v>
      </c>
      <c r="AA376" s="582">
        <f>SUMPRODUCT(H376:H379,M376:M379)</f>
        <v>0.8125</v>
      </c>
      <c r="AB376" s="585" t="str">
        <f t="shared" ref="AB376:AB408" si="73">IF(AA376&lt;1%,"Sin iniciar",IF(AA376=100%,"Terminado","En gestión"))</f>
        <v>En gestión</v>
      </c>
      <c r="AC376" s="585" t="str">
        <f t="shared" ref="AC376" si="74">IF(Z376&lt;1%,"Sin iniciar",IF(Z376=100%,"Terminado","En gestión"))</f>
        <v>En gestión</v>
      </c>
      <c r="AD376" s="588"/>
      <c r="AE376" s="571">
        <v>0</v>
      </c>
      <c r="AF376" s="567"/>
      <c r="AG376" s="567">
        <v>0</v>
      </c>
      <c r="AH376" s="571">
        <v>18646333.5</v>
      </c>
      <c r="AI376" s="567">
        <v>18646333.5</v>
      </c>
      <c r="AJ376" s="567">
        <v>11585000</v>
      </c>
      <c r="AK376" s="360" t="s">
        <v>1337</v>
      </c>
      <c r="AL376" s="570" t="s">
        <v>1698</v>
      </c>
      <c r="AM376" s="570" t="s">
        <v>1699</v>
      </c>
      <c r="AN376" s="570" t="s">
        <v>1834</v>
      </c>
    </row>
    <row r="377" spans="2:40" customFormat="1" ht="120" customHeight="1" x14ac:dyDescent="0.25">
      <c r="B377" s="389"/>
      <c r="C377" s="392"/>
      <c r="D377" s="359"/>
      <c r="E377" s="359"/>
      <c r="F377" s="112" t="s">
        <v>1835</v>
      </c>
      <c r="G377" s="113" t="s">
        <v>1342</v>
      </c>
      <c r="H377" s="102">
        <v>0.25</v>
      </c>
      <c r="I377" s="115">
        <v>44562</v>
      </c>
      <c r="J377" s="115">
        <v>44926</v>
      </c>
      <c r="K377" s="116">
        <v>0.25</v>
      </c>
      <c r="L377" s="105">
        <v>0.5</v>
      </c>
      <c r="M377" s="46">
        <v>0.75</v>
      </c>
      <c r="N377" s="116">
        <v>1</v>
      </c>
      <c r="O377" s="490"/>
      <c r="P377" s="490"/>
      <c r="Q377" s="52"/>
      <c r="R377" s="362"/>
      <c r="S377" s="353"/>
      <c r="T377" s="304">
        <v>0.75</v>
      </c>
      <c r="U377" s="238" t="s">
        <v>1836</v>
      </c>
      <c r="V377" s="189" t="s">
        <v>1837</v>
      </c>
      <c r="W377" s="11" t="str">
        <f t="shared" si="60"/>
        <v>En gestión</v>
      </c>
      <c r="X377" s="11" t="str">
        <f t="shared" si="59"/>
        <v>En gestión</v>
      </c>
      <c r="Y377" s="468"/>
      <c r="Z377" s="583"/>
      <c r="AA377" s="583"/>
      <c r="AB377" s="586"/>
      <c r="AC377" s="586"/>
      <c r="AD377" s="589"/>
      <c r="AE377" s="572"/>
      <c r="AF377" s="568"/>
      <c r="AG377" s="568"/>
      <c r="AH377" s="572"/>
      <c r="AI377" s="568"/>
      <c r="AJ377" s="568"/>
      <c r="AK377" s="570"/>
      <c r="AL377" s="570"/>
      <c r="AM377" s="570"/>
      <c r="AN377" s="570"/>
    </row>
    <row r="378" spans="2:40" customFormat="1" ht="120" customHeight="1" x14ac:dyDescent="0.25">
      <c r="B378" s="389"/>
      <c r="C378" s="392"/>
      <c r="D378" s="359"/>
      <c r="E378" s="359"/>
      <c r="F378" s="112" t="s">
        <v>1838</v>
      </c>
      <c r="G378" s="113" t="s">
        <v>1346</v>
      </c>
      <c r="H378" s="102">
        <v>0.25</v>
      </c>
      <c r="I378" s="115">
        <v>44562</v>
      </c>
      <c r="J378" s="115">
        <v>44926</v>
      </c>
      <c r="K378" s="116">
        <v>0.25</v>
      </c>
      <c r="L378" s="105">
        <v>0.5</v>
      </c>
      <c r="M378" s="46">
        <v>0.75</v>
      </c>
      <c r="N378" s="116">
        <v>1</v>
      </c>
      <c r="O378" s="490"/>
      <c r="P378" s="490"/>
      <c r="Q378" s="52"/>
      <c r="R378" s="362"/>
      <c r="S378" s="353"/>
      <c r="T378" s="304">
        <v>0.75</v>
      </c>
      <c r="U378" s="238" t="s">
        <v>1729</v>
      </c>
      <c r="V378" s="189" t="s">
        <v>1839</v>
      </c>
      <c r="W378" s="11" t="str">
        <f t="shared" si="60"/>
        <v>En gestión</v>
      </c>
      <c r="X378" s="11" t="str">
        <f t="shared" si="59"/>
        <v>En gestión</v>
      </c>
      <c r="Y378" s="468"/>
      <c r="Z378" s="583"/>
      <c r="AA378" s="583"/>
      <c r="AB378" s="586"/>
      <c r="AC378" s="586"/>
      <c r="AD378" s="589"/>
      <c r="AE378" s="572"/>
      <c r="AF378" s="568"/>
      <c r="AG378" s="568"/>
      <c r="AH378" s="572"/>
      <c r="AI378" s="568"/>
      <c r="AJ378" s="568"/>
      <c r="AK378" s="570"/>
      <c r="AL378" s="570"/>
      <c r="AM378" s="570"/>
      <c r="AN378" s="570"/>
    </row>
    <row r="379" spans="2:40" customFormat="1" ht="120" customHeight="1" x14ac:dyDescent="0.25">
      <c r="B379" s="389"/>
      <c r="C379" s="393"/>
      <c r="D379" s="360"/>
      <c r="E379" s="360"/>
      <c r="F379" s="112" t="s">
        <v>1840</v>
      </c>
      <c r="G379" s="113" t="s">
        <v>1350</v>
      </c>
      <c r="H379" s="102">
        <v>0.25</v>
      </c>
      <c r="I379" s="115">
        <v>44562</v>
      </c>
      <c r="J379" s="115">
        <v>44926</v>
      </c>
      <c r="K379" s="116">
        <v>0.25</v>
      </c>
      <c r="L379" s="105">
        <v>0.5</v>
      </c>
      <c r="M379" s="46">
        <v>0.75</v>
      </c>
      <c r="N379" s="116">
        <v>1</v>
      </c>
      <c r="O379" s="490"/>
      <c r="P379" s="490"/>
      <c r="Q379" s="53"/>
      <c r="R379" s="363"/>
      <c r="S379" s="354"/>
      <c r="T379" s="304">
        <v>0.75</v>
      </c>
      <c r="U379" s="238" t="s">
        <v>1841</v>
      </c>
      <c r="V379" s="189" t="s">
        <v>1842</v>
      </c>
      <c r="W379" s="11" t="str">
        <f t="shared" si="60"/>
        <v>En gestión</v>
      </c>
      <c r="X379" s="11" t="str">
        <f t="shared" si="59"/>
        <v>En gestión</v>
      </c>
      <c r="Y379" s="469"/>
      <c r="Z379" s="584"/>
      <c r="AA379" s="584"/>
      <c r="AB379" s="587"/>
      <c r="AC379" s="587"/>
      <c r="AD379" s="590"/>
      <c r="AE379" s="573"/>
      <c r="AF379" s="569"/>
      <c r="AG379" s="569"/>
      <c r="AH379" s="573"/>
      <c r="AI379" s="569"/>
      <c r="AJ379" s="569"/>
      <c r="AK379" s="570"/>
      <c r="AL379" s="570"/>
      <c r="AM379" s="570"/>
      <c r="AN379" s="570"/>
    </row>
    <row r="380" spans="2:40" customFormat="1" ht="120" customHeight="1" x14ac:dyDescent="0.25">
      <c r="B380" s="389"/>
      <c r="C380" s="391" t="s">
        <v>1843</v>
      </c>
      <c r="D380" s="358" t="s">
        <v>1844</v>
      </c>
      <c r="E380" s="358" t="s">
        <v>1355</v>
      </c>
      <c r="F380" s="112" t="s">
        <v>1845</v>
      </c>
      <c r="G380" s="113" t="s">
        <v>1333</v>
      </c>
      <c r="H380" s="102">
        <v>0.25</v>
      </c>
      <c r="I380" s="115">
        <v>44562</v>
      </c>
      <c r="J380" s="115">
        <v>44591</v>
      </c>
      <c r="K380" s="116">
        <v>1</v>
      </c>
      <c r="L380" s="105">
        <v>1</v>
      </c>
      <c r="M380" s="46">
        <v>1</v>
      </c>
      <c r="N380" s="116">
        <v>1</v>
      </c>
      <c r="O380" s="490">
        <v>19032500</v>
      </c>
      <c r="P380" s="490">
        <v>0</v>
      </c>
      <c r="Q380" s="51"/>
      <c r="R380" s="361">
        <v>0.75</v>
      </c>
      <c r="S380" s="352" t="s">
        <v>1334</v>
      </c>
      <c r="T380" s="304">
        <v>1</v>
      </c>
      <c r="U380" s="238" t="s">
        <v>1548</v>
      </c>
      <c r="V380" s="238" t="s">
        <v>58</v>
      </c>
      <c r="W380" s="11" t="str">
        <f t="shared" si="60"/>
        <v>Terminado</v>
      </c>
      <c r="X380" s="11" t="str">
        <f t="shared" si="59"/>
        <v>Terminado</v>
      </c>
      <c r="Y380" s="467" t="s">
        <v>1749</v>
      </c>
      <c r="Z380" s="582">
        <f>SUMPRODUCT(H380:H383,T380:T383)</f>
        <v>0.8125</v>
      </c>
      <c r="AA380" s="582">
        <f>SUMPRODUCT(H380:H383,M380:M383)</f>
        <v>0.8125</v>
      </c>
      <c r="AB380" s="585" t="str">
        <f t="shared" si="73"/>
        <v>En gestión</v>
      </c>
      <c r="AC380" s="585" t="str">
        <f t="shared" ref="AC380" si="75">IF(Z380&lt;1%,"Sin iniciar",IF(Z380=100%,"Terminado","En gestión"))</f>
        <v>En gestión</v>
      </c>
      <c r="AD380" s="588"/>
      <c r="AE380" s="571">
        <v>0</v>
      </c>
      <c r="AF380" s="567"/>
      <c r="AG380" s="567">
        <v>0</v>
      </c>
      <c r="AH380" s="571">
        <v>18646333.5</v>
      </c>
      <c r="AI380" s="567">
        <v>18646333.5</v>
      </c>
      <c r="AJ380" s="567">
        <v>11585000</v>
      </c>
      <c r="AK380" s="360" t="s">
        <v>1337</v>
      </c>
      <c r="AL380" s="570" t="s">
        <v>1698</v>
      </c>
      <c r="AM380" s="570" t="s">
        <v>1699</v>
      </c>
      <c r="AN380" s="570" t="s">
        <v>1846</v>
      </c>
    </row>
    <row r="381" spans="2:40" customFormat="1" ht="120" customHeight="1" x14ac:dyDescent="0.25">
      <c r="B381" s="389"/>
      <c r="C381" s="392"/>
      <c r="D381" s="359"/>
      <c r="E381" s="359"/>
      <c r="F381" s="112" t="s">
        <v>1847</v>
      </c>
      <c r="G381" s="113" t="s">
        <v>1342</v>
      </c>
      <c r="H381" s="102">
        <v>0.25</v>
      </c>
      <c r="I381" s="115">
        <v>44562</v>
      </c>
      <c r="J381" s="115">
        <v>44926</v>
      </c>
      <c r="K381" s="116">
        <v>0.25</v>
      </c>
      <c r="L381" s="105">
        <v>0.5</v>
      </c>
      <c r="M381" s="46">
        <v>0.75</v>
      </c>
      <c r="N381" s="116">
        <v>1</v>
      </c>
      <c r="O381" s="490"/>
      <c r="P381" s="490"/>
      <c r="Q381" s="52"/>
      <c r="R381" s="362"/>
      <c r="S381" s="353"/>
      <c r="T381" s="304">
        <v>0.75</v>
      </c>
      <c r="U381" s="238" t="s">
        <v>1836</v>
      </c>
      <c r="V381" s="189" t="s">
        <v>1848</v>
      </c>
      <c r="W381" s="11" t="str">
        <f t="shared" si="60"/>
        <v>En gestión</v>
      </c>
      <c r="X381" s="11" t="str">
        <f t="shared" si="59"/>
        <v>En gestión</v>
      </c>
      <c r="Y381" s="468"/>
      <c r="Z381" s="583"/>
      <c r="AA381" s="583"/>
      <c r="AB381" s="586"/>
      <c r="AC381" s="586"/>
      <c r="AD381" s="589"/>
      <c r="AE381" s="572"/>
      <c r="AF381" s="568"/>
      <c r="AG381" s="568"/>
      <c r="AH381" s="572"/>
      <c r="AI381" s="568"/>
      <c r="AJ381" s="568"/>
      <c r="AK381" s="570"/>
      <c r="AL381" s="570"/>
      <c r="AM381" s="570"/>
      <c r="AN381" s="570"/>
    </row>
    <row r="382" spans="2:40" customFormat="1" ht="120" customHeight="1" x14ac:dyDescent="0.25">
      <c r="B382" s="389"/>
      <c r="C382" s="392"/>
      <c r="D382" s="359"/>
      <c r="E382" s="359"/>
      <c r="F382" s="112" t="s">
        <v>1849</v>
      </c>
      <c r="G382" s="113" t="s">
        <v>1346</v>
      </c>
      <c r="H382" s="102">
        <v>0.25</v>
      </c>
      <c r="I382" s="115">
        <v>44562</v>
      </c>
      <c r="J382" s="115">
        <v>44926</v>
      </c>
      <c r="K382" s="116">
        <v>0.25</v>
      </c>
      <c r="L382" s="105">
        <v>0.5</v>
      </c>
      <c r="M382" s="46">
        <v>0.75</v>
      </c>
      <c r="N382" s="116">
        <v>1</v>
      </c>
      <c r="O382" s="490"/>
      <c r="P382" s="490"/>
      <c r="Q382" s="52"/>
      <c r="R382" s="362"/>
      <c r="S382" s="353"/>
      <c r="T382" s="304">
        <v>0.75</v>
      </c>
      <c r="U382" s="238" t="s">
        <v>1729</v>
      </c>
      <c r="V382" s="189" t="s">
        <v>1850</v>
      </c>
      <c r="W382" s="11" t="str">
        <f t="shared" si="60"/>
        <v>En gestión</v>
      </c>
      <c r="X382" s="11" t="str">
        <f t="shared" si="59"/>
        <v>En gestión</v>
      </c>
      <c r="Y382" s="468"/>
      <c r="Z382" s="583"/>
      <c r="AA382" s="583"/>
      <c r="AB382" s="586"/>
      <c r="AC382" s="586"/>
      <c r="AD382" s="589"/>
      <c r="AE382" s="572"/>
      <c r="AF382" s="568"/>
      <c r="AG382" s="568"/>
      <c r="AH382" s="572"/>
      <c r="AI382" s="568"/>
      <c r="AJ382" s="568"/>
      <c r="AK382" s="570"/>
      <c r="AL382" s="570"/>
      <c r="AM382" s="570"/>
      <c r="AN382" s="570"/>
    </row>
    <row r="383" spans="2:40" customFormat="1" ht="120" customHeight="1" x14ac:dyDescent="0.25">
      <c r="B383" s="389"/>
      <c r="C383" s="393"/>
      <c r="D383" s="360"/>
      <c r="E383" s="360"/>
      <c r="F383" s="112" t="s">
        <v>1851</v>
      </c>
      <c r="G383" s="113" t="s">
        <v>1350</v>
      </c>
      <c r="H383" s="102">
        <v>0.25</v>
      </c>
      <c r="I383" s="115">
        <v>44562</v>
      </c>
      <c r="J383" s="115">
        <v>44926</v>
      </c>
      <c r="K383" s="116">
        <v>0.25</v>
      </c>
      <c r="L383" s="105">
        <v>0.5</v>
      </c>
      <c r="M383" s="46">
        <v>0.75</v>
      </c>
      <c r="N383" s="116">
        <v>1</v>
      </c>
      <c r="O383" s="490"/>
      <c r="P383" s="490"/>
      <c r="Q383" s="53"/>
      <c r="R383" s="363"/>
      <c r="S383" s="354"/>
      <c r="T383" s="304">
        <v>0.75</v>
      </c>
      <c r="U383" s="238" t="s">
        <v>1852</v>
      </c>
      <c r="V383" s="189" t="s">
        <v>1853</v>
      </c>
      <c r="W383" s="11" t="str">
        <f t="shared" si="60"/>
        <v>En gestión</v>
      </c>
      <c r="X383" s="11" t="str">
        <f t="shared" si="59"/>
        <v>En gestión</v>
      </c>
      <c r="Y383" s="469"/>
      <c r="Z383" s="584"/>
      <c r="AA383" s="584"/>
      <c r="AB383" s="587"/>
      <c r="AC383" s="587"/>
      <c r="AD383" s="590"/>
      <c r="AE383" s="573"/>
      <c r="AF383" s="569"/>
      <c r="AG383" s="569"/>
      <c r="AH383" s="573"/>
      <c r="AI383" s="569"/>
      <c r="AJ383" s="569"/>
      <c r="AK383" s="570"/>
      <c r="AL383" s="570"/>
      <c r="AM383" s="570"/>
      <c r="AN383" s="570"/>
    </row>
    <row r="384" spans="2:40" customFormat="1" ht="120" customHeight="1" x14ac:dyDescent="0.25">
      <c r="B384" s="389"/>
      <c r="C384" s="391" t="s">
        <v>1854</v>
      </c>
      <c r="D384" s="358" t="s">
        <v>1855</v>
      </c>
      <c r="E384" s="358" t="s">
        <v>1355</v>
      </c>
      <c r="F384" s="112" t="s">
        <v>1856</v>
      </c>
      <c r="G384" s="113" t="s">
        <v>1333</v>
      </c>
      <c r="H384" s="102">
        <v>0.25</v>
      </c>
      <c r="I384" s="115">
        <v>44757</v>
      </c>
      <c r="J384" s="115">
        <v>44788</v>
      </c>
      <c r="K384" s="116">
        <v>0</v>
      </c>
      <c r="L384" s="105">
        <v>0</v>
      </c>
      <c r="M384" s="46">
        <v>1</v>
      </c>
      <c r="N384" s="116">
        <v>1</v>
      </c>
      <c r="O384" s="490">
        <v>783423788</v>
      </c>
      <c r="P384" s="490">
        <v>45239754</v>
      </c>
      <c r="Q384" s="51"/>
      <c r="R384" s="361">
        <v>0.4</v>
      </c>
      <c r="S384" s="352" t="s">
        <v>1334</v>
      </c>
      <c r="T384" s="304">
        <v>1</v>
      </c>
      <c r="U384" s="238" t="s">
        <v>1857</v>
      </c>
      <c r="V384" s="238" t="s">
        <v>1858</v>
      </c>
      <c r="W384" s="11" t="str">
        <f t="shared" si="60"/>
        <v>Terminado</v>
      </c>
      <c r="X384" s="11" t="str">
        <f t="shared" si="59"/>
        <v>Terminado</v>
      </c>
      <c r="Y384" s="467" t="s">
        <v>1749</v>
      </c>
      <c r="Z384" s="582">
        <f>SUMPRODUCT(H184:H187,T384:T387)</f>
        <v>0.64</v>
      </c>
      <c r="AA384" s="582">
        <f>SUMPRODUCT(H384:H387,M384:M387)</f>
        <v>0.5</v>
      </c>
      <c r="AB384" s="585" t="str">
        <f t="shared" si="73"/>
        <v>En gestión</v>
      </c>
      <c r="AC384" s="585" t="str">
        <f t="shared" ref="AC384" si="76">IF(Z384&lt;1%,"Sin iniciar",IF(Z384=100%,"Terminado","En gestión"))</f>
        <v>En gestión</v>
      </c>
      <c r="AD384" s="588"/>
      <c r="AE384" s="571">
        <v>45239754</v>
      </c>
      <c r="AF384" s="567"/>
      <c r="AG384" s="567">
        <v>22619877</v>
      </c>
      <c r="AH384" s="571">
        <v>776583121.5</v>
      </c>
      <c r="AI384" s="567">
        <v>851553544.88</v>
      </c>
      <c r="AJ384" s="567">
        <v>226248542.84</v>
      </c>
      <c r="AK384" s="360" t="s">
        <v>1337</v>
      </c>
      <c r="AL384" s="570" t="s">
        <v>1428</v>
      </c>
      <c r="AM384" s="570" t="s">
        <v>1429</v>
      </c>
      <c r="AN384" s="570" t="s">
        <v>1859</v>
      </c>
    </row>
    <row r="385" spans="2:40" customFormat="1" ht="120" customHeight="1" x14ac:dyDescent="0.25">
      <c r="B385" s="389"/>
      <c r="C385" s="392"/>
      <c r="D385" s="359"/>
      <c r="E385" s="359"/>
      <c r="F385" s="112" t="s">
        <v>1860</v>
      </c>
      <c r="G385" s="113" t="s">
        <v>1342</v>
      </c>
      <c r="H385" s="102">
        <v>0.25</v>
      </c>
      <c r="I385" s="115">
        <v>44757</v>
      </c>
      <c r="J385" s="115">
        <v>44910</v>
      </c>
      <c r="K385" s="116">
        <v>0</v>
      </c>
      <c r="L385" s="105">
        <v>0</v>
      </c>
      <c r="M385" s="46">
        <v>0.4</v>
      </c>
      <c r="N385" s="116">
        <v>1</v>
      </c>
      <c r="O385" s="490"/>
      <c r="P385" s="490"/>
      <c r="Q385" s="52"/>
      <c r="R385" s="362"/>
      <c r="S385" s="353"/>
      <c r="T385" s="304">
        <v>0.4</v>
      </c>
      <c r="U385" s="238" t="s">
        <v>1861</v>
      </c>
      <c r="V385" s="238" t="s">
        <v>1862</v>
      </c>
      <c r="W385" s="11" t="str">
        <f t="shared" si="60"/>
        <v>En gestión</v>
      </c>
      <c r="X385" s="11" t="str">
        <f t="shared" si="59"/>
        <v>En gestión</v>
      </c>
      <c r="Y385" s="468"/>
      <c r="Z385" s="583"/>
      <c r="AA385" s="583"/>
      <c r="AB385" s="586"/>
      <c r="AC385" s="586"/>
      <c r="AD385" s="589"/>
      <c r="AE385" s="572"/>
      <c r="AF385" s="568"/>
      <c r="AG385" s="568"/>
      <c r="AH385" s="572"/>
      <c r="AI385" s="568"/>
      <c r="AJ385" s="568"/>
      <c r="AK385" s="570"/>
      <c r="AL385" s="570"/>
      <c r="AM385" s="570"/>
      <c r="AN385" s="570"/>
    </row>
    <row r="386" spans="2:40" customFormat="1" ht="120" customHeight="1" x14ac:dyDescent="0.25">
      <c r="B386" s="389"/>
      <c r="C386" s="392"/>
      <c r="D386" s="359"/>
      <c r="E386" s="359"/>
      <c r="F386" s="112" t="s">
        <v>1863</v>
      </c>
      <c r="G386" s="113" t="s">
        <v>1346</v>
      </c>
      <c r="H386" s="102">
        <v>0.25</v>
      </c>
      <c r="I386" s="115">
        <v>44757</v>
      </c>
      <c r="J386" s="115">
        <v>44910</v>
      </c>
      <c r="K386" s="116">
        <v>0</v>
      </c>
      <c r="L386" s="105">
        <v>0</v>
      </c>
      <c r="M386" s="46">
        <v>0.3</v>
      </c>
      <c r="N386" s="116">
        <v>1</v>
      </c>
      <c r="O386" s="490"/>
      <c r="P386" s="490"/>
      <c r="Q386" s="52"/>
      <c r="R386" s="362"/>
      <c r="S386" s="353"/>
      <c r="T386" s="304">
        <v>0.3</v>
      </c>
      <c r="U386" s="238" t="s">
        <v>1864</v>
      </c>
      <c r="V386" s="238" t="s">
        <v>1862</v>
      </c>
      <c r="W386" s="11" t="str">
        <f t="shared" si="60"/>
        <v>En gestión</v>
      </c>
      <c r="X386" s="11" t="str">
        <f t="shared" si="59"/>
        <v>En gestión</v>
      </c>
      <c r="Y386" s="468"/>
      <c r="Z386" s="583"/>
      <c r="AA386" s="583"/>
      <c r="AB386" s="586"/>
      <c r="AC386" s="586"/>
      <c r="AD386" s="589"/>
      <c r="AE386" s="572"/>
      <c r="AF386" s="568"/>
      <c r="AG386" s="568"/>
      <c r="AH386" s="572"/>
      <c r="AI386" s="568"/>
      <c r="AJ386" s="568"/>
      <c r="AK386" s="570"/>
      <c r="AL386" s="570"/>
      <c r="AM386" s="570"/>
      <c r="AN386" s="570"/>
    </row>
    <row r="387" spans="2:40" customFormat="1" ht="120" customHeight="1" x14ac:dyDescent="0.25">
      <c r="B387" s="389"/>
      <c r="C387" s="393"/>
      <c r="D387" s="360"/>
      <c r="E387" s="360"/>
      <c r="F387" s="112" t="s">
        <v>1865</v>
      </c>
      <c r="G387" s="113" t="s">
        <v>1350</v>
      </c>
      <c r="H387" s="102">
        <v>0.25</v>
      </c>
      <c r="I387" s="115">
        <v>44757</v>
      </c>
      <c r="J387" s="115">
        <v>44910</v>
      </c>
      <c r="K387" s="116">
        <v>0</v>
      </c>
      <c r="L387" s="105">
        <v>0</v>
      </c>
      <c r="M387" s="46">
        <v>0.3</v>
      </c>
      <c r="N387" s="116">
        <v>1</v>
      </c>
      <c r="O387" s="490"/>
      <c r="P387" s="490"/>
      <c r="Q387" s="53"/>
      <c r="R387" s="363"/>
      <c r="S387" s="354"/>
      <c r="T387" s="304">
        <v>0.3</v>
      </c>
      <c r="U387" s="238" t="s">
        <v>1866</v>
      </c>
      <c r="V387" s="238" t="s">
        <v>1867</v>
      </c>
      <c r="W387" s="11" t="str">
        <f t="shared" si="60"/>
        <v>En gestión</v>
      </c>
      <c r="X387" s="11" t="str">
        <f t="shared" si="59"/>
        <v>En gestión</v>
      </c>
      <c r="Y387" s="469"/>
      <c r="Z387" s="584"/>
      <c r="AA387" s="584"/>
      <c r="AB387" s="587"/>
      <c r="AC387" s="587"/>
      <c r="AD387" s="590"/>
      <c r="AE387" s="573"/>
      <c r="AF387" s="569"/>
      <c r="AG387" s="569"/>
      <c r="AH387" s="573"/>
      <c r="AI387" s="569"/>
      <c r="AJ387" s="569"/>
      <c r="AK387" s="570"/>
      <c r="AL387" s="570"/>
      <c r="AM387" s="570"/>
      <c r="AN387" s="570"/>
    </row>
    <row r="388" spans="2:40" customFormat="1" ht="120" customHeight="1" x14ac:dyDescent="0.25">
      <c r="B388" s="389"/>
      <c r="C388" s="391" t="s">
        <v>1868</v>
      </c>
      <c r="D388" s="358" t="s">
        <v>1869</v>
      </c>
      <c r="E388" s="358" t="s">
        <v>1355</v>
      </c>
      <c r="F388" s="112" t="s">
        <v>1870</v>
      </c>
      <c r="G388" s="113" t="s">
        <v>1333</v>
      </c>
      <c r="H388" s="102">
        <v>0.25</v>
      </c>
      <c r="I388" s="115">
        <v>44562</v>
      </c>
      <c r="J388" s="115">
        <v>44591</v>
      </c>
      <c r="K388" s="116">
        <v>1</v>
      </c>
      <c r="L388" s="105">
        <v>1</v>
      </c>
      <c r="M388" s="46">
        <v>1</v>
      </c>
      <c r="N388" s="116">
        <v>1</v>
      </c>
      <c r="O388" s="490">
        <v>1995117537</v>
      </c>
      <c r="P388" s="490">
        <v>150348996</v>
      </c>
      <c r="Q388" s="51"/>
      <c r="R388" s="361">
        <v>0.75</v>
      </c>
      <c r="S388" s="352" t="s">
        <v>1334</v>
      </c>
      <c r="T388" s="304">
        <v>1</v>
      </c>
      <c r="U388" s="238" t="s">
        <v>1548</v>
      </c>
      <c r="V388" s="238" t="s">
        <v>58</v>
      </c>
      <c r="W388" s="11" t="str">
        <f t="shared" si="60"/>
        <v>Terminado</v>
      </c>
      <c r="X388" s="11" t="str">
        <f t="shared" si="59"/>
        <v>Terminado</v>
      </c>
      <c r="Y388" s="467" t="s">
        <v>1749</v>
      </c>
      <c r="Z388" s="582">
        <f>SUMPRODUCT(H388:H391,T388:T391)</f>
        <v>0.8125</v>
      </c>
      <c r="AA388" s="582">
        <f>SUMPRODUCT(H388:H391,M388:M391)</f>
        <v>0.8125</v>
      </c>
      <c r="AB388" s="585" t="str">
        <f t="shared" si="73"/>
        <v>En gestión</v>
      </c>
      <c r="AC388" s="585" t="str">
        <f t="shared" ref="AC388" si="77">IF(Z388&lt;1%,"Sin iniciar",IF(Z388=100%,"Terminado","En gestión"))</f>
        <v>En gestión</v>
      </c>
      <c r="AD388" s="588"/>
      <c r="AE388" s="571">
        <v>150348996</v>
      </c>
      <c r="AF388" s="567"/>
      <c r="AG388" s="567">
        <v>112761747</v>
      </c>
      <c r="AH388" s="571">
        <v>1983965202.5</v>
      </c>
      <c r="AI388" s="567">
        <v>1983546992.55</v>
      </c>
      <c r="AJ388" s="567">
        <v>1280821810.5299399</v>
      </c>
      <c r="AK388" s="360" t="s">
        <v>1337</v>
      </c>
      <c r="AL388" s="570" t="s">
        <v>1428</v>
      </c>
      <c r="AM388" s="570" t="s">
        <v>1429</v>
      </c>
      <c r="AN388" s="570" t="s">
        <v>1871</v>
      </c>
    </row>
    <row r="389" spans="2:40" customFormat="1" ht="120" customHeight="1" x14ac:dyDescent="0.25">
      <c r="B389" s="389"/>
      <c r="C389" s="392"/>
      <c r="D389" s="359"/>
      <c r="E389" s="359"/>
      <c r="F389" s="112" t="s">
        <v>1872</v>
      </c>
      <c r="G389" s="113" t="s">
        <v>1342</v>
      </c>
      <c r="H389" s="102">
        <v>0.25</v>
      </c>
      <c r="I389" s="115">
        <v>44562</v>
      </c>
      <c r="J389" s="115">
        <v>44926</v>
      </c>
      <c r="K389" s="116">
        <v>0.25</v>
      </c>
      <c r="L389" s="105">
        <v>0.5</v>
      </c>
      <c r="M389" s="46">
        <v>0.75</v>
      </c>
      <c r="N389" s="116">
        <v>1</v>
      </c>
      <c r="O389" s="490"/>
      <c r="P389" s="490"/>
      <c r="Q389" s="52"/>
      <c r="R389" s="362"/>
      <c r="S389" s="353"/>
      <c r="T389" s="304">
        <v>0.75</v>
      </c>
      <c r="U389" s="238" t="s">
        <v>1873</v>
      </c>
      <c r="V389" s="189" t="s">
        <v>1874</v>
      </c>
      <c r="W389" s="11" t="str">
        <f t="shared" si="60"/>
        <v>En gestión</v>
      </c>
      <c r="X389" s="11" t="str">
        <f t="shared" ref="X389:X452" si="78">IF(T389&lt;1%,"Sin iniciar",IF(T389=100%,"Terminado","En gestión"))</f>
        <v>En gestión</v>
      </c>
      <c r="Y389" s="468"/>
      <c r="Z389" s="583"/>
      <c r="AA389" s="583"/>
      <c r="AB389" s="586"/>
      <c r="AC389" s="586"/>
      <c r="AD389" s="589"/>
      <c r="AE389" s="572"/>
      <c r="AF389" s="568"/>
      <c r="AG389" s="568"/>
      <c r="AH389" s="572"/>
      <c r="AI389" s="568"/>
      <c r="AJ389" s="568"/>
      <c r="AK389" s="570"/>
      <c r="AL389" s="570"/>
      <c r="AM389" s="570"/>
      <c r="AN389" s="570"/>
    </row>
    <row r="390" spans="2:40" customFormat="1" ht="120" customHeight="1" x14ac:dyDescent="0.25">
      <c r="B390" s="389"/>
      <c r="C390" s="392"/>
      <c r="D390" s="359"/>
      <c r="E390" s="359"/>
      <c r="F390" s="112" t="s">
        <v>1875</v>
      </c>
      <c r="G390" s="113" t="s">
        <v>1346</v>
      </c>
      <c r="H390" s="102">
        <v>0.25</v>
      </c>
      <c r="I390" s="115">
        <v>44562</v>
      </c>
      <c r="J390" s="115">
        <v>44926</v>
      </c>
      <c r="K390" s="116">
        <v>0.25</v>
      </c>
      <c r="L390" s="105">
        <v>0.5</v>
      </c>
      <c r="M390" s="46">
        <v>0.75</v>
      </c>
      <c r="N390" s="116">
        <v>1</v>
      </c>
      <c r="O390" s="490"/>
      <c r="P390" s="490"/>
      <c r="Q390" s="52"/>
      <c r="R390" s="362"/>
      <c r="S390" s="353"/>
      <c r="T390" s="304">
        <v>0.75</v>
      </c>
      <c r="U390" s="238" t="s">
        <v>1876</v>
      </c>
      <c r="V390" s="189" t="s">
        <v>1877</v>
      </c>
      <c r="W390" s="11" t="str">
        <f t="shared" ref="W390:W453" si="79">IF(M390&lt;1%,"Sin iniciar",IF(M390=100%,"Terminado","En gestión"))</f>
        <v>En gestión</v>
      </c>
      <c r="X390" s="11" t="str">
        <f t="shared" si="78"/>
        <v>En gestión</v>
      </c>
      <c r="Y390" s="468"/>
      <c r="Z390" s="583"/>
      <c r="AA390" s="583"/>
      <c r="AB390" s="586"/>
      <c r="AC390" s="586"/>
      <c r="AD390" s="589"/>
      <c r="AE390" s="572"/>
      <c r="AF390" s="568"/>
      <c r="AG390" s="568"/>
      <c r="AH390" s="572"/>
      <c r="AI390" s="568"/>
      <c r="AJ390" s="568"/>
      <c r="AK390" s="570"/>
      <c r="AL390" s="570"/>
      <c r="AM390" s="570"/>
      <c r="AN390" s="570"/>
    </row>
    <row r="391" spans="2:40" customFormat="1" ht="120" customHeight="1" x14ac:dyDescent="0.25">
      <c r="B391" s="389"/>
      <c r="C391" s="393"/>
      <c r="D391" s="360"/>
      <c r="E391" s="360"/>
      <c r="F391" s="112" t="s">
        <v>1878</v>
      </c>
      <c r="G391" s="113" t="s">
        <v>1350</v>
      </c>
      <c r="H391" s="102">
        <v>0.25</v>
      </c>
      <c r="I391" s="115">
        <v>44562</v>
      </c>
      <c r="J391" s="115">
        <v>44926</v>
      </c>
      <c r="K391" s="116">
        <v>0.25</v>
      </c>
      <c r="L391" s="105">
        <v>0.5</v>
      </c>
      <c r="M391" s="46">
        <v>0.75</v>
      </c>
      <c r="N391" s="116">
        <v>1</v>
      </c>
      <c r="O391" s="490"/>
      <c r="P391" s="490"/>
      <c r="Q391" s="53"/>
      <c r="R391" s="363"/>
      <c r="S391" s="354"/>
      <c r="T391" s="304">
        <v>0.75</v>
      </c>
      <c r="U391" s="238" t="s">
        <v>1879</v>
      </c>
      <c r="V391" s="238" t="s">
        <v>1880</v>
      </c>
      <c r="W391" s="11" t="str">
        <f t="shared" si="79"/>
        <v>En gestión</v>
      </c>
      <c r="X391" s="11" t="str">
        <f t="shared" si="78"/>
        <v>En gestión</v>
      </c>
      <c r="Y391" s="469"/>
      <c r="Z391" s="584"/>
      <c r="AA391" s="584"/>
      <c r="AB391" s="587"/>
      <c r="AC391" s="587"/>
      <c r="AD391" s="590"/>
      <c r="AE391" s="573"/>
      <c r="AF391" s="569"/>
      <c r="AG391" s="569"/>
      <c r="AH391" s="573"/>
      <c r="AI391" s="569"/>
      <c r="AJ391" s="569"/>
      <c r="AK391" s="570"/>
      <c r="AL391" s="570"/>
      <c r="AM391" s="570"/>
      <c r="AN391" s="570"/>
    </row>
    <row r="392" spans="2:40" customFormat="1" ht="120" customHeight="1" x14ac:dyDescent="0.25">
      <c r="B392" s="389"/>
      <c r="C392" s="391" t="s">
        <v>1881</v>
      </c>
      <c r="D392" s="358" t="s">
        <v>1882</v>
      </c>
      <c r="E392" s="358" t="s">
        <v>1355</v>
      </c>
      <c r="F392" s="112" t="s">
        <v>1883</v>
      </c>
      <c r="G392" s="113" t="s">
        <v>1333</v>
      </c>
      <c r="H392" s="102">
        <v>0.25</v>
      </c>
      <c r="I392" s="115">
        <v>44562</v>
      </c>
      <c r="J392" s="115">
        <v>44591</v>
      </c>
      <c r="K392" s="116">
        <v>1</v>
      </c>
      <c r="L392" s="105">
        <v>1</v>
      </c>
      <c r="M392" s="46">
        <v>1</v>
      </c>
      <c r="N392" s="116">
        <v>1</v>
      </c>
      <c r="O392" s="490">
        <v>1289114562</v>
      </c>
      <c r="P392" s="490">
        <v>0</v>
      </c>
      <c r="Q392" s="51"/>
      <c r="R392" s="361">
        <v>0.75</v>
      </c>
      <c r="S392" s="352" t="s">
        <v>1334</v>
      </c>
      <c r="T392" s="304">
        <v>1</v>
      </c>
      <c r="U392" s="238" t="s">
        <v>1548</v>
      </c>
      <c r="V392" s="238" t="s">
        <v>58</v>
      </c>
      <c r="W392" s="11" t="str">
        <f t="shared" si="79"/>
        <v>Terminado</v>
      </c>
      <c r="X392" s="11" t="str">
        <f t="shared" si="78"/>
        <v>Terminado</v>
      </c>
      <c r="Y392" s="467" t="s">
        <v>1749</v>
      </c>
      <c r="Z392" s="582">
        <f>SUMPRODUCT(H392:H395,T392:T395)</f>
        <v>0.8125</v>
      </c>
      <c r="AA392" s="582">
        <f>SUMPRODUCT(H392:H395,M392:M395)</f>
        <v>0.8125</v>
      </c>
      <c r="AB392" s="585" t="str">
        <f t="shared" si="73"/>
        <v>En gestión</v>
      </c>
      <c r="AC392" s="585" t="str">
        <f t="shared" ref="AC392" si="80">IF(Z392&lt;1%,"Sin iniciar",IF(Z392=100%,"Terminado","En gestión"))</f>
        <v>En gestión</v>
      </c>
      <c r="AD392" s="588"/>
      <c r="AE392" s="576"/>
      <c r="AF392" s="579"/>
      <c r="AG392" s="579"/>
      <c r="AH392" s="571">
        <v>1285804562</v>
      </c>
      <c r="AI392" s="567">
        <v>1279267354.5</v>
      </c>
      <c r="AJ392" s="567">
        <v>851751776.63</v>
      </c>
      <c r="AK392" s="360" t="s">
        <v>1337</v>
      </c>
      <c r="AL392" s="570" t="s">
        <v>1428</v>
      </c>
      <c r="AM392" s="570" t="s">
        <v>1429</v>
      </c>
      <c r="AN392" s="570" t="s">
        <v>1430</v>
      </c>
    </row>
    <row r="393" spans="2:40" customFormat="1" ht="120" customHeight="1" x14ac:dyDescent="0.25">
      <c r="B393" s="389"/>
      <c r="C393" s="392"/>
      <c r="D393" s="359"/>
      <c r="E393" s="359"/>
      <c r="F393" s="112" t="s">
        <v>1884</v>
      </c>
      <c r="G393" s="113" t="s">
        <v>1342</v>
      </c>
      <c r="H393" s="102">
        <v>0.25</v>
      </c>
      <c r="I393" s="115">
        <v>44562</v>
      </c>
      <c r="J393" s="115">
        <v>44926</v>
      </c>
      <c r="K393" s="116">
        <v>0.25</v>
      </c>
      <c r="L393" s="105">
        <v>0.5</v>
      </c>
      <c r="M393" s="46">
        <v>0.75</v>
      </c>
      <c r="N393" s="116">
        <v>1</v>
      </c>
      <c r="O393" s="490"/>
      <c r="P393" s="490"/>
      <c r="Q393" s="52"/>
      <c r="R393" s="362"/>
      <c r="S393" s="353"/>
      <c r="T393" s="304">
        <v>0.75</v>
      </c>
      <c r="U393" s="238" t="s">
        <v>1885</v>
      </c>
      <c r="V393" s="189" t="s">
        <v>1886</v>
      </c>
      <c r="W393" s="11" t="str">
        <f t="shared" si="79"/>
        <v>En gestión</v>
      </c>
      <c r="X393" s="11" t="str">
        <f t="shared" si="78"/>
        <v>En gestión</v>
      </c>
      <c r="Y393" s="468"/>
      <c r="Z393" s="583"/>
      <c r="AA393" s="583"/>
      <c r="AB393" s="586"/>
      <c r="AC393" s="586"/>
      <c r="AD393" s="589"/>
      <c r="AE393" s="577"/>
      <c r="AF393" s="580"/>
      <c r="AG393" s="580"/>
      <c r="AH393" s="572"/>
      <c r="AI393" s="568"/>
      <c r="AJ393" s="568"/>
      <c r="AK393" s="570"/>
      <c r="AL393" s="570"/>
      <c r="AM393" s="570"/>
      <c r="AN393" s="570"/>
    </row>
    <row r="394" spans="2:40" customFormat="1" ht="120" customHeight="1" x14ac:dyDescent="0.25">
      <c r="B394" s="389"/>
      <c r="C394" s="392"/>
      <c r="D394" s="359"/>
      <c r="E394" s="359"/>
      <c r="F394" s="112" t="s">
        <v>1887</v>
      </c>
      <c r="G394" s="113" t="s">
        <v>1346</v>
      </c>
      <c r="H394" s="102">
        <v>0.25</v>
      </c>
      <c r="I394" s="115">
        <v>44562</v>
      </c>
      <c r="J394" s="115">
        <v>44926</v>
      </c>
      <c r="K394" s="116">
        <v>0.25</v>
      </c>
      <c r="L394" s="105">
        <v>0.5</v>
      </c>
      <c r="M394" s="46">
        <v>0.75</v>
      </c>
      <c r="N394" s="116">
        <v>1</v>
      </c>
      <c r="O394" s="490"/>
      <c r="P394" s="490"/>
      <c r="Q394" s="52"/>
      <c r="R394" s="362"/>
      <c r="S394" s="353"/>
      <c r="T394" s="304">
        <v>0.75</v>
      </c>
      <c r="U394" s="238" t="s">
        <v>1885</v>
      </c>
      <c r="V394" s="189" t="s">
        <v>1886</v>
      </c>
      <c r="W394" s="11" t="str">
        <f t="shared" si="79"/>
        <v>En gestión</v>
      </c>
      <c r="X394" s="11" t="str">
        <f t="shared" si="78"/>
        <v>En gestión</v>
      </c>
      <c r="Y394" s="468"/>
      <c r="Z394" s="583"/>
      <c r="AA394" s="583"/>
      <c r="AB394" s="586"/>
      <c r="AC394" s="586"/>
      <c r="AD394" s="589"/>
      <c r="AE394" s="577"/>
      <c r="AF394" s="580"/>
      <c r="AG394" s="580"/>
      <c r="AH394" s="572"/>
      <c r="AI394" s="568"/>
      <c r="AJ394" s="568"/>
      <c r="AK394" s="570"/>
      <c r="AL394" s="570"/>
      <c r="AM394" s="570"/>
      <c r="AN394" s="570"/>
    </row>
    <row r="395" spans="2:40" customFormat="1" ht="120" customHeight="1" x14ac:dyDescent="0.25">
      <c r="B395" s="389"/>
      <c r="C395" s="393"/>
      <c r="D395" s="360"/>
      <c r="E395" s="360"/>
      <c r="F395" s="112" t="s">
        <v>1888</v>
      </c>
      <c r="G395" s="113" t="s">
        <v>1350</v>
      </c>
      <c r="H395" s="102">
        <v>0.25</v>
      </c>
      <c r="I395" s="115">
        <v>44562</v>
      </c>
      <c r="J395" s="115">
        <v>44926</v>
      </c>
      <c r="K395" s="116">
        <v>0.25</v>
      </c>
      <c r="L395" s="105">
        <v>0.5</v>
      </c>
      <c r="M395" s="46">
        <v>0.75</v>
      </c>
      <c r="N395" s="116">
        <v>1</v>
      </c>
      <c r="O395" s="490"/>
      <c r="P395" s="490"/>
      <c r="Q395" s="53"/>
      <c r="R395" s="363"/>
      <c r="S395" s="354"/>
      <c r="T395" s="304">
        <v>0.75</v>
      </c>
      <c r="U395" s="238" t="s">
        <v>1889</v>
      </c>
      <c r="V395" s="189" t="s">
        <v>1890</v>
      </c>
      <c r="W395" s="11" t="str">
        <f t="shared" si="79"/>
        <v>En gestión</v>
      </c>
      <c r="X395" s="11" t="str">
        <f t="shared" si="78"/>
        <v>En gestión</v>
      </c>
      <c r="Y395" s="469"/>
      <c r="Z395" s="584"/>
      <c r="AA395" s="584"/>
      <c r="AB395" s="587"/>
      <c r="AC395" s="587"/>
      <c r="AD395" s="590"/>
      <c r="AE395" s="578"/>
      <c r="AF395" s="581"/>
      <c r="AG395" s="581"/>
      <c r="AH395" s="573"/>
      <c r="AI395" s="569"/>
      <c r="AJ395" s="569"/>
      <c r="AK395" s="570"/>
      <c r="AL395" s="570"/>
      <c r="AM395" s="570"/>
      <c r="AN395" s="570"/>
    </row>
    <row r="396" spans="2:40" customFormat="1" ht="120" customHeight="1" x14ac:dyDescent="0.25">
      <c r="B396" s="389"/>
      <c r="C396" s="391" t="s">
        <v>1891</v>
      </c>
      <c r="D396" s="358" t="s">
        <v>1892</v>
      </c>
      <c r="E396" s="358" t="s">
        <v>1355</v>
      </c>
      <c r="F396" s="112" t="s">
        <v>1893</v>
      </c>
      <c r="G396" s="113" t="s">
        <v>1333</v>
      </c>
      <c r="H396" s="102">
        <v>0.25</v>
      </c>
      <c r="I396" s="115">
        <v>44757</v>
      </c>
      <c r="J396" s="115">
        <v>44788</v>
      </c>
      <c r="K396" s="116">
        <v>0</v>
      </c>
      <c r="L396" s="105">
        <v>0</v>
      </c>
      <c r="M396" s="46">
        <v>1</v>
      </c>
      <c r="N396" s="116">
        <v>1</v>
      </c>
      <c r="O396" s="490">
        <v>670532757</v>
      </c>
      <c r="P396" s="490">
        <v>20978094</v>
      </c>
      <c r="Q396" s="51"/>
      <c r="R396" s="361">
        <v>0.4</v>
      </c>
      <c r="S396" s="352" t="s">
        <v>1334</v>
      </c>
      <c r="T396" s="304">
        <v>1</v>
      </c>
      <c r="U396" s="238" t="s">
        <v>1894</v>
      </c>
      <c r="V396" s="238" t="s">
        <v>1895</v>
      </c>
      <c r="W396" s="11" t="str">
        <f t="shared" si="79"/>
        <v>Terminado</v>
      </c>
      <c r="X396" s="11" t="str">
        <f t="shared" si="78"/>
        <v>Terminado</v>
      </c>
      <c r="Y396" s="467" t="s">
        <v>1896</v>
      </c>
      <c r="Z396" s="582">
        <f>SUMPRODUCT(H396:H399,T396:T399)</f>
        <v>0.5</v>
      </c>
      <c r="AA396" s="582">
        <f>SUMPRODUCT(H396:H399,M396:M399)</f>
        <v>0.5</v>
      </c>
      <c r="AB396" s="585" t="str">
        <f t="shared" si="73"/>
        <v>En gestión</v>
      </c>
      <c r="AC396" s="585" t="str">
        <f t="shared" ref="AC396" si="81">IF(Z396&lt;1%,"Sin iniciar",IF(Z396=100%,"Terminado","En gestión"))</f>
        <v>En gestión</v>
      </c>
      <c r="AD396" s="588"/>
      <c r="AE396" s="571">
        <v>20978094</v>
      </c>
      <c r="AF396" s="567"/>
      <c r="AG396" s="567">
        <v>10489047</v>
      </c>
      <c r="AH396" s="571">
        <v>667112423.5</v>
      </c>
      <c r="AI396" s="567">
        <v>709376758.5</v>
      </c>
      <c r="AJ396" s="567">
        <v>234900538.86000001</v>
      </c>
      <c r="AK396" s="360" t="s">
        <v>1337</v>
      </c>
      <c r="AL396" s="570" t="s">
        <v>1897</v>
      </c>
      <c r="AM396" s="570" t="s">
        <v>1898</v>
      </c>
      <c r="AN396" s="570" t="s">
        <v>1899</v>
      </c>
    </row>
    <row r="397" spans="2:40" customFormat="1" ht="120" customHeight="1" x14ac:dyDescent="0.25">
      <c r="B397" s="389"/>
      <c r="C397" s="392"/>
      <c r="D397" s="359"/>
      <c r="E397" s="359"/>
      <c r="F397" s="112" t="s">
        <v>1900</v>
      </c>
      <c r="G397" s="113" t="s">
        <v>1342</v>
      </c>
      <c r="H397" s="102">
        <v>0.25</v>
      </c>
      <c r="I397" s="115">
        <v>44757</v>
      </c>
      <c r="J397" s="115">
        <v>44926</v>
      </c>
      <c r="K397" s="116">
        <v>0</v>
      </c>
      <c r="L397" s="105">
        <v>0</v>
      </c>
      <c r="M397" s="46">
        <v>0.4</v>
      </c>
      <c r="N397" s="116">
        <v>1</v>
      </c>
      <c r="O397" s="490"/>
      <c r="P397" s="490"/>
      <c r="Q397" s="52"/>
      <c r="R397" s="362"/>
      <c r="S397" s="353"/>
      <c r="T397" s="304">
        <v>0.4</v>
      </c>
      <c r="U397" s="238" t="s">
        <v>1901</v>
      </c>
      <c r="V397" s="238" t="s">
        <v>58</v>
      </c>
      <c r="W397" s="11" t="str">
        <f t="shared" si="79"/>
        <v>En gestión</v>
      </c>
      <c r="X397" s="11" t="str">
        <f t="shared" si="78"/>
        <v>En gestión</v>
      </c>
      <c r="Y397" s="468"/>
      <c r="Z397" s="583"/>
      <c r="AA397" s="583"/>
      <c r="AB397" s="586"/>
      <c r="AC397" s="586"/>
      <c r="AD397" s="589"/>
      <c r="AE397" s="572"/>
      <c r="AF397" s="568"/>
      <c r="AG397" s="568"/>
      <c r="AH397" s="572"/>
      <c r="AI397" s="568"/>
      <c r="AJ397" s="568"/>
      <c r="AK397" s="570"/>
      <c r="AL397" s="570"/>
      <c r="AM397" s="570"/>
      <c r="AN397" s="570"/>
    </row>
    <row r="398" spans="2:40" customFormat="1" ht="120" customHeight="1" x14ac:dyDescent="0.25">
      <c r="B398" s="389"/>
      <c r="C398" s="392"/>
      <c r="D398" s="359"/>
      <c r="E398" s="359"/>
      <c r="F398" s="112" t="s">
        <v>1902</v>
      </c>
      <c r="G398" s="113" t="s">
        <v>1346</v>
      </c>
      <c r="H398" s="102">
        <v>0.25</v>
      </c>
      <c r="I398" s="115">
        <v>44757</v>
      </c>
      <c r="J398" s="115">
        <v>44926</v>
      </c>
      <c r="K398" s="116">
        <v>0</v>
      </c>
      <c r="L398" s="105">
        <v>0</v>
      </c>
      <c r="M398" s="46">
        <v>0.3</v>
      </c>
      <c r="N398" s="116">
        <v>1</v>
      </c>
      <c r="O398" s="490"/>
      <c r="P398" s="490"/>
      <c r="Q398" s="52"/>
      <c r="R398" s="362"/>
      <c r="S398" s="353"/>
      <c r="T398" s="304">
        <v>0.3</v>
      </c>
      <c r="U398" s="238" t="s">
        <v>1903</v>
      </c>
      <c r="V398" s="189" t="s">
        <v>1904</v>
      </c>
      <c r="W398" s="11" t="str">
        <f t="shared" si="79"/>
        <v>En gestión</v>
      </c>
      <c r="X398" s="11" t="str">
        <f t="shared" si="78"/>
        <v>En gestión</v>
      </c>
      <c r="Y398" s="468"/>
      <c r="Z398" s="583"/>
      <c r="AA398" s="583"/>
      <c r="AB398" s="586"/>
      <c r="AC398" s="586"/>
      <c r="AD398" s="589"/>
      <c r="AE398" s="572"/>
      <c r="AF398" s="568"/>
      <c r="AG398" s="568"/>
      <c r="AH398" s="572"/>
      <c r="AI398" s="568"/>
      <c r="AJ398" s="568"/>
      <c r="AK398" s="570"/>
      <c r="AL398" s="570"/>
      <c r="AM398" s="570"/>
      <c r="AN398" s="570"/>
    </row>
    <row r="399" spans="2:40" customFormat="1" ht="120" customHeight="1" x14ac:dyDescent="0.25">
      <c r="B399" s="389"/>
      <c r="C399" s="393"/>
      <c r="D399" s="360"/>
      <c r="E399" s="360"/>
      <c r="F399" s="112" t="s">
        <v>1905</v>
      </c>
      <c r="G399" s="113" t="s">
        <v>1350</v>
      </c>
      <c r="H399" s="102">
        <v>0.25</v>
      </c>
      <c r="I399" s="115">
        <v>44757</v>
      </c>
      <c r="J399" s="115">
        <v>44926</v>
      </c>
      <c r="K399" s="116">
        <v>0</v>
      </c>
      <c r="L399" s="105">
        <v>0</v>
      </c>
      <c r="M399" s="46">
        <v>0.3</v>
      </c>
      <c r="N399" s="116">
        <v>1</v>
      </c>
      <c r="O399" s="490"/>
      <c r="P399" s="490"/>
      <c r="Q399" s="53"/>
      <c r="R399" s="363"/>
      <c r="S399" s="354"/>
      <c r="T399" s="304">
        <v>0.3</v>
      </c>
      <c r="U399" s="238" t="s">
        <v>1906</v>
      </c>
      <c r="V399" s="189" t="s">
        <v>1904</v>
      </c>
      <c r="W399" s="11" t="str">
        <f t="shared" si="79"/>
        <v>En gestión</v>
      </c>
      <c r="X399" s="11" t="str">
        <f t="shared" si="78"/>
        <v>En gestión</v>
      </c>
      <c r="Y399" s="469"/>
      <c r="Z399" s="584"/>
      <c r="AA399" s="584"/>
      <c r="AB399" s="587"/>
      <c r="AC399" s="587"/>
      <c r="AD399" s="590"/>
      <c r="AE399" s="573"/>
      <c r="AF399" s="569"/>
      <c r="AG399" s="569"/>
      <c r="AH399" s="573"/>
      <c r="AI399" s="569"/>
      <c r="AJ399" s="569"/>
      <c r="AK399" s="570"/>
      <c r="AL399" s="570"/>
      <c r="AM399" s="570"/>
      <c r="AN399" s="570"/>
    </row>
    <row r="400" spans="2:40" customFormat="1" ht="120" customHeight="1" x14ac:dyDescent="0.25">
      <c r="B400" s="389"/>
      <c r="C400" s="391" t="s">
        <v>1907</v>
      </c>
      <c r="D400" s="358" t="s">
        <v>1908</v>
      </c>
      <c r="E400" s="358" t="s">
        <v>1355</v>
      </c>
      <c r="F400" s="112" t="s">
        <v>1909</v>
      </c>
      <c r="G400" s="113" t="s">
        <v>1333</v>
      </c>
      <c r="H400" s="102">
        <v>0.25</v>
      </c>
      <c r="I400" s="115">
        <v>44563</v>
      </c>
      <c r="J400" s="115">
        <v>44594</v>
      </c>
      <c r="K400" s="116">
        <v>1</v>
      </c>
      <c r="L400" s="105">
        <v>1</v>
      </c>
      <c r="M400" s="46">
        <v>1</v>
      </c>
      <c r="N400" s="116">
        <v>1</v>
      </c>
      <c r="O400" s="490">
        <v>742310581</v>
      </c>
      <c r="P400" s="490">
        <v>0</v>
      </c>
      <c r="Q400" s="51"/>
      <c r="R400" s="361">
        <v>1</v>
      </c>
      <c r="S400" s="352" t="s">
        <v>1910</v>
      </c>
      <c r="T400" s="304">
        <v>1</v>
      </c>
      <c r="U400" s="238" t="s">
        <v>1548</v>
      </c>
      <c r="V400" s="238" t="s">
        <v>58</v>
      </c>
      <c r="W400" s="11" t="str">
        <f t="shared" si="79"/>
        <v>Terminado</v>
      </c>
      <c r="X400" s="11" t="str">
        <f t="shared" si="78"/>
        <v>Terminado</v>
      </c>
      <c r="Y400" s="467" t="s">
        <v>1911</v>
      </c>
      <c r="Z400" s="582">
        <f>SUMPRODUCT(H400:H403,T400:T403)</f>
        <v>1</v>
      </c>
      <c r="AA400" s="582">
        <f>SUMPRODUCT(H400:H403,M400:M403)</f>
        <v>1</v>
      </c>
      <c r="AB400" s="585" t="str">
        <f t="shared" si="73"/>
        <v>Terminado</v>
      </c>
      <c r="AC400" s="585" t="str">
        <f t="shared" ref="AC400" si="82">IF(Z400&lt;1%,"Sin iniciar",IF(Z400=100%,"Terminado","En gestión"))</f>
        <v>Terminado</v>
      </c>
      <c r="AD400" s="588"/>
      <c r="AE400" s="576"/>
      <c r="AF400" s="579"/>
      <c r="AG400" s="579"/>
      <c r="AH400" s="571">
        <v>809662685</v>
      </c>
      <c r="AI400" s="567">
        <v>809595184</v>
      </c>
      <c r="AJ400" s="567">
        <v>714068828.13999999</v>
      </c>
      <c r="AK400" s="360" t="s">
        <v>1337</v>
      </c>
      <c r="AL400" s="570" t="s">
        <v>1897</v>
      </c>
      <c r="AM400" s="570" t="s">
        <v>1898</v>
      </c>
      <c r="AN400" s="570" t="s">
        <v>1912</v>
      </c>
    </row>
    <row r="401" spans="2:40" customFormat="1" ht="120" customHeight="1" x14ac:dyDescent="0.25">
      <c r="B401" s="389"/>
      <c r="C401" s="392"/>
      <c r="D401" s="359"/>
      <c r="E401" s="359"/>
      <c r="F401" s="112" t="s">
        <v>1913</v>
      </c>
      <c r="G401" s="113" t="s">
        <v>1342</v>
      </c>
      <c r="H401" s="102">
        <v>0.25</v>
      </c>
      <c r="I401" s="115">
        <v>44563</v>
      </c>
      <c r="J401" s="115">
        <v>44742</v>
      </c>
      <c r="K401" s="116">
        <v>0.6</v>
      </c>
      <c r="L401" s="105">
        <v>0.8</v>
      </c>
      <c r="M401" s="46">
        <v>1</v>
      </c>
      <c r="N401" s="116">
        <v>1</v>
      </c>
      <c r="O401" s="490"/>
      <c r="P401" s="490"/>
      <c r="Q401" s="52"/>
      <c r="R401" s="362"/>
      <c r="S401" s="353"/>
      <c r="T401" s="304">
        <v>1</v>
      </c>
      <c r="U401" s="238" t="s">
        <v>1914</v>
      </c>
      <c r="V401" s="238" t="s">
        <v>1915</v>
      </c>
      <c r="W401" s="11" t="str">
        <f t="shared" si="79"/>
        <v>Terminado</v>
      </c>
      <c r="X401" s="11" t="str">
        <f t="shared" si="78"/>
        <v>Terminado</v>
      </c>
      <c r="Y401" s="468"/>
      <c r="Z401" s="583"/>
      <c r="AA401" s="583"/>
      <c r="AB401" s="586"/>
      <c r="AC401" s="586"/>
      <c r="AD401" s="589"/>
      <c r="AE401" s="577"/>
      <c r="AF401" s="580"/>
      <c r="AG401" s="580"/>
      <c r="AH401" s="572"/>
      <c r="AI401" s="568"/>
      <c r="AJ401" s="568"/>
      <c r="AK401" s="570"/>
      <c r="AL401" s="570"/>
      <c r="AM401" s="570"/>
      <c r="AN401" s="570"/>
    </row>
    <row r="402" spans="2:40" customFormat="1" ht="120" customHeight="1" x14ac:dyDescent="0.25">
      <c r="B402" s="389"/>
      <c r="C402" s="392"/>
      <c r="D402" s="359"/>
      <c r="E402" s="359"/>
      <c r="F402" s="112" t="s">
        <v>1916</v>
      </c>
      <c r="G402" s="113" t="s">
        <v>1346</v>
      </c>
      <c r="H402" s="102">
        <v>0.25</v>
      </c>
      <c r="I402" s="115">
        <v>44563</v>
      </c>
      <c r="J402" s="115">
        <v>44772</v>
      </c>
      <c r="K402" s="116">
        <v>0.6</v>
      </c>
      <c r="L402" s="105">
        <v>0.6</v>
      </c>
      <c r="M402" s="46">
        <v>1</v>
      </c>
      <c r="N402" s="116">
        <v>1</v>
      </c>
      <c r="O402" s="490"/>
      <c r="P402" s="490"/>
      <c r="Q402" s="52"/>
      <c r="R402" s="362"/>
      <c r="S402" s="353"/>
      <c r="T402" s="304">
        <v>1</v>
      </c>
      <c r="U402" s="238" t="s">
        <v>1917</v>
      </c>
      <c r="V402" s="238" t="s">
        <v>1918</v>
      </c>
      <c r="W402" s="11" t="str">
        <f t="shared" si="79"/>
        <v>Terminado</v>
      </c>
      <c r="X402" s="11" t="str">
        <f t="shared" si="78"/>
        <v>Terminado</v>
      </c>
      <c r="Y402" s="468"/>
      <c r="Z402" s="583"/>
      <c r="AA402" s="583"/>
      <c r="AB402" s="586"/>
      <c r="AC402" s="586"/>
      <c r="AD402" s="589"/>
      <c r="AE402" s="577"/>
      <c r="AF402" s="580"/>
      <c r="AG402" s="580"/>
      <c r="AH402" s="572"/>
      <c r="AI402" s="568"/>
      <c r="AJ402" s="568"/>
      <c r="AK402" s="570"/>
      <c r="AL402" s="570"/>
      <c r="AM402" s="570"/>
      <c r="AN402" s="570"/>
    </row>
    <row r="403" spans="2:40" customFormat="1" ht="120" customHeight="1" x14ac:dyDescent="0.25">
      <c r="B403" s="389"/>
      <c r="C403" s="393"/>
      <c r="D403" s="360"/>
      <c r="E403" s="360"/>
      <c r="F403" s="112" t="s">
        <v>1919</v>
      </c>
      <c r="G403" s="113" t="s">
        <v>1350</v>
      </c>
      <c r="H403" s="102">
        <v>0.25</v>
      </c>
      <c r="I403" s="115">
        <v>44563</v>
      </c>
      <c r="J403" s="115">
        <v>44742</v>
      </c>
      <c r="K403" s="116">
        <v>0.6</v>
      </c>
      <c r="L403" s="105">
        <v>0.8</v>
      </c>
      <c r="M403" s="46">
        <v>1</v>
      </c>
      <c r="N403" s="116">
        <v>1</v>
      </c>
      <c r="O403" s="490"/>
      <c r="P403" s="490"/>
      <c r="Q403" s="53"/>
      <c r="R403" s="363"/>
      <c r="S403" s="354"/>
      <c r="T403" s="304">
        <v>1</v>
      </c>
      <c r="U403" s="238" t="s">
        <v>1917</v>
      </c>
      <c r="V403" s="238" t="s">
        <v>1918</v>
      </c>
      <c r="W403" s="11" t="str">
        <f t="shared" si="79"/>
        <v>Terminado</v>
      </c>
      <c r="X403" s="11" t="str">
        <f t="shared" si="78"/>
        <v>Terminado</v>
      </c>
      <c r="Y403" s="469"/>
      <c r="Z403" s="584"/>
      <c r="AA403" s="584"/>
      <c r="AB403" s="587"/>
      <c r="AC403" s="587"/>
      <c r="AD403" s="590"/>
      <c r="AE403" s="578"/>
      <c r="AF403" s="581"/>
      <c r="AG403" s="581"/>
      <c r="AH403" s="573"/>
      <c r="AI403" s="569"/>
      <c r="AJ403" s="569"/>
      <c r="AK403" s="570"/>
      <c r="AL403" s="570"/>
      <c r="AM403" s="570"/>
      <c r="AN403" s="570"/>
    </row>
    <row r="404" spans="2:40" customFormat="1" ht="120" customHeight="1" x14ac:dyDescent="0.25">
      <c r="B404" s="389"/>
      <c r="C404" s="391" t="s">
        <v>1920</v>
      </c>
      <c r="D404" s="358" t="s">
        <v>1921</v>
      </c>
      <c r="E404" s="358" t="s">
        <v>1355</v>
      </c>
      <c r="F404" s="112" t="s">
        <v>1922</v>
      </c>
      <c r="G404" s="113" t="s">
        <v>1333</v>
      </c>
      <c r="H404" s="102">
        <v>0.25</v>
      </c>
      <c r="I404" s="115">
        <v>44564</v>
      </c>
      <c r="J404" s="115">
        <v>44591</v>
      </c>
      <c r="K404" s="116">
        <v>1</v>
      </c>
      <c r="L404" s="105">
        <v>1</v>
      </c>
      <c r="M404" s="46">
        <v>1</v>
      </c>
      <c r="N404" s="116">
        <v>1</v>
      </c>
      <c r="O404" s="490">
        <v>0</v>
      </c>
      <c r="P404" s="490">
        <v>45000000</v>
      </c>
      <c r="Q404" s="72"/>
      <c r="R404" s="355">
        <v>0.75</v>
      </c>
      <c r="S404" s="358" t="s">
        <v>1334</v>
      </c>
      <c r="T404" s="304">
        <v>1</v>
      </c>
      <c r="U404" s="238" t="s">
        <v>1548</v>
      </c>
      <c r="V404" s="238" t="s">
        <v>58</v>
      </c>
      <c r="W404" s="11" t="str">
        <f t="shared" si="79"/>
        <v>Terminado</v>
      </c>
      <c r="X404" s="11" t="str">
        <f t="shared" si="78"/>
        <v>Terminado</v>
      </c>
      <c r="Y404" s="467" t="s">
        <v>1923</v>
      </c>
      <c r="Z404" s="582">
        <f>SUMPRODUCT(H404:H407,T404:T407)</f>
        <v>0.8125</v>
      </c>
      <c r="AA404" s="582">
        <f>SUMPRODUCT(H404:H407,M404:M407)</f>
        <v>0.8125</v>
      </c>
      <c r="AB404" s="585" t="str">
        <f t="shared" si="73"/>
        <v>En gestión</v>
      </c>
      <c r="AC404" s="585" t="str">
        <f t="shared" ref="AC404" si="83">IF(Z404&lt;1%,"Sin iniciar",IF(Z404=100%,"Terminado","En gestión"))</f>
        <v>En gestión</v>
      </c>
      <c r="AD404" s="588"/>
      <c r="AE404" s="571">
        <v>45000000</v>
      </c>
      <c r="AF404" s="567">
        <v>49500000</v>
      </c>
      <c r="AG404" s="567">
        <v>40500000</v>
      </c>
      <c r="AH404" s="571"/>
      <c r="AI404" s="567"/>
      <c r="AJ404" s="567"/>
      <c r="AK404" s="360"/>
      <c r="AL404" s="570"/>
      <c r="AM404" s="570"/>
      <c r="AN404" s="570"/>
    </row>
    <row r="405" spans="2:40" customFormat="1" ht="120" customHeight="1" x14ac:dyDescent="0.25">
      <c r="B405" s="389"/>
      <c r="C405" s="392"/>
      <c r="D405" s="359"/>
      <c r="E405" s="359"/>
      <c r="F405" s="112" t="s">
        <v>1924</v>
      </c>
      <c r="G405" s="113" t="s">
        <v>1342</v>
      </c>
      <c r="H405" s="102">
        <v>0.25</v>
      </c>
      <c r="I405" s="115">
        <v>44564</v>
      </c>
      <c r="J405" s="115">
        <v>44866</v>
      </c>
      <c r="K405" s="116">
        <v>0.25</v>
      </c>
      <c r="L405" s="105">
        <v>0.5</v>
      </c>
      <c r="M405" s="46">
        <v>0.75</v>
      </c>
      <c r="N405" s="116">
        <v>1</v>
      </c>
      <c r="O405" s="490"/>
      <c r="P405" s="490"/>
      <c r="Q405" s="72"/>
      <c r="R405" s="356"/>
      <c r="S405" s="359"/>
      <c r="T405" s="304">
        <v>0.75</v>
      </c>
      <c r="U405" s="238" t="s">
        <v>1925</v>
      </c>
      <c r="V405" s="189" t="s">
        <v>1926</v>
      </c>
      <c r="W405" s="11" t="str">
        <f t="shared" si="79"/>
        <v>En gestión</v>
      </c>
      <c r="X405" s="11" t="str">
        <f t="shared" si="78"/>
        <v>En gestión</v>
      </c>
      <c r="Y405" s="468"/>
      <c r="Z405" s="583"/>
      <c r="AA405" s="583"/>
      <c r="AB405" s="586"/>
      <c r="AC405" s="586"/>
      <c r="AD405" s="589"/>
      <c r="AE405" s="572"/>
      <c r="AF405" s="568"/>
      <c r="AG405" s="568"/>
      <c r="AH405" s="572"/>
      <c r="AI405" s="568"/>
      <c r="AJ405" s="568"/>
      <c r="AK405" s="570"/>
      <c r="AL405" s="570"/>
      <c r="AM405" s="570"/>
      <c r="AN405" s="570"/>
    </row>
    <row r="406" spans="2:40" customFormat="1" ht="120" customHeight="1" x14ac:dyDescent="0.25">
      <c r="B406" s="389"/>
      <c r="C406" s="392"/>
      <c r="D406" s="359"/>
      <c r="E406" s="359"/>
      <c r="F406" s="112" t="s">
        <v>1927</v>
      </c>
      <c r="G406" s="113" t="s">
        <v>1346</v>
      </c>
      <c r="H406" s="102">
        <v>0.25</v>
      </c>
      <c r="I406" s="115">
        <v>44564</v>
      </c>
      <c r="J406" s="115">
        <v>44866</v>
      </c>
      <c r="K406" s="116">
        <v>0.25</v>
      </c>
      <c r="L406" s="105">
        <v>0.5</v>
      </c>
      <c r="M406" s="46">
        <v>0.75</v>
      </c>
      <c r="N406" s="116">
        <v>1</v>
      </c>
      <c r="O406" s="490"/>
      <c r="P406" s="490"/>
      <c r="Q406" s="72"/>
      <c r="R406" s="356"/>
      <c r="S406" s="359"/>
      <c r="T406" s="304">
        <v>0.75</v>
      </c>
      <c r="U406" s="238" t="s">
        <v>1925</v>
      </c>
      <c r="V406" s="189" t="s">
        <v>1928</v>
      </c>
      <c r="W406" s="11" t="str">
        <f t="shared" si="79"/>
        <v>En gestión</v>
      </c>
      <c r="X406" s="11" t="str">
        <f t="shared" si="78"/>
        <v>En gestión</v>
      </c>
      <c r="Y406" s="468"/>
      <c r="Z406" s="583"/>
      <c r="AA406" s="583"/>
      <c r="AB406" s="586"/>
      <c r="AC406" s="586"/>
      <c r="AD406" s="589"/>
      <c r="AE406" s="572"/>
      <c r="AF406" s="568"/>
      <c r="AG406" s="568"/>
      <c r="AH406" s="572"/>
      <c r="AI406" s="568"/>
      <c r="AJ406" s="568"/>
      <c r="AK406" s="570"/>
      <c r="AL406" s="570"/>
      <c r="AM406" s="570"/>
      <c r="AN406" s="570"/>
    </row>
    <row r="407" spans="2:40" customFormat="1" ht="120" customHeight="1" x14ac:dyDescent="0.25">
      <c r="B407" s="389"/>
      <c r="C407" s="393"/>
      <c r="D407" s="360"/>
      <c r="E407" s="360"/>
      <c r="F407" s="112" t="s">
        <v>1929</v>
      </c>
      <c r="G407" s="113" t="s">
        <v>1350</v>
      </c>
      <c r="H407" s="102">
        <v>0.25</v>
      </c>
      <c r="I407" s="115">
        <v>44564</v>
      </c>
      <c r="J407" s="115">
        <v>44866</v>
      </c>
      <c r="K407" s="116">
        <v>0.25</v>
      </c>
      <c r="L407" s="105">
        <v>0.5</v>
      </c>
      <c r="M407" s="46">
        <v>0.75</v>
      </c>
      <c r="N407" s="116">
        <v>1</v>
      </c>
      <c r="O407" s="490"/>
      <c r="P407" s="490"/>
      <c r="Q407" s="72"/>
      <c r="R407" s="357"/>
      <c r="S407" s="360"/>
      <c r="T407" s="304">
        <v>0.75</v>
      </c>
      <c r="U407" s="238" t="s">
        <v>1925</v>
      </c>
      <c r="V407" s="238" t="s">
        <v>1930</v>
      </c>
      <c r="W407" s="11" t="str">
        <f t="shared" si="79"/>
        <v>En gestión</v>
      </c>
      <c r="X407" s="11" t="str">
        <f t="shared" si="78"/>
        <v>En gestión</v>
      </c>
      <c r="Y407" s="469"/>
      <c r="Z407" s="584"/>
      <c r="AA407" s="584"/>
      <c r="AB407" s="587"/>
      <c r="AC407" s="587"/>
      <c r="AD407" s="590"/>
      <c r="AE407" s="573"/>
      <c r="AF407" s="569"/>
      <c r="AG407" s="569"/>
      <c r="AH407" s="573"/>
      <c r="AI407" s="569"/>
      <c r="AJ407" s="569"/>
      <c r="AK407" s="570"/>
      <c r="AL407" s="570"/>
      <c r="AM407" s="570"/>
      <c r="AN407" s="570"/>
    </row>
    <row r="408" spans="2:40" customFormat="1" ht="120" customHeight="1" x14ac:dyDescent="0.25">
      <c r="B408" s="389"/>
      <c r="C408" s="391" t="s">
        <v>1931</v>
      </c>
      <c r="D408" s="358" t="s">
        <v>1932</v>
      </c>
      <c r="E408" s="358" t="s">
        <v>1355</v>
      </c>
      <c r="F408" s="112" t="s">
        <v>1933</v>
      </c>
      <c r="G408" s="113" t="s">
        <v>1333</v>
      </c>
      <c r="H408" s="102">
        <v>0.25</v>
      </c>
      <c r="I408" s="115">
        <v>44774</v>
      </c>
      <c r="J408" s="115">
        <v>44803</v>
      </c>
      <c r="K408" s="116">
        <v>0</v>
      </c>
      <c r="L408" s="105">
        <v>0</v>
      </c>
      <c r="M408" s="46">
        <v>1</v>
      </c>
      <c r="N408" s="116">
        <v>1</v>
      </c>
      <c r="O408" s="490">
        <v>0</v>
      </c>
      <c r="P408" s="490">
        <v>42300000</v>
      </c>
      <c r="Q408" s="72"/>
      <c r="R408" s="355">
        <v>0.63</v>
      </c>
      <c r="S408" s="358" t="s">
        <v>1334</v>
      </c>
      <c r="T408" s="304">
        <v>1</v>
      </c>
      <c r="U408" s="238" t="s">
        <v>1934</v>
      </c>
      <c r="V408" s="238" t="s">
        <v>1935</v>
      </c>
      <c r="W408" s="11" t="str">
        <f t="shared" si="79"/>
        <v>Terminado</v>
      </c>
      <c r="X408" s="11" t="str">
        <f t="shared" si="78"/>
        <v>Terminado</v>
      </c>
      <c r="Y408" s="467" t="s">
        <v>1936</v>
      </c>
      <c r="Z408" s="582">
        <f>SUMPRODUCT(H408:H411,T408:T411)</f>
        <v>0.625</v>
      </c>
      <c r="AA408" s="582">
        <f>SUMPRODUCT(H408:H411,M408:M411)</f>
        <v>0.625</v>
      </c>
      <c r="AB408" s="585" t="str">
        <f t="shared" si="73"/>
        <v>En gestión</v>
      </c>
      <c r="AC408" s="585" t="str">
        <f t="shared" ref="AC408" si="84">IF(Z408&lt;1%,"Sin iniciar",IF(Z408=100%,"Terminado","En gestión"))</f>
        <v>En gestión</v>
      </c>
      <c r="AD408" s="588"/>
      <c r="AE408" s="571">
        <v>42300000</v>
      </c>
      <c r="AF408" s="567"/>
      <c r="AG408" s="567">
        <v>16920000</v>
      </c>
      <c r="AH408" s="571">
        <v>11277328</v>
      </c>
      <c r="AI408" s="567">
        <v>11277328</v>
      </c>
      <c r="AJ408" s="567">
        <v>9277328</v>
      </c>
      <c r="AK408" s="360" t="s">
        <v>1337</v>
      </c>
      <c r="AL408" s="570" t="s">
        <v>1937</v>
      </c>
      <c r="AM408" s="570" t="s">
        <v>1938</v>
      </c>
      <c r="AN408" s="570" t="s">
        <v>1939</v>
      </c>
    </row>
    <row r="409" spans="2:40" customFormat="1" ht="120" customHeight="1" x14ac:dyDescent="0.25">
      <c r="B409" s="389"/>
      <c r="C409" s="392"/>
      <c r="D409" s="359"/>
      <c r="E409" s="359"/>
      <c r="F409" s="112" t="s">
        <v>1940</v>
      </c>
      <c r="G409" s="113" t="s">
        <v>1342</v>
      </c>
      <c r="H409" s="102">
        <v>0.25</v>
      </c>
      <c r="I409" s="115">
        <v>44774</v>
      </c>
      <c r="J409" s="115">
        <v>44926</v>
      </c>
      <c r="K409" s="116">
        <v>0</v>
      </c>
      <c r="L409" s="105">
        <v>0</v>
      </c>
      <c r="M409" s="46">
        <v>0.5</v>
      </c>
      <c r="N409" s="116">
        <v>1</v>
      </c>
      <c r="O409" s="490"/>
      <c r="P409" s="490"/>
      <c r="Q409" s="72"/>
      <c r="R409" s="356"/>
      <c r="S409" s="359"/>
      <c r="T409" s="304">
        <v>0.5</v>
      </c>
      <c r="U409" s="238" t="s">
        <v>1941</v>
      </c>
      <c r="V409" s="238" t="s">
        <v>1942</v>
      </c>
      <c r="W409" s="11" t="str">
        <f t="shared" si="79"/>
        <v>En gestión</v>
      </c>
      <c r="X409" s="11" t="str">
        <f t="shared" si="78"/>
        <v>En gestión</v>
      </c>
      <c r="Y409" s="468"/>
      <c r="Z409" s="583"/>
      <c r="AA409" s="583"/>
      <c r="AB409" s="586"/>
      <c r="AC409" s="586"/>
      <c r="AD409" s="589"/>
      <c r="AE409" s="572"/>
      <c r="AF409" s="568"/>
      <c r="AG409" s="568"/>
      <c r="AH409" s="572"/>
      <c r="AI409" s="568"/>
      <c r="AJ409" s="568"/>
      <c r="AK409" s="570"/>
      <c r="AL409" s="570"/>
      <c r="AM409" s="570"/>
      <c r="AN409" s="570"/>
    </row>
    <row r="410" spans="2:40" customFormat="1" ht="120" customHeight="1" x14ac:dyDescent="0.25">
      <c r="B410" s="389"/>
      <c r="C410" s="392"/>
      <c r="D410" s="359"/>
      <c r="E410" s="359"/>
      <c r="F410" s="112" t="s">
        <v>1943</v>
      </c>
      <c r="G410" s="113" t="s">
        <v>1346</v>
      </c>
      <c r="H410" s="102">
        <v>0.25</v>
      </c>
      <c r="I410" s="115">
        <v>44774</v>
      </c>
      <c r="J410" s="115">
        <v>44926</v>
      </c>
      <c r="K410" s="116">
        <v>0</v>
      </c>
      <c r="L410" s="105">
        <v>0</v>
      </c>
      <c r="M410" s="46">
        <v>0.5</v>
      </c>
      <c r="N410" s="116">
        <v>1</v>
      </c>
      <c r="O410" s="490"/>
      <c r="P410" s="490"/>
      <c r="Q410" s="72"/>
      <c r="R410" s="356"/>
      <c r="S410" s="359"/>
      <c r="T410" s="304">
        <v>0.5</v>
      </c>
      <c r="U410" s="238" t="s">
        <v>1941</v>
      </c>
      <c r="V410" s="238" t="s">
        <v>1944</v>
      </c>
      <c r="W410" s="11" t="str">
        <f t="shared" si="79"/>
        <v>En gestión</v>
      </c>
      <c r="X410" s="11" t="str">
        <f t="shared" si="78"/>
        <v>En gestión</v>
      </c>
      <c r="Y410" s="468"/>
      <c r="Z410" s="583"/>
      <c r="AA410" s="583"/>
      <c r="AB410" s="586"/>
      <c r="AC410" s="586"/>
      <c r="AD410" s="589"/>
      <c r="AE410" s="572"/>
      <c r="AF410" s="568"/>
      <c r="AG410" s="568"/>
      <c r="AH410" s="572"/>
      <c r="AI410" s="568"/>
      <c r="AJ410" s="568"/>
      <c r="AK410" s="570"/>
      <c r="AL410" s="570"/>
      <c r="AM410" s="570"/>
      <c r="AN410" s="570"/>
    </row>
    <row r="411" spans="2:40" customFormat="1" ht="120" customHeight="1" x14ac:dyDescent="0.25">
      <c r="B411" s="390"/>
      <c r="C411" s="393"/>
      <c r="D411" s="360"/>
      <c r="E411" s="360"/>
      <c r="F411" s="112" t="s">
        <v>1945</v>
      </c>
      <c r="G411" s="113" t="s">
        <v>1350</v>
      </c>
      <c r="H411" s="102">
        <v>0.25</v>
      </c>
      <c r="I411" s="115">
        <v>44774</v>
      </c>
      <c r="J411" s="115">
        <v>44926</v>
      </c>
      <c r="K411" s="116">
        <v>0</v>
      </c>
      <c r="L411" s="105">
        <v>0</v>
      </c>
      <c r="M411" s="46">
        <v>0.5</v>
      </c>
      <c r="N411" s="116">
        <v>1</v>
      </c>
      <c r="O411" s="490"/>
      <c r="P411" s="490"/>
      <c r="Q411" s="72"/>
      <c r="R411" s="574"/>
      <c r="S411" s="575"/>
      <c r="T411" s="304">
        <v>0.5</v>
      </c>
      <c r="U411" s="238" t="s">
        <v>1941</v>
      </c>
      <c r="V411" s="238" t="s">
        <v>1946</v>
      </c>
      <c r="W411" s="11" t="str">
        <f t="shared" si="79"/>
        <v>En gestión</v>
      </c>
      <c r="X411" s="11" t="str">
        <f t="shared" si="78"/>
        <v>En gestión</v>
      </c>
      <c r="Y411" s="866"/>
      <c r="Z411" s="867"/>
      <c r="AA411" s="867"/>
      <c r="AB411" s="868"/>
      <c r="AC411" s="868"/>
      <c r="AD411" s="869"/>
      <c r="AE411" s="573"/>
      <c r="AF411" s="569"/>
      <c r="AG411" s="569"/>
      <c r="AH411" s="573"/>
      <c r="AI411" s="569"/>
      <c r="AJ411" s="569"/>
      <c r="AK411" s="570"/>
      <c r="AL411" s="570"/>
      <c r="AM411" s="570"/>
      <c r="AN411" s="570"/>
    </row>
    <row r="412" spans="2:40" customFormat="1" ht="120" customHeight="1" x14ac:dyDescent="0.25">
      <c r="B412" s="388" t="s">
        <v>1947</v>
      </c>
      <c r="C412" s="410" t="s">
        <v>1948</v>
      </c>
      <c r="D412" s="397" t="s">
        <v>1949</v>
      </c>
      <c r="E412" s="408" t="s">
        <v>1950</v>
      </c>
      <c r="F412" s="106" t="s">
        <v>1951</v>
      </c>
      <c r="G412" s="118" t="s">
        <v>1952</v>
      </c>
      <c r="H412" s="96">
        <v>0.2</v>
      </c>
      <c r="I412" s="109">
        <v>44593</v>
      </c>
      <c r="J412" s="109">
        <v>44651</v>
      </c>
      <c r="K412" s="110">
        <v>1</v>
      </c>
      <c r="L412" s="99">
        <v>1</v>
      </c>
      <c r="M412" s="45">
        <v>1</v>
      </c>
      <c r="N412" s="110">
        <v>1</v>
      </c>
      <c r="O412" s="503">
        <v>10296000</v>
      </c>
      <c r="P412" s="503">
        <v>0</v>
      </c>
      <c r="Q412" s="64"/>
      <c r="R412" s="557">
        <v>0.73</v>
      </c>
      <c r="S412" s="559" t="s">
        <v>1953</v>
      </c>
      <c r="T412" s="306">
        <v>1</v>
      </c>
      <c r="U412" s="224" t="s">
        <v>1954</v>
      </c>
      <c r="V412" s="224" t="s">
        <v>1954</v>
      </c>
      <c r="W412" s="11" t="str">
        <f t="shared" si="79"/>
        <v>Terminado</v>
      </c>
      <c r="X412" s="11" t="str">
        <f t="shared" si="78"/>
        <v>Terminado</v>
      </c>
      <c r="Y412" s="559" t="s">
        <v>1953</v>
      </c>
      <c r="Z412" s="561">
        <f>SUMPRODUCT(H412:H413,T412:T413)</f>
        <v>0.72799999999999998</v>
      </c>
      <c r="AA412" s="563">
        <f>SUMPRODUCT(H412:H413,M412:M413)</f>
        <v>0.72799999999999998</v>
      </c>
      <c r="AB412" s="565" t="str">
        <f>IF(AA412&lt;1%,"Sin iniciar",IF(AA412=100%,"Terminado","En gestión"))</f>
        <v>En gestión</v>
      </c>
      <c r="AC412" s="565" t="str">
        <f>IF(Z412&lt;1%,"Sin iniciar",IF(Z412=100%,"Terminado","En gestión"))</f>
        <v>En gestión</v>
      </c>
      <c r="AD412" s="808" t="s">
        <v>58</v>
      </c>
      <c r="AE412" s="490">
        <v>0</v>
      </c>
      <c r="AF412" s="491">
        <v>0</v>
      </c>
      <c r="AG412" s="491">
        <v>0</v>
      </c>
      <c r="AH412" s="503">
        <v>2743257220.3299999</v>
      </c>
      <c r="AI412" s="504">
        <v>0</v>
      </c>
      <c r="AJ412" s="504">
        <v>0</v>
      </c>
      <c r="AK412" s="354" t="s">
        <v>72</v>
      </c>
      <c r="AL412" s="354" t="s">
        <v>1652</v>
      </c>
      <c r="AM412" s="354" t="s">
        <v>74</v>
      </c>
      <c r="AN412" s="555" t="s">
        <v>1955</v>
      </c>
    </row>
    <row r="413" spans="2:40" customFormat="1" ht="120" customHeight="1" x14ac:dyDescent="0.25">
      <c r="B413" s="390"/>
      <c r="C413" s="411"/>
      <c r="D413" s="398"/>
      <c r="E413" s="409"/>
      <c r="F413" s="112" t="s">
        <v>1956</v>
      </c>
      <c r="G413" s="113" t="s">
        <v>1957</v>
      </c>
      <c r="H413" s="102">
        <v>0.8</v>
      </c>
      <c r="I413" s="115">
        <v>44652</v>
      </c>
      <c r="J413" s="115" t="s">
        <v>1958</v>
      </c>
      <c r="K413" s="116">
        <v>0</v>
      </c>
      <c r="L413" s="105">
        <v>0.33</v>
      </c>
      <c r="M413" s="46">
        <v>0.66</v>
      </c>
      <c r="N413" s="116">
        <v>1</v>
      </c>
      <c r="O413" s="490"/>
      <c r="P413" s="490"/>
      <c r="Q413" s="64"/>
      <c r="R413" s="558"/>
      <c r="S413" s="560"/>
      <c r="T413" s="306">
        <v>0.66</v>
      </c>
      <c r="U413" s="203" t="s">
        <v>1959</v>
      </c>
      <c r="V413" s="203" t="s">
        <v>1960</v>
      </c>
      <c r="W413" s="11" t="str">
        <f t="shared" si="79"/>
        <v>En gestión</v>
      </c>
      <c r="X413" s="11" t="str">
        <f t="shared" si="78"/>
        <v>En gestión</v>
      </c>
      <c r="Y413" s="560"/>
      <c r="Z413" s="562"/>
      <c r="AA413" s="564"/>
      <c r="AB413" s="566"/>
      <c r="AC413" s="566"/>
      <c r="AD413" s="810"/>
      <c r="AE413" s="490"/>
      <c r="AF413" s="491"/>
      <c r="AG413" s="491"/>
      <c r="AH413" s="490"/>
      <c r="AI413" s="506"/>
      <c r="AJ413" s="506"/>
      <c r="AK413" s="554"/>
      <c r="AL413" s="554"/>
      <c r="AM413" s="554"/>
      <c r="AN413" s="556"/>
    </row>
    <row r="414" spans="2:40" customFormat="1" ht="120" customHeight="1" x14ac:dyDescent="0.25">
      <c r="B414" s="388" t="s">
        <v>1961</v>
      </c>
      <c r="C414" s="391" t="s">
        <v>1962</v>
      </c>
      <c r="D414" s="397" t="s">
        <v>1963</v>
      </c>
      <c r="E414" s="408" t="s">
        <v>1964</v>
      </c>
      <c r="F414" s="106" t="s">
        <v>1965</v>
      </c>
      <c r="G414" s="118" t="s">
        <v>1966</v>
      </c>
      <c r="H414" s="185">
        <v>0.5</v>
      </c>
      <c r="I414" s="109">
        <v>44562</v>
      </c>
      <c r="J414" s="109">
        <v>44926</v>
      </c>
      <c r="K414" s="185">
        <v>0.25</v>
      </c>
      <c r="L414" s="99">
        <v>0.5</v>
      </c>
      <c r="M414" s="54">
        <v>0.75</v>
      </c>
      <c r="N414" s="288">
        <v>0.75</v>
      </c>
      <c r="O414" s="460">
        <v>878916100</v>
      </c>
      <c r="P414" s="460">
        <v>0</v>
      </c>
      <c r="Q414" s="64"/>
      <c r="R414" s="552">
        <v>0.75</v>
      </c>
      <c r="S414" s="553" t="s">
        <v>1967</v>
      </c>
      <c r="T414" s="295">
        <v>0.75</v>
      </c>
      <c r="U414" s="209" t="s">
        <v>1968</v>
      </c>
      <c r="V414" s="171" t="s">
        <v>1969</v>
      </c>
      <c r="W414" s="11" t="str">
        <f t="shared" si="79"/>
        <v>En gestión</v>
      </c>
      <c r="X414" s="11" t="str">
        <f t="shared" si="78"/>
        <v>En gestión</v>
      </c>
      <c r="Y414" s="870" t="s">
        <v>1970</v>
      </c>
      <c r="Z414" s="526">
        <f>SUMPRODUCT(H414:H415,T414:T415)</f>
        <v>0.75</v>
      </c>
      <c r="AA414" s="526">
        <f>SUMPRODUCT(H414:H415,M414:M415)</f>
        <v>0.75</v>
      </c>
      <c r="AB414" s="820" t="str">
        <f>IF(AA414&lt;1%,"Sin iniciar",IF(AA414=100%,"Terminado","En gestión"))</f>
        <v>En gestión</v>
      </c>
      <c r="AC414" s="820" t="str">
        <f>IF(Z414&lt;1%,"Sin iniciar",IF(Z414=100%,"Terminado","En gestión"))</f>
        <v>En gestión</v>
      </c>
      <c r="AD414" s="871" t="s">
        <v>58</v>
      </c>
      <c r="AE414" s="518"/>
      <c r="AF414" s="520"/>
      <c r="AG414" s="520"/>
      <c r="AH414" s="460">
        <v>878916100</v>
      </c>
      <c r="AI414" s="548">
        <v>887641166.66999996</v>
      </c>
      <c r="AJ414" s="550">
        <v>676523772</v>
      </c>
      <c r="AK414" s="515" t="s">
        <v>1971</v>
      </c>
      <c r="AL414" s="515" t="s">
        <v>1972</v>
      </c>
      <c r="AM414" s="515" t="s">
        <v>1973</v>
      </c>
      <c r="AN414" s="515" t="s">
        <v>1974</v>
      </c>
    </row>
    <row r="415" spans="2:40" customFormat="1" ht="120" customHeight="1" x14ac:dyDescent="0.25">
      <c r="B415" s="389"/>
      <c r="C415" s="393"/>
      <c r="D415" s="398"/>
      <c r="E415" s="409"/>
      <c r="F415" s="112" t="s">
        <v>1975</v>
      </c>
      <c r="G415" s="113" t="s">
        <v>1976</v>
      </c>
      <c r="H415" s="186">
        <v>0.5</v>
      </c>
      <c r="I415" s="115">
        <v>44562</v>
      </c>
      <c r="J415" s="115">
        <v>44926</v>
      </c>
      <c r="K415" s="186">
        <v>0.25</v>
      </c>
      <c r="L415" s="105">
        <v>0.5</v>
      </c>
      <c r="M415" s="55">
        <v>0.75</v>
      </c>
      <c r="N415" s="289">
        <v>0.75</v>
      </c>
      <c r="O415" s="503"/>
      <c r="P415" s="503"/>
      <c r="Q415" s="64"/>
      <c r="R415" s="395"/>
      <c r="S415" s="525"/>
      <c r="T415" s="295">
        <v>0.75</v>
      </c>
      <c r="U415" s="209" t="s">
        <v>1977</v>
      </c>
      <c r="V415" s="171" t="s">
        <v>1978</v>
      </c>
      <c r="W415" s="11" t="str">
        <f t="shared" si="79"/>
        <v>En gestión</v>
      </c>
      <c r="X415" s="11" t="str">
        <f t="shared" si="78"/>
        <v>En gestión</v>
      </c>
      <c r="Y415" s="349"/>
      <c r="Z415" s="527"/>
      <c r="AA415" s="527"/>
      <c r="AB415" s="529"/>
      <c r="AC415" s="529"/>
      <c r="AD415" s="750"/>
      <c r="AE415" s="519"/>
      <c r="AF415" s="521"/>
      <c r="AG415" s="521"/>
      <c r="AH415" s="503"/>
      <c r="AI415" s="549"/>
      <c r="AJ415" s="551"/>
      <c r="AK415" s="516"/>
      <c r="AL415" s="516"/>
      <c r="AM415" s="516"/>
      <c r="AN415" s="516"/>
    </row>
    <row r="416" spans="2:40" customFormat="1" ht="120" customHeight="1" x14ac:dyDescent="0.25">
      <c r="B416" s="389"/>
      <c r="C416" s="391" t="s">
        <v>1979</v>
      </c>
      <c r="D416" s="397" t="s">
        <v>1980</v>
      </c>
      <c r="E416" s="397" t="s">
        <v>1981</v>
      </c>
      <c r="F416" s="112" t="s">
        <v>1982</v>
      </c>
      <c r="G416" s="113" t="s">
        <v>1983</v>
      </c>
      <c r="H416" s="187">
        <v>0.5</v>
      </c>
      <c r="I416" s="115">
        <v>44562</v>
      </c>
      <c r="J416" s="115">
        <v>44926</v>
      </c>
      <c r="K416" s="186">
        <v>0.1</v>
      </c>
      <c r="L416" s="105">
        <v>0.5</v>
      </c>
      <c r="M416" s="55">
        <v>0.75</v>
      </c>
      <c r="N416" s="289">
        <v>1</v>
      </c>
      <c r="O416" s="459">
        <v>216499440</v>
      </c>
      <c r="P416" s="459">
        <v>0</v>
      </c>
      <c r="Q416" s="64"/>
      <c r="R416" s="394">
        <v>0.75</v>
      </c>
      <c r="S416" s="524" t="s">
        <v>1984</v>
      </c>
      <c r="T416" s="295">
        <v>0.75</v>
      </c>
      <c r="U416" s="171" t="s">
        <v>1985</v>
      </c>
      <c r="V416" s="171" t="s">
        <v>1986</v>
      </c>
      <c r="W416" s="11" t="str">
        <f t="shared" si="79"/>
        <v>En gestión</v>
      </c>
      <c r="X416" s="11" t="str">
        <f t="shared" si="78"/>
        <v>En gestión</v>
      </c>
      <c r="Y416" s="348" t="s">
        <v>1987</v>
      </c>
      <c r="Z416" s="526">
        <f>SUMPRODUCT(H416:H417,T416:T417)</f>
        <v>0.75</v>
      </c>
      <c r="AA416" s="526">
        <f>SUMPRODUCT(H416:H417,M416:M417)</f>
        <v>0.75</v>
      </c>
      <c r="AB416" s="528" t="str">
        <f>IF(AA416&lt;1%,"Sin iniciar",IF(AA416=100%,"Terminado","En gestión"))</f>
        <v>En gestión</v>
      </c>
      <c r="AC416" s="528" t="str">
        <f>IF(Z416&lt;1%,"Sin iniciar",IF(Z416=100%,"Terminado","En gestión"))</f>
        <v>En gestión</v>
      </c>
      <c r="AD416" s="749" t="s">
        <v>58</v>
      </c>
      <c r="AE416" s="518"/>
      <c r="AF416" s="520"/>
      <c r="AG416" s="520"/>
      <c r="AH416" s="459">
        <v>216499440</v>
      </c>
      <c r="AI416" s="546">
        <v>162419440</v>
      </c>
      <c r="AJ416" s="499" t="s">
        <v>1988</v>
      </c>
      <c r="AK416" s="515" t="s">
        <v>1971</v>
      </c>
      <c r="AL416" s="515" t="s">
        <v>1989</v>
      </c>
      <c r="AM416" s="515" t="s">
        <v>1990</v>
      </c>
      <c r="AN416" s="515" t="s">
        <v>1991</v>
      </c>
    </row>
    <row r="417" spans="2:40" customFormat="1" ht="120" customHeight="1" x14ac:dyDescent="0.25">
      <c r="B417" s="389"/>
      <c r="C417" s="393"/>
      <c r="D417" s="398"/>
      <c r="E417" s="398"/>
      <c r="F417" s="112" t="s">
        <v>1992</v>
      </c>
      <c r="G417" s="113" t="s">
        <v>1993</v>
      </c>
      <c r="H417" s="187">
        <v>0.5</v>
      </c>
      <c r="I417" s="115">
        <v>44562</v>
      </c>
      <c r="J417" s="115">
        <v>44926</v>
      </c>
      <c r="K417" s="186">
        <v>0.1</v>
      </c>
      <c r="L417" s="105">
        <v>0.5</v>
      </c>
      <c r="M417" s="55">
        <v>0.75</v>
      </c>
      <c r="N417" s="289">
        <v>1</v>
      </c>
      <c r="O417" s="503"/>
      <c r="P417" s="503"/>
      <c r="Q417" s="64"/>
      <c r="R417" s="395"/>
      <c r="S417" s="525"/>
      <c r="T417" s="295">
        <v>0.75</v>
      </c>
      <c r="U417" s="171" t="s">
        <v>1994</v>
      </c>
      <c r="V417" s="171" t="s">
        <v>1995</v>
      </c>
      <c r="W417" s="11" t="str">
        <f t="shared" si="79"/>
        <v>En gestión</v>
      </c>
      <c r="X417" s="11" t="str">
        <f t="shared" si="78"/>
        <v>En gestión</v>
      </c>
      <c r="Y417" s="349"/>
      <c r="Z417" s="527"/>
      <c r="AA417" s="527"/>
      <c r="AB417" s="529"/>
      <c r="AC417" s="529"/>
      <c r="AD417" s="750"/>
      <c r="AE417" s="519"/>
      <c r="AF417" s="521"/>
      <c r="AG417" s="521"/>
      <c r="AH417" s="503"/>
      <c r="AI417" s="547"/>
      <c r="AJ417" s="501"/>
      <c r="AK417" s="516"/>
      <c r="AL417" s="516"/>
      <c r="AM417" s="516"/>
      <c r="AN417" s="516"/>
    </row>
    <row r="418" spans="2:40" customFormat="1" ht="120" customHeight="1" x14ac:dyDescent="0.25">
      <c r="B418" s="389"/>
      <c r="C418" s="391" t="s">
        <v>1996</v>
      </c>
      <c r="D418" s="397" t="s">
        <v>1997</v>
      </c>
      <c r="E418" s="397" t="s">
        <v>1998</v>
      </c>
      <c r="F418" s="188" t="s">
        <v>1999</v>
      </c>
      <c r="G418" s="113" t="s">
        <v>2000</v>
      </c>
      <c r="H418" s="187">
        <v>0.5</v>
      </c>
      <c r="I418" s="115">
        <v>44562</v>
      </c>
      <c r="J418" s="115">
        <v>44926</v>
      </c>
      <c r="K418" s="186">
        <v>0.1</v>
      </c>
      <c r="L418" s="105">
        <v>0.5</v>
      </c>
      <c r="M418" s="55">
        <v>0.75</v>
      </c>
      <c r="N418" s="289">
        <v>1</v>
      </c>
      <c r="O418" s="459">
        <v>150607600</v>
      </c>
      <c r="P418" s="459">
        <v>0</v>
      </c>
      <c r="Q418" s="64"/>
      <c r="R418" s="394">
        <v>0.75</v>
      </c>
      <c r="S418" s="524" t="s">
        <v>2001</v>
      </c>
      <c r="T418" s="295">
        <v>0.75</v>
      </c>
      <c r="U418" s="171" t="s">
        <v>2002</v>
      </c>
      <c r="V418" s="171" t="s">
        <v>2003</v>
      </c>
      <c r="W418" s="11" t="str">
        <f t="shared" si="79"/>
        <v>En gestión</v>
      </c>
      <c r="X418" s="11" t="str">
        <f t="shared" si="78"/>
        <v>En gestión</v>
      </c>
      <c r="Y418" s="383" t="s">
        <v>2004</v>
      </c>
      <c r="Z418" s="526">
        <f>SUMPRODUCT(H418:H419,T418:T419)</f>
        <v>0.75</v>
      </c>
      <c r="AA418" s="526">
        <f>SUMPRODUCT(H418:H419,M418:M419)</f>
        <v>0.75</v>
      </c>
      <c r="AB418" s="528" t="str">
        <f>IF(AA418&lt;1%,"Sin iniciar",IF(AA418=100%,"Terminado","En gestión"))</f>
        <v>En gestión</v>
      </c>
      <c r="AC418" s="528" t="str">
        <f>IF(Z418&lt;1%,"Sin iniciar",IF(Z418=100%,"Terminado","En gestión"))</f>
        <v>En gestión</v>
      </c>
      <c r="AD418" s="749" t="s">
        <v>58</v>
      </c>
      <c r="AE418" s="518"/>
      <c r="AF418" s="520"/>
      <c r="AG418" s="520"/>
      <c r="AH418" s="459">
        <v>150607600</v>
      </c>
      <c r="AI418" s="496">
        <v>150607600</v>
      </c>
      <c r="AJ418" s="499" t="s">
        <v>2005</v>
      </c>
      <c r="AK418" s="515" t="s">
        <v>1971</v>
      </c>
      <c r="AL418" s="515" t="s">
        <v>1989</v>
      </c>
      <c r="AM418" s="515" t="s">
        <v>1990</v>
      </c>
      <c r="AN418" s="515" t="s">
        <v>1991</v>
      </c>
    </row>
    <row r="419" spans="2:40" customFormat="1" ht="120" customHeight="1" x14ac:dyDescent="0.25">
      <c r="B419" s="389"/>
      <c r="C419" s="393"/>
      <c r="D419" s="398"/>
      <c r="E419" s="398"/>
      <c r="F419" s="188" t="s">
        <v>2006</v>
      </c>
      <c r="G419" s="113" t="s">
        <v>2007</v>
      </c>
      <c r="H419" s="187">
        <v>0.5</v>
      </c>
      <c r="I419" s="115">
        <v>44562</v>
      </c>
      <c r="J419" s="115">
        <v>44926</v>
      </c>
      <c r="K419" s="186">
        <v>0.1</v>
      </c>
      <c r="L419" s="105">
        <v>0.5</v>
      </c>
      <c r="M419" s="55">
        <v>0.75</v>
      </c>
      <c r="N419" s="289">
        <v>1</v>
      </c>
      <c r="O419" s="503"/>
      <c r="P419" s="503"/>
      <c r="Q419" s="64"/>
      <c r="R419" s="395"/>
      <c r="S419" s="525"/>
      <c r="T419" s="295">
        <v>0.75</v>
      </c>
      <c r="U419" s="171" t="s">
        <v>2008</v>
      </c>
      <c r="V419" s="171" t="s">
        <v>2009</v>
      </c>
      <c r="W419" s="11" t="str">
        <f t="shared" si="79"/>
        <v>En gestión</v>
      </c>
      <c r="X419" s="11" t="str">
        <f t="shared" si="78"/>
        <v>En gestión</v>
      </c>
      <c r="Y419" s="543"/>
      <c r="Z419" s="527"/>
      <c r="AA419" s="527"/>
      <c r="AB419" s="529"/>
      <c r="AC419" s="529"/>
      <c r="AD419" s="750"/>
      <c r="AE419" s="519"/>
      <c r="AF419" s="521"/>
      <c r="AG419" s="521"/>
      <c r="AH419" s="503"/>
      <c r="AI419" s="498"/>
      <c r="AJ419" s="501"/>
      <c r="AK419" s="516"/>
      <c r="AL419" s="516"/>
      <c r="AM419" s="516"/>
      <c r="AN419" s="516"/>
    </row>
    <row r="420" spans="2:40" customFormat="1" ht="120" customHeight="1" x14ac:dyDescent="0.25">
      <c r="B420" s="389"/>
      <c r="C420" s="391" t="s">
        <v>2010</v>
      </c>
      <c r="D420" s="397" t="s">
        <v>2011</v>
      </c>
      <c r="E420" s="397" t="s">
        <v>2012</v>
      </c>
      <c r="F420" s="112" t="s">
        <v>2013</v>
      </c>
      <c r="G420" s="113" t="s">
        <v>2014</v>
      </c>
      <c r="H420" s="187">
        <v>0.1</v>
      </c>
      <c r="I420" s="115">
        <v>44562</v>
      </c>
      <c r="J420" s="115">
        <v>44926</v>
      </c>
      <c r="K420" s="186">
        <v>0.1</v>
      </c>
      <c r="L420" s="105">
        <v>0.5</v>
      </c>
      <c r="M420" s="55">
        <v>0.75</v>
      </c>
      <c r="N420" s="289">
        <v>1</v>
      </c>
      <c r="O420" s="459">
        <v>172898000</v>
      </c>
      <c r="P420" s="459">
        <v>0</v>
      </c>
      <c r="Q420" s="64"/>
      <c r="R420" s="536">
        <v>0.56999999999999995</v>
      </c>
      <c r="S420" s="539" t="s">
        <v>2015</v>
      </c>
      <c r="T420" s="295">
        <v>1</v>
      </c>
      <c r="U420" s="233" t="s">
        <v>2016</v>
      </c>
      <c r="V420" s="231" t="s">
        <v>2017</v>
      </c>
      <c r="W420" s="11" t="str">
        <f t="shared" si="79"/>
        <v>En gestión</v>
      </c>
      <c r="X420" s="11" t="str">
        <f t="shared" si="78"/>
        <v>Terminado</v>
      </c>
      <c r="Y420" s="383" t="s">
        <v>2018</v>
      </c>
      <c r="Z420" s="526">
        <f>SUMPRODUCT(H420:H428,T420:T428)</f>
        <v>0.61250000000000004</v>
      </c>
      <c r="AA420" s="526">
        <f>SUMPRODUCT(H420:H428,T420:T428)</f>
        <v>0.61250000000000004</v>
      </c>
      <c r="AB420" s="528" t="str">
        <f>IF(AA420&lt;1%,"Sin iniciar",IF(AA420=100%,"Terminado","En gestión"))</f>
        <v>En gestión</v>
      </c>
      <c r="AC420" s="528" t="str">
        <f>IF(Z420&lt;1%,"Sin iniciar",IF(Z420=100%,"Terminado","En gestión"))</f>
        <v>En gestión</v>
      </c>
      <c r="AD420" s="749" t="s">
        <v>58</v>
      </c>
      <c r="AE420" s="518"/>
      <c r="AF420" s="520"/>
      <c r="AG420" s="520"/>
      <c r="AH420" s="459">
        <v>172898000</v>
      </c>
      <c r="AI420" s="496">
        <v>172898000</v>
      </c>
      <c r="AJ420" s="499">
        <v>48367609</v>
      </c>
      <c r="AK420" s="515" t="s">
        <v>1971</v>
      </c>
      <c r="AL420" s="515" t="s">
        <v>2019</v>
      </c>
      <c r="AM420" s="515" t="s">
        <v>2020</v>
      </c>
      <c r="AN420" s="515" t="s">
        <v>2021</v>
      </c>
    </row>
    <row r="421" spans="2:40" customFormat="1" ht="120" customHeight="1" x14ac:dyDescent="0.25">
      <c r="B421" s="389"/>
      <c r="C421" s="392"/>
      <c r="D421" s="399"/>
      <c r="E421" s="399"/>
      <c r="F421" s="112" t="s">
        <v>2022</v>
      </c>
      <c r="G421" s="113" t="s">
        <v>2023</v>
      </c>
      <c r="H421" s="187">
        <v>0.05</v>
      </c>
      <c r="I421" s="115">
        <v>44562</v>
      </c>
      <c r="J421" s="115">
        <v>44926</v>
      </c>
      <c r="K421" s="186">
        <v>0.1</v>
      </c>
      <c r="L421" s="105">
        <v>0.5</v>
      </c>
      <c r="M421" s="55">
        <v>0.75</v>
      </c>
      <c r="N421" s="289">
        <v>1</v>
      </c>
      <c r="O421" s="460"/>
      <c r="P421" s="460"/>
      <c r="Q421" s="64"/>
      <c r="R421" s="537"/>
      <c r="S421" s="540"/>
      <c r="T421" s="295">
        <v>1</v>
      </c>
      <c r="U421" s="209" t="s">
        <v>2024</v>
      </c>
      <c r="V421" s="232" t="s">
        <v>2025</v>
      </c>
      <c r="W421" s="11" t="str">
        <f t="shared" si="79"/>
        <v>En gestión</v>
      </c>
      <c r="X421" s="11" t="str">
        <f t="shared" si="78"/>
        <v>Terminado</v>
      </c>
      <c r="Y421" s="542"/>
      <c r="Z421" s="544"/>
      <c r="AA421" s="544"/>
      <c r="AB421" s="545"/>
      <c r="AC421" s="545"/>
      <c r="AD421" s="755"/>
      <c r="AE421" s="532"/>
      <c r="AF421" s="533"/>
      <c r="AG421" s="533"/>
      <c r="AH421" s="460"/>
      <c r="AI421" s="497"/>
      <c r="AJ421" s="500"/>
      <c r="AK421" s="515"/>
      <c r="AL421" s="515"/>
      <c r="AM421" s="515"/>
      <c r="AN421" s="515"/>
    </row>
    <row r="422" spans="2:40" customFormat="1" ht="120" customHeight="1" x14ac:dyDescent="0.25">
      <c r="B422" s="389"/>
      <c r="C422" s="392"/>
      <c r="D422" s="399"/>
      <c r="E422" s="399"/>
      <c r="F422" s="112" t="s">
        <v>2026</v>
      </c>
      <c r="G422" s="113" t="s">
        <v>2027</v>
      </c>
      <c r="H422" s="187">
        <v>0.05</v>
      </c>
      <c r="I422" s="115">
        <v>44562</v>
      </c>
      <c r="J422" s="115">
        <v>44926</v>
      </c>
      <c r="K422" s="186">
        <v>0.1</v>
      </c>
      <c r="L422" s="105">
        <v>0.5</v>
      </c>
      <c r="M422" s="55">
        <v>0.75</v>
      </c>
      <c r="N422" s="289">
        <v>1</v>
      </c>
      <c r="O422" s="460"/>
      <c r="P422" s="460"/>
      <c r="Q422" s="64"/>
      <c r="R422" s="537"/>
      <c r="S422" s="540"/>
      <c r="T422" s="295">
        <v>1</v>
      </c>
      <c r="U422" s="209" t="s">
        <v>2028</v>
      </c>
      <c r="V422" s="232" t="s">
        <v>2029</v>
      </c>
      <c r="W422" s="11" t="str">
        <f t="shared" si="79"/>
        <v>En gestión</v>
      </c>
      <c r="X422" s="11" t="str">
        <f t="shared" si="78"/>
        <v>Terminado</v>
      </c>
      <c r="Y422" s="542"/>
      <c r="Z422" s="544"/>
      <c r="AA422" s="544"/>
      <c r="AB422" s="545"/>
      <c r="AC422" s="545"/>
      <c r="AD422" s="755"/>
      <c r="AE422" s="532"/>
      <c r="AF422" s="533"/>
      <c r="AG422" s="533"/>
      <c r="AH422" s="460"/>
      <c r="AI422" s="497"/>
      <c r="AJ422" s="500"/>
      <c r="AK422" s="515"/>
      <c r="AL422" s="515"/>
      <c r="AM422" s="515"/>
      <c r="AN422" s="515"/>
    </row>
    <row r="423" spans="2:40" customFormat="1" ht="120" customHeight="1" x14ac:dyDescent="0.25">
      <c r="B423" s="389"/>
      <c r="C423" s="392"/>
      <c r="D423" s="399"/>
      <c r="E423" s="399"/>
      <c r="F423" s="112" t="s">
        <v>2030</v>
      </c>
      <c r="G423" s="113" t="s">
        <v>2031</v>
      </c>
      <c r="H423" s="187">
        <v>0.1</v>
      </c>
      <c r="I423" s="115">
        <v>44562</v>
      </c>
      <c r="J423" s="115">
        <v>44926</v>
      </c>
      <c r="K423" s="186">
        <v>0.1</v>
      </c>
      <c r="L423" s="105">
        <v>0.5</v>
      </c>
      <c r="M423" s="55">
        <v>0.75</v>
      </c>
      <c r="N423" s="289">
        <v>1</v>
      </c>
      <c r="O423" s="460"/>
      <c r="P423" s="460"/>
      <c r="Q423" s="64"/>
      <c r="R423" s="537"/>
      <c r="S423" s="540"/>
      <c r="T423" s="295">
        <v>0.75</v>
      </c>
      <c r="U423" s="209" t="s">
        <v>2032</v>
      </c>
      <c r="V423" s="232" t="s">
        <v>2033</v>
      </c>
      <c r="W423" s="11" t="str">
        <f t="shared" si="79"/>
        <v>En gestión</v>
      </c>
      <c r="X423" s="11" t="str">
        <f t="shared" si="78"/>
        <v>En gestión</v>
      </c>
      <c r="Y423" s="542"/>
      <c r="Z423" s="544"/>
      <c r="AA423" s="544"/>
      <c r="AB423" s="545"/>
      <c r="AC423" s="545"/>
      <c r="AD423" s="415" t="s">
        <v>2044</v>
      </c>
      <c r="AE423" s="532"/>
      <c r="AF423" s="533"/>
      <c r="AG423" s="533"/>
      <c r="AH423" s="460"/>
      <c r="AI423" s="497"/>
      <c r="AJ423" s="500"/>
      <c r="AK423" s="515"/>
      <c r="AL423" s="515"/>
      <c r="AM423" s="515"/>
      <c r="AN423" s="515"/>
    </row>
    <row r="424" spans="2:40" customFormat="1" ht="120" customHeight="1" x14ac:dyDescent="0.25">
      <c r="B424" s="389"/>
      <c r="C424" s="392"/>
      <c r="D424" s="399"/>
      <c r="E424" s="399"/>
      <c r="F424" s="112" t="s">
        <v>2034</v>
      </c>
      <c r="G424" s="113" t="s">
        <v>2035</v>
      </c>
      <c r="H424" s="187">
        <v>0.15</v>
      </c>
      <c r="I424" s="115">
        <v>44562</v>
      </c>
      <c r="J424" s="115">
        <v>44926</v>
      </c>
      <c r="K424" s="186">
        <v>0.1</v>
      </c>
      <c r="L424" s="105">
        <v>0.5</v>
      </c>
      <c r="M424" s="55">
        <v>0.75</v>
      </c>
      <c r="N424" s="289">
        <v>1</v>
      </c>
      <c r="O424" s="460"/>
      <c r="P424" s="460"/>
      <c r="Q424" s="64"/>
      <c r="R424" s="537"/>
      <c r="S424" s="540"/>
      <c r="T424" s="295">
        <v>0.75</v>
      </c>
      <c r="U424" s="209" t="s">
        <v>2036</v>
      </c>
      <c r="V424" s="232" t="s">
        <v>2037</v>
      </c>
      <c r="W424" s="11" t="str">
        <f t="shared" si="79"/>
        <v>En gestión</v>
      </c>
      <c r="X424" s="11" t="str">
        <f t="shared" si="78"/>
        <v>En gestión</v>
      </c>
      <c r="Y424" s="542"/>
      <c r="Z424" s="544"/>
      <c r="AA424" s="544"/>
      <c r="AB424" s="545"/>
      <c r="AC424" s="545"/>
      <c r="AD424" s="415"/>
      <c r="AE424" s="532"/>
      <c r="AF424" s="533"/>
      <c r="AG424" s="533"/>
      <c r="AH424" s="460"/>
      <c r="AI424" s="497"/>
      <c r="AJ424" s="500"/>
      <c r="AK424" s="515"/>
      <c r="AL424" s="515"/>
      <c r="AM424" s="515"/>
      <c r="AN424" s="515"/>
    </row>
    <row r="425" spans="2:40" customFormat="1" ht="120" customHeight="1" x14ac:dyDescent="0.25">
      <c r="B425" s="389"/>
      <c r="C425" s="392"/>
      <c r="D425" s="399"/>
      <c r="E425" s="399"/>
      <c r="F425" s="112" t="s">
        <v>2038</v>
      </c>
      <c r="G425" s="113" t="s">
        <v>2039</v>
      </c>
      <c r="H425" s="187">
        <v>0.15</v>
      </c>
      <c r="I425" s="115">
        <v>44562</v>
      </c>
      <c r="J425" s="115">
        <v>44926</v>
      </c>
      <c r="K425" s="186">
        <v>0.1</v>
      </c>
      <c r="L425" s="105">
        <v>0.5</v>
      </c>
      <c r="M425" s="55">
        <v>0.75</v>
      </c>
      <c r="N425" s="289">
        <v>1</v>
      </c>
      <c r="O425" s="460"/>
      <c r="P425" s="460"/>
      <c r="Q425" s="64"/>
      <c r="R425" s="537"/>
      <c r="S425" s="540"/>
      <c r="T425" s="295">
        <v>0.75</v>
      </c>
      <c r="U425" s="209" t="s">
        <v>2040</v>
      </c>
      <c r="V425" s="209" t="s">
        <v>2041</v>
      </c>
      <c r="W425" s="11" t="str">
        <f t="shared" si="79"/>
        <v>En gestión</v>
      </c>
      <c r="X425" s="11" t="str">
        <f t="shared" si="78"/>
        <v>En gestión</v>
      </c>
      <c r="Y425" s="543"/>
      <c r="Z425" s="544"/>
      <c r="AA425" s="544"/>
      <c r="AB425" s="545"/>
      <c r="AC425" s="545"/>
      <c r="AD425" s="415"/>
      <c r="AE425" s="532"/>
      <c r="AF425" s="533"/>
      <c r="AG425" s="533"/>
      <c r="AH425" s="460"/>
      <c r="AI425" s="497"/>
      <c r="AJ425" s="500"/>
      <c r="AK425" s="515"/>
      <c r="AL425" s="515"/>
      <c r="AM425" s="515"/>
      <c r="AN425" s="515"/>
    </row>
    <row r="426" spans="2:40" customFormat="1" ht="120" customHeight="1" x14ac:dyDescent="0.25">
      <c r="B426" s="389"/>
      <c r="C426" s="392"/>
      <c r="D426" s="399"/>
      <c r="E426" s="399"/>
      <c r="F426" s="112" t="s">
        <v>2042</v>
      </c>
      <c r="G426" s="113" t="s">
        <v>2043</v>
      </c>
      <c r="H426" s="187">
        <v>0.15</v>
      </c>
      <c r="I426" s="115">
        <v>44562</v>
      </c>
      <c r="J426" s="115">
        <v>44926</v>
      </c>
      <c r="K426" s="186">
        <v>0.1</v>
      </c>
      <c r="L426" s="105">
        <v>0.5</v>
      </c>
      <c r="M426" s="55">
        <v>0.75</v>
      </c>
      <c r="N426" s="289">
        <v>1</v>
      </c>
      <c r="O426" s="460"/>
      <c r="P426" s="460"/>
      <c r="Q426" s="64"/>
      <c r="R426" s="537"/>
      <c r="S426" s="540"/>
      <c r="T426" s="295">
        <v>0</v>
      </c>
      <c r="U426" s="171" t="s">
        <v>2044</v>
      </c>
      <c r="V426" s="209" t="s">
        <v>58</v>
      </c>
      <c r="W426" s="11" t="str">
        <f t="shared" si="79"/>
        <v>En gestión</v>
      </c>
      <c r="X426" s="11" t="str">
        <f t="shared" si="78"/>
        <v>Sin iniciar</v>
      </c>
      <c r="Y426" s="171" t="s">
        <v>2044</v>
      </c>
      <c r="Z426" s="544"/>
      <c r="AA426" s="544"/>
      <c r="AB426" s="545"/>
      <c r="AC426" s="545"/>
      <c r="AD426" s="349"/>
      <c r="AE426" s="532"/>
      <c r="AF426" s="533"/>
      <c r="AG426" s="533"/>
      <c r="AH426" s="460"/>
      <c r="AI426" s="497"/>
      <c r="AJ426" s="500"/>
      <c r="AK426" s="515"/>
      <c r="AL426" s="515"/>
      <c r="AM426" s="515"/>
      <c r="AN426" s="515"/>
    </row>
    <row r="427" spans="2:40" customFormat="1" ht="120" customHeight="1" x14ac:dyDescent="0.25">
      <c r="B427" s="389"/>
      <c r="C427" s="392"/>
      <c r="D427" s="399"/>
      <c r="E427" s="399"/>
      <c r="F427" s="112" t="s">
        <v>2045</v>
      </c>
      <c r="G427" s="113" t="s">
        <v>2046</v>
      </c>
      <c r="H427" s="187">
        <v>0.15</v>
      </c>
      <c r="I427" s="115">
        <v>44562</v>
      </c>
      <c r="J427" s="115">
        <v>44926</v>
      </c>
      <c r="K427" s="186">
        <v>0.1</v>
      </c>
      <c r="L427" s="105">
        <v>0.5</v>
      </c>
      <c r="M427" s="55">
        <v>0.75</v>
      </c>
      <c r="N427" s="289">
        <v>1</v>
      </c>
      <c r="O427" s="460"/>
      <c r="P427" s="460"/>
      <c r="Q427" s="64"/>
      <c r="R427" s="537"/>
      <c r="S427" s="540"/>
      <c r="T427" s="295">
        <v>0.75</v>
      </c>
      <c r="U427" s="209" t="s">
        <v>2047</v>
      </c>
      <c r="V427" s="209" t="s">
        <v>2048</v>
      </c>
      <c r="W427" s="11" t="str">
        <f t="shared" si="79"/>
        <v>En gestión</v>
      </c>
      <c r="X427" s="11" t="str">
        <f t="shared" si="78"/>
        <v>En gestión</v>
      </c>
      <c r="Y427" s="257"/>
      <c r="Z427" s="544"/>
      <c r="AA427" s="544"/>
      <c r="AB427" s="545"/>
      <c r="AC427" s="545"/>
      <c r="AD427" s="215"/>
      <c r="AE427" s="532"/>
      <c r="AF427" s="533"/>
      <c r="AG427" s="533"/>
      <c r="AH427" s="460"/>
      <c r="AI427" s="497"/>
      <c r="AJ427" s="500"/>
      <c r="AK427" s="515"/>
      <c r="AL427" s="515"/>
      <c r="AM427" s="515"/>
      <c r="AN427" s="515"/>
    </row>
    <row r="428" spans="2:40" customFormat="1" ht="120" customHeight="1" x14ac:dyDescent="0.25">
      <c r="B428" s="389"/>
      <c r="C428" s="393"/>
      <c r="D428" s="398"/>
      <c r="E428" s="398"/>
      <c r="F428" s="112" t="s">
        <v>2049</v>
      </c>
      <c r="G428" s="113" t="s">
        <v>2050</v>
      </c>
      <c r="H428" s="187">
        <v>0.1</v>
      </c>
      <c r="I428" s="115">
        <v>44562</v>
      </c>
      <c r="J428" s="115">
        <v>44926</v>
      </c>
      <c r="K428" s="186">
        <v>0.1</v>
      </c>
      <c r="L428" s="105">
        <v>0.5</v>
      </c>
      <c r="M428" s="55">
        <v>0.75</v>
      </c>
      <c r="N428" s="289">
        <v>1</v>
      </c>
      <c r="O428" s="503"/>
      <c r="P428" s="503"/>
      <c r="Q428" s="64"/>
      <c r="R428" s="538"/>
      <c r="S428" s="541"/>
      <c r="T428" s="295">
        <v>0</v>
      </c>
      <c r="U428" s="171" t="s">
        <v>2051</v>
      </c>
      <c r="V428" s="232" t="s">
        <v>58</v>
      </c>
      <c r="W428" s="11" t="str">
        <f t="shared" si="79"/>
        <v>En gestión</v>
      </c>
      <c r="X428" s="11" t="str">
        <f t="shared" si="78"/>
        <v>Sin iniciar</v>
      </c>
      <c r="Y428" s="171" t="s">
        <v>2051</v>
      </c>
      <c r="Z428" s="527"/>
      <c r="AA428" s="527"/>
      <c r="AB428" s="529"/>
      <c r="AC428" s="529"/>
      <c r="AD428" s="217" t="s">
        <v>2051</v>
      </c>
      <c r="AE428" s="519"/>
      <c r="AF428" s="521"/>
      <c r="AG428" s="521"/>
      <c r="AH428" s="503"/>
      <c r="AI428" s="498"/>
      <c r="AJ428" s="501"/>
      <c r="AK428" s="516"/>
      <c r="AL428" s="516"/>
      <c r="AM428" s="516"/>
      <c r="AN428" s="516"/>
    </row>
    <row r="429" spans="2:40" customFormat="1" ht="120" customHeight="1" x14ac:dyDescent="0.25">
      <c r="B429" s="389"/>
      <c r="C429" s="391" t="s">
        <v>2052</v>
      </c>
      <c r="D429" s="402" t="s">
        <v>2053</v>
      </c>
      <c r="E429" s="397" t="s">
        <v>2054</v>
      </c>
      <c r="F429" s="112" t="s">
        <v>2055</v>
      </c>
      <c r="G429" s="189" t="s">
        <v>2056</v>
      </c>
      <c r="H429" s="187">
        <f>100%/5</f>
        <v>0.2</v>
      </c>
      <c r="I429" s="115">
        <v>44562</v>
      </c>
      <c r="J429" s="115">
        <v>44926</v>
      </c>
      <c r="K429" s="186">
        <v>0.1</v>
      </c>
      <c r="L429" s="105">
        <v>0.5</v>
      </c>
      <c r="M429" s="55">
        <v>0.75</v>
      </c>
      <c r="N429" s="289">
        <v>1</v>
      </c>
      <c r="O429" s="459">
        <v>80000000</v>
      </c>
      <c r="P429" s="459">
        <v>0</v>
      </c>
      <c r="Q429" s="64"/>
      <c r="R429" s="394">
        <v>0.77</v>
      </c>
      <c r="S429" s="524" t="s">
        <v>2057</v>
      </c>
      <c r="T429" s="295">
        <v>0.85</v>
      </c>
      <c r="U429" s="171" t="s">
        <v>2058</v>
      </c>
      <c r="V429" s="171" t="s">
        <v>2059</v>
      </c>
      <c r="W429" s="11" t="str">
        <f t="shared" si="79"/>
        <v>En gestión</v>
      </c>
      <c r="X429" s="11" t="str">
        <f t="shared" si="78"/>
        <v>En gestión</v>
      </c>
      <c r="Y429" s="348" t="s">
        <v>2060</v>
      </c>
      <c r="Z429" s="526">
        <f>SUMPRODUCT(H429:H433,T429:T433)</f>
        <v>0.76500000000000001</v>
      </c>
      <c r="AA429" s="526">
        <f>SUMPRODUCT(H429:H433,M429:M433)</f>
        <v>0.75000000000000011</v>
      </c>
      <c r="AB429" s="528" t="str">
        <f>IF(AA429&lt;1%,"Sin iniciar",IF(AA429=100%,"Terminado","En gestión"))</f>
        <v>En gestión</v>
      </c>
      <c r="AC429" s="528" t="str">
        <f>IF(Z429&lt;1%,"Sin iniciar",IF(Z429=100%,"Terminado","En gestión"))</f>
        <v>En gestión</v>
      </c>
      <c r="AD429" s="348" t="s">
        <v>2070</v>
      </c>
      <c r="AE429" s="518"/>
      <c r="AF429" s="520"/>
      <c r="AG429" s="520"/>
      <c r="AH429" s="459">
        <v>80000000</v>
      </c>
      <c r="AI429" s="496">
        <v>80000000</v>
      </c>
      <c r="AJ429" s="499">
        <v>80000000</v>
      </c>
      <c r="AK429" s="515" t="s">
        <v>1971</v>
      </c>
      <c r="AL429" s="515" t="s">
        <v>2019</v>
      </c>
      <c r="AM429" s="515" t="s">
        <v>2020</v>
      </c>
      <c r="AN429" s="515" t="s">
        <v>2061</v>
      </c>
    </row>
    <row r="430" spans="2:40" customFormat="1" ht="120" customHeight="1" x14ac:dyDescent="0.25">
      <c r="B430" s="389"/>
      <c r="C430" s="392"/>
      <c r="D430" s="403"/>
      <c r="E430" s="399"/>
      <c r="F430" s="112" t="s">
        <v>2062</v>
      </c>
      <c r="G430" s="189" t="s">
        <v>2063</v>
      </c>
      <c r="H430" s="187">
        <v>0.2</v>
      </c>
      <c r="I430" s="115">
        <v>44562</v>
      </c>
      <c r="J430" s="115">
        <v>44926</v>
      </c>
      <c r="K430" s="186">
        <v>0.1</v>
      </c>
      <c r="L430" s="105">
        <v>0.5</v>
      </c>
      <c r="M430" s="55">
        <v>0.75</v>
      </c>
      <c r="N430" s="289">
        <v>1</v>
      </c>
      <c r="O430" s="460"/>
      <c r="P430" s="460"/>
      <c r="Q430" s="64"/>
      <c r="R430" s="534"/>
      <c r="S430" s="535"/>
      <c r="T430" s="295">
        <v>0.85</v>
      </c>
      <c r="U430" s="209" t="s">
        <v>2064</v>
      </c>
      <c r="V430" s="171" t="s">
        <v>2065</v>
      </c>
      <c r="W430" s="11" t="str">
        <f t="shared" si="79"/>
        <v>En gestión</v>
      </c>
      <c r="X430" s="11" t="str">
        <f t="shared" si="78"/>
        <v>En gestión</v>
      </c>
      <c r="Y430" s="415"/>
      <c r="Z430" s="544"/>
      <c r="AA430" s="544"/>
      <c r="AB430" s="545"/>
      <c r="AC430" s="545"/>
      <c r="AD430" s="415"/>
      <c r="AE430" s="532"/>
      <c r="AF430" s="533"/>
      <c r="AG430" s="533"/>
      <c r="AH430" s="460"/>
      <c r="AI430" s="497"/>
      <c r="AJ430" s="500"/>
      <c r="AK430" s="515"/>
      <c r="AL430" s="515"/>
      <c r="AM430" s="515"/>
      <c r="AN430" s="515"/>
    </row>
    <row r="431" spans="2:40" customFormat="1" ht="120" customHeight="1" x14ac:dyDescent="0.25">
      <c r="B431" s="389"/>
      <c r="C431" s="392"/>
      <c r="D431" s="403"/>
      <c r="E431" s="399"/>
      <c r="F431" s="112" t="s">
        <v>2066</v>
      </c>
      <c r="G431" s="189" t="s">
        <v>2067</v>
      </c>
      <c r="H431" s="187">
        <v>0.2</v>
      </c>
      <c r="I431" s="115">
        <v>44562</v>
      </c>
      <c r="J431" s="115">
        <v>44926</v>
      </c>
      <c r="K431" s="186">
        <v>0.1</v>
      </c>
      <c r="L431" s="105">
        <v>0.5</v>
      </c>
      <c r="M431" s="55">
        <v>0.75</v>
      </c>
      <c r="N431" s="289">
        <v>1</v>
      </c>
      <c r="O431" s="460"/>
      <c r="P431" s="460"/>
      <c r="Q431" s="64"/>
      <c r="R431" s="534"/>
      <c r="S431" s="535"/>
      <c r="T431" s="295">
        <v>0.375</v>
      </c>
      <c r="U431" s="209" t="s">
        <v>2068</v>
      </c>
      <c r="V431" s="171" t="s">
        <v>2069</v>
      </c>
      <c r="W431" s="11" t="str">
        <f t="shared" si="79"/>
        <v>En gestión</v>
      </c>
      <c r="X431" s="11" t="str">
        <f t="shared" si="78"/>
        <v>En gestión</v>
      </c>
      <c r="Y431" s="415"/>
      <c r="Z431" s="544"/>
      <c r="AA431" s="544"/>
      <c r="AB431" s="545"/>
      <c r="AC431" s="545"/>
      <c r="AD431" s="415"/>
      <c r="AE431" s="532"/>
      <c r="AF431" s="533"/>
      <c r="AG431" s="533"/>
      <c r="AH431" s="460"/>
      <c r="AI431" s="497"/>
      <c r="AJ431" s="500"/>
      <c r="AK431" s="515"/>
      <c r="AL431" s="515"/>
      <c r="AM431" s="515"/>
      <c r="AN431" s="515"/>
    </row>
    <row r="432" spans="2:40" customFormat="1" ht="120" customHeight="1" x14ac:dyDescent="0.25">
      <c r="B432" s="389"/>
      <c r="C432" s="392"/>
      <c r="D432" s="403"/>
      <c r="E432" s="399"/>
      <c r="F432" s="112" t="s">
        <v>2071</v>
      </c>
      <c r="G432" s="190" t="s">
        <v>2072</v>
      </c>
      <c r="H432" s="187">
        <v>0.2</v>
      </c>
      <c r="I432" s="115">
        <v>44562</v>
      </c>
      <c r="J432" s="115">
        <v>44926</v>
      </c>
      <c r="K432" s="186">
        <v>0.1</v>
      </c>
      <c r="L432" s="105">
        <v>0.5</v>
      </c>
      <c r="M432" s="55">
        <v>0.75</v>
      </c>
      <c r="N432" s="289">
        <v>1</v>
      </c>
      <c r="O432" s="460"/>
      <c r="P432" s="460"/>
      <c r="Q432" s="64"/>
      <c r="R432" s="534"/>
      <c r="S432" s="535"/>
      <c r="T432" s="295">
        <v>1</v>
      </c>
      <c r="U432" s="236" t="s">
        <v>2073</v>
      </c>
      <c r="V432" s="215" t="s">
        <v>2074</v>
      </c>
      <c r="W432" s="11" t="str">
        <f t="shared" si="79"/>
        <v>En gestión</v>
      </c>
      <c r="X432" s="11" t="str">
        <f t="shared" si="78"/>
        <v>Terminado</v>
      </c>
      <c r="Y432" s="415"/>
      <c r="Z432" s="544"/>
      <c r="AA432" s="544"/>
      <c r="AB432" s="545"/>
      <c r="AC432" s="545"/>
      <c r="AD432" s="415"/>
      <c r="AE432" s="532"/>
      <c r="AF432" s="533"/>
      <c r="AG432" s="533"/>
      <c r="AH432" s="460"/>
      <c r="AI432" s="497"/>
      <c r="AJ432" s="500"/>
      <c r="AK432" s="515"/>
      <c r="AL432" s="515"/>
      <c r="AM432" s="515"/>
      <c r="AN432" s="515"/>
    </row>
    <row r="433" spans="2:40" customFormat="1" ht="120" customHeight="1" x14ac:dyDescent="0.25">
      <c r="B433" s="389"/>
      <c r="C433" s="393"/>
      <c r="D433" s="404"/>
      <c r="E433" s="398"/>
      <c r="F433" s="112" t="s">
        <v>2075</v>
      </c>
      <c r="G433" s="189" t="s">
        <v>2076</v>
      </c>
      <c r="H433" s="187">
        <v>0.2</v>
      </c>
      <c r="I433" s="115">
        <v>44562</v>
      </c>
      <c r="J433" s="115">
        <v>44926</v>
      </c>
      <c r="K433" s="186">
        <v>0.1</v>
      </c>
      <c r="L433" s="105">
        <v>0.5</v>
      </c>
      <c r="M433" s="55">
        <v>0.75</v>
      </c>
      <c r="N433" s="289">
        <v>1</v>
      </c>
      <c r="O433" s="503"/>
      <c r="P433" s="503"/>
      <c r="Q433" s="64"/>
      <c r="R433" s="395"/>
      <c r="S433" s="525"/>
      <c r="T433" s="307">
        <v>0.75</v>
      </c>
      <c r="U433" s="171" t="s">
        <v>2077</v>
      </c>
      <c r="V433" s="215" t="s">
        <v>2078</v>
      </c>
      <c r="W433" s="11" t="str">
        <f t="shared" si="79"/>
        <v>En gestión</v>
      </c>
      <c r="X433" s="11" t="str">
        <f t="shared" si="78"/>
        <v>En gestión</v>
      </c>
      <c r="Y433" s="349"/>
      <c r="Z433" s="671"/>
      <c r="AA433" s="671"/>
      <c r="AB433" s="529"/>
      <c r="AC433" s="529"/>
      <c r="AD433" s="349"/>
      <c r="AE433" s="519"/>
      <c r="AF433" s="521"/>
      <c r="AG433" s="521"/>
      <c r="AH433" s="503"/>
      <c r="AI433" s="498"/>
      <c r="AJ433" s="501"/>
      <c r="AK433" s="516"/>
      <c r="AL433" s="516"/>
      <c r="AM433" s="516"/>
      <c r="AN433" s="516"/>
    </row>
    <row r="434" spans="2:40" customFormat="1" ht="120" customHeight="1" x14ac:dyDescent="0.25">
      <c r="B434" s="389"/>
      <c r="C434" s="131" t="s">
        <v>2079</v>
      </c>
      <c r="D434" s="191" t="s">
        <v>2080</v>
      </c>
      <c r="E434" s="191" t="s">
        <v>2081</v>
      </c>
      <c r="F434" s="112" t="s">
        <v>2082</v>
      </c>
      <c r="G434" s="113" t="s">
        <v>2083</v>
      </c>
      <c r="H434" s="187">
        <v>0.4</v>
      </c>
      <c r="I434" s="115">
        <v>44562</v>
      </c>
      <c r="J434" s="115">
        <v>44926</v>
      </c>
      <c r="K434" s="186">
        <v>0.1</v>
      </c>
      <c r="L434" s="105">
        <v>0.5</v>
      </c>
      <c r="M434" s="55">
        <v>0.75</v>
      </c>
      <c r="N434" s="289">
        <v>1</v>
      </c>
      <c r="O434" s="459">
        <v>127200000</v>
      </c>
      <c r="P434" s="459">
        <v>0</v>
      </c>
      <c r="Q434" s="64"/>
      <c r="R434" s="394">
        <v>0.75</v>
      </c>
      <c r="S434" s="524" t="s">
        <v>2084</v>
      </c>
      <c r="T434" s="295">
        <v>0.75</v>
      </c>
      <c r="U434" s="233" t="s">
        <v>2085</v>
      </c>
      <c r="V434" s="215" t="s">
        <v>2086</v>
      </c>
      <c r="W434" s="11" t="str">
        <f t="shared" si="79"/>
        <v>En gestión</v>
      </c>
      <c r="X434" s="11" t="str">
        <f t="shared" si="78"/>
        <v>En gestión</v>
      </c>
      <c r="Y434" s="872" t="s">
        <v>2084</v>
      </c>
      <c r="Z434" s="636">
        <f>SUMPRODUCT(H434:H436,T434:T436)</f>
        <v>0.75</v>
      </c>
      <c r="AA434" s="636">
        <f>SUMPRODUCT(H434:H436,M434:M436)</f>
        <v>0.75</v>
      </c>
      <c r="AB434" s="639" t="str">
        <f>IF(AA434&lt;1%,"Sin iniciar",IF(AA434=100%,"Terminado","En gestión"))</f>
        <v>En gestión</v>
      </c>
      <c r="AC434" s="528" t="str">
        <f>IF(Z434&lt;1%,"Sin iniciar",IF(Z434=100%,"Terminado","En gestión"))</f>
        <v>En gestión</v>
      </c>
      <c r="AD434" s="749"/>
      <c r="AE434" s="518"/>
      <c r="AF434" s="520"/>
      <c r="AG434" s="520"/>
      <c r="AH434" s="459">
        <v>127200000</v>
      </c>
      <c r="AI434" s="496">
        <v>127200000</v>
      </c>
      <c r="AJ434" s="499">
        <v>127200000</v>
      </c>
      <c r="AK434" s="515" t="s">
        <v>1971</v>
      </c>
      <c r="AL434" s="515" t="s">
        <v>2019</v>
      </c>
      <c r="AM434" s="515" t="s">
        <v>2020</v>
      </c>
      <c r="AN434" s="515" t="s">
        <v>2087</v>
      </c>
    </row>
    <row r="435" spans="2:40" customFormat="1" ht="120" customHeight="1" x14ac:dyDescent="0.25">
      <c r="B435" s="389"/>
      <c r="C435" s="192"/>
      <c r="D435" s="193"/>
      <c r="E435" s="193"/>
      <c r="F435" s="112" t="s">
        <v>2088</v>
      </c>
      <c r="G435" s="113" t="s">
        <v>2089</v>
      </c>
      <c r="H435" s="187">
        <v>0.3</v>
      </c>
      <c r="I435" s="115">
        <v>44562</v>
      </c>
      <c r="J435" s="115">
        <v>44926</v>
      </c>
      <c r="K435" s="186">
        <v>0.1</v>
      </c>
      <c r="L435" s="105">
        <v>0.5</v>
      </c>
      <c r="M435" s="55">
        <v>0.75</v>
      </c>
      <c r="N435" s="289">
        <v>1</v>
      </c>
      <c r="O435" s="460"/>
      <c r="P435" s="460"/>
      <c r="Q435" s="64"/>
      <c r="R435" s="534"/>
      <c r="S435" s="535"/>
      <c r="T435" s="295">
        <v>0.75</v>
      </c>
      <c r="U435" s="233" t="s">
        <v>2085</v>
      </c>
      <c r="V435" s="215" t="s">
        <v>2086</v>
      </c>
      <c r="W435" s="11" t="str">
        <f t="shared" si="79"/>
        <v>En gestión</v>
      </c>
      <c r="X435" s="11" t="str">
        <f t="shared" si="78"/>
        <v>En gestión</v>
      </c>
      <c r="Y435" s="873"/>
      <c r="Z435" s="637"/>
      <c r="AA435" s="637"/>
      <c r="AB435" s="640"/>
      <c r="AC435" s="545"/>
      <c r="AD435" s="755"/>
      <c r="AE435" s="532"/>
      <c r="AF435" s="533"/>
      <c r="AG435" s="533"/>
      <c r="AH435" s="460"/>
      <c r="AI435" s="497"/>
      <c r="AJ435" s="500"/>
      <c r="AK435" s="515"/>
      <c r="AL435" s="515"/>
      <c r="AM435" s="515"/>
      <c r="AN435" s="515"/>
    </row>
    <row r="436" spans="2:40" customFormat="1" ht="120" customHeight="1" x14ac:dyDescent="0.25">
      <c r="B436" s="389"/>
      <c r="C436" s="106"/>
      <c r="D436" s="107"/>
      <c r="E436" s="107"/>
      <c r="F436" s="112" t="s">
        <v>2090</v>
      </c>
      <c r="G436" s="113" t="s">
        <v>2091</v>
      </c>
      <c r="H436" s="187">
        <v>0.3</v>
      </c>
      <c r="I436" s="115">
        <v>44562</v>
      </c>
      <c r="J436" s="115">
        <v>44926</v>
      </c>
      <c r="K436" s="186">
        <v>0.1</v>
      </c>
      <c r="L436" s="105">
        <v>0.5</v>
      </c>
      <c r="M436" s="55">
        <v>0.75</v>
      </c>
      <c r="N436" s="289">
        <v>1</v>
      </c>
      <c r="O436" s="503"/>
      <c r="P436" s="503"/>
      <c r="Q436" s="64"/>
      <c r="R436" s="395"/>
      <c r="S436" s="525"/>
      <c r="T436" s="295">
        <v>0.75</v>
      </c>
      <c r="U436" s="243" t="s">
        <v>2092</v>
      </c>
      <c r="V436" s="215" t="s">
        <v>2093</v>
      </c>
      <c r="W436" s="11" t="str">
        <f t="shared" si="79"/>
        <v>En gestión</v>
      </c>
      <c r="X436" s="11" t="str">
        <f t="shared" si="78"/>
        <v>En gestión</v>
      </c>
      <c r="Y436" s="874"/>
      <c r="Z436" s="638"/>
      <c r="AA436" s="638"/>
      <c r="AB436" s="641"/>
      <c r="AC436" s="529"/>
      <c r="AD436" s="750"/>
      <c r="AE436" s="519"/>
      <c r="AF436" s="521"/>
      <c r="AG436" s="521"/>
      <c r="AH436" s="503"/>
      <c r="AI436" s="498"/>
      <c r="AJ436" s="501"/>
      <c r="AK436" s="516"/>
      <c r="AL436" s="516"/>
      <c r="AM436" s="516"/>
      <c r="AN436" s="516"/>
    </row>
    <row r="437" spans="2:40" customFormat="1" ht="120" customHeight="1" x14ac:dyDescent="0.25">
      <c r="B437" s="389"/>
      <c r="C437" s="391" t="s">
        <v>2094</v>
      </c>
      <c r="D437" s="402" t="s">
        <v>2095</v>
      </c>
      <c r="E437" s="397" t="s">
        <v>2096</v>
      </c>
      <c r="F437" s="112" t="s">
        <v>2097</v>
      </c>
      <c r="G437" s="189" t="s">
        <v>2098</v>
      </c>
      <c r="H437" s="187">
        <v>0.5</v>
      </c>
      <c r="I437" s="115">
        <v>44562</v>
      </c>
      <c r="J437" s="115">
        <v>44926</v>
      </c>
      <c r="K437" s="186">
        <v>0.1</v>
      </c>
      <c r="L437" s="105">
        <v>0.5</v>
      </c>
      <c r="M437" s="55">
        <v>0.75</v>
      </c>
      <c r="N437" s="289">
        <v>1</v>
      </c>
      <c r="O437" s="459">
        <v>46800000</v>
      </c>
      <c r="P437" s="459">
        <v>0</v>
      </c>
      <c r="Q437" s="64"/>
      <c r="R437" s="394">
        <v>0.95</v>
      </c>
      <c r="S437" s="524" t="s">
        <v>2099</v>
      </c>
      <c r="T437" s="295">
        <v>1</v>
      </c>
      <c r="U437" s="233" t="s">
        <v>2100</v>
      </c>
      <c r="V437" s="171" t="s">
        <v>2101</v>
      </c>
      <c r="W437" s="11" t="str">
        <f t="shared" si="79"/>
        <v>En gestión</v>
      </c>
      <c r="X437" s="11" t="str">
        <f t="shared" si="78"/>
        <v>Terminado</v>
      </c>
      <c r="Y437" s="348" t="s">
        <v>2102</v>
      </c>
      <c r="Z437" s="824">
        <f>SUMPRODUCT(H437:H438,T437:T438)</f>
        <v>0.95</v>
      </c>
      <c r="AA437" s="824">
        <f>SUMPRODUCT(H437:H438,M437:M438)</f>
        <v>0.75</v>
      </c>
      <c r="AB437" s="528" t="str">
        <f>IF(AA437&lt;1%,"Sin iniciar",IF(AA437=100%,"Terminado","En gestión"))</f>
        <v>En gestión</v>
      </c>
      <c r="AC437" s="528" t="str">
        <f>IF(Z437&lt;1%,"Sin iniciar",IF(Z437=100%,"Terminado","En gestión"))</f>
        <v>En gestión</v>
      </c>
      <c r="AD437" s="246"/>
      <c r="AE437" s="518"/>
      <c r="AF437" s="520"/>
      <c r="AG437" s="520"/>
      <c r="AH437" s="459">
        <v>46800000</v>
      </c>
      <c r="AI437" s="496">
        <v>46800000</v>
      </c>
      <c r="AJ437" s="499">
        <v>46800000</v>
      </c>
      <c r="AK437" s="515" t="s">
        <v>1971</v>
      </c>
      <c r="AL437" s="515" t="s">
        <v>2019</v>
      </c>
      <c r="AM437" s="515" t="s">
        <v>2020</v>
      </c>
      <c r="AN437" s="515" t="s">
        <v>2061</v>
      </c>
    </row>
    <row r="438" spans="2:40" customFormat="1" ht="120" customHeight="1" x14ac:dyDescent="0.25">
      <c r="B438" s="389"/>
      <c r="C438" s="393"/>
      <c r="D438" s="404"/>
      <c r="E438" s="398"/>
      <c r="F438" s="112" t="s">
        <v>2103</v>
      </c>
      <c r="G438" s="190" t="s">
        <v>2095</v>
      </c>
      <c r="H438" s="187">
        <v>0.5</v>
      </c>
      <c r="I438" s="115">
        <v>44562</v>
      </c>
      <c r="J438" s="115">
        <v>44926</v>
      </c>
      <c r="K438" s="186">
        <v>0.1</v>
      </c>
      <c r="L438" s="105">
        <v>0.5</v>
      </c>
      <c r="M438" s="55">
        <v>0.75</v>
      </c>
      <c r="N438" s="289">
        <v>1</v>
      </c>
      <c r="O438" s="503"/>
      <c r="P438" s="503"/>
      <c r="Q438" s="64"/>
      <c r="R438" s="395"/>
      <c r="S438" s="525"/>
      <c r="T438" s="295">
        <v>0.9</v>
      </c>
      <c r="U438" s="209" t="s">
        <v>2104</v>
      </c>
      <c r="V438" s="171" t="s">
        <v>2105</v>
      </c>
      <c r="W438" s="11" t="str">
        <f t="shared" si="79"/>
        <v>En gestión</v>
      </c>
      <c r="X438" s="11" t="str">
        <f t="shared" si="78"/>
        <v>En gestión</v>
      </c>
      <c r="Y438" s="349"/>
      <c r="Z438" s="527"/>
      <c r="AA438" s="527"/>
      <c r="AB438" s="529"/>
      <c r="AC438" s="529"/>
      <c r="AD438" s="247"/>
      <c r="AE438" s="519"/>
      <c r="AF438" s="521"/>
      <c r="AG438" s="521"/>
      <c r="AH438" s="503"/>
      <c r="AI438" s="530"/>
      <c r="AJ438" s="531"/>
      <c r="AK438" s="516"/>
      <c r="AL438" s="516"/>
      <c r="AM438" s="516"/>
      <c r="AN438" s="516"/>
    </row>
    <row r="439" spans="2:40" customFormat="1" ht="120" customHeight="1" x14ac:dyDescent="0.25">
      <c r="B439" s="389"/>
      <c r="C439" s="391" t="s">
        <v>2106</v>
      </c>
      <c r="D439" s="352" t="s">
        <v>2107</v>
      </c>
      <c r="E439" s="352" t="s">
        <v>2108</v>
      </c>
      <c r="F439" s="112" t="s">
        <v>2109</v>
      </c>
      <c r="G439" s="190" t="s">
        <v>2110</v>
      </c>
      <c r="H439" s="187">
        <v>0.5</v>
      </c>
      <c r="I439" s="115">
        <v>44562</v>
      </c>
      <c r="J439" s="115">
        <v>44926</v>
      </c>
      <c r="K439" s="186">
        <v>0.1</v>
      </c>
      <c r="L439" s="105">
        <v>0.5</v>
      </c>
      <c r="M439" s="55">
        <v>0.75</v>
      </c>
      <c r="N439" s="289">
        <v>1</v>
      </c>
      <c r="O439" s="517">
        <v>73800000</v>
      </c>
      <c r="P439" s="517">
        <v>0</v>
      </c>
      <c r="Q439" s="73"/>
      <c r="R439" s="394">
        <v>0.48</v>
      </c>
      <c r="S439" s="524" t="s">
        <v>2111</v>
      </c>
      <c r="T439" s="295">
        <v>0.2</v>
      </c>
      <c r="U439" s="235" t="s">
        <v>2112</v>
      </c>
      <c r="V439" s="171" t="s">
        <v>2113</v>
      </c>
      <c r="W439" s="11" t="str">
        <f t="shared" si="79"/>
        <v>En gestión</v>
      </c>
      <c r="X439" s="11" t="str">
        <f t="shared" si="78"/>
        <v>En gestión</v>
      </c>
      <c r="Y439" s="348" t="s">
        <v>2114</v>
      </c>
      <c r="Z439" s="526">
        <f>SUMPRODUCT(H439:H440,T439:T440)</f>
        <v>0.47499999999999998</v>
      </c>
      <c r="AA439" s="526">
        <f>SUMPRODUCT(H439:H440,M439:M440)</f>
        <v>0.75</v>
      </c>
      <c r="AB439" s="528" t="str">
        <f>IF(AA439&lt;1%,"Sin iniciar",IF(AA439=100%,"Terminado","En gestión"))</f>
        <v>En gestión</v>
      </c>
      <c r="AC439" s="528" t="str">
        <f>IF(Z439&lt;1%,"Sin iniciar",IF(Z439=100%,"Terminado","En gestión"))</f>
        <v>En gestión</v>
      </c>
      <c r="AD439" s="348" t="s">
        <v>2115</v>
      </c>
      <c r="AE439" s="518"/>
      <c r="AF439" s="520"/>
      <c r="AG439" s="520"/>
      <c r="AH439" s="517">
        <v>73800000</v>
      </c>
      <c r="AI439" s="522">
        <v>73800000</v>
      </c>
      <c r="AJ439" s="523">
        <v>73800000</v>
      </c>
      <c r="AK439" s="515" t="s">
        <v>1971</v>
      </c>
      <c r="AL439" s="515" t="s">
        <v>2019</v>
      </c>
      <c r="AM439" s="515" t="s">
        <v>2020</v>
      </c>
      <c r="AN439" s="515" t="s">
        <v>2061</v>
      </c>
    </row>
    <row r="440" spans="2:40" customFormat="1" ht="120" customHeight="1" x14ac:dyDescent="0.25">
      <c r="B440" s="389"/>
      <c r="C440" s="393"/>
      <c r="D440" s="354"/>
      <c r="E440" s="354"/>
      <c r="F440" s="112" t="s">
        <v>2116</v>
      </c>
      <c r="G440" s="189" t="s">
        <v>2117</v>
      </c>
      <c r="H440" s="187">
        <v>0.5</v>
      </c>
      <c r="I440" s="115">
        <v>44562</v>
      </c>
      <c r="J440" s="115">
        <v>44926</v>
      </c>
      <c r="K440" s="186">
        <v>0.1</v>
      </c>
      <c r="L440" s="105">
        <v>0.5</v>
      </c>
      <c r="M440" s="55">
        <v>0.75</v>
      </c>
      <c r="N440" s="289">
        <v>1</v>
      </c>
      <c r="O440" s="477"/>
      <c r="P440" s="477"/>
      <c r="Q440" s="73"/>
      <c r="R440" s="395"/>
      <c r="S440" s="525"/>
      <c r="T440" s="295">
        <v>0.75</v>
      </c>
      <c r="U440" s="236" t="s">
        <v>2118</v>
      </c>
      <c r="V440" s="171" t="s">
        <v>2119</v>
      </c>
      <c r="W440" s="11" t="str">
        <f t="shared" si="79"/>
        <v>En gestión</v>
      </c>
      <c r="X440" s="11" t="str">
        <f t="shared" si="78"/>
        <v>En gestión</v>
      </c>
      <c r="Y440" s="349"/>
      <c r="Z440" s="527"/>
      <c r="AA440" s="527"/>
      <c r="AB440" s="529"/>
      <c r="AC440" s="529"/>
      <c r="AD440" s="349"/>
      <c r="AE440" s="519"/>
      <c r="AF440" s="521"/>
      <c r="AG440" s="521"/>
      <c r="AH440" s="477"/>
      <c r="AI440" s="512"/>
      <c r="AJ440" s="514"/>
      <c r="AK440" s="516"/>
      <c r="AL440" s="516"/>
      <c r="AM440" s="516"/>
      <c r="AN440" s="516"/>
    </row>
    <row r="441" spans="2:40" customFormat="1" ht="120" customHeight="1" x14ac:dyDescent="0.25">
      <c r="B441" s="389"/>
      <c r="C441" s="400" t="s">
        <v>2120</v>
      </c>
      <c r="D441" s="352" t="s">
        <v>2121</v>
      </c>
      <c r="E441" s="352" t="s">
        <v>2096</v>
      </c>
      <c r="F441" s="112" t="s">
        <v>2122</v>
      </c>
      <c r="G441" s="189" t="s">
        <v>2123</v>
      </c>
      <c r="H441" s="187">
        <v>0.5</v>
      </c>
      <c r="I441" s="115">
        <v>44562</v>
      </c>
      <c r="J441" s="115">
        <v>44926</v>
      </c>
      <c r="K441" s="186">
        <v>0.1</v>
      </c>
      <c r="L441" s="105">
        <v>0.5</v>
      </c>
      <c r="M441" s="55">
        <v>0.75</v>
      </c>
      <c r="N441" s="289">
        <v>1</v>
      </c>
      <c r="O441" s="517">
        <v>72500000</v>
      </c>
      <c r="P441" s="517">
        <v>0</v>
      </c>
      <c r="Q441" s="73"/>
      <c r="R441" s="492">
        <v>0.88</v>
      </c>
      <c r="S441" s="494" t="s">
        <v>2124</v>
      </c>
      <c r="T441" s="295">
        <v>0.75</v>
      </c>
      <c r="U441" s="210" t="s">
        <v>2125</v>
      </c>
      <c r="V441" s="215" t="s">
        <v>2126</v>
      </c>
      <c r="W441" s="11" t="str">
        <f t="shared" si="79"/>
        <v>En gestión</v>
      </c>
      <c r="X441" s="11" t="str">
        <f t="shared" si="78"/>
        <v>En gestión</v>
      </c>
      <c r="Y441" s="256" t="s">
        <v>2124</v>
      </c>
      <c r="Z441" s="526">
        <f>SUMPRODUCT(H441:H442,T441:T442)</f>
        <v>0.875</v>
      </c>
      <c r="AA441" s="526">
        <f>SUMPRODUCT(H441:H442,M441:M442)</f>
        <v>0.75</v>
      </c>
      <c r="AB441" s="528" t="str">
        <f t="shared" ref="AB441:AB447" si="85">IF(AA441&lt;1%,"Sin iniciar",IF(AA441=100%,"Terminado","En gestión"))</f>
        <v>En gestión</v>
      </c>
      <c r="AC441" s="528" t="str">
        <f t="shared" ref="AC441:AC447" si="86">IF(Z441&lt;1%,"Sin iniciar",IF(Z441=100%,"Terminado","En gestión"))</f>
        <v>En gestión</v>
      </c>
      <c r="AD441" s="749" t="s">
        <v>58</v>
      </c>
      <c r="AE441" s="518"/>
      <c r="AF441" s="520"/>
      <c r="AG441" s="520"/>
      <c r="AH441" s="517">
        <v>72500000</v>
      </c>
      <c r="AI441" s="511">
        <v>72500000</v>
      </c>
      <c r="AJ441" s="513">
        <v>72500000</v>
      </c>
      <c r="AK441" s="515" t="s">
        <v>1971</v>
      </c>
      <c r="AL441" s="515" t="s">
        <v>2019</v>
      </c>
      <c r="AM441" s="515" t="s">
        <v>2020</v>
      </c>
      <c r="AN441" s="515" t="s">
        <v>2061</v>
      </c>
    </row>
    <row r="442" spans="2:40" customFormat="1" ht="120" customHeight="1" x14ac:dyDescent="0.25">
      <c r="B442" s="389"/>
      <c r="C442" s="401"/>
      <c r="D442" s="354"/>
      <c r="E442" s="354"/>
      <c r="F442" s="112" t="s">
        <v>2127</v>
      </c>
      <c r="G442" s="189" t="s">
        <v>2128</v>
      </c>
      <c r="H442" s="187">
        <v>0.5</v>
      </c>
      <c r="I442" s="115">
        <v>44562</v>
      </c>
      <c r="J442" s="115">
        <v>44926</v>
      </c>
      <c r="K442" s="186">
        <v>0.1</v>
      </c>
      <c r="L442" s="105">
        <v>0.5</v>
      </c>
      <c r="M442" s="55">
        <v>0.75</v>
      </c>
      <c r="N442" s="289">
        <v>1</v>
      </c>
      <c r="O442" s="477"/>
      <c r="P442" s="477"/>
      <c r="Q442" s="73"/>
      <c r="R442" s="493"/>
      <c r="S442" s="495"/>
      <c r="T442" s="295">
        <v>1</v>
      </c>
      <c r="U442" s="244" t="s">
        <v>2129</v>
      </c>
      <c r="V442" s="171" t="s">
        <v>2130</v>
      </c>
      <c r="W442" s="11" t="str">
        <f t="shared" si="79"/>
        <v>En gestión</v>
      </c>
      <c r="X442" s="11" t="str">
        <f t="shared" si="78"/>
        <v>Terminado</v>
      </c>
      <c r="Y442" s="167"/>
      <c r="Z442" s="875"/>
      <c r="AA442" s="875"/>
      <c r="AB442" s="529"/>
      <c r="AC442" s="529"/>
      <c r="AD442" s="750"/>
      <c r="AE442" s="519"/>
      <c r="AF442" s="521"/>
      <c r="AG442" s="521"/>
      <c r="AH442" s="477"/>
      <c r="AI442" s="512"/>
      <c r="AJ442" s="514"/>
      <c r="AK442" s="516"/>
      <c r="AL442" s="516"/>
      <c r="AM442" s="516"/>
      <c r="AN442" s="516"/>
    </row>
    <row r="443" spans="2:40" customFormat="1" ht="120" customHeight="1" x14ac:dyDescent="0.25">
      <c r="B443" s="389"/>
      <c r="C443" s="391" t="s">
        <v>2131</v>
      </c>
      <c r="D443" s="397" t="s">
        <v>2132</v>
      </c>
      <c r="E443" s="397" t="s">
        <v>2133</v>
      </c>
      <c r="F443" s="112" t="s">
        <v>2134</v>
      </c>
      <c r="G443" s="113" t="s">
        <v>2135</v>
      </c>
      <c r="H443" s="187">
        <v>0.3</v>
      </c>
      <c r="I443" s="115">
        <v>44593</v>
      </c>
      <c r="J443" s="115">
        <v>44773</v>
      </c>
      <c r="K443" s="186">
        <v>0.4</v>
      </c>
      <c r="L443" s="105">
        <v>0.95</v>
      </c>
      <c r="M443" s="55">
        <v>1</v>
      </c>
      <c r="N443" s="289">
        <v>1</v>
      </c>
      <c r="O443" s="459">
        <v>0</v>
      </c>
      <c r="P443" s="459">
        <v>377379192</v>
      </c>
      <c r="Q443" s="64"/>
      <c r="R443" s="492">
        <v>1</v>
      </c>
      <c r="S443" s="494" t="s">
        <v>2136</v>
      </c>
      <c r="T443" s="307">
        <v>1</v>
      </c>
      <c r="U443" s="171" t="s">
        <v>2137</v>
      </c>
      <c r="V443" s="171" t="s">
        <v>2138</v>
      </c>
      <c r="W443" s="11" t="str">
        <f t="shared" si="79"/>
        <v>Terminado</v>
      </c>
      <c r="X443" s="11" t="str">
        <f t="shared" si="78"/>
        <v>Terminado</v>
      </c>
      <c r="Y443" s="887" t="s">
        <v>2139</v>
      </c>
      <c r="Z443" s="582">
        <f>SUMPRODUCT(H443:H446,T443:T446)</f>
        <v>1</v>
      </c>
      <c r="AA443" s="883">
        <f>SUMPRODUCT(H443:H446,M443:M446)</f>
        <v>1</v>
      </c>
      <c r="AB443" s="528" t="str">
        <f t="shared" si="85"/>
        <v>Terminado</v>
      </c>
      <c r="AC443" s="528" t="str">
        <f t="shared" si="86"/>
        <v>Terminado</v>
      </c>
      <c r="AD443" s="509" t="s">
        <v>58</v>
      </c>
      <c r="AE443" s="459">
        <v>377379192</v>
      </c>
      <c r="AF443" s="504">
        <v>377379192</v>
      </c>
      <c r="AG443" s="504">
        <v>283034394</v>
      </c>
      <c r="AH443" s="397"/>
      <c r="AI443" s="496"/>
      <c r="AJ443" s="499"/>
      <c r="AK443" s="487" t="s">
        <v>724</v>
      </c>
      <c r="AL443" s="487" t="s">
        <v>724</v>
      </c>
      <c r="AM443" s="487" t="s">
        <v>724</v>
      </c>
      <c r="AN443" s="397"/>
    </row>
    <row r="444" spans="2:40" customFormat="1" ht="120" customHeight="1" x14ac:dyDescent="0.25">
      <c r="B444" s="389"/>
      <c r="C444" s="392"/>
      <c r="D444" s="399"/>
      <c r="E444" s="399"/>
      <c r="F444" s="112" t="s">
        <v>2140</v>
      </c>
      <c r="G444" s="113" t="s">
        <v>2141</v>
      </c>
      <c r="H444" s="187">
        <v>0.2</v>
      </c>
      <c r="I444" s="115">
        <v>44593</v>
      </c>
      <c r="J444" s="115">
        <v>44773</v>
      </c>
      <c r="K444" s="186">
        <v>0.6</v>
      </c>
      <c r="L444" s="105">
        <v>0.95</v>
      </c>
      <c r="M444" s="55">
        <v>1</v>
      </c>
      <c r="N444" s="289">
        <v>1</v>
      </c>
      <c r="O444" s="460"/>
      <c r="P444" s="460"/>
      <c r="Q444" s="64"/>
      <c r="R444" s="507"/>
      <c r="S444" s="508"/>
      <c r="T444" s="307">
        <v>1</v>
      </c>
      <c r="U444" s="171" t="s">
        <v>2142</v>
      </c>
      <c r="V444" s="171" t="s">
        <v>2143</v>
      </c>
      <c r="W444" s="11" t="str">
        <f t="shared" si="79"/>
        <v>Terminado</v>
      </c>
      <c r="X444" s="11" t="str">
        <f t="shared" si="78"/>
        <v>Terminado</v>
      </c>
      <c r="Y444" s="888"/>
      <c r="Z444" s="583"/>
      <c r="AA444" s="884"/>
      <c r="AB444" s="545"/>
      <c r="AC444" s="545"/>
      <c r="AD444" s="456"/>
      <c r="AE444" s="460"/>
      <c r="AF444" s="505"/>
      <c r="AG444" s="505"/>
      <c r="AH444" s="399"/>
      <c r="AI444" s="497"/>
      <c r="AJ444" s="500"/>
      <c r="AK444" s="487"/>
      <c r="AL444" s="487"/>
      <c r="AM444" s="487"/>
      <c r="AN444" s="399"/>
    </row>
    <row r="445" spans="2:40" customFormat="1" ht="120" customHeight="1" x14ac:dyDescent="0.25">
      <c r="B445" s="389"/>
      <c r="C445" s="392"/>
      <c r="D445" s="399"/>
      <c r="E445" s="399"/>
      <c r="F445" s="112" t="s">
        <v>2144</v>
      </c>
      <c r="G445" s="113" t="s">
        <v>2145</v>
      </c>
      <c r="H445" s="187">
        <v>0.2</v>
      </c>
      <c r="I445" s="115">
        <v>44562</v>
      </c>
      <c r="J445" s="115">
        <v>44773</v>
      </c>
      <c r="K445" s="186">
        <v>0.8</v>
      </c>
      <c r="L445" s="105">
        <v>1</v>
      </c>
      <c r="M445" s="55">
        <v>1</v>
      </c>
      <c r="N445" s="289">
        <v>1</v>
      </c>
      <c r="O445" s="460"/>
      <c r="P445" s="460"/>
      <c r="Q445" s="64"/>
      <c r="R445" s="507"/>
      <c r="S445" s="508"/>
      <c r="T445" s="307">
        <v>1</v>
      </c>
      <c r="U445" s="171" t="s">
        <v>2146</v>
      </c>
      <c r="V445" s="171" t="s">
        <v>2147</v>
      </c>
      <c r="W445" s="11" t="str">
        <f t="shared" si="79"/>
        <v>Terminado</v>
      </c>
      <c r="X445" s="11" t="str">
        <f t="shared" si="78"/>
        <v>Terminado</v>
      </c>
      <c r="Y445" s="888"/>
      <c r="Z445" s="583"/>
      <c r="AA445" s="884"/>
      <c r="AB445" s="545"/>
      <c r="AC445" s="545"/>
      <c r="AD445" s="456"/>
      <c r="AE445" s="460"/>
      <c r="AF445" s="505"/>
      <c r="AG445" s="505"/>
      <c r="AH445" s="399"/>
      <c r="AI445" s="497"/>
      <c r="AJ445" s="500"/>
      <c r="AK445" s="487"/>
      <c r="AL445" s="487"/>
      <c r="AM445" s="487"/>
      <c r="AN445" s="399"/>
    </row>
    <row r="446" spans="2:40" customFormat="1" ht="120" customHeight="1" x14ac:dyDescent="0.25">
      <c r="B446" s="389"/>
      <c r="C446" s="393"/>
      <c r="D446" s="398"/>
      <c r="E446" s="398"/>
      <c r="F446" s="112" t="s">
        <v>2148</v>
      </c>
      <c r="G446" s="194" t="s">
        <v>2149</v>
      </c>
      <c r="H446" s="187">
        <v>0.3</v>
      </c>
      <c r="I446" s="115">
        <v>44562</v>
      </c>
      <c r="J446" s="115">
        <v>44773</v>
      </c>
      <c r="K446" s="186">
        <v>0.4</v>
      </c>
      <c r="L446" s="105">
        <v>0.95</v>
      </c>
      <c r="M446" s="55">
        <v>1</v>
      </c>
      <c r="N446" s="289">
        <v>1</v>
      </c>
      <c r="O446" s="503"/>
      <c r="P446" s="503"/>
      <c r="Q446" s="64"/>
      <c r="R446" s="493"/>
      <c r="S446" s="495"/>
      <c r="T446" s="307">
        <v>1</v>
      </c>
      <c r="U446" s="171" t="s">
        <v>2150</v>
      </c>
      <c r="V446" s="171" t="s">
        <v>2151</v>
      </c>
      <c r="W446" s="11" t="str">
        <f t="shared" si="79"/>
        <v>Terminado</v>
      </c>
      <c r="X446" s="11" t="str">
        <f t="shared" si="78"/>
        <v>Terminado</v>
      </c>
      <c r="Y446" s="889"/>
      <c r="Z446" s="867"/>
      <c r="AA446" s="890"/>
      <c r="AB446" s="529"/>
      <c r="AC446" s="529"/>
      <c r="AD446" s="510"/>
      <c r="AE446" s="503"/>
      <c r="AF446" s="506"/>
      <c r="AG446" s="506"/>
      <c r="AH446" s="398"/>
      <c r="AI446" s="498"/>
      <c r="AJ446" s="501"/>
      <c r="AK446" s="502"/>
      <c r="AL446" s="502"/>
      <c r="AM446" s="502"/>
      <c r="AN446" s="398"/>
    </row>
    <row r="447" spans="2:40" customFormat="1" ht="120" customHeight="1" x14ac:dyDescent="0.25">
      <c r="B447" s="389"/>
      <c r="C447" s="391" t="s">
        <v>2152</v>
      </c>
      <c r="D447" s="397" t="s">
        <v>2153</v>
      </c>
      <c r="E447" s="397" t="s">
        <v>2154</v>
      </c>
      <c r="F447" s="112" t="s">
        <v>2155</v>
      </c>
      <c r="G447" s="113" t="s">
        <v>2156</v>
      </c>
      <c r="H447" s="186">
        <v>0.5</v>
      </c>
      <c r="I447" s="115">
        <v>44562</v>
      </c>
      <c r="J447" s="115">
        <v>44606</v>
      </c>
      <c r="K447" s="186">
        <v>1</v>
      </c>
      <c r="L447" s="105">
        <v>1</v>
      </c>
      <c r="M447" s="55">
        <v>1</v>
      </c>
      <c r="N447" s="186">
        <v>1</v>
      </c>
      <c r="O447" s="490">
        <v>0</v>
      </c>
      <c r="P447" s="490">
        <v>682190028</v>
      </c>
      <c r="Q447" s="64"/>
      <c r="R447" s="492">
        <v>1</v>
      </c>
      <c r="S447" s="494" t="s">
        <v>2157</v>
      </c>
      <c r="T447" s="295">
        <v>1</v>
      </c>
      <c r="U447" s="171" t="s">
        <v>69</v>
      </c>
      <c r="V447" s="171" t="s">
        <v>58</v>
      </c>
      <c r="W447" s="11" t="str">
        <f t="shared" si="79"/>
        <v>Terminado</v>
      </c>
      <c r="X447" s="11" t="str">
        <f t="shared" si="78"/>
        <v>Terminado</v>
      </c>
      <c r="Y447" s="442" t="s">
        <v>2158</v>
      </c>
      <c r="Z447" s="526">
        <f>SUMPRODUCT(H447:H448,T447:T448)</f>
        <v>1</v>
      </c>
      <c r="AA447" s="526">
        <f>SUMPRODUCT(H447:H448,M447:M448)</f>
        <v>1</v>
      </c>
      <c r="AB447" s="528" t="str">
        <f t="shared" si="85"/>
        <v>Terminado</v>
      </c>
      <c r="AC447" s="528" t="str">
        <f t="shared" si="86"/>
        <v>Terminado</v>
      </c>
      <c r="AD447" s="509" t="s">
        <v>58</v>
      </c>
      <c r="AE447" s="490">
        <v>682190028</v>
      </c>
      <c r="AF447" s="491">
        <v>682190028</v>
      </c>
      <c r="AG447" s="491">
        <v>682190028</v>
      </c>
      <c r="AH447" s="489"/>
      <c r="AI447" s="485"/>
      <c r="AJ447" s="486"/>
      <c r="AK447" s="487" t="s">
        <v>724</v>
      </c>
      <c r="AL447" s="487" t="s">
        <v>724</v>
      </c>
      <c r="AM447" s="487" t="s">
        <v>724</v>
      </c>
      <c r="AN447" s="489"/>
    </row>
    <row r="448" spans="2:40" customFormat="1" ht="120" customHeight="1" x14ac:dyDescent="0.25">
      <c r="B448" s="389"/>
      <c r="C448" s="393"/>
      <c r="D448" s="398"/>
      <c r="E448" s="398"/>
      <c r="F448" s="112" t="s">
        <v>2159</v>
      </c>
      <c r="G448" s="113" t="s">
        <v>2160</v>
      </c>
      <c r="H448" s="186">
        <v>0.5</v>
      </c>
      <c r="I448" s="115">
        <v>44562</v>
      </c>
      <c r="J448" s="115">
        <v>44645</v>
      </c>
      <c r="K448" s="186">
        <v>1</v>
      </c>
      <c r="L448" s="105">
        <v>1</v>
      </c>
      <c r="M448" s="55">
        <v>1</v>
      </c>
      <c r="N448" s="186">
        <v>1</v>
      </c>
      <c r="O448" s="490"/>
      <c r="P448" s="490"/>
      <c r="Q448" s="64"/>
      <c r="R448" s="493"/>
      <c r="S448" s="495"/>
      <c r="T448" s="295">
        <v>1</v>
      </c>
      <c r="U448" s="171" t="s">
        <v>69</v>
      </c>
      <c r="V448" s="171" t="s">
        <v>58</v>
      </c>
      <c r="W448" s="11" t="str">
        <f t="shared" si="79"/>
        <v>Terminado</v>
      </c>
      <c r="X448" s="11" t="str">
        <f t="shared" si="78"/>
        <v>Terminado</v>
      </c>
      <c r="Y448" s="444"/>
      <c r="Z448" s="527"/>
      <c r="AA448" s="527"/>
      <c r="AB448" s="529"/>
      <c r="AC448" s="529"/>
      <c r="AD448" s="510"/>
      <c r="AE448" s="490"/>
      <c r="AF448" s="491"/>
      <c r="AG448" s="491"/>
      <c r="AH448" s="489"/>
      <c r="AI448" s="485"/>
      <c r="AJ448" s="486"/>
      <c r="AK448" s="488"/>
      <c r="AL448" s="488"/>
      <c r="AM448" s="488"/>
      <c r="AN448" s="489"/>
    </row>
    <row r="449" spans="2:40" customFormat="1" ht="120" customHeight="1" x14ac:dyDescent="0.3">
      <c r="B449" s="388" t="s">
        <v>2161</v>
      </c>
      <c r="C449" s="391" t="s">
        <v>2162</v>
      </c>
      <c r="D449" s="397" t="s">
        <v>2163</v>
      </c>
      <c r="E449" s="397" t="s">
        <v>2164</v>
      </c>
      <c r="F449" s="106" t="s">
        <v>2165</v>
      </c>
      <c r="G449" s="118" t="s">
        <v>2166</v>
      </c>
      <c r="H449" s="108">
        <v>0.2</v>
      </c>
      <c r="I449" s="109">
        <v>44593</v>
      </c>
      <c r="J449" s="109">
        <v>44742</v>
      </c>
      <c r="K449" s="110">
        <v>0.4</v>
      </c>
      <c r="L449" s="99">
        <v>1</v>
      </c>
      <c r="M449" s="45">
        <v>1</v>
      </c>
      <c r="N449" s="110">
        <v>1</v>
      </c>
      <c r="O449" s="201">
        <v>88231000</v>
      </c>
      <c r="P449" s="201">
        <v>8205676</v>
      </c>
      <c r="Q449" s="74"/>
      <c r="R449" s="394">
        <v>1</v>
      </c>
      <c r="S449" s="383" t="s">
        <v>2167</v>
      </c>
      <c r="T449" s="295">
        <v>1</v>
      </c>
      <c r="U449" s="215" t="s">
        <v>2168</v>
      </c>
      <c r="V449" s="215" t="s">
        <v>58</v>
      </c>
      <c r="W449" s="11" t="str">
        <f t="shared" si="79"/>
        <v>Terminado</v>
      </c>
      <c r="X449" s="11" t="str">
        <f t="shared" si="78"/>
        <v>Terminado</v>
      </c>
      <c r="Y449" s="383" t="s">
        <v>2179</v>
      </c>
      <c r="Z449" s="526">
        <f>SUMPRODUCT(H449:H450,T449:T450)</f>
        <v>1</v>
      </c>
      <c r="AA449" s="526">
        <f>SUMPRODUCT(H449:H450,M449:M450)</f>
        <v>1</v>
      </c>
      <c r="AB449" s="528" t="str">
        <f>IF(AA449&lt;1%,"Sin iniciar",IF(AA449=100%,"Terminado","En gestión"))</f>
        <v>Terminado</v>
      </c>
      <c r="AC449" s="528" t="str">
        <f>IF(Z449&lt;1%,"Sin iniciar",IF(Z449=100%,"Terminado","En gestión"))</f>
        <v>Terminado</v>
      </c>
      <c r="AD449" s="876" t="s">
        <v>58</v>
      </c>
      <c r="AE449" s="470" t="s">
        <v>2169</v>
      </c>
      <c r="AF449" s="472" t="s">
        <v>724</v>
      </c>
      <c r="AG449" s="474" t="s">
        <v>2170</v>
      </c>
      <c r="AH449" s="273">
        <v>50000000</v>
      </c>
      <c r="AI449" s="84">
        <v>50000000</v>
      </c>
      <c r="AJ449" s="84">
        <v>50000000</v>
      </c>
      <c r="AK449" s="278" t="s">
        <v>2171</v>
      </c>
      <c r="AL449" s="279" t="s">
        <v>2172</v>
      </c>
      <c r="AM449" s="279" t="s">
        <v>2173</v>
      </c>
      <c r="AN449" s="280" t="s">
        <v>2174</v>
      </c>
    </row>
    <row r="450" spans="2:40" customFormat="1" ht="120" customHeight="1" x14ac:dyDescent="0.3">
      <c r="B450" s="390"/>
      <c r="C450" s="393"/>
      <c r="D450" s="398"/>
      <c r="E450" s="398"/>
      <c r="F450" s="112" t="s">
        <v>2175</v>
      </c>
      <c r="G450" s="113" t="s">
        <v>2176</v>
      </c>
      <c r="H450" s="114">
        <v>0.8</v>
      </c>
      <c r="I450" s="115">
        <v>44378</v>
      </c>
      <c r="J450" s="115">
        <v>44771</v>
      </c>
      <c r="K450" s="116">
        <v>0</v>
      </c>
      <c r="L450" s="105">
        <v>0</v>
      </c>
      <c r="M450" s="46">
        <v>1</v>
      </c>
      <c r="N450" s="116">
        <v>1</v>
      </c>
      <c r="O450" s="202"/>
      <c r="P450" s="202"/>
      <c r="Q450" s="74"/>
      <c r="R450" s="484"/>
      <c r="S450" s="384"/>
      <c r="T450" s="295">
        <v>1</v>
      </c>
      <c r="U450" s="233" t="s">
        <v>2177</v>
      </c>
      <c r="V450" s="233" t="s">
        <v>2178</v>
      </c>
      <c r="W450" s="11" t="str">
        <f t="shared" si="79"/>
        <v>Terminado</v>
      </c>
      <c r="X450" s="11" t="str">
        <f t="shared" si="78"/>
        <v>Terminado</v>
      </c>
      <c r="Y450" s="384"/>
      <c r="Z450" s="875"/>
      <c r="AA450" s="875"/>
      <c r="AB450" s="529"/>
      <c r="AC450" s="529"/>
      <c r="AD450" s="877"/>
      <c r="AE450" s="471"/>
      <c r="AF450" s="473"/>
      <c r="AG450" s="475"/>
      <c r="AH450" s="273">
        <v>67230508.400000006</v>
      </c>
      <c r="AI450" s="94">
        <v>67230508.400000006</v>
      </c>
      <c r="AJ450" s="86">
        <v>65376826</v>
      </c>
      <c r="AK450" s="281" t="s">
        <v>91</v>
      </c>
      <c r="AL450" s="282" t="s">
        <v>92</v>
      </c>
      <c r="AM450" s="283" t="s">
        <v>93</v>
      </c>
      <c r="AN450" s="282" t="s">
        <v>2180</v>
      </c>
    </row>
    <row r="451" spans="2:40" customFormat="1" ht="120" customHeight="1" x14ac:dyDescent="0.25">
      <c r="B451" s="388" t="s">
        <v>2181</v>
      </c>
      <c r="C451" s="391" t="s">
        <v>2182</v>
      </c>
      <c r="D451" s="358" t="s">
        <v>2183</v>
      </c>
      <c r="E451" s="358" t="s">
        <v>2184</v>
      </c>
      <c r="F451" s="112" t="s">
        <v>2185</v>
      </c>
      <c r="G451" s="113" t="s">
        <v>2186</v>
      </c>
      <c r="H451" s="114">
        <v>0.35</v>
      </c>
      <c r="I451" s="115">
        <v>44652</v>
      </c>
      <c r="J451" s="115">
        <v>44895</v>
      </c>
      <c r="K451" s="116">
        <v>0</v>
      </c>
      <c r="L451" s="105">
        <v>0.37</v>
      </c>
      <c r="M451" s="46">
        <v>0.75</v>
      </c>
      <c r="N451" s="286">
        <v>1</v>
      </c>
      <c r="O451" s="459">
        <v>265159588</v>
      </c>
      <c r="P451" s="459">
        <v>16400298</v>
      </c>
      <c r="Q451" s="71"/>
      <c r="R451" s="405">
        <v>1</v>
      </c>
      <c r="S451" s="343" t="s">
        <v>2187</v>
      </c>
      <c r="T451" s="299">
        <v>0.75</v>
      </c>
      <c r="U451" s="210" t="s">
        <v>2188</v>
      </c>
      <c r="V451" s="210" t="s">
        <v>2189</v>
      </c>
      <c r="W451" s="11" t="str">
        <f t="shared" si="79"/>
        <v>En gestión</v>
      </c>
      <c r="X451" s="11" t="str">
        <f t="shared" si="78"/>
        <v>En gestión</v>
      </c>
      <c r="Y451" s="878" t="s">
        <v>2190</v>
      </c>
      <c r="Z451" s="880">
        <f>SUMPRODUCT(H451:H454,T451:T454)</f>
        <v>0.79999999999999993</v>
      </c>
      <c r="AA451" s="883">
        <f>SUMPRODUCT(H451:H454,M451:M454)</f>
        <v>0.79999999999999993</v>
      </c>
      <c r="AB451" s="528" t="str">
        <f>IF(AA451&lt;1%,"Sin iniciar",IF(AA451=100%,"Terminado","En gestión"))</f>
        <v>En gestión</v>
      </c>
      <c r="AC451" s="528" t="str">
        <f>IF(Z451&lt;1%,"Sin iniciar",IF(Z451=100%,"Terminado","En gestión"))</f>
        <v>En gestión</v>
      </c>
      <c r="AD451" s="876" t="s">
        <v>58</v>
      </c>
      <c r="AE451" s="478" t="s">
        <v>2191</v>
      </c>
      <c r="AF451" s="481" t="s">
        <v>2191</v>
      </c>
      <c r="AG451" s="481" t="s">
        <v>2192</v>
      </c>
      <c r="AH451" s="459">
        <v>267839840.25</v>
      </c>
      <c r="AI451" s="461">
        <v>267839840.25</v>
      </c>
      <c r="AJ451" s="464">
        <v>168096111</v>
      </c>
      <c r="AK451" s="467" t="s">
        <v>91</v>
      </c>
      <c r="AL451" s="455" t="s">
        <v>92</v>
      </c>
      <c r="AM451" s="455" t="s">
        <v>93</v>
      </c>
      <c r="AN451" s="455" t="s">
        <v>2193</v>
      </c>
    </row>
    <row r="452" spans="2:40" customFormat="1" ht="120" customHeight="1" x14ac:dyDescent="0.25">
      <c r="B452" s="389"/>
      <c r="C452" s="392"/>
      <c r="D452" s="359"/>
      <c r="E452" s="359"/>
      <c r="F452" s="112" t="s">
        <v>2194</v>
      </c>
      <c r="G452" s="113" t="s">
        <v>2195</v>
      </c>
      <c r="H452" s="114">
        <v>0.25</v>
      </c>
      <c r="I452" s="115">
        <v>44564</v>
      </c>
      <c r="J452" s="115">
        <v>44915</v>
      </c>
      <c r="K452" s="116">
        <v>0.25</v>
      </c>
      <c r="L452" s="105">
        <v>0.5</v>
      </c>
      <c r="M452" s="46">
        <v>0.75</v>
      </c>
      <c r="N452" s="286">
        <v>1</v>
      </c>
      <c r="O452" s="476"/>
      <c r="P452" s="476"/>
      <c r="Q452" s="75"/>
      <c r="R452" s="406"/>
      <c r="S452" s="344"/>
      <c r="T452" s="300">
        <v>0.75</v>
      </c>
      <c r="U452" s="214" t="s">
        <v>2196</v>
      </c>
      <c r="V452" s="220" t="s">
        <v>2197</v>
      </c>
      <c r="W452" s="11" t="str">
        <f t="shared" si="79"/>
        <v>En gestión</v>
      </c>
      <c r="X452" s="11" t="str">
        <f t="shared" si="78"/>
        <v>En gestión</v>
      </c>
      <c r="Y452" s="879"/>
      <c r="Z452" s="881"/>
      <c r="AA452" s="884"/>
      <c r="AB452" s="545"/>
      <c r="AC452" s="545"/>
      <c r="AD452" s="886"/>
      <c r="AE452" s="479"/>
      <c r="AF452" s="482"/>
      <c r="AG452" s="482"/>
      <c r="AH452" s="460"/>
      <c r="AI452" s="462"/>
      <c r="AJ452" s="465"/>
      <c r="AK452" s="468"/>
      <c r="AL452" s="456"/>
      <c r="AM452" s="456"/>
      <c r="AN452" s="456"/>
    </row>
    <row r="453" spans="2:40" customFormat="1" ht="120" customHeight="1" x14ac:dyDescent="0.25">
      <c r="B453" s="389"/>
      <c r="C453" s="392"/>
      <c r="D453" s="359"/>
      <c r="E453" s="359"/>
      <c r="F453" s="112" t="s">
        <v>2198</v>
      </c>
      <c r="G453" s="113" t="s">
        <v>2199</v>
      </c>
      <c r="H453" s="114">
        <v>0.2</v>
      </c>
      <c r="I453" s="115">
        <v>44565</v>
      </c>
      <c r="J453" s="115">
        <v>44651</v>
      </c>
      <c r="K453" s="116">
        <v>1</v>
      </c>
      <c r="L453" s="105">
        <v>1</v>
      </c>
      <c r="M453" s="46">
        <v>1</v>
      </c>
      <c r="N453" s="116">
        <v>1</v>
      </c>
      <c r="O453" s="476"/>
      <c r="P453" s="476"/>
      <c r="Q453" s="75"/>
      <c r="R453" s="406"/>
      <c r="S453" s="212"/>
      <c r="T453" s="300">
        <v>1</v>
      </c>
      <c r="U453" s="220" t="s">
        <v>2200</v>
      </c>
      <c r="V453" s="220" t="s">
        <v>2200</v>
      </c>
      <c r="W453" s="11" t="str">
        <f t="shared" si="79"/>
        <v>Terminado</v>
      </c>
      <c r="X453" s="11" t="str">
        <f t="shared" ref="X453:X454" si="87">IF(T453&lt;1%,"Sin iniciar",IF(T453=100%,"Terminado","En gestión"))</f>
        <v>Terminado</v>
      </c>
      <c r="Y453" s="259"/>
      <c r="Z453" s="881"/>
      <c r="AA453" s="884"/>
      <c r="AB453" s="545"/>
      <c r="AC453" s="545"/>
      <c r="AD453" s="886"/>
      <c r="AE453" s="479"/>
      <c r="AF453" s="482"/>
      <c r="AG453" s="482"/>
      <c r="AH453" s="460"/>
      <c r="AI453" s="462"/>
      <c r="AJ453" s="465"/>
      <c r="AK453" s="468"/>
      <c r="AL453" s="456"/>
      <c r="AM453" s="456"/>
      <c r="AN453" s="456"/>
    </row>
    <row r="454" spans="2:40" customFormat="1" ht="120" customHeight="1" x14ac:dyDescent="0.25">
      <c r="B454" s="390"/>
      <c r="C454" s="393"/>
      <c r="D454" s="360"/>
      <c r="E454" s="360"/>
      <c r="F454" s="112" t="s">
        <v>2201</v>
      </c>
      <c r="G454" s="113" t="s">
        <v>2202</v>
      </c>
      <c r="H454" s="114">
        <v>0.2</v>
      </c>
      <c r="I454" s="115">
        <v>44652</v>
      </c>
      <c r="J454" s="115">
        <v>44895</v>
      </c>
      <c r="K454" s="116">
        <v>0</v>
      </c>
      <c r="L454" s="105">
        <v>0.37</v>
      </c>
      <c r="M454" s="46">
        <v>0.75</v>
      </c>
      <c r="N454" s="286">
        <v>1</v>
      </c>
      <c r="O454" s="477"/>
      <c r="P454" s="477"/>
      <c r="Q454" s="75"/>
      <c r="R454" s="407"/>
      <c r="S454" s="213"/>
      <c r="T454" s="300">
        <v>0.75</v>
      </c>
      <c r="U454" s="214" t="s">
        <v>2203</v>
      </c>
      <c r="V454" s="214" t="s">
        <v>2204</v>
      </c>
      <c r="W454" s="11" t="str">
        <f t="shared" ref="W454" si="88">IF(M454&lt;1%,"Sin iniciar",IF(M454=100%,"Terminado","En gestión"))</f>
        <v>En gestión</v>
      </c>
      <c r="X454" s="11" t="str">
        <f t="shared" si="87"/>
        <v>En gestión</v>
      </c>
      <c r="Y454" s="260"/>
      <c r="Z454" s="882"/>
      <c r="AA454" s="885"/>
      <c r="AB454" s="529"/>
      <c r="AC454" s="529"/>
      <c r="AD454" s="877"/>
      <c r="AE454" s="480"/>
      <c r="AF454" s="483"/>
      <c r="AG454" s="483"/>
      <c r="AH454" s="460"/>
      <c r="AI454" s="463"/>
      <c r="AJ454" s="466"/>
      <c r="AK454" s="469"/>
      <c r="AL454" s="457"/>
      <c r="AM454" s="457"/>
      <c r="AN454" s="457"/>
    </row>
  </sheetData>
  <mergeCells count="2771">
    <mergeCell ref="B1:J1"/>
    <mergeCell ref="Z304:Z307"/>
    <mergeCell ref="AA304:AA307"/>
    <mergeCell ref="Z449:Z450"/>
    <mergeCell ref="AA449:AA450"/>
    <mergeCell ref="AB449:AB450"/>
    <mergeCell ref="AC449:AC450"/>
    <mergeCell ref="AD449:AD450"/>
    <mergeCell ref="Y451:Y452"/>
    <mergeCell ref="Z451:Z454"/>
    <mergeCell ref="AA451:AA454"/>
    <mergeCell ref="AB451:AB454"/>
    <mergeCell ref="AC451:AC454"/>
    <mergeCell ref="AD451:AD454"/>
    <mergeCell ref="AC439:AC440"/>
    <mergeCell ref="AD439:AD440"/>
    <mergeCell ref="Z441:Z442"/>
    <mergeCell ref="AA441:AA442"/>
    <mergeCell ref="AB441:AB442"/>
    <mergeCell ref="AC441:AC442"/>
    <mergeCell ref="AD441:AD442"/>
    <mergeCell ref="Y443:Y446"/>
    <mergeCell ref="Z443:Z446"/>
    <mergeCell ref="AA443:AA446"/>
    <mergeCell ref="AB443:AB446"/>
    <mergeCell ref="AC443:AC446"/>
    <mergeCell ref="AD443:AD446"/>
    <mergeCell ref="Y447:Y448"/>
    <mergeCell ref="Z447:Z448"/>
    <mergeCell ref="AA447:AA448"/>
    <mergeCell ref="AB447:AB448"/>
    <mergeCell ref="AC447:AC448"/>
    <mergeCell ref="AC420:AC428"/>
    <mergeCell ref="AD420:AD422"/>
    <mergeCell ref="AD423:AD426"/>
    <mergeCell ref="Y429:Y433"/>
    <mergeCell ref="Z429:Z433"/>
    <mergeCell ref="AA429:AA433"/>
    <mergeCell ref="AB429:AB433"/>
    <mergeCell ref="AC429:AC433"/>
    <mergeCell ref="AD429:AD433"/>
    <mergeCell ref="Y434:Y436"/>
    <mergeCell ref="Z434:Z436"/>
    <mergeCell ref="AA434:AA436"/>
    <mergeCell ref="AB434:AB436"/>
    <mergeCell ref="AC434:AC436"/>
    <mergeCell ref="AD434:AD436"/>
    <mergeCell ref="Y437:Y438"/>
    <mergeCell ref="Z437:Z438"/>
    <mergeCell ref="AA437:AA438"/>
    <mergeCell ref="AB437:AB438"/>
    <mergeCell ref="AC437:AC438"/>
    <mergeCell ref="AC412:AC413"/>
    <mergeCell ref="AD412:AD413"/>
    <mergeCell ref="Y414:Y415"/>
    <mergeCell ref="Z414:Z415"/>
    <mergeCell ref="AA414:AA415"/>
    <mergeCell ref="AB414:AB415"/>
    <mergeCell ref="AC414:AC415"/>
    <mergeCell ref="AD414:AD415"/>
    <mergeCell ref="Y416:Y417"/>
    <mergeCell ref="Z416:Z417"/>
    <mergeCell ref="AA416:AA417"/>
    <mergeCell ref="AB416:AB417"/>
    <mergeCell ref="AC416:AC417"/>
    <mergeCell ref="AD416:AD417"/>
    <mergeCell ref="Y418:Y419"/>
    <mergeCell ref="Z418:Z419"/>
    <mergeCell ref="AA418:AA419"/>
    <mergeCell ref="AB418:AB419"/>
    <mergeCell ref="AC418:AC419"/>
    <mergeCell ref="AD418:AD419"/>
    <mergeCell ref="AC396:AC399"/>
    <mergeCell ref="AD396:AD399"/>
    <mergeCell ref="Y400:Y403"/>
    <mergeCell ref="Z400:Z403"/>
    <mergeCell ref="AA400:AA403"/>
    <mergeCell ref="AB400:AB403"/>
    <mergeCell ref="AC400:AC403"/>
    <mergeCell ref="AD400:AD403"/>
    <mergeCell ref="Y404:Y407"/>
    <mergeCell ref="Z404:Z407"/>
    <mergeCell ref="AA404:AA407"/>
    <mergeCell ref="AB404:AB407"/>
    <mergeCell ref="AC404:AC407"/>
    <mergeCell ref="AD404:AD407"/>
    <mergeCell ref="Y408:Y411"/>
    <mergeCell ref="Z408:Z411"/>
    <mergeCell ref="AA408:AA411"/>
    <mergeCell ref="AB408:AB411"/>
    <mergeCell ref="AC408:AC411"/>
    <mergeCell ref="AD408:AD411"/>
    <mergeCell ref="AC380:AC383"/>
    <mergeCell ref="AD380:AD383"/>
    <mergeCell ref="Y384:Y387"/>
    <mergeCell ref="Z384:Z387"/>
    <mergeCell ref="AA384:AA387"/>
    <mergeCell ref="AB384:AB387"/>
    <mergeCell ref="AC384:AC387"/>
    <mergeCell ref="AD384:AD387"/>
    <mergeCell ref="Y388:Y391"/>
    <mergeCell ref="Z388:Z391"/>
    <mergeCell ref="AA388:AA391"/>
    <mergeCell ref="AB388:AB391"/>
    <mergeCell ref="AC388:AC391"/>
    <mergeCell ref="AD388:AD391"/>
    <mergeCell ref="Y392:Y395"/>
    <mergeCell ref="Z392:Z395"/>
    <mergeCell ref="AA392:AA395"/>
    <mergeCell ref="AB392:AB395"/>
    <mergeCell ref="AC392:AC395"/>
    <mergeCell ref="AD392:AD395"/>
    <mergeCell ref="AC364:AC367"/>
    <mergeCell ref="AD364:AD367"/>
    <mergeCell ref="Y368:Y371"/>
    <mergeCell ref="Z368:Z371"/>
    <mergeCell ref="AA368:AA371"/>
    <mergeCell ref="AB368:AB371"/>
    <mergeCell ref="AC368:AC371"/>
    <mergeCell ref="AD368:AD371"/>
    <mergeCell ref="Y372:Y375"/>
    <mergeCell ref="Z372:Z375"/>
    <mergeCell ref="AA372:AA375"/>
    <mergeCell ref="AB372:AB375"/>
    <mergeCell ref="AC372:AC375"/>
    <mergeCell ref="AD372:AD375"/>
    <mergeCell ref="Y376:Y379"/>
    <mergeCell ref="Z376:Z379"/>
    <mergeCell ref="AA376:AA379"/>
    <mergeCell ref="AB376:AB379"/>
    <mergeCell ref="AC376:AC379"/>
    <mergeCell ref="AD376:AD379"/>
    <mergeCell ref="AC348:AC351"/>
    <mergeCell ref="AD348:AD351"/>
    <mergeCell ref="Y352:Y355"/>
    <mergeCell ref="Z352:Z355"/>
    <mergeCell ref="AA352:AA355"/>
    <mergeCell ref="AB352:AB355"/>
    <mergeCell ref="AC352:AC355"/>
    <mergeCell ref="AD352:AD355"/>
    <mergeCell ref="Y356:Y359"/>
    <mergeCell ref="Z356:Z359"/>
    <mergeCell ref="AA356:AA359"/>
    <mergeCell ref="AB356:AB359"/>
    <mergeCell ref="AC356:AC359"/>
    <mergeCell ref="AD356:AD359"/>
    <mergeCell ref="Y360:Y363"/>
    <mergeCell ref="Z360:Z363"/>
    <mergeCell ref="AA360:AA363"/>
    <mergeCell ref="AB360:AB363"/>
    <mergeCell ref="AC360:AC363"/>
    <mergeCell ref="AD360:AD363"/>
    <mergeCell ref="AC332:AC335"/>
    <mergeCell ref="AD332:AD335"/>
    <mergeCell ref="Y336:Y339"/>
    <mergeCell ref="Z336:Z339"/>
    <mergeCell ref="AA336:AA339"/>
    <mergeCell ref="AB336:AB339"/>
    <mergeCell ref="AC336:AC339"/>
    <mergeCell ref="AD336:AD339"/>
    <mergeCell ref="Y340:Y343"/>
    <mergeCell ref="Z340:Z343"/>
    <mergeCell ref="AA340:AA343"/>
    <mergeCell ref="AB340:AB343"/>
    <mergeCell ref="AC340:AC343"/>
    <mergeCell ref="AD340:AD343"/>
    <mergeCell ref="Y344:Y347"/>
    <mergeCell ref="Z344:Z347"/>
    <mergeCell ref="AA344:AA347"/>
    <mergeCell ref="AB344:AB347"/>
    <mergeCell ref="AC344:AC347"/>
    <mergeCell ref="AD344:AD347"/>
    <mergeCell ref="AC316:AC319"/>
    <mergeCell ref="AD316:AD319"/>
    <mergeCell ref="Y320:Y323"/>
    <mergeCell ref="Z320:Z323"/>
    <mergeCell ref="AA320:AA323"/>
    <mergeCell ref="AB320:AB323"/>
    <mergeCell ref="AC320:AC323"/>
    <mergeCell ref="AD320:AD323"/>
    <mergeCell ref="Y324:Y327"/>
    <mergeCell ref="Z324:Z327"/>
    <mergeCell ref="AA324:AA327"/>
    <mergeCell ref="AB324:AB327"/>
    <mergeCell ref="AC324:AC327"/>
    <mergeCell ref="AD324:AD327"/>
    <mergeCell ref="Y328:Y331"/>
    <mergeCell ref="Z328:Z331"/>
    <mergeCell ref="AA328:AA331"/>
    <mergeCell ref="AB328:AB331"/>
    <mergeCell ref="AC328:AC331"/>
    <mergeCell ref="AD328:AD331"/>
    <mergeCell ref="AB304:AB307"/>
    <mergeCell ref="AC304:AC307"/>
    <mergeCell ref="AD300:AD303"/>
    <mergeCell ref="Y308:Y311"/>
    <mergeCell ref="Z308:Z311"/>
    <mergeCell ref="AA308:AA311"/>
    <mergeCell ref="AB308:AB311"/>
    <mergeCell ref="AC308:AC311"/>
    <mergeCell ref="AD304:AD307"/>
    <mergeCell ref="AD308:AD311"/>
    <mergeCell ref="Y312:Y315"/>
    <mergeCell ref="Z312:Z315"/>
    <mergeCell ref="AA312:AA315"/>
    <mergeCell ref="AB312:AB315"/>
    <mergeCell ref="AC312:AC315"/>
    <mergeCell ref="AD312:AD315"/>
    <mergeCell ref="Z288:Z291"/>
    <mergeCell ref="Y288:Y291"/>
    <mergeCell ref="AA288:AA291"/>
    <mergeCell ref="AB288:AB291"/>
    <mergeCell ref="AC288:AC291"/>
    <mergeCell ref="AD288:AD291"/>
    <mergeCell ref="Y292:Y295"/>
    <mergeCell ref="Y296:Y299"/>
    <mergeCell ref="Z292:Z295"/>
    <mergeCell ref="AA292:AA295"/>
    <mergeCell ref="AB292:AB295"/>
    <mergeCell ref="AC292:AC295"/>
    <mergeCell ref="Z296:Z299"/>
    <mergeCell ref="AA296:AA299"/>
    <mergeCell ref="AB296:AB299"/>
    <mergeCell ref="AC296:AC299"/>
    <mergeCell ref="AC268:AC271"/>
    <mergeCell ref="AD268:AD271"/>
    <mergeCell ref="Y272:Y275"/>
    <mergeCell ref="Z272:Z275"/>
    <mergeCell ref="AA272:AA275"/>
    <mergeCell ref="AB272:AB275"/>
    <mergeCell ref="AC272:AC275"/>
    <mergeCell ref="AD272:AD275"/>
    <mergeCell ref="Y276:Y279"/>
    <mergeCell ref="Z276:Z279"/>
    <mergeCell ref="AA276:AA279"/>
    <mergeCell ref="AB276:AB279"/>
    <mergeCell ref="AC276:AC279"/>
    <mergeCell ref="Y280:Y283"/>
    <mergeCell ref="Z280:Z283"/>
    <mergeCell ref="AA280:AA283"/>
    <mergeCell ref="AB280:AB283"/>
    <mergeCell ref="AC280:AC283"/>
    <mergeCell ref="AD280:AD283"/>
    <mergeCell ref="AD276:AD279"/>
    <mergeCell ref="AC252:AC255"/>
    <mergeCell ref="AD252:AD255"/>
    <mergeCell ref="Y256:Y259"/>
    <mergeCell ref="Z256:Z259"/>
    <mergeCell ref="AA256:AA259"/>
    <mergeCell ref="AB256:AB259"/>
    <mergeCell ref="AC256:AC259"/>
    <mergeCell ref="AD256:AD259"/>
    <mergeCell ref="Y260:Y263"/>
    <mergeCell ref="Z260:Z263"/>
    <mergeCell ref="AA260:AA263"/>
    <mergeCell ref="AB260:AB263"/>
    <mergeCell ref="AC260:AC263"/>
    <mergeCell ref="AD260:AD263"/>
    <mergeCell ref="Y264:Y267"/>
    <mergeCell ref="Z264:Z267"/>
    <mergeCell ref="AA264:AA267"/>
    <mergeCell ref="AB264:AB267"/>
    <mergeCell ref="AC264:AC267"/>
    <mergeCell ref="AD264:AD267"/>
    <mergeCell ref="AB236:AB239"/>
    <mergeCell ref="AC236:AC239"/>
    <mergeCell ref="AD236:AD239"/>
    <mergeCell ref="Y240:Y243"/>
    <mergeCell ref="Z240:Z243"/>
    <mergeCell ref="AA240:AA243"/>
    <mergeCell ref="AB240:AB243"/>
    <mergeCell ref="AC240:AC243"/>
    <mergeCell ref="AD240:AD243"/>
    <mergeCell ref="Y244:Y247"/>
    <mergeCell ref="Z244:Z247"/>
    <mergeCell ref="AA244:AA247"/>
    <mergeCell ref="AB244:AB247"/>
    <mergeCell ref="AC244:AC247"/>
    <mergeCell ref="AD244:AD247"/>
    <mergeCell ref="Y248:Y251"/>
    <mergeCell ref="Z248:Z251"/>
    <mergeCell ref="AA248:AA251"/>
    <mergeCell ref="AB248:AB251"/>
    <mergeCell ref="AC248:AC251"/>
    <mergeCell ref="AD248:AD251"/>
    <mergeCell ref="AC220:AC223"/>
    <mergeCell ref="AD220:AD223"/>
    <mergeCell ref="Y224:Y227"/>
    <mergeCell ref="Z224:Z227"/>
    <mergeCell ref="AA224:AA227"/>
    <mergeCell ref="AB224:AB227"/>
    <mergeCell ref="AC224:AC227"/>
    <mergeCell ref="AD224:AD227"/>
    <mergeCell ref="Y228:Y231"/>
    <mergeCell ref="Z228:Z231"/>
    <mergeCell ref="AA228:AA231"/>
    <mergeCell ref="AB228:AB231"/>
    <mergeCell ref="AC228:AC231"/>
    <mergeCell ref="AD228:AD231"/>
    <mergeCell ref="Y232:Y235"/>
    <mergeCell ref="Z232:Z235"/>
    <mergeCell ref="AA232:AA235"/>
    <mergeCell ref="AB232:AB235"/>
    <mergeCell ref="AC232:AC235"/>
    <mergeCell ref="AD232:AD235"/>
    <mergeCell ref="AC205:AC207"/>
    <mergeCell ref="Y208:Y210"/>
    <mergeCell ref="Z208:Z210"/>
    <mergeCell ref="AA208:AA210"/>
    <mergeCell ref="AB208:AB210"/>
    <mergeCell ref="AC208:AC210"/>
    <mergeCell ref="Y211:Y213"/>
    <mergeCell ref="Z211:Z213"/>
    <mergeCell ref="AA211:AA213"/>
    <mergeCell ref="AB211:AB213"/>
    <mergeCell ref="AC211:AC213"/>
    <mergeCell ref="Z214:Z216"/>
    <mergeCell ref="AA214:AA216"/>
    <mergeCell ref="AB214:AB216"/>
    <mergeCell ref="AC214:AC216"/>
    <mergeCell ref="Y214:Y216"/>
    <mergeCell ref="Z217:Z219"/>
    <mergeCell ref="AA217:AA219"/>
    <mergeCell ref="AB217:AB219"/>
    <mergeCell ref="AC217:AC219"/>
    <mergeCell ref="AC190:AC192"/>
    <mergeCell ref="Y193:Y195"/>
    <mergeCell ref="Z193:Z195"/>
    <mergeCell ref="AA193:AA195"/>
    <mergeCell ref="AB193:AB195"/>
    <mergeCell ref="AC193:AC195"/>
    <mergeCell ref="Y196:Y198"/>
    <mergeCell ref="Z196:Z198"/>
    <mergeCell ref="AA196:AA198"/>
    <mergeCell ref="AB196:AB198"/>
    <mergeCell ref="AC196:AC198"/>
    <mergeCell ref="Y199:Y201"/>
    <mergeCell ref="Z199:Z201"/>
    <mergeCell ref="AA199:AA201"/>
    <mergeCell ref="AB199:AB201"/>
    <mergeCell ref="AC199:AC201"/>
    <mergeCell ref="Y202:Y204"/>
    <mergeCell ref="Z202:Z204"/>
    <mergeCell ref="AA202:AA204"/>
    <mergeCell ref="AB202:AB204"/>
    <mergeCell ref="AC202:AC204"/>
    <mergeCell ref="AC175:AC177"/>
    <mergeCell ref="Y178:Y180"/>
    <mergeCell ref="Z178:Z180"/>
    <mergeCell ref="AA178:AA180"/>
    <mergeCell ref="AB178:AB180"/>
    <mergeCell ref="AC178:AC180"/>
    <mergeCell ref="Y181:Y183"/>
    <mergeCell ref="Z181:Z183"/>
    <mergeCell ref="AA181:AA183"/>
    <mergeCell ref="AB181:AB183"/>
    <mergeCell ref="AC181:AC183"/>
    <mergeCell ref="Y184:Y186"/>
    <mergeCell ref="Z184:Z186"/>
    <mergeCell ref="AA184:AA186"/>
    <mergeCell ref="AB184:AB186"/>
    <mergeCell ref="AC184:AC186"/>
    <mergeCell ref="Y187:Y189"/>
    <mergeCell ref="Z187:Z189"/>
    <mergeCell ref="AA187:AA189"/>
    <mergeCell ref="AB187:AB189"/>
    <mergeCell ref="AC187:AC189"/>
    <mergeCell ref="AC157:AC159"/>
    <mergeCell ref="Y160:Y162"/>
    <mergeCell ref="Z160:Z162"/>
    <mergeCell ref="AA160:AA162"/>
    <mergeCell ref="AB160:AB162"/>
    <mergeCell ref="AC160:AC162"/>
    <mergeCell ref="Y166:Y168"/>
    <mergeCell ref="Z166:Z168"/>
    <mergeCell ref="AA166:AA168"/>
    <mergeCell ref="AB166:AB168"/>
    <mergeCell ref="AC166:AC168"/>
    <mergeCell ref="Y169:Y170"/>
    <mergeCell ref="Z169:Z171"/>
    <mergeCell ref="AA169:AA171"/>
    <mergeCell ref="AB169:AB171"/>
    <mergeCell ref="AC169:AC171"/>
    <mergeCell ref="Y172:Y173"/>
    <mergeCell ref="Z172:Z174"/>
    <mergeCell ref="AA172:AA174"/>
    <mergeCell ref="AB172:AB174"/>
    <mergeCell ref="AC172:AC174"/>
    <mergeCell ref="AB163:AB165"/>
    <mergeCell ref="AC163:AC165"/>
    <mergeCell ref="Z141:Z147"/>
    <mergeCell ref="AA141:AA147"/>
    <mergeCell ref="AB141:AB147"/>
    <mergeCell ref="AC141:AC147"/>
    <mergeCell ref="Y148:Y150"/>
    <mergeCell ref="Z148:Z150"/>
    <mergeCell ref="AA148:AA150"/>
    <mergeCell ref="AB148:AB150"/>
    <mergeCell ref="AC148:AC150"/>
    <mergeCell ref="Y151:Y153"/>
    <mergeCell ref="Z151:Z153"/>
    <mergeCell ref="AA151:AA153"/>
    <mergeCell ref="AB151:AB153"/>
    <mergeCell ref="AC151:AC153"/>
    <mergeCell ref="Y154:Y156"/>
    <mergeCell ref="Z154:Z156"/>
    <mergeCell ref="AA154:AA156"/>
    <mergeCell ref="AB154:AB156"/>
    <mergeCell ref="AC154:AC156"/>
    <mergeCell ref="AC113:AC114"/>
    <mergeCell ref="Y115:Y117"/>
    <mergeCell ref="Z115:Z117"/>
    <mergeCell ref="AA115:AA117"/>
    <mergeCell ref="AB115:AB117"/>
    <mergeCell ref="AC115:AC117"/>
    <mergeCell ref="Y123:Y125"/>
    <mergeCell ref="Z123:Z125"/>
    <mergeCell ref="AA123:AA125"/>
    <mergeCell ref="AB123:AB125"/>
    <mergeCell ref="AC123:AC125"/>
    <mergeCell ref="Y126:Y133"/>
    <mergeCell ref="Z126:Z133"/>
    <mergeCell ref="AA126:AA133"/>
    <mergeCell ref="AB126:AB133"/>
    <mergeCell ref="AC126:AC133"/>
    <mergeCell ref="AD126:AD130"/>
    <mergeCell ref="AC100:AC102"/>
    <mergeCell ref="Y103:Y104"/>
    <mergeCell ref="Z103:Z104"/>
    <mergeCell ref="AA103:AA104"/>
    <mergeCell ref="AB103:AB104"/>
    <mergeCell ref="AC103:AC104"/>
    <mergeCell ref="Z105:Z107"/>
    <mergeCell ref="AA105:AA107"/>
    <mergeCell ref="Y105:Y107"/>
    <mergeCell ref="AB105:AB107"/>
    <mergeCell ref="AC105:AC107"/>
    <mergeCell ref="Y108:Y110"/>
    <mergeCell ref="Z108:Z110"/>
    <mergeCell ref="AA108:AA110"/>
    <mergeCell ref="AB108:AB110"/>
    <mergeCell ref="AC108:AC110"/>
    <mergeCell ref="Z111:Z112"/>
    <mergeCell ref="AA111:AA112"/>
    <mergeCell ref="AB111:AB112"/>
    <mergeCell ref="AC111:AC112"/>
    <mergeCell ref="Z91:Z92"/>
    <mergeCell ref="AA91:AA92"/>
    <mergeCell ref="AB91:AB92"/>
    <mergeCell ref="AC91:AC92"/>
    <mergeCell ref="Y93:Y96"/>
    <mergeCell ref="Z93:Z96"/>
    <mergeCell ref="AA93:AA96"/>
    <mergeCell ref="Y97:Y99"/>
    <mergeCell ref="Y80:Y82"/>
    <mergeCell ref="Y18:Y19"/>
    <mergeCell ref="Y20:Y23"/>
    <mergeCell ref="Y24:Y26"/>
    <mergeCell ref="Y29:Y33"/>
    <mergeCell ref="Y34:Y36"/>
    <mergeCell ref="Y38:Y39"/>
    <mergeCell ref="Y40:Y41"/>
    <mergeCell ref="Y42:Y46"/>
    <mergeCell ref="Y47:Y51"/>
    <mergeCell ref="Y52:Y57"/>
    <mergeCell ref="Y58:Y60"/>
    <mergeCell ref="Y63:Y67"/>
    <mergeCell ref="Y68:Y69"/>
    <mergeCell ref="Y70:Y72"/>
    <mergeCell ref="Y75:Y79"/>
    <mergeCell ref="Y83:Y89"/>
    <mergeCell ref="Y91:Y92"/>
    <mergeCell ref="AB93:AB96"/>
    <mergeCell ref="AC93:AC96"/>
    <mergeCell ref="Z97:Z99"/>
    <mergeCell ref="AA97:AA99"/>
    <mergeCell ref="AB97:AB99"/>
    <mergeCell ref="AC97:AC99"/>
    <mergeCell ref="Z63:Z67"/>
    <mergeCell ref="AA63:AA67"/>
    <mergeCell ref="AB63:AB67"/>
    <mergeCell ref="AC63:AC67"/>
    <mergeCell ref="Z68:Z69"/>
    <mergeCell ref="AA68:AA69"/>
    <mergeCell ref="AB68:AB69"/>
    <mergeCell ref="AC68:AC69"/>
    <mergeCell ref="AD68:AD69"/>
    <mergeCell ref="Z70:Z72"/>
    <mergeCell ref="AA70:AA72"/>
    <mergeCell ref="AB70:AB72"/>
    <mergeCell ref="AC70:AC72"/>
    <mergeCell ref="Z75:Z79"/>
    <mergeCell ref="AA75:AA79"/>
    <mergeCell ref="AB75:AB79"/>
    <mergeCell ref="AC75:AC79"/>
    <mergeCell ref="AD34:AD37"/>
    <mergeCell ref="Z38:Z39"/>
    <mergeCell ref="AA38:AA39"/>
    <mergeCell ref="AB38:AB39"/>
    <mergeCell ref="AC38:AC39"/>
    <mergeCell ref="AD38:AD39"/>
    <mergeCell ref="Z40:Z41"/>
    <mergeCell ref="D40:D41"/>
    <mergeCell ref="C40:C41"/>
    <mergeCell ref="AB40:AB41"/>
    <mergeCell ref="AC40:AC41"/>
    <mergeCell ref="Z42:Z46"/>
    <mergeCell ref="AA42:AA46"/>
    <mergeCell ref="AB42:AB46"/>
    <mergeCell ref="AC42:AC46"/>
    <mergeCell ref="Z47:Z51"/>
    <mergeCell ref="AA47:AA51"/>
    <mergeCell ref="AB47:AB51"/>
    <mergeCell ref="AC47:AC51"/>
    <mergeCell ref="AD13:AD14"/>
    <mergeCell ref="Z16:Z17"/>
    <mergeCell ref="AA16:AA17"/>
    <mergeCell ref="AB16:AB17"/>
    <mergeCell ref="AC16:AC17"/>
    <mergeCell ref="AD16:AD17"/>
    <mergeCell ref="Z18:Z19"/>
    <mergeCell ref="AA18:AA19"/>
    <mergeCell ref="AB18:AB19"/>
    <mergeCell ref="AC18:AC19"/>
    <mergeCell ref="AD18:AD19"/>
    <mergeCell ref="Z20:Z23"/>
    <mergeCell ref="AA20:AA23"/>
    <mergeCell ref="AB20:AB23"/>
    <mergeCell ref="AC20:AC23"/>
    <mergeCell ref="AD20:AD23"/>
    <mergeCell ref="Z24:Z28"/>
    <mergeCell ref="AA24:AA28"/>
    <mergeCell ref="AB24:AB28"/>
    <mergeCell ref="AC24:AC28"/>
    <mergeCell ref="AD24:AD28"/>
    <mergeCell ref="B2:J2"/>
    <mergeCell ref="K2:N2"/>
    <mergeCell ref="O2:P2"/>
    <mergeCell ref="AE2:AN2"/>
    <mergeCell ref="AP2:BB2"/>
    <mergeCell ref="BC2:BL2"/>
    <mergeCell ref="Z4:Z5"/>
    <mergeCell ref="AA4:AA5"/>
    <mergeCell ref="AB4:AB5"/>
    <mergeCell ref="AC4:AC5"/>
    <mergeCell ref="Z6:Z7"/>
    <mergeCell ref="AA6:AA7"/>
    <mergeCell ref="AD4:AD5"/>
    <mergeCell ref="Z8:Z12"/>
    <mergeCell ref="AA8:AA12"/>
    <mergeCell ref="AB8:AB12"/>
    <mergeCell ref="AC8:AC12"/>
    <mergeCell ref="AD8:AD12"/>
    <mergeCell ref="D6:D7"/>
    <mergeCell ref="E6:E7"/>
    <mergeCell ref="O6:O7"/>
    <mergeCell ref="P6:P7"/>
    <mergeCell ref="S6:S7"/>
    <mergeCell ref="Y6:Y7"/>
    <mergeCell ref="AI4:AI5"/>
    <mergeCell ref="AJ4:AJ5"/>
    <mergeCell ref="AK4:AK5"/>
    <mergeCell ref="AL4:AL5"/>
    <mergeCell ref="AM4:AM5"/>
    <mergeCell ref="AN4:AN5"/>
    <mergeCell ref="O4:O5"/>
    <mergeCell ref="P4:P5"/>
    <mergeCell ref="AE4:AE5"/>
    <mergeCell ref="AF4:AF5"/>
    <mergeCell ref="AG4:AG5"/>
    <mergeCell ref="AH4:AH5"/>
    <mergeCell ref="S4:S5"/>
    <mergeCell ref="AI8:AI12"/>
    <mergeCell ref="AJ8:AJ12"/>
    <mergeCell ref="AK8:AK12"/>
    <mergeCell ref="AL8:AL12"/>
    <mergeCell ref="AM8:AM12"/>
    <mergeCell ref="AN8:AN12"/>
    <mergeCell ref="O8:O12"/>
    <mergeCell ref="P8:P12"/>
    <mergeCell ref="AE8:AE12"/>
    <mergeCell ref="AF8:AF12"/>
    <mergeCell ref="AG8:AG12"/>
    <mergeCell ref="AH8:AH12"/>
    <mergeCell ref="R8:R12"/>
    <mergeCell ref="S8:S12"/>
    <mergeCell ref="AI6:AI7"/>
    <mergeCell ref="AJ6:AJ7"/>
    <mergeCell ref="AK6:AK7"/>
    <mergeCell ref="AL6:AL7"/>
    <mergeCell ref="AM6:AM7"/>
    <mergeCell ref="AN6:AN7"/>
    <mergeCell ref="AB6:AB7"/>
    <mergeCell ref="AC6:AC7"/>
    <mergeCell ref="AE6:AE7"/>
    <mergeCell ref="AF6:AF7"/>
    <mergeCell ref="AG6:AG7"/>
    <mergeCell ref="AH6:AH7"/>
    <mergeCell ref="AI16:AI17"/>
    <mergeCell ref="AJ16:AJ17"/>
    <mergeCell ref="AK16:AK17"/>
    <mergeCell ref="AL16:AL17"/>
    <mergeCell ref="AM16:AM17"/>
    <mergeCell ref="AN16:AN17"/>
    <mergeCell ref="O16:O17"/>
    <mergeCell ref="P16:P17"/>
    <mergeCell ref="AE16:AE17"/>
    <mergeCell ref="AF16:AF17"/>
    <mergeCell ref="AG16:AG17"/>
    <mergeCell ref="AH16:AH17"/>
    <mergeCell ref="R16:R17"/>
    <mergeCell ref="S16:S17"/>
    <mergeCell ref="AI13:AI14"/>
    <mergeCell ref="AJ13:AJ14"/>
    <mergeCell ref="AK13:AK14"/>
    <mergeCell ref="AL13:AL14"/>
    <mergeCell ref="AM13:AM14"/>
    <mergeCell ref="AN13:AN14"/>
    <mergeCell ref="O13:O14"/>
    <mergeCell ref="P13:P14"/>
    <mergeCell ref="AE13:AE14"/>
    <mergeCell ref="AF13:AF14"/>
    <mergeCell ref="AG13:AG14"/>
    <mergeCell ref="AH13:AH14"/>
    <mergeCell ref="R13:R14"/>
    <mergeCell ref="S13:S14"/>
    <mergeCell ref="Z13:Z14"/>
    <mergeCell ref="AA13:AA14"/>
    <mergeCell ref="AB13:AB14"/>
    <mergeCell ref="AC13:AC14"/>
    <mergeCell ref="AI20:AI23"/>
    <mergeCell ref="AJ20:AJ23"/>
    <mergeCell ref="AK20:AK23"/>
    <mergeCell ref="AL20:AL23"/>
    <mergeCell ref="AM20:AM23"/>
    <mergeCell ref="AN20:AN23"/>
    <mergeCell ref="AK18:AK19"/>
    <mergeCell ref="AL18:AL19"/>
    <mergeCell ref="AM18:AM19"/>
    <mergeCell ref="AN18:AN19"/>
    <mergeCell ref="O20:O23"/>
    <mergeCell ref="P20:P23"/>
    <mergeCell ref="AE20:AE23"/>
    <mergeCell ref="AF20:AF23"/>
    <mergeCell ref="AG20:AG23"/>
    <mergeCell ref="AH20:AH23"/>
    <mergeCell ref="O18:O19"/>
    <mergeCell ref="P18:P19"/>
    <mergeCell ref="AE18:AE19"/>
    <mergeCell ref="AF18:AF19"/>
    <mergeCell ref="AG18:AG19"/>
    <mergeCell ref="AH18:AH19"/>
    <mergeCell ref="R18:R19"/>
    <mergeCell ref="S18:S19"/>
    <mergeCell ref="AI29:AI33"/>
    <mergeCell ref="AJ29:AJ33"/>
    <mergeCell ref="AK29:AK33"/>
    <mergeCell ref="AL29:AL33"/>
    <mergeCell ref="AM29:AM33"/>
    <mergeCell ref="AN29:AN33"/>
    <mergeCell ref="O29:O33"/>
    <mergeCell ref="P29:P33"/>
    <mergeCell ref="AE29:AE33"/>
    <mergeCell ref="AF29:AF33"/>
    <mergeCell ref="AG29:AG33"/>
    <mergeCell ref="AH29:AH33"/>
    <mergeCell ref="AI24:AI28"/>
    <mergeCell ref="AJ24:AJ28"/>
    <mergeCell ref="AK24:AK28"/>
    <mergeCell ref="AL24:AL28"/>
    <mergeCell ref="AM24:AM28"/>
    <mergeCell ref="AN24:AN28"/>
    <mergeCell ref="O24:O28"/>
    <mergeCell ref="P24:P28"/>
    <mergeCell ref="AE24:AE28"/>
    <mergeCell ref="AF24:AF28"/>
    <mergeCell ref="AG24:AG28"/>
    <mergeCell ref="AH24:AH28"/>
    <mergeCell ref="Z29:Z33"/>
    <mergeCell ref="AB29:AB33"/>
    <mergeCell ref="AC29:AC33"/>
    <mergeCell ref="AD29:AD33"/>
    <mergeCell ref="AA29:AA33"/>
    <mergeCell ref="AI38:AI39"/>
    <mergeCell ref="AJ38:AJ39"/>
    <mergeCell ref="AK38:AK39"/>
    <mergeCell ref="AL38:AL39"/>
    <mergeCell ref="AM38:AM39"/>
    <mergeCell ref="AN38:AN39"/>
    <mergeCell ref="O38:O39"/>
    <mergeCell ref="P38:P39"/>
    <mergeCell ref="AE38:AE39"/>
    <mergeCell ref="AF38:AF39"/>
    <mergeCell ref="AG38:AG39"/>
    <mergeCell ref="AH38:AH39"/>
    <mergeCell ref="R38:R39"/>
    <mergeCell ref="S38:S39"/>
    <mergeCell ref="AI34:AI37"/>
    <mergeCell ref="AJ34:AJ37"/>
    <mergeCell ref="AK34:AK37"/>
    <mergeCell ref="AL34:AL37"/>
    <mergeCell ref="AM34:AM37"/>
    <mergeCell ref="AN34:AN37"/>
    <mergeCell ref="O34:O37"/>
    <mergeCell ref="P34:P37"/>
    <mergeCell ref="AE34:AE37"/>
    <mergeCell ref="AF34:AF37"/>
    <mergeCell ref="AG34:AG37"/>
    <mergeCell ref="AH34:AH37"/>
    <mergeCell ref="R34:R37"/>
    <mergeCell ref="S34:S37"/>
    <mergeCell ref="Z34:Z37"/>
    <mergeCell ref="AA34:AA37"/>
    <mergeCell ref="AB34:AB37"/>
    <mergeCell ref="AC34:AC37"/>
    <mergeCell ref="AI42:AI46"/>
    <mergeCell ref="AJ42:AJ46"/>
    <mergeCell ref="AK42:AK46"/>
    <mergeCell ref="AL42:AL46"/>
    <mergeCell ref="AM42:AM46"/>
    <mergeCell ref="AN42:AN46"/>
    <mergeCell ref="O42:O46"/>
    <mergeCell ref="P42:P46"/>
    <mergeCell ref="AE42:AE46"/>
    <mergeCell ref="AF42:AF46"/>
    <mergeCell ref="AG42:AG46"/>
    <mergeCell ref="AH42:AH46"/>
    <mergeCell ref="R42:R46"/>
    <mergeCell ref="S42:S46"/>
    <mergeCell ref="AI40:AI41"/>
    <mergeCell ref="AJ40:AJ41"/>
    <mergeCell ref="AK40:AK41"/>
    <mergeCell ref="AL40:AL41"/>
    <mergeCell ref="AM40:AM41"/>
    <mergeCell ref="AN40:AN41"/>
    <mergeCell ref="O40:O41"/>
    <mergeCell ref="P40:P41"/>
    <mergeCell ref="AE40:AE41"/>
    <mergeCell ref="AF40:AF41"/>
    <mergeCell ref="AG40:AG41"/>
    <mergeCell ref="AH40:AH41"/>
    <mergeCell ref="R40:R41"/>
    <mergeCell ref="S40:S41"/>
    <mergeCell ref="AA40:AA41"/>
    <mergeCell ref="AI52:AI57"/>
    <mergeCell ref="AJ52:AJ57"/>
    <mergeCell ref="AK52:AK57"/>
    <mergeCell ref="AL52:AL57"/>
    <mergeCell ref="AM52:AM57"/>
    <mergeCell ref="AN52:AN57"/>
    <mergeCell ref="O52:O57"/>
    <mergeCell ref="P52:P57"/>
    <mergeCell ref="AE52:AE57"/>
    <mergeCell ref="AF52:AF57"/>
    <mergeCell ref="AG52:AG57"/>
    <mergeCell ref="AH52:AH57"/>
    <mergeCell ref="R52:R57"/>
    <mergeCell ref="S52:S57"/>
    <mergeCell ref="AI47:AI51"/>
    <mergeCell ref="AJ47:AJ51"/>
    <mergeCell ref="AK47:AK51"/>
    <mergeCell ref="AL47:AL51"/>
    <mergeCell ref="AM47:AM51"/>
    <mergeCell ref="AN47:AN51"/>
    <mergeCell ref="O47:O51"/>
    <mergeCell ref="P47:P51"/>
    <mergeCell ref="AE47:AE51"/>
    <mergeCell ref="AF47:AF51"/>
    <mergeCell ref="AG47:AG51"/>
    <mergeCell ref="AH47:AH51"/>
    <mergeCell ref="R47:R51"/>
    <mergeCell ref="S47:S51"/>
    <mergeCell ref="Z52:Z57"/>
    <mergeCell ref="AA52:AA57"/>
    <mergeCell ref="AB52:AB57"/>
    <mergeCell ref="AC52:AC57"/>
    <mergeCell ref="AI63:AI67"/>
    <mergeCell ref="AJ63:AJ67"/>
    <mergeCell ref="AK63:AK67"/>
    <mergeCell ref="AL63:AL67"/>
    <mergeCell ref="AM63:AM67"/>
    <mergeCell ref="AN63:AN67"/>
    <mergeCell ref="O63:O67"/>
    <mergeCell ref="P63:P67"/>
    <mergeCell ref="AE63:AE67"/>
    <mergeCell ref="AF63:AF67"/>
    <mergeCell ref="AG63:AG67"/>
    <mergeCell ref="AH63:AH67"/>
    <mergeCell ref="R63:R67"/>
    <mergeCell ref="S63:S67"/>
    <mergeCell ref="AI58:AI60"/>
    <mergeCell ref="AJ58:AJ60"/>
    <mergeCell ref="AK58:AK60"/>
    <mergeCell ref="AL58:AL60"/>
    <mergeCell ref="AM58:AM60"/>
    <mergeCell ref="AN58:AN60"/>
    <mergeCell ref="O58:O60"/>
    <mergeCell ref="P58:P60"/>
    <mergeCell ref="AE58:AE60"/>
    <mergeCell ref="AF58:AF60"/>
    <mergeCell ref="AG58:AG60"/>
    <mergeCell ref="AH58:AH60"/>
    <mergeCell ref="R58:R60"/>
    <mergeCell ref="S58:S60"/>
    <mergeCell ref="Z58:Z60"/>
    <mergeCell ref="AA58:AA60"/>
    <mergeCell ref="AB58:AB60"/>
    <mergeCell ref="AC58:AC60"/>
    <mergeCell ref="AI70:AI72"/>
    <mergeCell ref="AJ70:AJ72"/>
    <mergeCell ref="AK70:AK72"/>
    <mergeCell ref="AL70:AL72"/>
    <mergeCell ref="AM70:AM72"/>
    <mergeCell ref="AN70:AN72"/>
    <mergeCell ref="O70:O72"/>
    <mergeCell ref="P70:P72"/>
    <mergeCell ref="AE70:AE72"/>
    <mergeCell ref="AF70:AF72"/>
    <mergeCell ref="AG70:AG72"/>
    <mergeCell ref="AH70:AH72"/>
    <mergeCell ref="R70:R72"/>
    <mergeCell ref="S70:S72"/>
    <mergeCell ref="AI68:AI69"/>
    <mergeCell ref="AJ68:AJ69"/>
    <mergeCell ref="AK68:AK69"/>
    <mergeCell ref="AL68:AL69"/>
    <mergeCell ref="AM68:AM69"/>
    <mergeCell ref="AN68:AN69"/>
    <mergeCell ref="O68:O69"/>
    <mergeCell ref="P68:P69"/>
    <mergeCell ref="AE68:AE69"/>
    <mergeCell ref="AF68:AF69"/>
    <mergeCell ref="AG68:AG69"/>
    <mergeCell ref="AH68:AH69"/>
    <mergeCell ref="R68:R69"/>
    <mergeCell ref="S68:S69"/>
    <mergeCell ref="AI80:AI82"/>
    <mergeCell ref="AJ80:AJ82"/>
    <mergeCell ref="AK80:AK82"/>
    <mergeCell ref="AL80:AL82"/>
    <mergeCell ref="AM80:AM82"/>
    <mergeCell ref="AN80:AN82"/>
    <mergeCell ref="O80:O82"/>
    <mergeCell ref="P80:P82"/>
    <mergeCell ref="AE80:AE82"/>
    <mergeCell ref="AF80:AF82"/>
    <mergeCell ref="AG80:AG82"/>
    <mergeCell ref="AH80:AH82"/>
    <mergeCell ref="R80:R82"/>
    <mergeCell ref="S80:S82"/>
    <mergeCell ref="AI75:AI79"/>
    <mergeCell ref="AJ75:AJ79"/>
    <mergeCell ref="AK75:AK79"/>
    <mergeCell ref="AL75:AL79"/>
    <mergeCell ref="AM75:AM79"/>
    <mergeCell ref="AN75:AN79"/>
    <mergeCell ref="O75:O79"/>
    <mergeCell ref="P75:P79"/>
    <mergeCell ref="AE75:AE79"/>
    <mergeCell ref="AF75:AF79"/>
    <mergeCell ref="AG75:AG79"/>
    <mergeCell ref="AH75:AH79"/>
    <mergeCell ref="R75:R78"/>
    <mergeCell ref="S75:S79"/>
    <mergeCell ref="Z80:Z82"/>
    <mergeCell ref="AA80:AA82"/>
    <mergeCell ref="AB80:AB82"/>
    <mergeCell ref="AC80:AC82"/>
    <mergeCell ref="AI91:AI92"/>
    <mergeCell ref="AJ91:AJ92"/>
    <mergeCell ref="AK91:AK92"/>
    <mergeCell ref="AL91:AL92"/>
    <mergeCell ref="AM91:AM92"/>
    <mergeCell ref="AN91:AN92"/>
    <mergeCell ref="O91:O92"/>
    <mergeCell ref="P91:P92"/>
    <mergeCell ref="AE91:AE92"/>
    <mergeCell ref="AF91:AF92"/>
    <mergeCell ref="AG91:AG92"/>
    <mergeCell ref="AH91:AH92"/>
    <mergeCell ref="R91:R92"/>
    <mergeCell ref="S91:S92"/>
    <mergeCell ref="AI83:AI89"/>
    <mergeCell ref="AJ83:AJ89"/>
    <mergeCell ref="AK83:AK89"/>
    <mergeCell ref="AL83:AL89"/>
    <mergeCell ref="AM83:AM89"/>
    <mergeCell ref="AN83:AN89"/>
    <mergeCell ref="O83:O89"/>
    <mergeCell ref="P83:P89"/>
    <mergeCell ref="AE83:AE89"/>
    <mergeCell ref="AF83:AF89"/>
    <mergeCell ref="AG83:AG89"/>
    <mergeCell ref="AH83:AH89"/>
    <mergeCell ref="R83:R89"/>
    <mergeCell ref="S83:S89"/>
    <mergeCell ref="Z83:Z89"/>
    <mergeCell ref="AA83:AA89"/>
    <mergeCell ref="AB83:AB89"/>
    <mergeCell ref="AC83:AC89"/>
    <mergeCell ref="AI97:AI99"/>
    <mergeCell ref="AJ97:AJ99"/>
    <mergeCell ref="AK97:AK99"/>
    <mergeCell ref="AL97:AL99"/>
    <mergeCell ref="AM97:AM99"/>
    <mergeCell ref="AN97:AN99"/>
    <mergeCell ref="O97:O99"/>
    <mergeCell ref="P97:P99"/>
    <mergeCell ref="AE97:AE99"/>
    <mergeCell ref="AF97:AF99"/>
    <mergeCell ref="AG97:AG99"/>
    <mergeCell ref="AH97:AH99"/>
    <mergeCell ref="R97:R99"/>
    <mergeCell ref="S97:S99"/>
    <mergeCell ref="AI93:AI96"/>
    <mergeCell ref="AJ93:AJ96"/>
    <mergeCell ref="AK93:AK96"/>
    <mergeCell ref="AL93:AL96"/>
    <mergeCell ref="AM93:AM96"/>
    <mergeCell ref="AN93:AN96"/>
    <mergeCell ref="O93:O96"/>
    <mergeCell ref="P93:P96"/>
    <mergeCell ref="AE93:AE96"/>
    <mergeCell ref="AF93:AF96"/>
    <mergeCell ref="AG93:AG96"/>
    <mergeCell ref="AH93:AH96"/>
    <mergeCell ref="R93:R96"/>
    <mergeCell ref="S93:S96"/>
    <mergeCell ref="AI103:AI104"/>
    <mergeCell ref="AJ103:AJ104"/>
    <mergeCell ref="AK103:AK104"/>
    <mergeCell ref="AL103:AL104"/>
    <mergeCell ref="AM103:AM104"/>
    <mergeCell ref="AN103:AN104"/>
    <mergeCell ref="O103:O104"/>
    <mergeCell ref="P103:P104"/>
    <mergeCell ref="AE103:AE104"/>
    <mergeCell ref="AF103:AF104"/>
    <mergeCell ref="AG103:AG104"/>
    <mergeCell ref="AH103:AH104"/>
    <mergeCell ref="R103:R104"/>
    <mergeCell ref="S103:S104"/>
    <mergeCell ref="AI100:AI102"/>
    <mergeCell ref="AJ100:AJ102"/>
    <mergeCell ref="AK100:AK102"/>
    <mergeCell ref="AL100:AL102"/>
    <mergeCell ref="AM100:AM102"/>
    <mergeCell ref="AN100:AN102"/>
    <mergeCell ref="O100:O102"/>
    <mergeCell ref="P100:P102"/>
    <mergeCell ref="AE100:AE102"/>
    <mergeCell ref="AF100:AF102"/>
    <mergeCell ref="AG100:AG102"/>
    <mergeCell ref="AH100:AH102"/>
    <mergeCell ref="R100:R102"/>
    <mergeCell ref="S100:S102"/>
    <mergeCell ref="Y100:Y102"/>
    <mergeCell ref="Z100:Z102"/>
    <mergeCell ref="AA100:AA102"/>
    <mergeCell ref="AB100:AB102"/>
    <mergeCell ref="AI108:AI110"/>
    <mergeCell ref="AJ108:AJ110"/>
    <mergeCell ref="AK108:AK110"/>
    <mergeCell ref="AL108:AL110"/>
    <mergeCell ref="AM108:AM110"/>
    <mergeCell ref="AN108:AN110"/>
    <mergeCell ref="O108:O110"/>
    <mergeCell ref="P108:P110"/>
    <mergeCell ref="AE108:AE110"/>
    <mergeCell ref="AF108:AF110"/>
    <mergeCell ref="AG108:AG110"/>
    <mergeCell ref="AH108:AH110"/>
    <mergeCell ref="R108:R110"/>
    <mergeCell ref="S108:S110"/>
    <mergeCell ref="AI105:AI107"/>
    <mergeCell ref="AJ105:AJ107"/>
    <mergeCell ref="AK105:AK107"/>
    <mergeCell ref="AL105:AL107"/>
    <mergeCell ref="AM105:AM107"/>
    <mergeCell ref="AN105:AN107"/>
    <mergeCell ref="O105:O107"/>
    <mergeCell ref="P105:P107"/>
    <mergeCell ref="AE105:AE107"/>
    <mergeCell ref="AF105:AF107"/>
    <mergeCell ref="AG105:AG107"/>
    <mergeCell ref="AH105:AH107"/>
    <mergeCell ref="R105:R107"/>
    <mergeCell ref="S105:S107"/>
    <mergeCell ref="AI113:AI114"/>
    <mergeCell ref="AJ113:AJ114"/>
    <mergeCell ref="AK113:AK114"/>
    <mergeCell ref="AL113:AL114"/>
    <mergeCell ref="AM113:AM114"/>
    <mergeCell ref="AN113:AN114"/>
    <mergeCell ref="O113:O114"/>
    <mergeCell ref="P113:P114"/>
    <mergeCell ref="AE113:AE114"/>
    <mergeCell ref="AF113:AF114"/>
    <mergeCell ref="AG113:AG114"/>
    <mergeCell ref="AH113:AH114"/>
    <mergeCell ref="R113:R114"/>
    <mergeCell ref="S113:S114"/>
    <mergeCell ref="AI111:AI112"/>
    <mergeCell ref="AJ111:AJ112"/>
    <mergeCell ref="AK111:AK112"/>
    <mergeCell ref="AL111:AL112"/>
    <mergeCell ref="AM111:AM112"/>
    <mergeCell ref="AN111:AN112"/>
    <mergeCell ref="O111:O112"/>
    <mergeCell ref="P111:P112"/>
    <mergeCell ref="AE111:AE112"/>
    <mergeCell ref="AF111:AF112"/>
    <mergeCell ref="AG111:AG112"/>
    <mergeCell ref="AH111:AH112"/>
    <mergeCell ref="R111:R112"/>
    <mergeCell ref="S111:S112"/>
    <mergeCell ref="Y113:Y114"/>
    <mergeCell ref="Z113:Z114"/>
    <mergeCell ref="AA113:AA114"/>
    <mergeCell ref="AB113:AB114"/>
    <mergeCell ref="AI123:AI125"/>
    <mergeCell ref="AJ123:AJ125"/>
    <mergeCell ref="AK123:AK125"/>
    <mergeCell ref="AL123:AL125"/>
    <mergeCell ref="AM123:AM125"/>
    <mergeCell ref="AN123:AN125"/>
    <mergeCell ref="O123:O125"/>
    <mergeCell ref="P123:P125"/>
    <mergeCell ref="AE123:AE125"/>
    <mergeCell ref="AF123:AF125"/>
    <mergeCell ref="AG123:AG125"/>
    <mergeCell ref="AH123:AH125"/>
    <mergeCell ref="S123:S125"/>
    <mergeCell ref="AI115:AI117"/>
    <mergeCell ref="AJ115:AJ117"/>
    <mergeCell ref="AK115:AK117"/>
    <mergeCell ref="AL115:AL117"/>
    <mergeCell ref="AM115:AM117"/>
    <mergeCell ref="AN115:AN117"/>
    <mergeCell ref="O115:O117"/>
    <mergeCell ref="P115:P117"/>
    <mergeCell ref="AE115:AE117"/>
    <mergeCell ref="AF115:AF117"/>
    <mergeCell ref="AG115:AG117"/>
    <mergeCell ref="AH115:AH117"/>
    <mergeCell ref="R115:R117"/>
    <mergeCell ref="S115:S117"/>
    <mergeCell ref="AI135:AI136"/>
    <mergeCell ref="AJ135:AJ136"/>
    <mergeCell ref="AK135:AK136"/>
    <mergeCell ref="AL135:AL136"/>
    <mergeCell ref="AM135:AM136"/>
    <mergeCell ref="AN135:AN136"/>
    <mergeCell ref="O135:O136"/>
    <mergeCell ref="P135:P136"/>
    <mergeCell ref="AE135:AE136"/>
    <mergeCell ref="AF135:AF136"/>
    <mergeCell ref="AG135:AG136"/>
    <mergeCell ref="AH135:AH136"/>
    <mergeCell ref="R135:R136"/>
    <mergeCell ref="AI126:AI133"/>
    <mergeCell ref="AJ126:AJ133"/>
    <mergeCell ref="AK126:AK133"/>
    <mergeCell ref="AL126:AL133"/>
    <mergeCell ref="AM126:AM133"/>
    <mergeCell ref="AN126:AN133"/>
    <mergeCell ref="O126:O133"/>
    <mergeCell ref="P126:P133"/>
    <mergeCell ref="AE126:AE133"/>
    <mergeCell ref="AF126:AF133"/>
    <mergeCell ref="AG126:AG133"/>
    <mergeCell ref="AH126:AH133"/>
    <mergeCell ref="R126:R133"/>
    <mergeCell ref="S126:S133"/>
    <mergeCell ref="Y135:Y136"/>
    <mergeCell ref="Z135:Z136"/>
    <mergeCell ref="AA135:AA136"/>
    <mergeCell ref="AB135:AB136"/>
    <mergeCell ref="AC135:AC136"/>
    <mergeCell ref="AI141:AI147"/>
    <mergeCell ref="AJ141:AJ147"/>
    <mergeCell ref="AK141:AK147"/>
    <mergeCell ref="AL141:AL147"/>
    <mergeCell ref="AM141:AM147"/>
    <mergeCell ref="AN141:AN147"/>
    <mergeCell ref="O141:O147"/>
    <mergeCell ref="P141:P147"/>
    <mergeCell ref="AE141:AE147"/>
    <mergeCell ref="AF141:AF147"/>
    <mergeCell ref="AG141:AG147"/>
    <mergeCell ref="AH141:AH147"/>
    <mergeCell ref="R141:R147"/>
    <mergeCell ref="S141:S147"/>
    <mergeCell ref="AI137:AI140"/>
    <mergeCell ref="AJ137:AJ140"/>
    <mergeCell ref="AK137:AK140"/>
    <mergeCell ref="AL137:AL140"/>
    <mergeCell ref="AM137:AM140"/>
    <mergeCell ref="AN137:AN140"/>
    <mergeCell ref="O137:O140"/>
    <mergeCell ref="P137:P140"/>
    <mergeCell ref="AE137:AE140"/>
    <mergeCell ref="AF137:AF140"/>
    <mergeCell ref="AG137:AG140"/>
    <mergeCell ref="AH137:AH140"/>
    <mergeCell ref="S137:S140"/>
    <mergeCell ref="Y137:Y140"/>
    <mergeCell ref="Z137:Z140"/>
    <mergeCell ref="AA137:AA140"/>
    <mergeCell ref="AB137:AB140"/>
    <mergeCell ref="AC137:AC140"/>
    <mergeCell ref="AI151:AI153"/>
    <mergeCell ref="AJ151:AJ153"/>
    <mergeCell ref="AK151:AK153"/>
    <mergeCell ref="AL151:AL153"/>
    <mergeCell ref="AM151:AM153"/>
    <mergeCell ref="AN151:AN153"/>
    <mergeCell ref="O151:O153"/>
    <mergeCell ref="P151:P153"/>
    <mergeCell ref="AE151:AE153"/>
    <mergeCell ref="AF151:AF153"/>
    <mergeCell ref="AG151:AG153"/>
    <mergeCell ref="AH151:AH153"/>
    <mergeCell ref="R151:R153"/>
    <mergeCell ref="S151:S153"/>
    <mergeCell ref="AI148:AI150"/>
    <mergeCell ref="AJ148:AJ150"/>
    <mergeCell ref="AK148:AK150"/>
    <mergeCell ref="AL148:AL150"/>
    <mergeCell ref="AM148:AM150"/>
    <mergeCell ref="AN148:AN150"/>
    <mergeCell ref="O148:O150"/>
    <mergeCell ref="P148:P150"/>
    <mergeCell ref="AE148:AE150"/>
    <mergeCell ref="AF148:AF150"/>
    <mergeCell ref="AG148:AG150"/>
    <mergeCell ref="AH148:AH150"/>
    <mergeCell ref="R148:R150"/>
    <mergeCell ref="S148:S150"/>
    <mergeCell ref="AI157:AI159"/>
    <mergeCell ref="AJ157:AJ159"/>
    <mergeCell ref="AK157:AK159"/>
    <mergeCell ref="AL157:AL159"/>
    <mergeCell ref="AM157:AM159"/>
    <mergeCell ref="AN157:AN159"/>
    <mergeCell ref="O157:O159"/>
    <mergeCell ref="P157:P159"/>
    <mergeCell ref="AE157:AE159"/>
    <mergeCell ref="AF157:AF159"/>
    <mergeCell ref="AG157:AG159"/>
    <mergeCell ref="AH157:AH159"/>
    <mergeCell ref="R157:R159"/>
    <mergeCell ref="S157:S159"/>
    <mergeCell ref="AI154:AI156"/>
    <mergeCell ref="AJ154:AJ156"/>
    <mergeCell ref="AK154:AK156"/>
    <mergeCell ref="AL154:AL156"/>
    <mergeCell ref="AM154:AM156"/>
    <mergeCell ref="AN154:AN156"/>
    <mergeCell ref="O154:O156"/>
    <mergeCell ref="P154:P156"/>
    <mergeCell ref="AE154:AE156"/>
    <mergeCell ref="AF154:AF156"/>
    <mergeCell ref="AG154:AG156"/>
    <mergeCell ref="AH154:AH156"/>
    <mergeCell ref="R154:R156"/>
    <mergeCell ref="S154:S156"/>
    <mergeCell ref="Y157:Y159"/>
    <mergeCell ref="Z157:Z159"/>
    <mergeCell ref="AA157:AA159"/>
    <mergeCell ref="AB157:AB159"/>
    <mergeCell ref="AI163:AI165"/>
    <mergeCell ref="AJ163:AJ165"/>
    <mergeCell ref="AK163:AK165"/>
    <mergeCell ref="AL163:AL165"/>
    <mergeCell ref="AM163:AM165"/>
    <mergeCell ref="AN163:AN165"/>
    <mergeCell ref="O163:O165"/>
    <mergeCell ref="P163:P165"/>
    <mergeCell ref="AE163:AE165"/>
    <mergeCell ref="AF163:AF165"/>
    <mergeCell ref="AG163:AG165"/>
    <mergeCell ref="AH163:AH165"/>
    <mergeCell ref="R163:R165"/>
    <mergeCell ref="S163:S165"/>
    <mergeCell ref="AI160:AI162"/>
    <mergeCell ref="AJ160:AJ162"/>
    <mergeCell ref="AK160:AK162"/>
    <mergeCell ref="AL160:AL162"/>
    <mergeCell ref="AM160:AM162"/>
    <mergeCell ref="AN160:AN162"/>
    <mergeCell ref="O160:O162"/>
    <mergeCell ref="P160:P162"/>
    <mergeCell ref="AE160:AE162"/>
    <mergeCell ref="AF160:AF162"/>
    <mergeCell ref="AG160:AG162"/>
    <mergeCell ref="AH160:AH162"/>
    <mergeCell ref="R160:R162"/>
    <mergeCell ref="S160:S162"/>
    <mergeCell ref="Z163:Z165"/>
    <mergeCell ref="AA163:AA165"/>
    <mergeCell ref="AI169:AI171"/>
    <mergeCell ref="AJ169:AJ171"/>
    <mergeCell ref="AK169:AK171"/>
    <mergeCell ref="AL169:AL171"/>
    <mergeCell ref="AM169:AM171"/>
    <mergeCell ref="AN169:AN171"/>
    <mergeCell ref="O169:O171"/>
    <mergeCell ref="P169:P171"/>
    <mergeCell ref="AE169:AE171"/>
    <mergeCell ref="AF169:AF171"/>
    <mergeCell ref="AG169:AG171"/>
    <mergeCell ref="AH169:AH171"/>
    <mergeCell ref="R169:R171"/>
    <mergeCell ref="S169:S171"/>
    <mergeCell ref="AI166:AI168"/>
    <mergeCell ref="AJ166:AJ168"/>
    <mergeCell ref="AK166:AK168"/>
    <mergeCell ref="AL166:AL168"/>
    <mergeCell ref="AM166:AM168"/>
    <mergeCell ref="AN166:AN168"/>
    <mergeCell ref="O166:O168"/>
    <mergeCell ref="P166:P168"/>
    <mergeCell ref="AE166:AE168"/>
    <mergeCell ref="AF166:AF168"/>
    <mergeCell ref="AG166:AG168"/>
    <mergeCell ref="AH166:AH168"/>
    <mergeCell ref="R166:R168"/>
    <mergeCell ref="S166:S168"/>
    <mergeCell ref="AI175:AI177"/>
    <mergeCell ref="AJ175:AJ177"/>
    <mergeCell ref="AK175:AK177"/>
    <mergeCell ref="AL175:AL177"/>
    <mergeCell ref="AM175:AM177"/>
    <mergeCell ref="AN175:AN177"/>
    <mergeCell ref="O175:O177"/>
    <mergeCell ref="P175:P177"/>
    <mergeCell ref="AE175:AE177"/>
    <mergeCell ref="AF175:AF177"/>
    <mergeCell ref="AG175:AG177"/>
    <mergeCell ref="AH175:AH177"/>
    <mergeCell ref="R175:R177"/>
    <mergeCell ref="S175:S177"/>
    <mergeCell ref="AI172:AI174"/>
    <mergeCell ref="AJ172:AJ174"/>
    <mergeCell ref="AK172:AK174"/>
    <mergeCell ref="AL172:AL174"/>
    <mergeCell ref="AM172:AM174"/>
    <mergeCell ref="AN172:AN174"/>
    <mergeCell ref="O172:O174"/>
    <mergeCell ref="P172:P174"/>
    <mergeCell ref="AE172:AE174"/>
    <mergeCell ref="AF172:AF174"/>
    <mergeCell ref="AG172:AG174"/>
    <mergeCell ref="AH172:AH174"/>
    <mergeCell ref="R172:R174"/>
    <mergeCell ref="S172:S174"/>
    <mergeCell ref="Y175:Y177"/>
    <mergeCell ref="Z175:Z177"/>
    <mergeCell ref="AA175:AA177"/>
    <mergeCell ref="AB175:AB177"/>
    <mergeCell ref="AI181:AI183"/>
    <mergeCell ref="AJ181:AJ183"/>
    <mergeCell ref="AK181:AK183"/>
    <mergeCell ref="AL181:AL183"/>
    <mergeCell ref="AM181:AM183"/>
    <mergeCell ref="AN181:AN183"/>
    <mergeCell ref="O181:O183"/>
    <mergeCell ref="P181:P183"/>
    <mergeCell ref="AE181:AE183"/>
    <mergeCell ref="AF181:AF183"/>
    <mergeCell ref="AG181:AG183"/>
    <mergeCell ref="AH181:AH183"/>
    <mergeCell ref="R181:R183"/>
    <mergeCell ref="S181:S183"/>
    <mergeCell ref="AI178:AI180"/>
    <mergeCell ref="AJ178:AJ180"/>
    <mergeCell ref="AK178:AK180"/>
    <mergeCell ref="AL178:AL180"/>
    <mergeCell ref="AM178:AM180"/>
    <mergeCell ref="AN178:AN180"/>
    <mergeCell ref="O178:O180"/>
    <mergeCell ref="P178:P180"/>
    <mergeCell ref="AE178:AE180"/>
    <mergeCell ref="AF178:AF180"/>
    <mergeCell ref="AG178:AG180"/>
    <mergeCell ref="AH178:AH180"/>
    <mergeCell ref="R178:R180"/>
    <mergeCell ref="S178:S180"/>
    <mergeCell ref="AI187:AI189"/>
    <mergeCell ref="AJ187:AJ189"/>
    <mergeCell ref="AK187:AK189"/>
    <mergeCell ref="AL187:AL189"/>
    <mergeCell ref="AM187:AM189"/>
    <mergeCell ref="AN187:AN189"/>
    <mergeCell ref="O187:O189"/>
    <mergeCell ref="P187:P189"/>
    <mergeCell ref="AE187:AE189"/>
    <mergeCell ref="AF187:AF189"/>
    <mergeCell ref="AG187:AG189"/>
    <mergeCell ref="AH187:AH189"/>
    <mergeCell ref="R187:R189"/>
    <mergeCell ref="S187:S189"/>
    <mergeCell ref="AI184:AI186"/>
    <mergeCell ref="AJ184:AJ186"/>
    <mergeCell ref="AK184:AK186"/>
    <mergeCell ref="AL184:AL186"/>
    <mergeCell ref="AM184:AM186"/>
    <mergeCell ref="AN184:AN186"/>
    <mergeCell ref="O184:O186"/>
    <mergeCell ref="P184:P186"/>
    <mergeCell ref="AE184:AE186"/>
    <mergeCell ref="AF184:AF186"/>
    <mergeCell ref="AG184:AG186"/>
    <mergeCell ref="AH184:AH186"/>
    <mergeCell ref="R184:R186"/>
    <mergeCell ref="S184:S186"/>
    <mergeCell ref="AI193:AI195"/>
    <mergeCell ref="AJ193:AJ195"/>
    <mergeCell ref="AK193:AK195"/>
    <mergeCell ref="AL193:AL195"/>
    <mergeCell ref="AM193:AM195"/>
    <mergeCell ref="AN193:AN195"/>
    <mergeCell ref="O193:O195"/>
    <mergeCell ref="P193:P195"/>
    <mergeCell ref="AE193:AE195"/>
    <mergeCell ref="AF193:AF195"/>
    <mergeCell ref="AG193:AG195"/>
    <mergeCell ref="AH193:AH195"/>
    <mergeCell ref="R193:R195"/>
    <mergeCell ref="S193:S195"/>
    <mergeCell ref="AI190:AI192"/>
    <mergeCell ref="AJ190:AJ192"/>
    <mergeCell ref="AK190:AK192"/>
    <mergeCell ref="AL190:AL192"/>
    <mergeCell ref="AM190:AM192"/>
    <mergeCell ref="AN190:AN192"/>
    <mergeCell ref="O190:O192"/>
    <mergeCell ref="P190:P192"/>
    <mergeCell ref="AE190:AE192"/>
    <mergeCell ref="AF190:AF192"/>
    <mergeCell ref="AG190:AG192"/>
    <mergeCell ref="AH190:AH192"/>
    <mergeCell ref="R190:R192"/>
    <mergeCell ref="S190:S192"/>
    <mergeCell ref="Y190:Y192"/>
    <mergeCell ref="Z190:Z192"/>
    <mergeCell ref="AA190:AA192"/>
    <mergeCell ref="AB190:AB192"/>
    <mergeCell ref="AI199:AI201"/>
    <mergeCell ref="AJ199:AJ201"/>
    <mergeCell ref="AK199:AK201"/>
    <mergeCell ref="AL199:AL201"/>
    <mergeCell ref="AM199:AM201"/>
    <mergeCell ref="AN199:AN201"/>
    <mergeCell ref="O199:O201"/>
    <mergeCell ref="P199:P201"/>
    <mergeCell ref="AE199:AE201"/>
    <mergeCell ref="AF199:AF201"/>
    <mergeCell ref="AG199:AG201"/>
    <mergeCell ref="AH199:AH201"/>
    <mergeCell ref="R199:R201"/>
    <mergeCell ref="S199:S201"/>
    <mergeCell ref="AI196:AI198"/>
    <mergeCell ref="AJ196:AJ198"/>
    <mergeCell ref="AK196:AK198"/>
    <mergeCell ref="AL196:AL198"/>
    <mergeCell ref="AM196:AM198"/>
    <mergeCell ref="AN196:AN198"/>
    <mergeCell ref="O196:O198"/>
    <mergeCell ref="P196:P198"/>
    <mergeCell ref="AE196:AE198"/>
    <mergeCell ref="AF196:AF198"/>
    <mergeCell ref="AG196:AG198"/>
    <mergeCell ref="AH196:AH198"/>
    <mergeCell ref="R196:R198"/>
    <mergeCell ref="S196:S198"/>
    <mergeCell ref="AI205:AI207"/>
    <mergeCell ref="AJ205:AJ207"/>
    <mergeCell ref="AK205:AK207"/>
    <mergeCell ref="AL205:AL207"/>
    <mergeCell ref="AM205:AM207"/>
    <mergeCell ref="AN205:AN207"/>
    <mergeCell ref="O205:O207"/>
    <mergeCell ref="P205:P207"/>
    <mergeCell ref="AE205:AE207"/>
    <mergeCell ref="AF205:AF207"/>
    <mergeCell ref="AG205:AG207"/>
    <mergeCell ref="AH205:AH207"/>
    <mergeCell ref="R205:R207"/>
    <mergeCell ref="S205:S207"/>
    <mergeCell ref="AI202:AI204"/>
    <mergeCell ref="AJ202:AJ204"/>
    <mergeCell ref="AK202:AK204"/>
    <mergeCell ref="AL202:AL204"/>
    <mergeCell ref="AM202:AM204"/>
    <mergeCell ref="AN202:AN204"/>
    <mergeCell ref="O202:O204"/>
    <mergeCell ref="P202:P204"/>
    <mergeCell ref="AE202:AE204"/>
    <mergeCell ref="AF202:AF204"/>
    <mergeCell ref="AG202:AG204"/>
    <mergeCell ref="AH202:AH204"/>
    <mergeCell ref="R202:R204"/>
    <mergeCell ref="S202:S204"/>
    <mergeCell ref="Y205:Y207"/>
    <mergeCell ref="Z205:Z207"/>
    <mergeCell ref="AA205:AA207"/>
    <mergeCell ref="AB205:AB207"/>
    <mergeCell ref="AI211:AI213"/>
    <mergeCell ref="AJ211:AJ213"/>
    <mergeCell ref="AK211:AK213"/>
    <mergeCell ref="AL211:AL213"/>
    <mergeCell ref="AM211:AM213"/>
    <mergeCell ref="AN211:AN213"/>
    <mergeCell ref="O211:O213"/>
    <mergeCell ref="P211:P213"/>
    <mergeCell ref="AE211:AE213"/>
    <mergeCell ref="AF211:AF213"/>
    <mergeCell ref="AG211:AG213"/>
    <mergeCell ref="AH211:AH213"/>
    <mergeCell ref="R211:R213"/>
    <mergeCell ref="S211:S213"/>
    <mergeCell ref="AI208:AI210"/>
    <mergeCell ref="AJ208:AJ210"/>
    <mergeCell ref="AK208:AK210"/>
    <mergeCell ref="AL208:AL210"/>
    <mergeCell ref="AM208:AM210"/>
    <mergeCell ref="AN208:AN210"/>
    <mergeCell ref="O208:O210"/>
    <mergeCell ref="P208:P210"/>
    <mergeCell ref="AE208:AE210"/>
    <mergeCell ref="AF208:AF210"/>
    <mergeCell ref="AG208:AG210"/>
    <mergeCell ref="AH208:AH210"/>
    <mergeCell ref="R208:R210"/>
    <mergeCell ref="S208:S210"/>
    <mergeCell ref="AI217:AI219"/>
    <mergeCell ref="AJ217:AJ219"/>
    <mergeCell ref="AK217:AK219"/>
    <mergeCell ref="AL217:AL219"/>
    <mergeCell ref="AM217:AM219"/>
    <mergeCell ref="AN217:AN219"/>
    <mergeCell ref="O217:O219"/>
    <mergeCell ref="P217:P219"/>
    <mergeCell ref="AE217:AE219"/>
    <mergeCell ref="AF217:AF219"/>
    <mergeCell ref="AG217:AG219"/>
    <mergeCell ref="AH217:AH219"/>
    <mergeCell ref="R217:R219"/>
    <mergeCell ref="S217:S219"/>
    <mergeCell ref="AI214:AI216"/>
    <mergeCell ref="AJ214:AJ216"/>
    <mergeCell ref="AK214:AK216"/>
    <mergeCell ref="AL214:AL216"/>
    <mergeCell ref="AM214:AM216"/>
    <mergeCell ref="AN214:AN216"/>
    <mergeCell ref="O214:O216"/>
    <mergeCell ref="P214:P216"/>
    <mergeCell ref="AE214:AE216"/>
    <mergeCell ref="AF214:AF216"/>
    <mergeCell ref="AG214:AG216"/>
    <mergeCell ref="AH214:AH216"/>
    <mergeCell ref="R214:R216"/>
    <mergeCell ref="S214:S216"/>
    <mergeCell ref="AD217:AD219"/>
    <mergeCell ref="AI224:AI227"/>
    <mergeCell ref="AJ224:AJ227"/>
    <mergeCell ref="AK224:AK227"/>
    <mergeCell ref="AL224:AL227"/>
    <mergeCell ref="AM224:AM227"/>
    <mergeCell ref="AN224:AN227"/>
    <mergeCell ref="O224:O227"/>
    <mergeCell ref="P224:P227"/>
    <mergeCell ref="AE224:AE227"/>
    <mergeCell ref="AF224:AF227"/>
    <mergeCell ref="AG224:AG227"/>
    <mergeCell ref="AH224:AH227"/>
    <mergeCell ref="R224:R227"/>
    <mergeCell ref="S224:S227"/>
    <mergeCell ref="AI220:AI223"/>
    <mergeCell ref="AJ220:AJ223"/>
    <mergeCell ref="AK220:AK223"/>
    <mergeCell ref="AL220:AL223"/>
    <mergeCell ref="AM220:AM223"/>
    <mergeCell ref="AN220:AN223"/>
    <mergeCell ref="O220:O223"/>
    <mergeCell ref="P220:P223"/>
    <mergeCell ref="AE220:AE223"/>
    <mergeCell ref="AF220:AF223"/>
    <mergeCell ref="AG220:AG223"/>
    <mergeCell ref="AH220:AH223"/>
    <mergeCell ref="R220:R223"/>
    <mergeCell ref="S220:S223"/>
    <mergeCell ref="Y220:Y223"/>
    <mergeCell ref="Z220:Z223"/>
    <mergeCell ref="AA220:AA223"/>
    <mergeCell ref="AB220:AB223"/>
    <mergeCell ref="AI232:AI235"/>
    <mergeCell ref="AJ232:AJ235"/>
    <mergeCell ref="AK232:AK235"/>
    <mergeCell ref="AL232:AL235"/>
    <mergeCell ref="AM232:AM235"/>
    <mergeCell ref="AN232:AN235"/>
    <mergeCell ref="O232:O235"/>
    <mergeCell ref="P232:P235"/>
    <mergeCell ref="AE232:AE235"/>
    <mergeCell ref="AF232:AF235"/>
    <mergeCell ref="AG232:AG235"/>
    <mergeCell ref="AH232:AH235"/>
    <mergeCell ref="R232:R235"/>
    <mergeCell ref="S232:S235"/>
    <mergeCell ref="AI228:AI231"/>
    <mergeCell ref="AJ228:AJ231"/>
    <mergeCell ref="AK228:AK231"/>
    <mergeCell ref="AL228:AL231"/>
    <mergeCell ref="AM228:AM231"/>
    <mergeCell ref="AN228:AN231"/>
    <mergeCell ref="O228:O231"/>
    <mergeCell ref="P228:P231"/>
    <mergeCell ref="AE228:AE231"/>
    <mergeCell ref="AF228:AF231"/>
    <mergeCell ref="AG228:AG231"/>
    <mergeCell ref="AH228:AH231"/>
    <mergeCell ref="R228:R231"/>
    <mergeCell ref="S228:S231"/>
    <mergeCell ref="AI240:AI243"/>
    <mergeCell ref="AJ240:AJ243"/>
    <mergeCell ref="AK240:AK243"/>
    <mergeCell ref="AL240:AL243"/>
    <mergeCell ref="AM240:AM243"/>
    <mergeCell ref="AN240:AN243"/>
    <mergeCell ref="O240:O243"/>
    <mergeCell ref="P240:P243"/>
    <mergeCell ref="AE240:AE243"/>
    <mergeCell ref="AF240:AF243"/>
    <mergeCell ref="AG240:AG243"/>
    <mergeCell ref="AH240:AH243"/>
    <mergeCell ref="R240:R243"/>
    <mergeCell ref="S240:S243"/>
    <mergeCell ref="Q240:Q243"/>
    <mergeCell ref="AI236:AI239"/>
    <mergeCell ref="AJ236:AJ239"/>
    <mergeCell ref="AK236:AK239"/>
    <mergeCell ref="AL236:AL239"/>
    <mergeCell ref="AM236:AM239"/>
    <mergeCell ref="AN236:AN239"/>
    <mergeCell ref="O236:O239"/>
    <mergeCell ref="P236:P239"/>
    <mergeCell ref="AE236:AE239"/>
    <mergeCell ref="AF236:AF239"/>
    <mergeCell ref="AG236:AG239"/>
    <mergeCell ref="AH236:AH239"/>
    <mergeCell ref="R236:R239"/>
    <mergeCell ref="S236:S239"/>
    <mergeCell ref="Y236:Y239"/>
    <mergeCell ref="Z236:Z239"/>
    <mergeCell ref="AA236:AA239"/>
    <mergeCell ref="AI248:AI251"/>
    <mergeCell ref="AJ248:AJ251"/>
    <mergeCell ref="AK248:AK251"/>
    <mergeCell ref="AL248:AL251"/>
    <mergeCell ref="AM248:AM251"/>
    <mergeCell ref="AN248:AN251"/>
    <mergeCell ref="O248:O251"/>
    <mergeCell ref="P248:P251"/>
    <mergeCell ref="AE248:AE251"/>
    <mergeCell ref="AF248:AF251"/>
    <mergeCell ref="AG248:AG251"/>
    <mergeCell ref="AH248:AH251"/>
    <mergeCell ref="R248:R251"/>
    <mergeCell ref="S248:S251"/>
    <mergeCell ref="AI244:AI247"/>
    <mergeCell ref="AJ244:AJ247"/>
    <mergeCell ref="AK244:AK247"/>
    <mergeCell ref="AL244:AL247"/>
    <mergeCell ref="AM244:AM247"/>
    <mergeCell ref="AN244:AN247"/>
    <mergeCell ref="O244:O247"/>
    <mergeCell ref="P244:P247"/>
    <mergeCell ref="AE244:AE247"/>
    <mergeCell ref="AF244:AF247"/>
    <mergeCell ref="AG244:AG247"/>
    <mergeCell ref="AH244:AH247"/>
    <mergeCell ref="R244:R247"/>
    <mergeCell ref="S244:S247"/>
    <mergeCell ref="AI256:AI259"/>
    <mergeCell ref="AJ256:AJ259"/>
    <mergeCell ref="AK256:AK259"/>
    <mergeCell ref="AL256:AL259"/>
    <mergeCell ref="AM256:AM259"/>
    <mergeCell ref="AN256:AN259"/>
    <mergeCell ref="O256:O259"/>
    <mergeCell ref="P256:P259"/>
    <mergeCell ref="AE256:AE259"/>
    <mergeCell ref="AF256:AF259"/>
    <mergeCell ref="AG256:AG259"/>
    <mergeCell ref="AH256:AH259"/>
    <mergeCell ref="R256:R259"/>
    <mergeCell ref="S256:S259"/>
    <mergeCell ref="AI252:AI255"/>
    <mergeCell ref="AJ252:AJ255"/>
    <mergeCell ref="AK252:AK255"/>
    <mergeCell ref="AL252:AL255"/>
    <mergeCell ref="AM252:AM255"/>
    <mergeCell ref="AN252:AN255"/>
    <mergeCell ref="O252:O255"/>
    <mergeCell ref="P252:P255"/>
    <mergeCell ref="AE252:AE255"/>
    <mergeCell ref="AF252:AF255"/>
    <mergeCell ref="AG252:AG255"/>
    <mergeCell ref="AH252:AH255"/>
    <mergeCell ref="R252:R255"/>
    <mergeCell ref="S252:S255"/>
    <mergeCell ref="Y252:Y255"/>
    <mergeCell ref="Z252:Z255"/>
    <mergeCell ref="AA252:AA255"/>
    <mergeCell ref="AB252:AB255"/>
    <mergeCell ref="AI264:AI267"/>
    <mergeCell ref="AJ264:AJ267"/>
    <mergeCell ref="AK264:AK267"/>
    <mergeCell ref="AL264:AL267"/>
    <mergeCell ref="AM264:AM267"/>
    <mergeCell ref="AN264:AN267"/>
    <mergeCell ref="O264:O267"/>
    <mergeCell ref="P264:P267"/>
    <mergeCell ref="AE264:AE267"/>
    <mergeCell ref="AF264:AF267"/>
    <mergeCell ref="AG264:AG267"/>
    <mergeCell ref="AH264:AH267"/>
    <mergeCell ref="R264:R267"/>
    <mergeCell ref="S264:S267"/>
    <mergeCell ref="Q264:Q267"/>
    <mergeCell ref="AI260:AI263"/>
    <mergeCell ref="AJ260:AJ263"/>
    <mergeCell ref="AK260:AK263"/>
    <mergeCell ref="AL260:AL263"/>
    <mergeCell ref="AM260:AM263"/>
    <mergeCell ref="AN260:AN263"/>
    <mergeCell ref="O260:O263"/>
    <mergeCell ref="P260:P263"/>
    <mergeCell ref="AE260:AE263"/>
    <mergeCell ref="AF260:AF263"/>
    <mergeCell ref="AG260:AG263"/>
    <mergeCell ref="AH260:AH263"/>
    <mergeCell ref="R260:R263"/>
    <mergeCell ref="S260:S263"/>
    <mergeCell ref="AI272:AI275"/>
    <mergeCell ref="AJ272:AJ275"/>
    <mergeCell ref="AK272:AK275"/>
    <mergeCell ref="AL272:AL275"/>
    <mergeCell ref="AM272:AM275"/>
    <mergeCell ref="AN272:AN275"/>
    <mergeCell ref="O272:O275"/>
    <mergeCell ref="P272:P275"/>
    <mergeCell ref="AE272:AE275"/>
    <mergeCell ref="AF272:AF275"/>
    <mergeCell ref="AG272:AG275"/>
    <mergeCell ref="AH272:AH275"/>
    <mergeCell ref="R272:R275"/>
    <mergeCell ref="S272:S275"/>
    <mergeCell ref="AI268:AI271"/>
    <mergeCell ref="AJ268:AJ271"/>
    <mergeCell ref="AK268:AK271"/>
    <mergeCell ref="AL268:AL271"/>
    <mergeCell ref="AM268:AM271"/>
    <mergeCell ref="AN268:AN271"/>
    <mergeCell ref="O268:O271"/>
    <mergeCell ref="P268:P271"/>
    <mergeCell ref="AE268:AE271"/>
    <mergeCell ref="AF268:AF271"/>
    <mergeCell ref="AG268:AG271"/>
    <mergeCell ref="AH268:AH271"/>
    <mergeCell ref="R268:R271"/>
    <mergeCell ref="S268:S271"/>
    <mergeCell ref="Y268:Y271"/>
    <mergeCell ref="Z268:Z271"/>
    <mergeCell ref="AA268:AA271"/>
    <mergeCell ref="AB268:AB271"/>
    <mergeCell ref="AI280:AI283"/>
    <mergeCell ref="AJ280:AJ283"/>
    <mergeCell ref="AK280:AK283"/>
    <mergeCell ref="AL280:AL283"/>
    <mergeCell ref="AM280:AM283"/>
    <mergeCell ref="AN280:AN283"/>
    <mergeCell ref="O280:O283"/>
    <mergeCell ref="P280:P283"/>
    <mergeCell ref="AE280:AE283"/>
    <mergeCell ref="AF280:AF283"/>
    <mergeCell ref="AG280:AG283"/>
    <mergeCell ref="AH280:AH283"/>
    <mergeCell ref="R280:R283"/>
    <mergeCell ref="S280:S283"/>
    <mergeCell ref="AI276:AI279"/>
    <mergeCell ref="AJ276:AJ279"/>
    <mergeCell ref="AK276:AK279"/>
    <mergeCell ref="AL276:AL279"/>
    <mergeCell ref="AM276:AM279"/>
    <mergeCell ref="AN276:AN279"/>
    <mergeCell ref="O276:O279"/>
    <mergeCell ref="P276:P279"/>
    <mergeCell ref="AE276:AE279"/>
    <mergeCell ref="AF276:AF279"/>
    <mergeCell ref="AG276:AG279"/>
    <mergeCell ref="AH276:AH279"/>
    <mergeCell ref="R276:R279"/>
    <mergeCell ref="S276:S279"/>
    <mergeCell ref="AI288:AI291"/>
    <mergeCell ref="AJ288:AJ291"/>
    <mergeCell ref="AK288:AK291"/>
    <mergeCell ref="AL288:AL291"/>
    <mergeCell ref="AM288:AM291"/>
    <mergeCell ref="AN288:AN291"/>
    <mergeCell ref="O288:O291"/>
    <mergeCell ref="P288:P291"/>
    <mergeCell ref="AE288:AE291"/>
    <mergeCell ref="AF288:AF291"/>
    <mergeCell ref="AG288:AG291"/>
    <mergeCell ref="AH288:AH291"/>
    <mergeCell ref="AI284:AI287"/>
    <mergeCell ref="AJ284:AJ287"/>
    <mergeCell ref="AK284:AK287"/>
    <mergeCell ref="AL284:AL287"/>
    <mergeCell ref="AM284:AM287"/>
    <mergeCell ref="AN284:AN287"/>
    <mergeCell ref="O284:O287"/>
    <mergeCell ref="P284:P287"/>
    <mergeCell ref="AE284:AE287"/>
    <mergeCell ref="AF284:AF287"/>
    <mergeCell ref="AG284:AG287"/>
    <mergeCell ref="AH284:AH287"/>
    <mergeCell ref="R284:R287"/>
    <mergeCell ref="S284:S287"/>
    <mergeCell ref="Y284:Y287"/>
    <mergeCell ref="Z284:Z287"/>
    <mergeCell ref="AA284:AA287"/>
    <mergeCell ref="AB284:AB287"/>
    <mergeCell ref="AC284:AC287"/>
    <mergeCell ref="AD284:AD287"/>
    <mergeCell ref="AI296:AI299"/>
    <mergeCell ref="AJ296:AJ299"/>
    <mergeCell ref="AK296:AK299"/>
    <mergeCell ref="AL296:AL299"/>
    <mergeCell ref="AM296:AM299"/>
    <mergeCell ref="AN296:AN299"/>
    <mergeCell ref="O296:O299"/>
    <mergeCell ref="P296:P299"/>
    <mergeCell ref="AE296:AE299"/>
    <mergeCell ref="AF296:AF299"/>
    <mergeCell ref="AG296:AG299"/>
    <mergeCell ref="AH296:AH299"/>
    <mergeCell ref="R292:R295"/>
    <mergeCell ref="S292:S295"/>
    <mergeCell ref="R296:R299"/>
    <mergeCell ref="AI292:AI295"/>
    <mergeCell ref="AJ292:AJ295"/>
    <mergeCell ref="AK292:AK295"/>
    <mergeCell ref="AL292:AL295"/>
    <mergeCell ref="AM292:AM295"/>
    <mergeCell ref="AN292:AN295"/>
    <mergeCell ref="O292:O295"/>
    <mergeCell ref="P292:P295"/>
    <mergeCell ref="AE292:AE295"/>
    <mergeCell ref="AF292:AF295"/>
    <mergeCell ref="AG292:AG295"/>
    <mergeCell ref="AH292:AH295"/>
    <mergeCell ref="AD292:AD295"/>
    <mergeCell ref="AD296:AD299"/>
    <mergeCell ref="AI304:AI307"/>
    <mergeCell ref="AJ304:AJ307"/>
    <mergeCell ref="AK304:AK307"/>
    <mergeCell ref="AL304:AL307"/>
    <mergeCell ref="AM304:AM307"/>
    <mergeCell ref="AN304:AN307"/>
    <mergeCell ref="O304:O307"/>
    <mergeCell ref="P304:P307"/>
    <mergeCell ref="AE304:AE307"/>
    <mergeCell ref="AF304:AF307"/>
    <mergeCell ref="AG304:AG307"/>
    <mergeCell ref="AH304:AH307"/>
    <mergeCell ref="AI300:AI303"/>
    <mergeCell ref="AJ300:AJ303"/>
    <mergeCell ref="AK300:AK303"/>
    <mergeCell ref="AL300:AL301"/>
    <mergeCell ref="AM300:AM301"/>
    <mergeCell ref="AN300:AN301"/>
    <mergeCell ref="AL302:AL303"/>
    <mergeCell ref="AM302:AM303"/>
    <mergeCell ref="AN302:AN303"/>
    <mergeCell ref="O300:O303"/>
    <mergeCell ref="P300:P303"/>
    <mergeCell ref="AE300:AE303"/>
    <mergeCell ref="AF300:AF303"/>
    <mergeCell ref="AG300:AG303"/>
    <mergeCell ref="AH300:AH303"/>
    <mergeCell ref="Y300:Y303"/>
    <mergeCell ref="Z300:Z303"/>
    <mergeCell ref="AA300:AA303"/>
    <mergeCell ref="AB300:AB303"/>
    <mergeCell ref="AC300:AC303"/>
    <mergeCell ref="AI312:AI315"/>
    <mergeCell ref="AJ312:AJ315"/>
    <mergeCell ref="AK312:AK315"/>
    <mergeCell ref="AL312:AL315"/>
    <mergeCell ref="AM312:AM315"/>
    <mergeCell ref="AN312:AN315"/>
    <mergeCell ref="O312:O315"/>
    <mergeCell ref="P312:P315"/>
    <mergeCell ref="AE312:AE315"/>
    <mergeCell ref="AF312:AF315"/>
    <mergeCell ref="AG312:AG315"/>
    <mergeCell ref="AH312:AH315"/>
    <mergeCell ref="R312:R315"/>
    <mergeCell ref="S312:S315"/>
    <mergeCell ref="AI308:AI311"/>
    <mergeCell ref="AJ308:AJ311"/>
    <mergeCell ref="AK308:AK311"/>
    <mergeCell ref="AL308:AL311"/>
    <mergeCell ref="AM308:AM311"/>
    <mergeCell ref="AN308:AN311"/>
    <mergeCell ref="O308:O311"/>
    <mergeCell ref="P308:P311"/>
    <mergeCell ref="AE308:AE311"/>
    <mergeCell ref="AF308:AF311"/>
    <mergeCell ref="AG308:AG311"/>
    <mergeCell ref="AH308:AH311"/>
    <mergeCell ref="AI320:AI323"/>
    <mergeCell ref="AJ320:AJ323"/>
    <mergeCell ref="AK320:AK323"/>
    <mergeCell ref="AL320:AL323"/>
    <mergeCell ref="AM320:AM323"/>
    <mergeCell ref="AN320:AN323"/>
    <mergeCell ref="O320:O323"/>
    <mergeCell ref="P320:P323"/>
    <mergeCell ref="AE320:AE323"/>
    <mergeCell ref="AF320:AF323"/>
    <mergeCell ref="AG320:AG323"/>
    <mergeCell ref="AH320:AH323"/>
    <mergeCell ref="R320:R323"/>
    <mergeCell ref="S320:S323"/>
    <mergeCell ref="AI316:AI319"/>
    <mergeCell ref="AJ316:AJ319"/>
    <mergeCell ref="AK316:AK319"/>
    <mergeCell ref="AL316:AL319"/>
    <mergeCell ref="AM316:AM319"/>
    <mergeCell ref="AN316:AN319"/>
    <mergeCell ref="O316:O319"/>
    <mergeCell ref="P316:P319"/>
    <mergeCell ref="AE316:AE319"/>
    <mergeCell ref="AF316:AF319"/>
    <mergeCell ref="AG316:AG319"/>
    <mergeCell ref="AH316:AH319"/>
    <mergeCell ref="R316:R319"/>
    <mergeCell ref="S316:S319"/>
    <mergeCell ref="Y316:Y319"/>
    <mergeCell ref="Z316:Z319"/>
    <mergeCell ref="AA316:AA319"/>
    <mergeCell ref="AB316:AB319"/>
    <mergeCell ref="AI328:AI331"/>
    <mergeCell ref="AJ328:AJ331"/>
    <mergeCell ref="AK328:AK331"/>
    <mergeCell ref="AL328:AL331"/>
    <mergeCell ref="AM328:AM331"/>
    <mergeCell ref="AN328:AN331"/>
    <mergeCell ref="O328:O331"/>
    <mergeCell ref="P328:P331"/>
    <mergeCell ref="AE328:AE331"/>
    <mergeCell ref="AF328:AF331"/>
    <mergeCell ref="AG328:AG331"/>
    <mergeCell ref="AH328:AH331"/>
    <mergeCell ref="AI324:AI327"/>
    <mergeCell ref="AJ324:AJ327"/>
    <mergeCell ref="AK324:AK327"/>
    <mergeCell ref="AL324:AL327"/>
    <mergeCell ref="AM324:AM327"/>
    <mergeCell ref="AN324:AN327"/>
    <mergeCell ref="O324:O327"/>
    <mergeCell ref="P324:P327"/>
    <mergeCell ref="AE324:AE327"/>
    <mergeCell ref="AF324:AF327"/>
    <mergeCell ref="AG324:AG327"/>
    <mergeCell ref="AH324:AH327"/>
    <mergeCell ref="R324:R327"/>
    <mergeCell ref="S324:S327"/>
    <mergeCell ref="AI336:AI339"/>
    <mergeCell ref="AJ336:AJ339"/>
    <mergeCell ref="AK336:AK339"/>
    <mergeCell ref="AL336:AL339"/>
    <mergeCell ref="AM336:AM339"/>
    <mergeCell ref="AN336:AN339"/>
    <mergeCell ref="O336:O339"/>
    <mergeCell ref="P336:P339"/>
    <mergeCell ref="AE336:AE339"/>
    <mergeCell ref="AF336:AF339"/>
    <mergeCell ref="AG336:AG339"/>
    <mergeCell ref="AH336:AH339"/>
    <mergeCell ref="R336:R339"/>
    <mergeCell ref="S336:S339"/>
    <mergeCell ref="AI332:AI335"/>
    <mergeCell ref="AJ332:AJ335"/>
    <mergeCell ref="AK332:AK335"/>
    <mergeCell ref="AL332:AL335"/>
    <mergeCell ref="AM332:AM335"/>
    <mergeCell ref="AN332:AN335"/>
    <mergeCell ref="O332:O335"/>
    <mergeCell ref="P332:P335"/>
    <mergeCell ref="AE332:AE335"/>
    <mergeCell ref="AF332:AF335"/>
    <mergeCell ref="AG332:AG335"/>
    <mergeCell ref="AH332:AH335"/>
    <mergeCell ref="R332:R335"/>
    <mergeCell ref="S332:S335"/>
    <mergeCell ref="Y332:Y335"/>
    <mergeCell ref="Z332:Z335"/>
    <mergeCell ref="AA332:AA335"/>
    <mergeCell ref="AB332:AB335"/>
    <mergeCell ref="AI344:AI347"/>
    <mergeCell ref="AJ344:AJ347"/>
    <mergeCell ref="AK344:AK347"/>
    <mergeCell ref="AL344:AL347"/>
    <mergeCell ref="AM344:AM347"/>
    <mergeCell ref="AN344:AN347"/>
    <mergeCell ref="O344:O347"/>
    <mergeCell ref="P344:P347"/>
    <mergeCell ref="AE344:AE347"/>
    <mergeCell ref="AF344:AF347"/>
    <mergeCell ref="AG344:AG347"/>
    <mergeCell ref="AH344:AH347"/>
    <mergeCell ref="R344:R347"/>
    <mergeCell ref="S344:S347"/>
    <mergeCell ref="AI340:AI343"/>
    <mergeCell ref="AJ340:AJ343"/>
    <mergeCell ref="AK340:AK343"/>
    <mergeCell ref="AL340:AL343"/>
    <mergeCell ref="AM340:AM343"/>
    <mergeCell ref="AN340:AN343"/>
    <mergeCell ref="O340:O343"/>
    <mergeCell ref="P340:P343"/>
    <mergeCell ref="AE340:AE343"/>
    <mergeCell ref="AF340:AF343"/>
    <mergeCell ref="AG340:AG343"/>
    <mergeCell ref="AH340:AH343"/>
    <mergeCell ref="R340:R343"/>
    <mergeCell ref="S340:S343"/>
    <mergeCell ref="AI352:AI355"/>
    <mergeCell ref="AJ352:AJ355"/>
    <mergeCell ref="AK352:AK355"/>
    <mergeCell ref="AL352:AL355"/>
    <mergeCell ref="AM352:AM355"/>
    <mergeCell ref="AN352:AN355"/>
    <mergeCell ref="O352:O355"/>
    <mergeCell ref="P352:P355"/>
    <mergeCell ref="AE352:AE355"/>
    <mergeCell ref="AF352:AF355"/>
    <mergeCell ref="AG352:AG355"/>
    <mergeCell ref="AH352:AH355"/>
    <mergeCell ref="R352:R355"/>
    <mergeCell ref="S352:S355"/>
    <mergeCell ref="AI348:AI351"/>
    <mergeCell ref="AJ348:AJ351"/>
    <mergeCell ref="AK348:AK351"/>
    <mergeCell ref="AL348:AL351"/>
    <mergeCell ref="AM348:AM351"/>
    <mergeCell ref="AN348:AN351"/>
    <mergeCell ref="O348:O351"/>
    <mergeCell ref="P348:P351"/>
    <mergeCell ref="AE348:AE351"/>
    <mergeCell ref="AF348:AF351"/>
    <mergeCell ref="AG348:AG351"/>
    <mergeCell ref="AH348:AH351"/>
    <mergeCell ref="R348:R351"/>
    <mergeCell ref="S348:S351"/>
    <mergeCell ref="Y348:Y351"/>
    <mergeCell ref="Z348:Z351"/>
    <mergeCell ref="AA348:AA351"/>
    <mergeCell ref="AB348:AB351"/>
    <mergeCell ref="AI360:AI363"/>
    <mergeCell ref="AJ360:AJ363"/>
    <mergeCell ref="AK360:AK363"/>
    <mergeCell ref="AL360:AL363"/>
    <mergeCell ref="AM360:AM363"/>
    <mergeCell ref="AN360:AN363"/>
    <mergeCell ref="O360:O363"/>
    <mergeCell ref="P360:P363"/>
    <mergeCell ref="AE360:AE363"/>
    <mergeCell ref="AF360:AF363"/>
    <mergeCell ref="AG360:AG363"/>
    <mergeCell ref="AH360:AH363"/>
    <mergeCell ref="R360:R363"/>
    <mergeCell ref="S360:S363"/>
    <mergeCell ref="AI356:AI359"/>
    <mergeCell ref="AJ356:AJ359"/>
    <mergeCell ref="AK356:AK359"/>
    <mergeCell ref="AL356:AL359"/>
    <mergeCell ref="AM356:AM359"/>
    <mergeCell ref="AN356:AN359"/>
    <mergeCell ref="O356:O359"/>
    <mergeCell ref="P356:P359"/>
    <mergeCell ref="AE356:AE359"/>
    <mergeCell ref="AG356:AG359"/>
    <mergeCell ref="AH356:AH359"/>
    <mergeCell ref="R356:R359"/>
    <mergeCell ref="S356:S359"/>
    <mergeCell ref="AI368:AI371"/>
    <mergeCell ref="AJ368:AJ371"/>
    <mergeCell ref="AK368:AK371"/>
    <mergeCell ref="AL368:AL371"/>
    <mergeCell ref="AM368:AM371"/>
    <mergeCell ref="AN368:AN371"/>
    <mergeCell ref="O368:O371"/>
    <mergeCell ref="P368:P371"/>
    <mergeCell ref="AE368:AE371"/>
    <mergeCell ref="AF368:AF371"/>
    <mergeCell ref="AG368:AG371"/>
    <mergeCell ref="AH368:AH371"/>
    <mergeCell ref="R368:R371"/>
    <mergeCell ref="S368:S371"/>
    <mergeCell ref="AI364:AI367"/>
    <mergeCell ref="AJ364:AJ367"/>
    <mergeCell ref="AK364:AK367"/>
    <mergeCell ref="AL364:AL367"/>
    <mergeCell ref="AM364:AM367"/>
    <mergeCell ref="AN364:AN367"/>
    <mergeCell ref="O364:O367"/>
    <mergeCell ref="P364:P367"/>
    <mergeCell ref="AE364:AE367"/>
    <mergeCell ref="AF364:AF367"/>
    <mergeCell ref="AG364:AG367"/>
    <mergeCell ref="AH364:AH367"/>
    <mergeCell ref="R364:R367"/>
    <mergeCell ref="S364:S367"/>
    <mergeCell ref="Y364:Y367"/>
    <mergeCell ref="Z364:Z367"/>
    <mergeCell ref="AA364:AA367"/>
    <mergeCell ref="AB364:AB367"/>
    <mergeCell ref="AI376:AI379"/>
    <mergeCell ref="AJ376:AJ379"/>
    <mergeCell ref="AK376:AK379"/>
    <mergeCell ref="AL376:AL379"/>
    <mergeCell ref="AM376:AM379"/>
    <mergeCell ref="AN376:AN379"/>
    <mergeCell ref="O376:O379"/>
    <mergeCell ref="P376:P379"/>
    <mergeCell ref="AE376:AE379"/>
    <mergeCell ref="AF376:AF379"/>
    <mergeCell ref="AG376:AG379"/>
    <mergeCell ref="AH376:AH379"/>
    <mergeCell ref="R376:R379"/>
    <mergeCell ref="S376:S379"/>
    <mergeCell ref="AI372:AI375"/>
    <mergeCell ref="AJ372:AJ375"/>
    <mergeCell ref="AK372:AK375"/>
    <mergeCell ref="AL372:AL375"/>
    <mergeCell ref="AM372:AM375"/>
    <mergeCell ref="AN372:AN375"/>
    <mergeCell ref="O372:O375"/>
    <mergeCell ref="P372:P375"/>
    <mergeCell ref="AE372:AE375"/>
    <mergeCell ref="AF372:AF375"/>
    <mergeCell ref="AG372:AG375"/>
    <mergeCell ref="AH372:AH375"/>
    <mergeCell ref="R372:R375"/>
    <mergeCell ref="S372:S375"/>
    <mergeCell ref="AI384:AI387"/>
    <mergeCell ref="AJ384:AJ387"/>
    <mergeCell ref="AK384:AK387"/>
    <mergeCell ref="AL384:AL387"/>
    <mergeCell ref="AM384:AM387"/>
    <mergeCell ref="AN384:AN387"/>
    <mergeCell ref="O384:O387"/>
    <mergeCell ref="P384:P387"/>
    <mergeCell ref="AE384:AE387"/>
    <mergeCell ref="AF384:AF387"/>
    <mergeCell ref="AG384:AG387"/>
    <mergeCell ref="AH384:AH387"/>
    <mergeCell ref="R384:R387"/>
    <mergeCell ref="S384:S387"/>
    <mergeCell ref="AI380:AI383"/>
    <mergeCell ref="AJ380:AJ383"/>
    <mergeCell ref="AK380:AK383"/>
    <mergeCell ref="AL380:AL383"/>
    <mergeCell ref="AM380:AM383"/>
    <mergeCell ref="AN380:AN383"/>
    <mergeCell ref="O380:O383"/>
    <mergeCell ref="P380:P383"/>
    <mergeCell ref="AE380:AE383"/>
    <mergeCell ref="AF380:AF383"/>
    <mergeCell ref="AG380:AG383"/>
    <mergeCell ref="AH380:AH383"/>
    <mergeCell ref="R380:R383"/>
    <mergeCell ref="S380:S383"/>
    <mergeCell ref="Y380:Y383"/>
    <mergeCell ref="Z380:Z383"/>
    <mergeCell ref="AA380:AA383"/>
    <mergeCell ref="AB380:AB383"/>
    <mergeCell ref="AI392:AI395"/>
    <mergeCell ref="AJ392:AJ395"/>
    <mergeCell ref="AK392:AK395"/>
    <mergeCell ref="AL392:AL395"/>
    <mergeCell ref="AM392:AM395"/>
    <mergeCell ref="AN392:AN395"/>
    <mergeCell ref="O392:O395"/>
    <mergeCell ref="P392:P395"/>
    <mergeCell ref="AE392:AE395"/>
    <mergeCell ref="AF392:AF395"/>
    <mergeCell ref="AG392:AG395"/>
    <mergeCell ref="AH392:AH395"/>
    <mergeCell ref="R392:R395"/>
    <mergeCell ref="S392:S395"/>
    <mergeCell ref="AI388:AI391"/>
    <mergeCell ref="AJ388:AJ391"/>
    <mergeCell ref="AK388:AK391"/>
    <mergeCell ref="AL388:AL391"/>
    <mergeCell ref="AM388:AM391"/>
    <mergeCell ref="AN388:AN391"/>
    <mergeCell ref="O388:O391"/>
    <mergeCell ref="P388:P391"/>
    <mergeCell ref="AE388:AE391"/>
    <mergeCell ref="AF388:AF391"/>
    <mergeCell ref="AG388:AG391"/>
    <mergeCell ref="AH388:AH391"/>
    <mergeCell ref="R388:R391"/>
    <mergeCell ref="S388:S391"/>
    <mergeCell ref="AI400:AI403"/>
    <mergeCell ref="AJ400:AJ403"/>
    <mergeCell ref="AK400:AK403"/>
    <mergeCell ref="AL400:AL403"/>
    <mergeCell ref="AM400:AM403"/>
    <mergeCell ref="AN400:AN403"/>
    <mergeCell ref="O400:O403"/>
    <mergeCell ref="P400:P403"/>
    <mergeCell ref="AE400:AE403"/>
    <mergeCell ref="AF400:AF403"/>
    <mergeCell ref="AG400:AG403"/>
    <mergeCell ref="AH400:AH403"/>
    <mergeCell ref="R400:R403"/>
    <mergeCell ref="S400:S403"/>
    <mergeCell ref="AI396:AI399"/>
    <mergeCell ref="AJ396:AJ399"/>
    <mergeCell ref="AK396:AK399"/>
    <mergeCell ref="AL396:AL399"/>
    <mergeCell ref="AM396:AM399"/>
    <mergeCell ref="AN396:AN399"/>
    <mergeCell ref="O396:O399"/>
    <mergeCell ref="P396:P399"/>
    <mergeCell ref="AE396:AE399"/>
    <mergeCell ref="AF396:AF399"/>
    <mergeCell ref="AG396:AG399"/>
    <mergeCell ref="AH396:AH399"/>
    <mergeCell ref="R396:R399"/>
    <mergeCell ref="S396:S399"/>
    <mergeCell ref="Y396:Y399"/>
    <mergeCell ref="Z396:Z399"/>
    <mergeCell ref="AA396:AA399"/>
    <mergeCell ref="AB396:AB399"/>
    <mergeCell ref="AI408:AI411"/>
    <mergeCell ref="AJ408:AJ411"/>
    <mergeCell ref="AK408:AK411"/>
    <mergeCell ref="AL408:AL411"/>
    <mergeCell ref="AM408:AM411"/>
    <mergeCell ref="AN408:AN411"/>
    <mergeCell ref="O408:O411"/>
    <mergeCell ref="P408:P411"/>
    <mergeCell ref="AE408:AE411"/>
    <mergeCell ref="AF408:AF411"/>
    <mergeCell ref="AG408:AG411"/>
    <mergeCell ref="AH408:AH411"/>
    <mergeCell ref="R408:R411"/>
    <mergeCell ref="S408:S411"/>
    <mergeCell ref="AI404:AI407"/>
    <mergeCell ref="AJ404:AJ407"/>
    <mergeCell ref="AK404:AK407"/>
    <mergeCell ref="AL404:AL407"/>
    <mergeCell ref="AM404:AM407"/>
    <mergeCell ref="AN404:AN407"/>
    <mergeCell ref="O404:O407"/>
    <mergeCell ref="P404:P407"/>
    <mergeCell ref="AE404:AE407"/>
    <mergeCell ref="AF404:AF407"/>
    <mergeCell ref="AG404:AG407"/>
    <mergeCell ref="AH404:AH407"/>
    <mergeCell ref="R404:R407"/>
    <mergeCell ref="S404:S407"/>
    <mergeCell ref="AI414:AI415"/>
    <mergeCell ref="AJ414:AJ415"/>
    <mergeCell ref="AK414:AK415"/>
    <mergeCell ref="AL414:AL415"/>
    <mergeCell ref="AM414:AM415"/>
    <mergeCell ref="AN414:AN415"/>
    <mergeCell ref="O414:O415"/>
    <mergeCell ref="P414:P415"/>
    <mergeCell ref="AE414:AE415"/>
    <mergeCell ref="AF414:AF415"/>
    <mergeCell ref="AG414:AG415"/>
    <mergeCell ref="AH414:AH415"/>
    <mergeCell ref="R414:R415"/>
    <mergeCell ref="S414:S415"/>
    <mergeCell ref="AI412:AI413"/>
    <mergeCell ref="AJ412:AJ413"/>
    <mergeCell ref="AK412:AK413"/>
    <mergeCell ref="AL412:AL413"/>
    <mergeCell ref="AM412:AM413"/>
    <mergeCell ref="AN412:AN413"/>
    <mergeCell ref="O412:O413"/>
    <mergeCell ref="P412:P413"/>
    <mergeCell ref="AE412:AE413"/>
    <mergeCell ref="AF412:AF413"/>
    <mergeCell ref="AG412:AG413"/>
    <mergeCell ref="AH412:AH413"/>
    <mergeCell ref="R412:R413"/>
    <mergeCell ref="S412:S413"/>
    <mergeCell ref="Y412:Y413"/>
    <mergeCell ref="Z412:Z413"/>
    <mergeCell ref="AA412:AA413"/>
    <mergeCell ref="AB412:AB413"/>
    <mergeCell ref="AI418:AI419"/>
    <mergeCell ref="AJ418:AJ419"/>
    <mergeCell ref="AK418:AK419"/>
    <mergeCell ref="AL418:AL419"/>
    <mergeCell ref="AM418:AM419"/>
    <mergeCell ref="AN418:AN419"/>
    <mergeCell ref="O418:O419"/>
    <mergeCell ref="P418:P419"/>
    <mergeCell ref="AE418:AE419"/>
    <mergeCell ref="AF418:AF419"/>
    <mergeCell ref="AG418:AG419"/>
    <mergeCell ref="AH418:AH419"/>
    <mergeCell ref="R418:R419"/>
    <mergeCell ref="S418:S419"/>
    <mergeCell ref="AI416:AI417"/>
    <mergeCell ref="AJ416:AJ417"/>
    <mergeCell ref="AK416:AK417"/>
    <mergeCell ref="AL416:AL417"/>
    <mergeCell ref="AM416:AM417"/>
    <mergeCell ref="AN416:AN417"/>
    <mergeCell ref="O416:O417"/>
    <mergeCell ref="P416:P417"/>
    <mergeCell ref="AE416:AE417"/>
    <mergeCell ref="AF416:AF417"/>
    <mergeCell ref="AG416:AG417"/>
    <mergeCell ref="AH416:AH417"/>
    <mergeCell ref="R416:R417"/>
    <mergeCell ref="S416:S417"/>
    <mergeCell ref="AI429:AI433"/>
    <mergeCell ref="AJ429:AJ433"/>
    <mergeCell ref="AK429:AK433"/>
    <mergeCell ref="AL429:AL433"/>
    <mergeCell ref="AM429:AM433"/>
    <mergeCell ref="AN429:AN433"/>
    <mergeCell ref="O429:O433"/>
    <mergeCell ref="P429:P433"/>
    <mergeCell ref="AE429:AE433"/>
    <mergeCell ref="AF429:AF433"/>
    <mergeCell ref="AG429:AG433"/>
    <mergeCell ref="AH429:AH433"/>
    <mergeCell ref="R429:R433"/>
    <mergeCell ref="S429:S433"/>
    <mergeCell ref="AI420:AI428"/>
    <mergeCell ref="AJ420:AJ428"/>
    <mergeCell ref="AK420:AK428"/>
    <mergeCell ref="AL420:AL428"/>
    <mergeCell ref="AM420:AM428"/>
    <mergeCell ref="AN420:AN428"/>
    <mergeCell ref="O420:O428"/>
    <mergeCell ref="P420:P428"/>
    <mergeCell ref="AE420:AE428"/>
    <mergeCell ref="AF420:AF428"/>
    <mergeCell ref="AG420:AG428"/>
    <mergeCell ref="AH420:AH428"/>
    <mergeCell ref="R420:R428"/>
    <mergeCell ref="S420:S428"/>
    <mergeCell ref="Y420:Y425"/>
    <mergeCell ref="Z420:Z428"/>
    <mergeCell ref="AA420:AA428"/>
    <mergeCell ref="AB420:AB428"/>
    <mergeCell ref="AI437:AI438"/>
    <mergeCell ref="AJ437:AJ438"/>
    <mergeCell ref="AK437:AK438"/>
    <mergeCell ref="AL437:AL438"/>
    <mergeCell ref="AM437:AM438"/>
    <mergeCell ref="AN437:AN438"/>
    <mergeCell ref="O437:O438"/>
    <mergeCell ref="P437:P438"/>
    <mergeCell ref="AE437:AE438"/>
    <mergeCell ref="AF437:AF438"/>
    <mergeCell ref="AG437:AG438"/>
    <mergeCell ref="AH437:AH438"/>
    <mergeCell ref="R437:R438"/>
    <mergeCell ref="S437:S438"/>
    <mergeCell ref="AI434:AI436"/>
    <mergeCell ref="AJ434:AJ436"/>
    <mergeCell ref="AK434:AK436"/>
    <mergeCell ref="AL434:AL436"/>
    <mergeCell ref="AM434:AM436"/>
    <mergeCell ref="AN434:AN436"/>
    <mergeCell ref="O434:O436"/>
    <mergeCell ref="P434:P436"/>
    <mergeCell ref="AE434:AE436"/>
    <mergeCell ref="AF434:AF436"/>
    <mergeCell ref="AG434:AG436"/>
    <mergeCell ref="AH434:AH436"/>
    <mergeCell ref="R434:R436"/>
    <mergeCell ref="S434:S436"/>
    <mergeCell ref="AI441:AI442"/>
    <mergeCell ref="AJ441:AJ442"/>
    <mergeCell ref="AK441:AK442"/>
    <mergeCell ref="AL441:AL442"/>
    <mergeCell ref="AM441:AM442"/>
    <mergeCell ref="AN441:AN442"/>
    <mergeCell ref="O441:O442"/>
    <mergeCell ref="P441:P442"/>
    <mergeCell ref="AE441:AE442"/>
    <mergeCell ref="AF441:AF442"/>
    <mergeCell ref="AG441:AG442"/>
    <mergeCell ref="AH441:AH442"/>
    <mergeCell ref="R441:R442"/>
    <mergeCell ref="S441:S442"/>
    <mergeCell ref="AI439:AI440"/>
    <mergeCell ref="AJ439:AJ440"/>
    <mergeCell ref="AK439:AK440"/>
    <mergeCell ref="AL439:AL440"/>
    <mergeCell ref="AM439:AM440"/>
    <mergeCell ref="AN439:AN440"/>
    <mergeCell ref="O439:O440"/>
    <mergeCell ref="P439:P440"/>
    <mergeCell ref="AE439:AE440"/>
    <mergeCell ref="AF439:AF440"/>
    <mergeCell ref="AG439:AG440"/>
    <mergeCell ref="AH439:AH440"/>
    <mergeCell ref="R439:R440"/>
    <mergeCell ref="S439:S440"/>
    <mergeCell ref="Y439:Y440"/>
    <mergeCell ref="Z439:Z440"/>
    <mergeCell ref="AA439:AA440"/>
    <mergeCell ref="AB439:AB440"/>
    <mergeCell ref="AJ447:AJ448"/>
    <mergeCell ref="AK447:AK448"/>
    <mergeCell ref="AL447:AL448"/>
    <mergeCell ref="AM447:AM448"/>
    <mergeCell ref="AN447:AN448"/>
    <mergeCell ref="O447:O448"/>
    <mergeCell ref="P447:P448"/>
    <mergeCell ref="AE447:AE448"/>
    <mergeCell ref="AF447:AF448"/>
    <mergeCell ref="AG447:AG448"/>
    <mergeCell ref="AH447:AH448"/>
    <mergeCell ref="R447:R448"/>
    <mergeCell ref="S447:S448"/>
    <mergeCell ref="AI443:AI446"/>
    <mergeCell ref="AJ443:AJ446"/>
    <mergeCell ref="AK443:AK446"/>
    <mergeCell ref="AL443:AL446"/>
    <mergeCell ref="AM443:AM446"/>
    <mergeCell ref="AN443:AN446"/>
    <mergeCell ref="O443:O446"/>
    <mergeCell ref="P443:P446"/>
    <mergeCell ref="AE443:AE446"/>
    <mergeCell ref="AF443:AF446"/>
    <mergeCell ref="AG443:AG446"/>
    <mergeCell ref="AH443:AH446"/>
    <mergeCell ref="R443:R446"/>
    <mergeCell ref="S443:S446"/>
    <mergeCell ref="AD447:AD448"/>
    <mergeCell ref="E20:E23"/>
    <mergeCell ref="B4:B5"/>
    <mergeCell ref="B6:B7"/>
    <mergeCell ref="B8:B14"/>
    <mergeCell ref="C8:C12"/>
    <mergeCell ref="D8:D12"/>
    <mergeCell ref="E8:E12"/>
    <mergeCell ref="C13:C14"/>
    <mergeCell ref="D13:D14"/>
    <mergeCell ref="E13:E14"/>
    <mergeCell ref="AN451:AN454"/>
    <mergeCell ref="D4:D5"/>
    <mergeCell ref="E4:E5"/>
    <mergeCell ref="D24:D28"/>
    <mergeCell ref="E24:E28"/>
    <mergeCell ref="AH451:AH454"/>
    <mergeCell ref="AI451:AI454"/>
    <mergeCell ref="AJ451:AJ454"/>
    <mergeCell ref="AK451:AK454"/>
    <mergeCell ref="AL451:AL454"/>
    <mergeCell ref="AM451:AM454"/>
    <mergeCell ref="AE449:AE450"/>
    <mergeCell ref="AF449:AF450"/>
    <mergeCell ref="AG449:AG450"/>
    <mergeCell ref="O451:O454"/>
    <mergeCell ref="P451:P454"/>
    <mergeCell ref="AE451:AE454"/>
    <mergeCell ref="AF451:AF454"/>
    <mergeCell ref="AG451:AG454"/>
    <mergeCell ref="R449:R450"/>
    <mergeCell ref="S449:S450"/>
    <mergeCell ref="AI447:AI448"/>
    <mergeCell ref="C58:C60"/>
    <mergeCell ref="D58:D60"/>
    <mergeCell ref="E58:E60"/>
    <mergeCell ref="C63:C67"/>
    <mergeCell ref="D63:D67"/>
    <mergeCell ref="E63:E67"/>
    <mergeCell ref="B42:B117"/>
    <mergeCell ref="C42:C46"/>
    <mergeCell ref="D42:D46"/>
    <mergeCell ref="E42:E46"/>
    <mergeCell ref="C47:C51"/>
    <mergeCell ref="D47:D51"/>
    <mergeCell ref="E47:E51"/>
    <mergeCell ref="C52:C57"/>
    <mergeCell ref="D52:D57"/>
    <mergeCell ref="E52:E57"/>
    <mergeCell ref="D29:D33"/>
    <mergeCell ref="E29:E33"/>
    <mergeCell ref="C34:C37"/>
    <mergeCell ref="D34:D37"/>
    <mergeCell ref="E34:E37"/>
    <mergeCell ref="D38:D39"/>
    <mergeCell ref="E38:E39"/>
    <mergeCell ref="B16:B41"/>
    <mergeCell ref="C16:C17"/>
    <mergeCell ref="D16:D17"/>
    <mergeCell ref="E16:E17"/>
    <mergeCell ref="C18:C19"/>
    <mergeCell ref="D18:D19"/>
    <mergeCell ref="E18:E19"/>
    <mergeCell ref="C20:C23"/>
    <mergeCell ref="D20:D23"/>
    <mergeCell ref="C83:C89"/>
    <mergeCell ref="D83:D89"/>
    <mergeCell ref="E83:E89"/>
    <mergeCell ref="C93:C96"/>
    <mergeCell ref="D93:D96"/>
    <mergeCell ref="E93:E96"/>
    <mergeCell ref="E91:E92"/>
    <mergeCell ref="C75:C79"/>
    <mergeCell ref="D75:D79"/>
    <mergeCell ref="E75:E79"/>
    <mergeCell ref="C80:C82"/>
    <mergeCell ref="D80:D82"/>
    <mergeCell ref="E80:E82"/>
    <mergeCell ref="C68:C69"/>
    <mergeCell ref="D68:D69"/>
    <mergeCell ref="E68:E69"/>
    <mergeCell ref="C70:C72"/>
    <mergeCell ref="D70:D72"/>
    <mergeCell ref="E70:E72"/>
    <mergeCell ref="C108:C110"/>
    <mergeCell ref="D108:D110"/>
    <mergeCell ref="E108:E110"/>
    <mergeCell ref="C111:C112"/>
    <mergeCell ref="D111:D112"/>
    <mergeCell ref="E111:E112"/>
    <mergeCell ref="C103:C104"/>
    <mergeCell ref="D103:D104"/>
    <mergeCell ref="E103:E104"/>
    <mergeCell ref="C105:C107"/>
    <mergeCell ref="D105:D107"/>
    <mergeCell ref="E105:E107"/>
    <mergeCell ref="C97:C99"/>
    <mergeCell ref="D97:D99"/>
    <mergeCell ref="E97:E99"/>
    <mergeCell ref="C100:C102"/>
    <mergeCell ref="D100:D102"/>
    <mergeCell ref="E100:E102"/>
    <mergeCell ref="C123:C125"/>
    <mergeCell ref="D123:D125"/>
    <mergeCell ref="E123:E125"/>
    <mergeCell ref="C137:C140"/>
    <mergeCell ref="D137:D140"/>
    <mergeCell ref="E137:E140"/>
    <mergeCell ref="B118:B122"/>
    <mergeCell ref="B123:B147"/>
    <mergeCell ref="C126:C133"/>
    <mergeCell ref="D126:D133"/>
    <mergeCell ref="E126:E133"/>
    <mergeCell ref="C135:C136"/>
    <mergeCell ref="C141:C147"/>
    <mergeCell ref="D141:D147"/>
    <mergeCell ref="C113:C114"/>
    <mergeCell ref="D113:D114"/>
    <mergeCell ref="E113:E114"/>
    <mergeCell ref="C115:C117"/>
    <mergeCell ref="D115:D117"/>
    <mergeCell ref="E115:E117"/>
    <mergeCell ref="E166:E168"/>
    <mergeCell ref="D157:D159"/>
    <mergeCell ref="E157:E159"/>
    <mergeCell ref="C160:C162"/>
    <mergeCell ref="D160:D162"/>
    <mergeCell ref="E160:E162"/>
    <mergeCell ref="E141:E147"/>
    <mergeCell ref="B148:B219"/>
    <mergeCell ref="C151:C153"/>
    <mergeCell ref="D151:D153"/>
    <mergeCell ref="E151:E153"/>
    <mergeCell ref="C154:C156"/>
    <mergeCell ref="D154:D156"/>
    <mergeCell ref="E154:E156"/>
    <mergeCell ref="C157:C159"/>
    <mergeCell ref="C148:C150"/>
    <mergeCell ref="D148:D150"/>
    <mergeCell ref="E148:E150"/>
    <mergeCell ref="C202:C204"/>
    <mergeCell ref="D202:D204"/>
    <mergeCell ref="E202:E204"/>
    <mergeCell ref="C205:C207"/>
    <mergeCell ref="D205:D207"/>
    <mergeCell ref="E205:E207"/>
    <mergeCell ref="C196:C198"/>
    <mergeCell ref="D196:D198"/>
    <mergeCell ref="E196:E198"/>
    <mergeCell ref="C199:C201"/>
    <mergeCell ref="D199:D201"/>
    <mergeCell ref="E199:E201"/>
    <mergeCell ref="C6:C7"/>
    <mergeCell ref="C24:C28"/>
    <mergeCell ref="C29:C33"/>
    <mergeCell ref="C4:C5"/>
    <mergeCell ref="C91:C92"/>
    <mergeCell ref="D91:D92"/>
    <mergeCell ref="C187:C189"/>
    <mergeCell ref="D187:D189"/>
    <mergeCell ref="E187:E189"/>
    <mergeCell ref="C190:C192"/>
    <mergeCell ref="D190:D192"/>
    <mergeCell ref="E190:E192"/>
    <mergeCell ref="C181:C183"/>
    <mergeCell ref="D181:D183"/>
    <mergeCell ref="E181:E183"/>
    <mergeCell ref="C184:C186"/>
    <mergeCell ref="D184:D186"/>
    <mergeCell ref="E184:E186"/>
    <mergeCell ref="C175:C177"/>
    <mergeCell ref="D175:D177"/>
    <mergeCell ref="E175:E177"/>
    <mergeCell ref="C178:C180"/>
    <mergeCell ref="D178:D180"/>
    <mergeCell ref="E178:E180"/>
    <mergeCell ref="C172:C174"/>
    <mergeCell ref="D172:D174"/>
    <mergeCell ref="E172:E174"/>
    <mergeCell ref="C163:C165"/>
    <mergeCell ref="D163:D165"/>
    <mergeCell ref="E163:E165"/>
    <mergeCell ref="C166:C168"/>
    <mergeCell ref="D166:D168"/>
    <mergeCell ref="B220:B411"/>
    <mergeCell ref="B412:B413"/>
    <mergeCell ref="B414:B448"/>
    <mergeCell ref="B449:B450"/>
    <mergeCell ref="C193:C195"/>
    <mergeCell ref="D193:D195"/>
    <mergeCell ref="E193:E195"/>
    <mergeCell ref="C220:C223"/>
    <mergeCell ref="D220:D223"/>
    <mergeCell ref="E220:E223"/>
    <mergeCell ref="C224:C227"/>
    <mergeCell ref="D224:D227"/>
    <mergeCell ref="E224:E227"/>
    <mergeCell ref="C214:C216"/>
    <mergeCell ref="D214:D216"/>
    <mergeCell ref="E214:E216"/>
    <mergeCell ref="C217:C219"/>
    <mergeCell ref="D217:D219"/>
    <mergeCell ref="E217:E219"/>
    <mergeCell ref="C208:C210"/>
    <mergeCell ref="D208:D210"/>
    <mergeCell ref="E208:E210"/>
    <mergeCell ref="C211:C213"/>
    <mergeCell ref="D211:D213"/>
    <mergeCell ref="E211:E213"/>
    <mergeCell ref="C244:C247"/>
    <mergeCell ref="D244:D247"/>
    <mergeCell ref="E244:E247"/>
    <mergeCell ref="C248:C251"/>
    <mergeCell ref="D248:D251"/>
    <mergeCell ref="E248:E251"/>
    <mergeCell ref="C236:C239"/>
    <mergeCell ref="D236:D239"/>
    <mergeCell ref="E236:E239"/>
    <mergeCell ref="C240:C243"/>
    <mergeCell ref="D240:D243"/>
    <mergeCell ref="E240:E243"/>
    <mergeCell ref="C228:C231"/>
    <mergeCell ref="D228:D231"/>
    <mergeCell ref="E228:E231"/>
    <mergeCell ref="C232:C235"/>
    <mergeCell ref="D232:D235"/>
    <mergeCell ref="E232:E235"/>
    <mergeCell ref="C268:C271"/>
    <mergeCell ref="D268:D271"/>
    <mergeCell ref="E268:E271"/>
    <mergeCell ref="C272:C275"/>
    <mergeCell ref="D272:D275"/>
    <mergeCell ref="E272:E275"/>
    <mergeCell ref="C260:C263"/>
    <mergeCell ref="D260:D263"/>
    <mergeCell ref="E260:E263"/>
    <mergeCell ref="C264:C267"/>
    <mergeCell ref="D264:D267"/>
    <mergeCell ref="E264:E267"/>
    <mergeCell ref="C252:C255"/>
    <mergeCell ref="D252:D255"/>
    <mergeCell ref="E252:E255"/>
    <mergeCell ref="C256:C259"/>
    <mergeCell ref="D256:D259"/>
    <mergeCell ref="E256:E259"/>
    <mergeCell ref="C292:C295"/>
    <mergeCell ref="D292:D295"/>
    <mergeCell ref="E292:E295"/>
    <mergeCell ref="C296:C299"/>
    <mergeCell ref="D296:D299"/>
    <mergeCell ref="E296:E299"/>
    <mergeCell ref="C284:C287"/>
    <mergeCell ref="D284:D287"/>
    <mergeCell ref="E284:E287"/>
    <mergeCell ref="C288:C291"/>
    <mergeCell ref="D288:D291"/>
    <mergeCell ref="E288:E291"/>
    <mergeCell ref="C276:C279"/>
    <mergeCell ref="D276:D279"/>
    <mergeCell ref="E276:E279"/>
    <mergeCell ref="C280:C283"/>
    <mergeCell ref="D280:D283"/>
    <mergeCell ref="E280:E283"/>
    <mergeCell ref="C320:C323"/>
    <mergeCell ref="D320:D323"/>
    <mergeCell ref="E320:E323"/>
    <mergeCell ref="C324:C327"/>
    <mergeCell ref="D324:D327"/>
    <mergeCell ref="E324:E327"/>
    <mergeCell ref="C312:C315"/>
    <mergeCell ref="D312:D315"/>
    <mergeCell ref="E312:E315"/>
    <mergeCell ref="C316:C319"/>
    <mergeCell ref="D316:D319"/>
    <mergeCell ref="E316:E319"/>
    <mergeCell ref="C300:C303"/>
    <mergeCell ref="D300:D303"/>
    <mergeCell ref="E300:E303"/>
    <mergeCell ref="C304:C307"/>
    <mergeCell ref="D304:D307"/>
    <mergeCell ref="C308:C311"/>
    <mergeCell ref="D308:D311"/>
    <mergeCell ref="E308:E311"/>
    <mergeCell ref="E304:E307"/>
    <mergeCell ref="C344:C347"/>
    <mergeCell ref="D344:D347"/>
    <mergeCell ref="E344:E347"/>
    <mergeCell ref="C348:C351"/>
    <mergeCell ref="D348:D351"/>
    <mergeCell ref="E348:E351"/>
    <mergeCell ref="C336:C339"/>
    <mergeCell ref="D336:D339"/>
    <mergeCell ref="E336:E339"/>
    <mergeCell ref="C340:C343"/>
    <mergeCell ref="D340:D343"/>
    <mergeCell ref="E340:E343"/>
    <mergeCell ref="C328:C331"/>
    <mergeCell ref="D328:D331"/>
    <mergeCell ref="E328:E331"/>
    <mergeCell ref="C332:C335"/>
    <mergeCell ref="D332:D335"/>
    <mergeCell ref="E332:E335"/>
    <mergeCell ref="C368:C371"/>
    <mergeCell ref="D368:D371"/>
    <mergeCell ref="E368:E371"/>
    <mergeCell ref="C372:C375"/>
    <mergeCell ref="D372:D375"/>
    <mergeCell ref="E372:E375"/>
    <mergeCell ref="C360:C363"/>
    <mergeCell ref="D360:D363"/>
    <mergeCell ref="E360:E363"/>
    <mergeCell ref="C364:C367"/>
    <mergeCell ref="D364:D367"/>
    <mergeCell ref="E364:E367"/>
    <mergeCell ref="C352:C355"/>
    <mergeCell ref="D352:D355"/>
    <mergeCell ref="E352:E355"/>
    <mergeCell ref="C356:C359"/>
    <mergeCell ref="D356:D359"/>
    <mergeCell ref="E356:E359"/>
    <mergeCell ref="C392:C395"/>
    <mergeCell ref="D392:D395"/>
    <mergeCell ref="E392:E395"/>
    <mergeCell ref="C396:C399"/>
    <mergeCell ref="D396:D399"/>
    <mergeCell ref="E396:E399"/>
    <mergeCell ref="C384:C387"/>
    <mergeCell ref="D384:D387"/>
    <mergeCell ref="E384:E387"/>
    <mergeCell ref="C388:C391"/>
    <mergeCell ref="D388:D391"/>
    <mergeCell ref="E388:E391"/>
    <mergeCell ref="C376:C379"/>
    <mergeCell ref="D376:D379"/>
    <mergeCell ref="E376:E379"/>
    <mergeCell ref="C380:C383"/>
    <mergeCell ref="D380:D383"/>
    <mergeCell ref="E380:E383"/>
    <mergeCell ref="C420:C428"/>
    <mergeCell ref="D420:D428"/>
    <mergeCell ref="E420:E428"/>
    <mergeCell ref="D416:D417"/>
    <mergeCell ref="E416:E417"/>
    <mergeCell ref="D414:D415"/>
    <mergeCell ref="E414:E415"/>
    <mergeCell ref="C414:C415"/>
    <mergeCell ref="C416:C417"/>
    <mergeCell ref="C408:C411"/>
    <mergeCell ref="D408:D411"/>
    <mergeCell ref="E408:E411"/>
    <mergeCell ref="C412:C413"/>
    <mergeCell ref="D412:D413"/>
    <mergeCell ref="E412:E413"/>
    <mergeCell ref="C400:C403"/>
    <mergeCell ref="D400:D403"/>
    <mergeCell ref="E400:E403"/>
    <mergeCell ref="C404:C407"/>
    <mergeCell ref="D404:D407"/>
    <mergeCell ref="E404:E407"/>
    <mergeCell ref="R2:AD2"/>
    <mergeCell ref="B451:B454"/>
    <mergeCell ref="C451:C454"/>
    <mergeCell ref="D451:D454"/>
    <mergeCell ref="E451:E454"/>
    <mergeCell ref="R4:R5"/>
    <mergeCell ref="R6:R7"/>
    <mergeCell ref="C449:C450"/>
    <mergeCell ref="D449:D450"/>
    <mergeCell ref="E449:E450"/>
    <mergeCell ref="C443:C446"/>
    <mergeCell ref="D443:D446"/>
    <mergeCell ref="E443:E446"/>
    <mergeCell ref="C447:C448"/>
    <mergeCell ref="D447:D448"/>
    <mergeCell ref="E447:E448"/>
    <mergeCell ref="C439:C440"/>
    <mergeCell ref="D439:D440"/>
    <mergeCell ref="E439:E440"/>
    <mergeCell ref="C441:C442"/>
    <mergeCell ref="D441:D442"/>
    <mergeCell ref="E441:E442"/>
    <mergeCell ref="C429:C433"/>
    <mergeCell ref="D429:D433"/>
    <mergeCell ref="E429:E433"/>
    <mergeCell ref="C437:C438"/>
    <mergeCell ref="D437:D438"/>
    <mergeCell ref="E437:E438"/>
    <mergeCell ref="C418:C419"/>
    <mergeCell ref="D418:D419"/>
    <mergeCell ref="E418:E419"/>
    <mergeCell ref="R451:R454"/>
    <mergeCell ref="S451:S452"/>
    <mergeCell ref="Y8:Y11"/>
    <mergeCell ref="Y4:Y5"/>
    <mergeCell ref="Y13:Y14"/>
    <mergeCell ref="S296:S299"/>
    <mergeCell ref="R300:R303"/>
    <mergeCell ref="S300:S303"/>
    <mergeCell ref="R304:R307"/>
    <mergeCell ref="R308:R311"/>
    <mergeCell ref="S308:S311"/>
    <mergeCell ref="R20:R23"/>
    <mergeCell ref="S20:S23"/>
    <mergeCell ref="R24:R28"/>
    <mergeCell ref="S24:S28"/>
    <mergeCell ref="R29:R33"/>
    <mergeCell ref="S29:S33"/>
    <mergeCell ref="Y141:Y147"/>
    <mergeCell ref="Y449:Y450"/>
  </mergeCells>
  <conditionalFormatting sqref="W4:X5 AU4:AV7 W8:X454 W6:W7">
    <cfRule type="beginsWith" dxfId="291" priority="290" operator="beginsWith" text="T">
      <formula>LEFT(W4,LEN("T"))="T"</formula>
    </cfRule>
    <cfRule type="containsText" dxfId="290" priority="291" operator="containsText" text="Sin iniciar">
      <formula>NOT(ISERROR(SEARCH("Sin iniciar",W4)))</formula>
    </cfRule>
    <cfRule type="containsText" dxfId="289" priority="292" operator="containsText" text="En gestión">
      <formula>NOT(ISERROR(SEARCH("En gestión",W4)))</formula>
    </cfRule>
  </conditionalFormatting>
  <conditionalFormatting sqref="AB4:AC4">
    <cfRule type="beginsWith" dxfId="288" priority="287" operator="beginsWith" text="E">
      <formula>LEFT(AB4,LEN("E"))="E"</formula>
    </cfRule>
    <cfRule type="beginsWith" dxfId="287" priority="288" operator="beginsWith" text="T">
      <formula>LEFT(AB4,LEN("T"))="T"</formula>
    </cfRule>
    <cfRule type="beginsWith" dxfId="286" priority="289" operator="beginsWith" text="S">
      <formula>LEFT(AB4,LEN("S"))="S"</formula>
    </cfRule>
  </conditionalFormatting>
  <conditionalFormatting sqref="AZ4:BA4">
    <cfRule type="beginsWith" dxfId="285" priority="284" operator="beginsWith" text="E">
      <formula>LEFT(AZ4,LEN("E"))="E"</formula>
    </cfRule>
    <cfRule type="beginsWith" dxfId="284" priority="285" operator="beginsWith" text="T">
      <formula>LEFT(AZ4,LEN("T"))="T"</formula>
    </cfRule>
    <cfRule type="beginsWith" dxfId="283" priority="286" operator="beginsWith" text="S">
      <formula>LEFT(AZ4,LEN("S"))="S"</formula>
    </cfRule>
  </conditionalFormatting>
  <conditionalFormatting sqref="AB15:AC15">
    <cfRule type="beginsWith" dxfId="282" priority="272" operator="beginsWith" text="E">
      <formula>LEFT(AB15,LEN("E"))="E"</formula>
    </cfRule>
    <cfRule type="beginsWith" dxfId="281" priority="273" operator="beginsWith" text="T">
      <formula>LEFT(AB15,LEN("T"))="T"</formula>
    </cfRule>
    <cfRule type="beginsWith" dxfId="280" priority="274" operator="beginsWith" text="S">
      <formula>LEFT(AB15,LEN("S"))="S"</formula>
    </cfRule>
  </conditionalFormatting>
  <conditionalFormatting sqref="AB8:AC8">
    <cfRule type="beginsWith" dxfId="279" priority="281" operator="beginsWith" text="E">
      <formula>LEFT(AB8,LEN("E"))="E"</formula>
    </cfRule>
    <cfRule type="beginsWith" dxfId="278" priority="282" operator="beginsWith" text="T">
      <formula>LEFT(AB8,LEN("T"))="T"</formula>
    </cfRule>
    <cfRule type="beginsWith" dxfId="277" priority="283" operator="beginsWith" text="S">
      <formula>LEFT(AB8,LEN("S"))="S"</formula>
    </cfRule>
  </conditionalFormatting>
  <conditionalFormatting sqref="AC13">
    <cfRule type="beginsWith" dxfId="276" priority="275" operator="beginsWith" text="E">
      <formula>LEFT(AC13,LEN("E"))="E"</formula>
    </cfRule>
    <cfRule type="beginsWith" dxfId="275" priority="276" operator="beginsWith" text="T">
      <formula>LEFT(AC13,LEN("T"))="T"</formula>
    </cfRule>
    <cfRule type="beginsWith" dxfId="274" priority="277" operator="beginsWith" text="S">
      <formula>LEFT(AC13,LEN("S"))="S"</formula>
    </cfRule>
  </conditionalFormatting>
  <conditionalFormatting sqref="AB13">
    <cfRule type="beginsWith" dxfId="273" priority="278" operator="beginsWith" text="E">
      <formula>LEFT(AB13,LEN("E"))="E"</formula>
    </cfRule>
    <cfRule type="beginsWith" dxfId="272" priority="279" operator="beginsWith" text="T">
      <formula>LEFT(AB13,LEN("T"))="T"</formula>
    </cfRule>
    <cfRule type="beginsWith" dxfId="271" priority="280" operator="beginsWith" text="S">
      <formula>LEFT(AB13,LEN("S"))="S"</formula>
    </cfRule>
  </conditionalFormatting>
  <conditionalFormatting sqref="AB20:AC20 AB34:AC34">
    <cfRule type="beginsWith" dxfId="270" priority="269" operator="beginsWith" text="E">
      <formula>LEFT(AB20,LEN("E"))="E"</formula>
    </cfRule>
    <cfRule type="beginsWith" dxfId="269" priority="270" operator="beginsWith" text="T">
      <formula>LEFT(AB20,LEN("T"))="T"</formula>
    </cfRule>
    <cfRule type="beginsWith" dxfId="268" priority="271" operator="beginsWith" text="S">
      <formula>LEFT(AB20,LEN("S"))="S"</formula>
    </cfRule>
  </conditionalFormatting>
  <conditionalFormatting sqref="AB16:AC16">
    <cfRule type="beginsWith" dxfId="267" priority="266" operator="beginsWith" text="E">
      <formula>LEFT(AB16,LEN("E"))="E"</formula>
    </cfRule>
    <cfRule type="beginsWith" dxfId="266" priority="267" operator="beginsWith" text="T">
      <formula>LEFT(AB16,LEN("T"))="T"</formula>
    </cfRule>
    <cfRule type="beginsWith" dxfId="265" priority="268" operator="beginsWith" text="S">
      <formula>LEFT(AB16,LEN("S"))="S"</formula>
    </cfRule>
  </conditionalFormatting>
  <conditionalFormatting sqref="AB40:AC40">
    <cfRule type="beginsWith" dxfId="264" priority="251" operator="beginsWith" text="E">
      <formula>LEFT(AB40,LEN("E"))="E"</formula>
    </cfRule>
    <cfRule type="beginsWith" dxfId="263" priority="252" operator="beginsWith" text="T">
      <formula>LEFT(AB40,LEN("T"))="T"</formula>
    </cfRule>
    <cfRule type="beginsWith" dxfId="262" priority="253" operator="beginsWith" text="S">
      <formula>LEFT(AB40,LEN("S"))="S"</formula>
    </cfRule>
  </conditionalFormatting>
  <conditionalFormatting sqref="AB18:AC18">
    <cfRule type="beginsWith" dxfId="261" priority="263" operator="beginsWith" text="E">
      <formula>LEFT(AB18,LEN("E"))="E"</formula>
    </cfRule>
    <cfRule type="beginsWith" dxfId="260" priority="264" operator="beginsWith" text="T">
      <formula>LEFT(AB18,LEN("T"))="T"</formula>
    </cfRule>
    <cfRule type="beginsWith" dxfId="259" priority="265" operator="beginsWith" text="S">
      <formula>LEFT(AB18,LEN("S"))="S"</formula>
    </cfRule>
  </conditionalFormatting>
  <conditionalFormatting sqref="AB24:AC24">
    <cfRule type="beginsWith" dxfId="258" priority="260" operator="beginsWith" text="E">
      <formula>LEFT(AB24,LEN("E"))="E"</formula>
    </cfRule>
    <cfRule type="beginsWith" dxfId="257" priority="261" operator="beginsWith" text="T">
      <formula>LEFT(AB24,LEN("T"))="T"</formula>
    </cfRule>
    <cfRule type="beginsWith" dxfId="256" priority="262" operator="beginsWith" text="S">
      <formula>LEFT(AB24,LEN("S"))="S"</formula>
    </cfRule>
  </conditionalFormatting>
  <conditionalFormatting sqref="AB29:AC29">
    <cfRule type="beginsWith" dxfId="255" priority="257" operator="beginsWith" text="E">
      <formula>LEFT(AB29,LEN("E"))="E"</formula>
    </cfRule>
    <cfRule type="beginsWith" dxfId="254" priority="258" operator="beginsWith" text="T">
      <formula>LEFT(AB29,LEN("T"))="T"</formula>
    </cfRule>
    <cfRule type="beginsWith" dxfId="253" priority="259" operator="beginsWith" text="S">
      <formula>LEFT(AB29,LEN("S"))="S"</formula>
    </cfRule>
  </conditionalFormatting>
  <conditionalFormatting sqref="AB38:AC38">
    <cfRule type="beginsWith" dxfId="252" priority="254" operator="beginsWith" text="E">
      <formula>LEFT(AB38,LEN("E"))="E"</formula>
    </cfRule>
    <cfRule type="beginsWith" dxfId="251" priority="255" operator="beginsWith" text="T">
      <formula>LEFT(AB38,LEN("T"))="T"</formula>
    </cfRule>
    <cfRule type="beginsWith" dxfId="250" priority="256" operator="beginsWith" text="S">
      <formula>LEFT(AB38,LEN("S"))="S"</formula>
    </cfRule>
  </conditionalFormatting>
  <conditionalFormatting sqref="AB42:AC42 AB47:AC47 AB63:AC63">
    <cfRule type="beginsWith" dxfId="249" priority="248" operator="beginsWith" text="E">
      <formula>LEFT(AB42,LEN("E"))="E"</formula>
    </cfRule>
    <cfRule type="beginsWith" dxfId="248" priority="249" operator="beginsWith" text="T">
      <formula>LEFT(AB42,LEN("T"))="T"</formula>
    </cfRule>
    <cfRule type="beginsWith" dxfId="247" priority="250" operator="beginsWith" text="S">
      <formula>LEFT(AB42,LEN("S"))="S"</formula>
    </cfRule>
  </conditionalFormatting>
  <conditionalFormatting sqref="AB52:AC52">
    <cfRule type="beginsWith" dxfId="246" priority="245" operator="beginsWith" text="E">
      <formula>LEFT(AB52,LEN("E"))="E"</formula>
    </cfRule>
    <cfRule type="beginsWith" dxfId="245" priority="246" operator="beginsWith" text="T">
      <formula>LEFT(AB52,LEN("T"))="T"</formula>
    </cfRule>
    <cfRule type="beginsWith" dxfId="244" priority="247" operator="beginsWith" text="S">
      <formula>LEFT(AB52,LEN("S"))="S"</formula>
    </cfRule>
  </conditionalFormatting>
  <conditionalFormatting sqref="AB58:AC58">
    <cfRule type="beginsWith" dxfId="243" priority="242" operator="beginsWith" text="E">
      <formula>LEFT(AB58,LEN("E"))="E"</formula>
    </cfRule>
    <cfRule type="beginsWith" dxfId="242" priority="243" operator="beginsWith" text="T">
      <formula>LEFT(AB58,LEN("T"))="T"</formula>
    </cfRule>
    <cfRule type="beginsWith" dxfId="241" priority="244" operator="beginsWith" text="S">
      <formula>LEFT(AB58,LEN("S"))="S"</formula>
    </cfRule>
  </conditionalFormatting>
  <conditionalFormatting sqref="AB68 AB70 AB73:AB75 AB80 AB83 AB93 AB97 AB100 AB103 AB105 AB108 AB113 AB115 AB90:AB91">
    <cfRule type="beginsWith" dxfId="240" priority="239" operator="beginsWith" text="E">
      <formula>LEFT(AB68,LEN("E"))="E"</formula>
    </cfRule>
    <cfRule type="beginsWith" dxfId="239" priority="240" operator="beginsWith" text="T">
      <formula>LEFT(AB68,LEN("T"))="T"</formula>
    </cfRule>
    <cfRule type="beginsWith" dxfId="238" priority="241" operator="beginsWith" text="S">
      <formula>LEFT(AB68,LEN("S"))="S"</formula>
    </cfRule>
  </conditionalFormatting>
  <conditionalFormatting sqref="AC68 AC70 AC73:AC75 AC80 AC83 AC93 AC97 AC100 AC103 AC105 AC108 AC113 AC115 AC90:AC91">
    <cfRule type="beginsWith" dxfId="237" priority="236" operator="beginsWith" text="E">
      <formula>LEFT(AC68,LEN("E"))="E"</formula>
    </cfRule>
    <cfRule type="beginsWith" dxfId="236" priority="237" operator="beginsWith" text="T">
      <formula>LEFT(AC68,LEN("T"))="T"</formula>
    </cfRule>
    <cfRule type="beginsWith" dxfId="235" priority="238" operator="beginsWith" text="S">
      <formula>LEFT(AC68,LEN("S"))="S"</formula>
    </cfRule>
  </conditionalFormatting>
  <conditionalFormatting sqref="AC62">
    <cfRule type="beginsWith" dxfId="234" priority="224" operator="beginsWith" text="E">
      <formula>LEFT(AC62,LEN("E"))="E"</formula>
    </cfRule>
    <cfRule type="beginsWith" dxfId="233" priority="225" operator="beginsWith" text="T">
      <formula>LEFT(AC62,LEN("T"))="T"</formula>
    </cfRule>
    <cfRule type="beginsWith" dxfId="232" priority="226" operator="beginsWith" text="S">
      <formula>LEFT(AC62,LEN("S"))="S"</formula>
    </cfRule>
  </conditionalFormatting>
  <conditionalFormatting sqref="AB61">
    <cfRule type="beginsWith" dxfId="231" priority="233" operator="beginsWith" text="E">
      <formula>LEFT(AB61,LEN("E"))="E"</formula>
    </cfRule>
    <cfRule type="beginsWith" dxfId="230" priority="234" operator="beginsWith" text="T">
      <formula>LEFT(AB61,LEN("T"))="T"</formula>
    </cfRule>
    <cfRule type="beginsWith" dxfId="229" priority="235" operator="beginsWith" text="S">
      <formula>LEFT(AB61,LEN("S"))="S"</formula>
    </cfRule>
  </conditionalFormatting>
  <conditionalFormatting sqref="AB62">
    <cfRule type="beginsWith" dxfId="228" priority="230" operator="beginsWith" text="E">
      <formula>LEFT(AB62,LEN("E"))="E"</formula>
    </cfRule>
    <cfRule type="beginsWith" dxfId="227" priority="231" operator="beginsWith" text="T">
      <formula>LEFT(AB62,LEN("T"))="T"</formula>
    </cfRule>
    <cfRule type="beginsWith" dxfId="226" priority="232" operator="beginsWith" text="S">
      <formula>LEFT(AB62,LEN("S"))="S"</formula>
    </cfRule>
  </conditionalFormatting>
  <conditionalFormatting sqref="AC61">
    <cfRule type="beginsWith" dxfId="225" priority="227" operator="beginsWith" text="E">
      <formula>LEFT(AC61,LEN("E"))="E"</formula>
    </cfRule>
    <cfRule type="beginsWith" dxfId="224" priority="228" operator="beginsWith" text="T">
      <formula>LEFT(AC61,LEN("T"))="T"</formula>
    </cfRule>
    <cfRule type="beginsWith" dxfId="223" priority="229" operator="beginsWith" text="S">
      <formula>LEFT(AC61,LEN("S"))="S"</formula>
    </cfRule>
  </conditionalFormatting>
  <conditionalFormatting sqref="AB111">
    <cfRule type="beginsWith" dxfId="222" priority="221" operator="beginsWith" text="E">
      <formula>LEFT(AB111,LEN("E"))="E"</formula>
    </cfRule>
    <cfRule type="beginsWith" dxfId="221" priority="222" operator="beginsWith" text="T">
      <formula>LEFT(AB111,LEN("T"))="T"</formula>
    </cfRule>
    <cfRule type="beginsWith" dxfId="220" priority="223" operator="beginsWith" text="S">
      <formula>LEFT(AB111,LEN("S"))="S"</formula>
    </cfRule>
  </conditionalFormatting>
  <conditionalFormatting sqref="AC111">
    <cfRule type="beginsWith" dxfId="219" priority="218" operator="beginsWith" text="E">
      <formula>LEFT(AC111,LEN("E"))="E"</formula>
    </cfRule>
    <cfRule type="beginsWith" dxfId="218" priority="219" operator="beginsWith" text="T">
      <formula>LEFT(AC111,LEN("T"))="T"</formula>
    </cfRule>
    <cfRule type="beginsWith" dxfId="217" priority="220" operator="beginsWith" text="S">
      <formula>LEFT(AC111,LEN("S"))="S"</formula>
    </cfRule>
  </conditionalFormatting>
  <conditionalFormatting sqref="AB118:AC118">
    <cfRule type="beginsWith" dxfId="216" priority="215" operator="beginsWith" text="E">
      <formula>LEFT(AB118,LEN("E"))="E"</formula>
    </cfRule>
    <cfRule type="beginsWith" dxfId="215" priority="216" operator="beginsWith" text="T">
      <formula>LEFT(AB118,LEN("T"))="T"</formula>
    </cfRule>
    <cfRule type="beginsWith" dxfId="214" priority="217" operator="beginsWith" text="S">
      <formula>LEFT(AB118,LEN("S"))="S"</formula>
    </cfRule>
  </conditionalFormatting>
  <conditionalFormatting sqref="AC119:AC122">
    <cfRule type="beginsWith" dxfId="213" priority="209" operator="beginsWith" text="E">
      <formula>LEFT(AC119,LEN("E"))="E"</formula>
    </cfRule>
    <cfRule type="beginsWith" dxfId="212" priority="210" operator="beginsWith" text="T">
      <formula>LEFT(AC119,LEN("T"))="T"</formula>
    </cfRule>
    <cfRule type="beginsWith" dxfId="211" priority="211" operator="beginsWith" text="S">
      <formula>LEFT(AC119,LEN("S"))="S"</formula>
    </cfRule>
  </conditionalFormatting>
  <conditionalFormatting sqref="AB119:AB122">
    <cfRule type="beginsWith" dxfId="210" priority="212" operator="beginsWith" text="E">
      <formula>LEFT(AB119,LEN("E"))="E"</formula>
    </cfRule>
    <cfRule type="beginsWith" dxfId="209" priority="213" operator="beginsWith" text="T">
      <formula>LEFT(AB119,LEN("T"))="T"</formula>
    </cfRule>
    <cfRule type="beginsWith" dxfId="208" priority="214" operator="beginsWith" text="S">
      <formula>LEFT(AB119,LEN("S"))="S"</formula>
    </cfRule>
  </conditionalFormatting>
  <conditionalFormatting sqref="AB123:AC123 AB126:AC126">
    <cfRule type="beginsWith" dxfId="207" priority="206" operator="beginsWith" text="E">
      <formula>LEFT(AB123,LEN("E"))="E"</formula>
    </cfRule>
    <cfRule type="beginsWith" dxfId="206" priority="207" operator="beginsWith" text="T">
      <formula>LEFT(AB123,LEN("T"))="T"</formula>
    </cfRule>
    <cfRule type="beginsWith" dxfId="205" priority="208" operator="beginsWith" text="S">
      <formula>LEFT(AB123,LEN("S"))="S"</formula>
    </cfRule>
  </conditionalFormatting>
  <conditionalFormatting sqref="AB135:AC135">
    <cfRule type="beginsWith" dxfId="204" priority="203" operator="beginsWith" text="E">
      <formula>LEFT(AB135,LEN("E"))="E"</formula>
    </cfRule>
    <cfRule type="beginsWith" dxfId="203" priority="204" operator="beginsWith" text="T">
      <formula>LEFT(AB135,LEN("T"))="T"</formula>
    </cfRule>
    <cfRule type="beginsWith" dxfId="202" priority="205" operator="beginsWith" text="S">
      <formula>LEFT(AB135,LEN("S"))="S"</formula>
    </cfRule>
  </conditionalFormatting>
  <conditionalFormatting sqref="AB137:AC137">
    <cfRule type="beginsWith" dxfId="201" priority="200" operator="beginsWith" text="E">
      <formula>LEFT(AB137,LEN("E"))="E"</formula>
    </cfRule>
    <cfRule type="beginsWith" dxfId="200" priority="201" operator="beginsWith" text="T">
      <formula>LEFT(AB137,LEN("T"))="T"</formula>
    </cfRule>
    <cfRule type="beginsWith" dxfId="199" priority="202" operator="beginsWith" text="S">
      <formula>LEFT(AB137,LEN("S"))="S"</formula>
    </cfRule>
  </conditionalFormatting>
  <conditionalFormatting sqref="AB141:AC141">
    <cfRule type="beginsWith" dxfId="198" priority="194" operator="beginsWith" text="E">
      <formula>LEFT(AB141,LEN("E"))="E"</formula>
    </cfRule>
    <cfRule type="beginsWith" dxfId="197" priority="195" operator="beginsWith" text="T">
      <formula>LEFT(AB141,LEN("T"))="T"</formula>
    </cfRule>
    <cfRule type="beginsWith" dxfId="196" priority="196" operator="beginsWith" text="S">
      <formula>LEFT(AB141,LEN("S"))="S"</formula>
    </cfRule>
  </conditionalFormatting>
  <conditionalFormatting sqref="AB134:AC134">
    <cfRule type="beginsWith" dxfId="195" priority="197" operator="beginsWith" text="E">
      <formula>LEFT(AB134,LEN("E"))="E"</formula>
    </cfRule>
    <cfRule type="beginsWith" dxfId="194" priority="198" operator="beginsWith" text="T">
      <formula>LEFT(AB134,LEN("T"))="T"</formula>
    </cfRule>
    <cfRule type="beginsWith" dxfId="193" priority="199" operator="beginsWith" text="S">
      <formula>LEFT(AB134,LEN("S"))="S"</formula>
    </cfRule>
  </conditionalFormatting>
  <conditionalFormatting sqref="O148">
    <cfRule type="cellIs" dxfId="192" priority="193" operator="equal">
      <formula>"Otro"</formula>
    </cfRule>
  </conditionalFormatting>
  <conditionalFormatting sqref="AB148:AC148 AB154:AC154 AB157:AC157 AB163:AC163">
    <cfRule type="beginsWith" dxfId="191" priority="190" operator="beginsWith" text="E">
      <formula>LEFT(AB148,LEN("E"))="E"</formula>
    </cfRule>
    <cfRule type="beginsWith" dxfId="190" priority="191" operator="beginsWith" text="T">
      <formula>LEFT(AB148,LEN("T"))="T"</formula>
    </cfRule>
    <cfRule type="beginsWith" dxfId="189" priority="192" operator="beginsWith" text="S">
      <formula>LEFT(AB148,LEN("S"))="S"</formula>
    </cfRule>
  </conditionalFormatting>
  <conditionalFormatting sqref="AB151">
    <cfRule type="beginsWith" dxfId="188" priority="187" operator="beginsWith" text="E">
      <formula>LEFT(AB151,LEN("E"))="E"</formula>
    </cfRule>
    <cfRule type="beginsWith" dxfId="187" priority="188" operator="beginsWith" text="T">
      <formula>LEFT(AB151,LEN("T"))="T"</formula>
    </cfRule>
    <cfRule type="beginsWith" dxfId="186" priority="189" operator="beginsWith" text="S">
      <formula>LEFT(AB151,LEN("S"))="S"</formula>
    </cfRule>
  </conditionalFormatting>
  <conditionalFormatting sqref="AB160">
    <cfRule type="beginsWith" dxfId="185" priority="184" operator="beginsWith" text="E">
      <formula>LEFT(AB160,LEN("E"))="E"</formula>
    </cfRule>
    <cfRule type="beginsWith" dxfId="184" priority="185" operator="beginsWith" text="T">
      <formula>LEFT(AB160,LEN("T"))="T"</formula>
    </cfRule>
    <cfRule type="beginsWith" dxfId="183" priority="186" operator="beginsWith" text="S">
      <formula>LEFT(AB160,LEN("S"))="S"</formula>
    </cfRule>
  </conditionalFormatting>
  <conditionalFormatting sqref="AB166">
    <cfRule type="beginsWith" dxfId="182" priority="181" operator="beginsWith" text="E">
      <formula>LEFT(AB166,LEN("E"))="E"</formula>
    </cfRule>
    <cfRule type="beginsWith" dxfId="181" priority="182" operator="beginsWith" text="T">
      <formula>LEFT(AB166,LEN("T"))="T"</formula>
    </cfRule>
    <cfRule type="beginsWith" dxfId="180" priority="183" operator="beginsWith" text="S">
      <formula>LEFT(AB166,LEN("S"))="S"</formula>
    </cfRule>
  </conditionalFormatting>
  <conditionalFormatting sqref="AB169">
    <cfRule type="beginsWith" dxfId="179" priority="178" operator="beginsWith" text="E">
      <formula>LEFT(AB169,LEN("E"))="E"</formula>
    </cfRule>
    <cfRule type="beginsWith" dxfId="178" priority="179" operator="beginsWith" text="T">
      <formula>LEFT(AB169,LEN("T"))="T"</formula>
    </cfRule>
    <cfRule type="beginsWith" dxfId="177" priority="180" operator="beginsWith" text="S">
      <formula>LEFT(AB169,LEN("S"))="S"</formula>
    </cfRule>
  </conditionalFormatting>
  <conditionalFormatting sqref="AB172">
    <cfRule type="beginsWith" dxfId="176" priority="175" operator="beginsWith" text="E">
      <formula>LEFT(AB172,LEN("E"))="E"</formula>
    </cfRule>
    <cfRule type="beginsWith" dxfId="175" priority="176" operator="beginsWith" text="T">
      <formula>LEFT(AB172,LEN("T"))="T"</formula>
    </cfRule>
    <cfRule type="beginsWith" dxfId="174" priority="177" operator="beginsWith" text="S">
      <formula>LEFT(AB172,LEN("S"))="S"</formula>
    </cfRule>
  </conditionalFormatting>
  <conditionalFormatting sqref="AB175">
    <cfRule type="beginsWith" dxfId="173" priority="172" operator="beginsWith" text="E">
      <formula>LEFT(AB175,LEN("E"))="E"</formula>
    </cfRule>
    <cfRule type="beginsWith" dxfId="172" priority="173" operator="beginsWith" text="T">
      <formula>LEFT(AB175,LEN("T"))="T"</formula>
    </cfRule>
    <cfRule type="beginsWith" dxfId="171" priority="174" operator="beginsWith" text="S">
      <formula>LEFT(AB175,LEN("S"))="S"</formula>
    </cfRule>
  </conditionalFormatting>
  <conditionalFormatting sqref="AB178">
    <cfRule type="beginsWith" dxfId="170" priority="169" operator="beginsWith" text="E">
      <formula>LEFT(AB178,LEN("E"))="E"</formula>
    </cfRule>
    <cfRule type="beginsWith" dxfId="169" priority="170" operator="beginsWith" text="T">
      <formula>LEFT(AB178,LEN("T"))="T"</formula>
    </cfRule>
    <cfRule type="beginsWith" dxfId="168" priority="171" operator="beginsWith" text="S">
      <formula>LEFT(AB178,LEN("S"))="S"</formula>
    </cfRule>
  </conditionalFormatting>
  <conditionalFormatting sqref="AB181">
    <cfRule type="beginsWith" dxfId="167" priority="166" operator="beginsWith" text="E">
      <formula>LEFT(AB181,LEN("E"))="E"</formula>
    </cfRule>
    <cfRule type="beginsWith" dxfId="166" priority="167" operator="beginsWith" text="T">
      <formula>LEFT(AB181,LEN("T"))="T"</formula>
    </cfRule>
    <cfRule type="beginsWith" dxfId="165" priority="168" operator="beginsWith" text="S">
      <formula>LEFT(AB181,LEN("S"))="S"</formula>
    </cfRule>
  </conditionalFormatting>
  <conditionalFormatting sqref="AB184">
    <cfRule type="beginsWith" dxfId="164" priority="163" operator="beginsWith" text="E">
      <formula>LEFT(AB184,LEN("E"))="E"</formula>
    </cfRule>
    <cfRule type="beginsWith" dxfId="163" priority="164" operator="beginsWith" text="T">
      <formula>LEFT(AB184,LEN("T"))="T"</formula>
    </cfRule>
    <cfRule type="beginsWith" dxfId="162" priority="165" operator="beginsWith" text="S">
      <formula>LEFT(AB184,LEN("S"))="S"</formula>
    </cfRule>
  </conditionalFormatting>
  <conditionalFormatting sqref="AB187">
    <cfRule type="beginsWith" dxfId="161" priority="160" operator="beginsWith" text="E">
      <formula>LEFT(AB187,LEN("E"))="E"</formula>
    </cfRule>
    <cfRule type="beginsWith" dxfId="160" priority="161" operator="beginsWith" text="T">
      <formula>LEFT(AB187,LEN("T"))="T"</formula>
    </cfRule>
    <cfRule type="beginsWith" dxfId="159" priority="162" operator="beginsWith" text="S">
      <formula>LEFT(AB187,LEN("S"))="S"</formula>
    </cfRule>
  </conditionalFormatting>
  <conditionalFormatting sqref="AB190">
    <cfRule type="beginsWith" dxfId="158" priority="157" operator="beginsWith" text="E">
      <formula>LEFT(AB190,LEN("E"))="E"</formula>
    </cfRule>
    <cfRule type="beginsWith" dxfId="157" priority="158" operator="beginsWith" text="T">
      <formula>LEFT(AB190,LEN("T"))="T"</formula>
    </cfRule>
    <cfRule type="beginsWith" dxfId="156" priority="159" operator="beginsWith" text="S">
      <formula>LEFT(AB190,LEN("S"))="S"</formula>
    </cfRule>
  </conditionalFormatting>
  <conditionalFormatting sqref="AB193">
    <cfRule type="beginsWith" dxfId="155" priority="154" operator="beginsWith" text="E">
      <formula>LEFT(AB193,LEN("E"))="E"</formula>
    </cfRule>
    <cfRule type="beginsWith" dxfId="154" priority="155" operator="beginsWith" text="T">
      <formula>LEFT(AB193,LEN("T"))="T"</formula>
    </cfRule>
    <cfRule type="beginsWith" dxfId="153" priority="156" operator="beginsWith" text="S">
      <formula>LEFT(AB193,LEN("S"))="S"</formula>
    </cfRule>
  </conditionalFormatting>
  <conditionalFormatting sqref="AB196">
    <cfRule type="beginsWith" dxfId="152" priority="151" operator="beginsWith" text="E">
      <formula>LEFT(AB196,LEN("E"))="E"</formula>
    </cfRule>
    <cfRule type="beginsWith" dxfId="151" priority="152" operator="beginsWith" text="T">
      <formula>LEFT(AB196,LEN("T"))="T"</formula>
    </cfRule>
    <cfRule type="beginsWith" dxfId="150" priority="153" operator="beginsWith" text="S">
      <formula>LEFT(AB196,LEN("S"))="S"</formula>
    </cfRule>
  </conditionalFormatting>
  <conditionalFormatting sqref="AB199">
    <cfRule type="beginsWith" dxfId="149" priority="148" operator="beginsWith" text="E">
      <formula>LEFT(AB199,LEN("E"))="E"</formula>
    </cfRule>
    <cfRule type="beginsWith" dxfId="148" priority="149" operator="beginsWith" text="T">
      <formula>LEFT(AB199,LEN("T"))="T"</formula>
    </cfRule>
    <cfRule type="beginsWith" dxfId="147" priority="150" operator="beginsWith" text="S">
      <formula>LEFT(AB199,LEN("S"))="S"</formula>
    </cfRule>
  </conditionalFormatting>
  <conditionalFormatting sqref="AB202">
    <cfRule type="beginsWith" dxfId="146" priority="145" operator="beginsWith" text="E">
      <formula>LEFT(AB202,LEN("E"))="E"</formula>
    </cfRule>
    <cfRule type="beginsWith" dxfId="145" priority="146" operator="beginsWith" text="T">
      <formula>LEFT(AB202,LEN("T"))="T"</formula>
    </cfRule>
    <cfRule type="beginsWith" dxfId="144" priority="147" operator="beginsWith" text="S">
      <formula>LEFT(AB202,LEN("S"))="S"</formula>
    </cfRule>
  </conditionalFormatting>
  <conditionalFormatting sqref="AB205">
    <cfRule type="beginsWith" dxfId="143" priority="142" operator="beginsWith" text="E">
      <formula>LEFT(AB205,LEN("E"))="E"</formula>
    </cfRule>
    <cfRule type="beginsWith" dxfId="142" priority="143" operator="beginsWith" text="T">
      <formula>LEFT(AB205,LEN("T"))="T"</formula>
    </cfRule>
    <cfRule type="beginsWith" dxfId="141" priority="144" operator="beginsWith" text="S">
      <formula>LEFT(AB205,LEN("S"))="S"</formula>
    </cfRule>
  </conditionalFormatting>
  <conditionalFormatting sqref="AB208">
    <cfRule type="beginsWith" dxfId="140" priority="139" operator="beginsWith" text="E">
      <formula>LEFT(AB208,LEN("E"))="E"</formula>
    </cfRule>
    <cfRule type="beginsWith" dxfId="139" priority="140" operator="beginsWith" text="T">
      <formula>LEFT(AB208,LEN("T"))="T"</formula>
    </cfRule>
    <cfRule type="beginsWith" dxfId="138" priority="141" operator="beginsWith" text="S">
      <formula>LEFT(AB208,LEN("S"))="S"</formula>
    </cfRule>
  </conditionalFormatting>
  <conditionalFormatting sqref="AB211">
    <cfRule type="beginsWith" dxfId="137" priority="136" operator="beginsWith" text="E">
      <formula>LEFT(AB211,LEN("E"))="E"</formula>
    </cfRule>
    <cfRule type="beginsWith" dxfId="136" priority="137" operator="beginsWith" text="T">
      <formula>LEFT(AB211,LEN("T"))="T"</formula>
    </cfRule>
    <cfRule type="beginsWith" dxfId="135" priority="138" operator="beginsWith" text="S">
      <formula>LEFT(AB211,LEN("S"))="S"</formula>
    </cfRule>
  </conditionalFormatting>
  <conditionalFormatting sqref="AB214">
    <cfRule type="beginsWith" dxfId="134" priority="133" operator="beginsWith" text="E">
      <formula>LEFT(AB214,LEN("E"))="E"</formula>
    </cfRule>
    <cfRule type="beginsWith" dxfId="133" priority="134" operator="beginsWith" text="T">
      <formula>LEFT(AB214,LEN("T"))="T"</formula>
    </cfRule>
    <cfRule type="beginsWith" dxfId="132" priority="135" operator="beginsWith" text="S">
      <formula>LEFT(AB214,LEN("S"))="S"</formula>
    </cfRule>
  </conditionalFormatting>
  <conditionalFormatting sqref="AB217">
    <cfRule type="beginsWith" dxfId="131" priority="130" operator="beginsWith" text="E">
      <formula>LEFT(AB217,LEN("E"))="E"</formula>
    </cfRule>
    <cfRule type="beginsWith" dxfId="130" priority="131" operator="beginsWith" text="T">
      <formula>LEFT(AB217,LEN("T"))="T"</formula>
    </cfRule>
    <cfRule type="beginsWith" dxfId="129" priority="132" operator="beginsWith" text="S">
      <formula>LEFT(AB217,LEN("S"))="S"</formula>
    </cfRule>
  </conditionalFormatting>
  <conditionalFormatting sqref="AC151">
    <cfRule type="beginsWith" dxfId="128" priority="127" operator="beginsWith" text="E">
      <formula>LEFT(AC151,LEN("E"))="E"</formula>
    </cfRule>
    <cfRule type="beginsWith" dxfId="127" priority="128" operator="beginsWith" text="T">
      <formula>LEFT(AC151,LEN("T"))="T"</formula>
    </cfRule>
    <cfRule type="beginsWith" dxfId="126" priority="129" operator="beginsWith" text="S">
      <formula>LEFT(AC151,LEN("S"))="S"</formula>
    </cfRule>
  </conditionalFormatting>
  <conditionalFormatting sqref="AC160">
    <cfRule type="beginsWith" dxfId="125" priority="124" operator="beginsWith" text="E">
      <formula>LEFT(AC160,LEN("E"))="E"</formula>
    </cfRule>
    <cfRule type="beginsWith" dxfId="124" priority="125" operator="beginsWith" text="T">
      <formula>LEFT(AC160,LEN("T"))="T"</formula>
    </cfRule>
    <cfRule type="beginsWith" dxfId="123" priority="126" operator="beginsWith" text="S">
      <formula>LEFT(AC160,LEN("S"))="S"</formula>
    </cfRule>
  </conditionalFormatting>
  <conditionalFormatting sqref="AC166">
    <cfRule type="beginsWith" dxfId="122" priority="121" operator="beginsWith" text="E">
      <formula>LEFT(AC166,LEN("E"))="E"</formula>
    </cfRule>
    <cfRule type="beginsWith" dxfId="121" priority="122" operator="beginsWith" text="T">
      <formula>LEFT(AC166,LEN("T"))="T"</formula>
    </cfRule>
    <cfRule type="beginsWith" dxfId="120" priority="123" operator="beginsWith" text="S">
      <formula>LEFT(AC166,LEN("S"))="S"</formula>
    </cfRule>
  </conditionalFormatting>
  <conditionalFormatting sqref="AC169">
    <cfRule type="beginsWith" dxfId="119" priority="118" operator="beginsWith" text="E">
      <formula>LEFT(AC169,LEN("E"))="E"</formula>
    </cfRule>
    <cfRule type="beginsWith" dxfId="118" priority="119" operator="beginsWith" text="T">
      <formula>LEFT(AC169,LEN("T"))="T"</formula>
    </cfRule>
    <cfRule type="beginsWith" dxfId="117" priority="120" operator="beginsWith" text="S">
      <formula>LEFT(AC169,LEN("S"))="S"</formula>
    </cfRule>
  </conditionalFormatting>
  <conditionalFormatting sqref="AC172">
    <cfRule type="beginsWith" dxfId="116" priority="115" operator="beginsWith" text="E">
      <formula>LEFT(AC172,LEN("E"))="E"</formula>
    </cfRule>
    <cfRule type="beginsWith" dxfId="115" priority="116" operator="beginsWith" text="T">
      <formula>LEFT(AC172,LEN("T"))="T"</formula>
    </cfRule>
    <cfRule type="beginsWith" dxfId="114" priority="117" operator="beginsWith" text="S">
      <formula>LEFT(AC172,LEN("S"))="S"</formula>
    </cfRule>
  </conditionalFormatting>
  <conditionalFormatting sqref="AC175">
    <cfRule type="beginsWith" dxfId="113" priority="112" operator="beginsWith" text="E">
      <formula>LEFT(AC175,LEN("E"))="E"</formula>
    </cfRule>
    <cfRule type="beginsWith" dxfId="112" priority="113" operator="beginsWith" text="T">
      <formula>LEFT(AC175,LEN("T"))="T"</formula>
    </cfRule>
    <cfRule type="beginsWith" dxfId="111" priority="114" operator="beginsWith" text="S">
      <formula>LEFT(AC175,LEN("S"))="S"</formula>
    </cfRule>
  </conditionalFormatting>
  <conditionalFormatting sqref="AC178">
    <cfRule type="beginsWith" dxfId="110" priority="109" operator="beginsWith" text="E">
      <formula>LEFT(AC178,LEN("E"))="E"</formula>
    </cfRule>
    <cfRule type="beginsWith" dxfId="109" priority="110" operator="beginsWith" text="T">
      <formula>LEFT(AC178,LEN("T"))="T"</formula>
    </cfRule>
    <cfRule type="beginsWith" dxfId="108" priority="111" operator="beginsWith" text="S">
      <formula>LEFT(AC178,LEN("S"))="S"</formula>
    </cfRule>
  </conditionalFormatting>
  <conditionalFormatting sqref="AC181">
    <cfRule type="beginsWith" dxfId="107" priority="106" operator="beginsWith" text="E">
      <formula>LEFT(AC181,LEN("E"))="E"</formula>
    </cfRule>
    <cfRule type="beginsWith" dxfId="106" priority="107" operator="beginsWith" text="T">
      <formula>LEFT(AC181,LEN("T"))="T"</formula>
    </cfRule>
    <cfRule type="beginsWith" dxfId="105" priority="108" operator="beginsWith" text="S">
      <formula>LEFT(AC181,LEN("S"))="S"</formula>
    </cfRule>
  </conditionalFormatting>
  <conditionalFormatting sqref="AC184">
    <cfRule type="beginsWith" dxfId="104" priority="103" operator="beginsWith" text="E">
      <formula>LEFT(AC184,LEN("E"))="E"</formula>
    </cfRule>
    <cfRule type="beginsWith" dxfId="103" priority="104" operator="beginsWith" text="T">
      <formula>LEFT(AC184,LEN("T"))="T"</formula>
    </cfRule>
    <cfRule type="beginsWith" dxfId="102" priority="105" operator="beginsWith" text="S">
      <formula>LEFT(AC184,LEN("S"))="S"</formula>
    </cfRule>
  </conditionalFormatting>
  <conditionalFormatting sqref="AC187">
    <cfRule type="beginsWith" dxfId="101" priority="100" operator="beginsWith" text="E">
      <formula>LEFT(AC187,LEN("E"))="E"</formula>
    </cfRule>
    <cfRule type="beginsWith" dxfId="100" priority="101" operator="beginsWith" text="T">
      <formula>LEFT(AC187,LEN("T"))="T"</formula>
    </cfRule>
    <cfRule type="beginsWith" dxfId="99" priority="102" operator="beginsWith" text="S">
      <formula>LEFT(AC187,LEN("S"))="S"</formula>
    </cfRule>
  </conditionalFormatting>
  <conditionalFormatting sqref="AC190">
    <cfRule type="beginsWith" dxfId="98" priority="97" operator="beginsWith" text="E">
      <formula>LEFT(AC190,LEN("E"))="E"</formula>
    </cfRule>
    <cfRule type="beginsWith" dxfId="97" priority="98" operator="beginsWith" text="T">
      <formula>LEFT(AC190,LEN("T"))="T"</formula>
    </cfRule>
    <cfRule type="beginsWith" dxfId="96" priority="99" operator="beginsWith" text="S">
      <formula>LEFT(AC190,LEN("S"))="S"</formula>
    </cfRule>
  </conditionalFormatting>
  <conditionalFormatting sqref="AC193">
    <cfRule type="beginsWith" dxfId="95" priority="94" operator="beginsWith" text="E">
      <formula>LEFT(AC193,LEN("E"))="E"</formula>
    </cfRule>
    <cfRule type="beginsWith" dxfId="94" priority="95" operator="beginsWith" text="T">
      <formula>LEFT(AC193,LEN("T"))="T"</formula>
    </cfRule>
    <cfRule type="beginsWith" dxfId="93" priority="96" operator="beginsWith" text="S">
      <formula>LEFT(AC193,LEN("S"))="S"</formula>
    </cfRule>
  </conditionalFormatting>
  <conditionalFormatting sqref="AC196">
    <cfRule type="beginsWith" dxfId="92" priority="91" operator="beginsWith" text="E">
      <formula>LEFT(AC196,LEN("E"))="E"</formula>
    </cfRule>
    <cfRule type="beginsWith" dxfId="91" priority="92" operator="beginsWith" text="T">
      <formula>LEFT(AC196,LEN("T"))="T"</formula>
    </cfRule>
    <cfRule type="beginsWith" dxfId="90" priority="93" operator="beginsWith" text="S">
      <formula>LEFT(AC196,LEN("S"))="S"</formula>
    </cfRule>
  </conditionalFormatting>
  <conditionalFormatting sqref="AC199">
    <cfRule type="beginsWith" dxfId="89" priority="88" operator="beginsWith" text="E">
      <formula>LEFT(AC199,LEN("E"))="E"</formula>
    </cfRule>
    <cfRule type="beginsWith" dxfId="88" priority="89" operator="beginsWith" text="T">
      <formula>LEFT(AC199,LEN("T"))="T"</formula>
    </cfRule>
    <cfRule type="beginsWith" dxfId="87" priority="90" operator="beginsWith" text="S">
      <formula>LEFT(AC199,LEN("S"))="S"</formula>
    </cfRule>
  </conditionalFormatting>
  <conditionalFormatting sqref="AC202">
    <cfRule type="beginsWith" dxfId="86" priority="85" operator="beginsWith" text="E">
      <formula>LEFT(AC202,LEN("E"))="E"</formula>
    </cfRule>
    <cfRule type="beginsWith" dxfId="85" priority="86" operator="beginsWith" text="T">
      <formula>LEFT(AC202,LEN("T"))="T"</formula>
    </cfRule>
    <cfRule type="beginsWith" dxfId="84" priority="87" operator="beginsWith" text="S">
      <formula>LEFT(AC202,LEN("S"))="S"</formula>
    </cfRule>
  </conditionalFormatting>
  <conditionalFormatting sqref="AC205">
    <cfRule type="beginsWith" dxfId="83" priority="82" operator="beginsWith" text="E">
      <formula>LEFT(AC205,LEN("E"))="E"</formula>
    </cfRule>
    <cfRule type="beginsWith" dxfId="82" priority="83" operator="beginsWith" text="T">
      <formula>LEFT(AC205,LEN("T"))="T"</formula>
    </cfRule>
    <cfRule type="beginsWith" dxfId="81" priority="84" operator="beginsWith" text="S">
      <formula>LEFT(AC205,LEN("S"))="S"</formula>
    </cfRule>
  </conditionalFormatting>
  <conditionalFormatting sqref="AC208">
    <cfRule type="beginsWith" dxfId="80" priority="79" operator="beginsWith" text="E">
      <formula>LEFT(AC208,LEN("E"))="E"</formula>
    </cfRule>
    <cfRule type="beginsWith" dxfId="79" priority="80" operator="beginsWith" text="T">
      <formula>LEFT(AC208,LEN("T"))="T"</formula>
    </cfRule>
    <cfRule type="beginsWith" dxfId="78" priority="81" operator="beginsWith" text="S">
      <formula>LEFT(AC208,LEN("S"))="S"</formula>
    </cfRule>
  </conditionalFormatting>
  <conditionalFormatting sqref="AC211">
    <cfRule type="beginsWith" dxfId="77" priority="76" operator="beginsWith" text="E">
      <formula>LEFT(AC211,LEN("E"))="E"</formula>
    </cfRule>
    <cfRule type="beginsWith" dxfId="76" priority="77" operator="beginsWith" text="T">
      <formula>LEFT(AC211,LEN("T"))="T"</formula>
    </cfRule>
    <cfRule type="beginsWith" dxfId="75" priority="78" operator="beginsWith" text="S">
      <formula>LEFT(AC211,LEN("S"))="S"</formula>
    </cfRule>
  </conditionalFormatting>
  <conditionalFormatting sqref="AC214">
    <cfRule type="beginsWith" dxfId="74" priority="73" operator="beginsWith" text="E">
      <formula>LEFT(AC214,LEN("E"))="E"</formula>
    </cfRule>
    <cfRule type="beginsWith" dxfId="73" priority="74" operator="beginsWith" text="T">
      <formula>LEFT(AC214,LEN("T"))="T"</formula>
    </cfRule>
    <cfRule type="beginsWith" dxfId="72" priority="75" operator="beginsWith" text="S">
      <formula>LEFT(AC214,LEN("S"))="S"</formula>
    </cfRule>
  </conditionalFormatting>
  <conditionalFormatting sqref="AC217">
    <cfRule type="beginsWith" dxfId="71" priority="70" operator="beginsWith" text="E">
      <formula>LEFT(AC217,LEN("E"))="E"</formula>
    </cfRule>
    <cfRule type="beginsWith" dxfId="70" priority="71" operator="beginsWith" text="T">
      <formula>LEFT(AC217,LEN("T"))="T"</formula>
    </cfRule>
    <cfRule type="beginsWith" dxfId="69" priority="72" operator="beginsWith" text="S">
      <formula>LEFT(AC217,LEN("S"))="S"</formula>
    </cfRule>
  </conditionalFormatting>
  <conditionalFormatting sqref="AB224:AC224 AB228:AC228">
    <cfRule type="beginsWith" dxfId="68" priority="67" operator="beginsWith" text="E">
      <formula>LEFT(AB224,LEN("E"))="E"</formula>
    </cfRule>
    <cfRule type="beginsWith" dxfId="67" priority="68" operator="beginsWith" text="T">
      <formula>LEFT(AB224,LEN("T"))="T"</formula>
    </cfRule>
    <cfRule type="beginsWith" dxfId="66" priority="69" operator="beginsWith" text="S">
      <formula>LEFT(AB224,LEN("S"))="S"</formula>
    </cfRule>
  </conditionalFormatting>
  <conditionalFormatting sqref="AB220:AC220">
    <cfRule type="beginsWith" dxfId="65" priority="64" operator="beginsWith" text="E">
      <formula>LEFT(AB220,LEN("E"))="E"</formula>
    </cfRule>
    <cfRule type="beginsWith" dxfId="64" priority="65" operator="beginsWith" text="T">
      <formula>LEFT(AB220,LEN("T"))="T"</formula>
    </cfRule>
    <cfRule type="beginsWith" dxfId="63" priority="66" operator="beginsWith" text="S">
      <formula>LEFT(AB220,LEN("S"))="S"</formula>
    </cfRule>
  </conditionalFormatting>
  <conditionalFormatting sqref="AB232:AC232">
    <cfRule type="beginsWith" dxfId="62" priority="61" operator="beginsWith" text="E">
      <formula>LEFT(AB232,LEN("E"))="E"</formula>
    </cfRule>
    <cfRule type="beginsWith" dxfId="61" priority="62" operator="beginsWith" text="T">
      <formula>LEFT(AB232,LEN("T"))="T"</formula>
    </cfRule>
    <cfRule type="beginsWith" dxfId="60" priority="63" operator="beginsWith" text="S">
      <formula>LEFT(AB232,LEN("S"))="S"</formula>
    </cfRule>
  </conditionalFormatting>
  <conditionalFormatting sqref="AB236:AC236">
    <cfRule type="beginsWith" dxfId="59" priority="58" operator="beginsWith" text="E">
      <formula>LEFT(AB236,LEN("E"))="E"</formula>
    </cfRule>
    <cfRule type="beginsWith" dxfId="58" priority="59" operator="beginsWith" text="T">
      <formula>LEFT(AB236,LEN("T"))="T"</formula>
    </cfRule>
    <cfRule type="beginsWith" dxfId="57" priority="60" operator="beginsWith" text="S">
      <formula>LEFT(AB236,LEN("S"))="S"</formula>
    </cfRule>
  </conditionalFormatting>
  <conditionalFormatting sqref="AB244:AC244">
    <cfRule type="beginsWith" dxfId="56" priority="55" operator="beginsWith" text="E">
      <formula>LEFT(AB244,LEN("E"))="E"</formula>
    </cfRule>
    <cfRule type="beginsWith" dxfId="55" priority="56" operator="beginsWith" text="T">
      <formula>LEFT(AB244,LEN("T"))="T"</formula>
    </cfRule>
    <cfRule type="beginsWith" dxfId="54" priority="57" operator="beginsWith" text="S">
      <formula>LEFT(AB244,LEN("S"))="S"</formula>
    </cfRule>
  </conditionalFormatting>
  <conditionalFormatting sqref="AB240">
    <cfRule type="beginsWith" dxfId="53" priority="52" operator="beginsWith" text="E">
      <formula>LEFT(AB240,LEN("E"))="E"</formula>
    </cfRule>
    <cfRule type="beginsWith" dxfId="52" priority="53" operator="beginsWith" text="T">
      <formula>LEFT(AB240,LEN("T"))="T"</formula>
    </cfRule>
    <cfRule type="beginsWith" dxfId="51" priority="54" operator="beginsWith" text="S">
      <formula>LEFT(AB240,LEN("S"))="S"</formula>
    </cfRule>
  </conditionalFormatting>
  <conditionalFormatting sqref="AC240">
    <cfRule type="beginsWith" dxfId="50" priority="49" operator="beginsWith" text="E">
      <formula>LEFT(AC240,LEN("E"))="E"</formula>
    </cfRule>
    <cfRule type="beginsWith" dxfId="49" priority="50" operator="beginsWith" text="T">
      <formula>LEFT(AC240,LEN("T"))="T"</formula>
    </cfRule>
    <cfRule type="beginsWith" dxfId="48" priority="51" operator="beginsWith" text="S">
      <formula>LEFT(AC240,LEN("S"))="S"</formula>
    </cfRule>
  </conditionalFormatting>
  <conditionalFormatting sqref="AB248">
    <cfRule type="beginsWith" dxfId="47" priority="46" operator="beginsWith" text="E">
      <formula>LEFT(AB248,LEN("E"))="E"</formula>
    </cfRule>
    <cfRule type="beginsWith" dxfId="46" priority="47" operator="beginsWith" text="T">
      <formula>LEFT(AB248,LEN("T"))="T"</formula>
    </cfRule>
    <cfRule type="beginsWith" dxfId="45" priority="48" operator="beginsWith" text="S">
      <formula>LEFT(AB248,LEN("S"))="S"</formula>
    </cfRule>
  </conditionalFormatting>
  <conditionalFormatting sqref="AC248">
    <cfRule type="beginsWith" dxfId="44" priority="43" operator="beginsWith" text="E">
      <formula>LEFT(AC248,LEN("E"))="E"</formula>
    </cfRule>
    <cfRule type="beginsWith" dxfId="43" priority="44" operator="beginsWith" text="T">
      <formula>LEFT(AC248,LEN("T"))="T"</formula>
    </cfRule>
    <cfRule type="beginsWith" dxfId="42" priority="45" operator="beginsWith" text="S">
      <formula>LEFT(AC248,LEN("S"))="S"</formula>
    </cfRule>
  </conditionalFormatting>
  <conditionalFormatting sqref="AB252 AB256 AB260 AB264 AB268 AB272 AB276 AB280 AB284 AB288 AB292 AB296 AB300 AB304 AB308 AB312 AB316 AB320 AB324 AB328 AB332 AB336 AB340 AB344 AB348 AB352 AB356 AB360 AB364 AB368 AB372 AB376 AB380 AB384 AB388 AB392 AB396 AB400 AB404 AB408">
    <cfRule type="beginsWith" dxfId="41" priority="40" operator="beginsWith" text="E">
      <formula>LEFT(AB252,LEN("E"))="E"</formula>
    </cfRule>
    <cfRule type="beginsWith" dxfId="40" priority="41" operator="beginsWith" text="T">
      <formula>LEFT(AB252,LEN("T"))="T"</formula>
    </cfRule>
    <cfRule type="beginsWith" dxfId="39" priority="42" operator="beginsWith" text="S">
      <formula>LEFT(AB252,LEN("S"))="S"</formula>
    </cfRule>
  </conditionalFormatting>
  <conditionalFormatting sqref="AC252 AC256 AC260 AC264 AC268 AC272 AC276 AC280 AC284 AC288 AC292 AC296 AC300 AC304 AC308 AC312 AC316 AC320 AC324 AC328 AC332 AC336 AC340 AC344 AC348 AC352 AC356 AC360 AC364 AC368 AC372 AC376 AC380 AC384 AC388 AC392 AC396 AC400 AC404 AC408">
    <cfRule type="beginsWith" dxfId="38" priority="37" operator="beginsWith" text="E">
      <formula>LEFT(AC252,LEN("E"))="E"</formula>
    </cfRule>
    <cfRule type="beginsWith" dxfId="37" priority="38" operator="beginsWith" text="T">
      <formula>LEFT(AC252,LEN("T"))="T"</formula>
    </cfRule>
    <cfRule type="beginsWith" dxfId="36" priority="39" operator="beginsWith" text="S">
      <formula>LEFT(AC252,LEN("S"))="S"</formula>
    </cfRule>
  </conditionalFormatting>
  <conditionalFormatting sqref="AB412:AC412">
    <cfRule type="beginsWith" dxfId="35" priority="34" operator="beginsWith" text="E">
      <formula>LEFT(AB412,LEN("E"))="E"</formula>
    </cfRule>
    <cfRule type="beginsWith" dxfId="34" priority="35" operator="beginsWith" text="T">
      <formula>LEFT(AB412,LEN("T"))="T"</formula>
    </cfRule>
    <cfRule type="beginsWith" dxfId="33" priority="36" operator="beginsWith" text="S">
      <formula>LEFT(AB412,LEN("S"))="S"</formula>
    </cfRule>
  </conditionalFormatting>
  <conditionalFormatting sqref="AB420:AC420 AB429:AC429 AB437:AC437 AB441:AC441 AB439:AC439 AB443:AC443 AB447:AC447">
    <cfRule type="beginsWith" dxfId="32" priority="31" operator="beginsWith" text="E">
      <formula>LEFT(AB420,LEN("E"))="E"</formula>
    </cfRule>
    <cfRule type="beginsWith" dxfId="31" priority="32" operator="beginsWith" text="T">
      <formula>LEFT(AB420,LEN("T"))="T"</formula>
    </cfRule>
    <cfRule type="beginsWith" dxfId="30" priority="33" operator="beginsWith" text="S">
      <formula>LEFT(AB420,LEN("S"))="S"</formula>
    </cfRule>
  </conditionalFormatting>
  <conditionalFormatting sqref="AB414:AC414">
    <cfRule type="beginsWith" dxfId="29" priority="28" operator="beginsWith" text="E">
      <formula>LEFT(AB414,LEN("E"))="E"</formula>
    </cfRule>
    <cfRule type="beginsWith" dxfId="28" priority="29" operator="beginsWith" text="T">
      <formula>LEFT(AB414,LEN("T"))="T"</formula>
    </cfRule>
    <cfRule type="beginsWith" dxfId="27" priority="30" operator="beginsWith" text="S">
      <formula>LEFT(AB414,LEN("S"))="S"</formula>
    </cfRule>
  </conditionalFormatting>
  <conditionalFormatting sqref="AC418">
    <cfRule type="beginsWith" dxfId="26" priority="16" operator="beginsWith" text="E">
      <formula>LEFT(AC418,LEN("E"))="E"</formula>
    </cfRule>
    <cfRule type="beginsWith" dxfId="25" priority="17" operator="beginsWith" text="T">
      <formula>LEFT(AC418,LEN("T"))="T"</formula>
    </cfRule>
    <cfRule type="beginsWith" dxfId="24" priority="18" operator="beginsWith" text="S">
      <formula>LEFT(AC418,LEN("S"))="S"</formula>
    </cfRule>
  </conditionalFormatting>
  <conditionalFormatting sqref="AB416">
    <cfRule type="beginsWith" dxfId="23" priority="25" operator="beginsWith" text="E">
      <formula>LEFT(AB416,LEN("E"))="E"</formula>
    </cfRule>
    <cfRule type="beginsWith" dxfId="22" priority="26" operator="beginsWith" text="T">
      <formula>LEFT(AB416,LEN("T"))="T"</formula>
    </cfRule>
    <cfRule type="beginsWith" dxfId="21" priority="27" operator="beginsWith" text="S">
      <formula>LEFT(AB416,LEN("S"))="S"</formula>
    </cfRule>
  </conditionalFormatting>
  <conditionalFormatting sqref="AC416">
    <cfRule type="beginsWith" dxfId="20" priority="22" operator="beginsWith" text="E">
      <formula>LEFT(AC416,LEN("E"))="E"</formula>
    </cfRule>
    <cfRule type="beginsWith" dxfId="19" priority="23" operator="beginsWith" text="T">
      <formula>LEFT(AC416,LEN("T"))="T"</formula>
    </cfRule>
    <cfRule type="beginsWith" dxfId="18" priority="24" operator="beginsWith" text="S">
      <formula>LEFT(AC416,LEN("S"))="S"</formula>
    </cfRule>
  </conditionalFormatting>
  <conditionalFormatting sqref="AB418">
    <cfRule type="beginsWith" dxfId="17" priority="19" operator="beginsWith" text="E">
      <formula>LEFT(AB418,LEN("E"))="E"</formula>
    </cfRule>
    <cfRule type="beginsWith" dxfId="16" priority="20" operator="beginsWith" text="T">
      <formula>LEFT(AB418,LEN("T"))="T"</formula>
    </cfRule>
    <cfRule type="beginsWith" dxfId="15" priority="21" operator="beginsWith" text="S">
      <formula>LEFT(AB418,LEN("S"))="S"</formula>
    </cfRule>
  </conditionalFormatting>
  <conditionalFormatting sqref="AB434:AC434">
    <cfRule type="beginsWith" dxfId="14" priority="13" operator="beginsWith" text="E">
      <formula>LEFT(AB434,LEN("E"))="E"</formula>
    </cfRule>
    <cfRule type="beginsWith" dxfId="13" priority="14" operator="beginsWith" text="T">
      <formula>LEFT(AB434,LEN("T"))="T"</formula>
    </cfRule>
    <cfRule type="beginsWith" dxfId="12" priority="15" operator="beginsWith" text="S">
      <formula>LEFT(AB434,LEN("S"))="S"</formula>
    </cfRule>
  </conditionalFormatting>
  <conditionalFormatting sqref="AB449:AC449">
    <cfRule type="beginsWith" dxfId="11" priority="10" operator="beginsWith" text="E">
      <formula>LEFT(AB449,LEN("E"))="E"</formula>
    </cfRule>
    <cfRule type="beginsWith" dxfId="10" priority="11" operator="beginsWith" text="T">
      <formula>LEFT(AB449,LEN("T"))="T"</formula>
    </cfRule>
    <cfRule type="beginsWith" dxfId="9" priority="12" operator="beginsWith" text="S">
      <formula>LEFT(AB449,LEN("S"))="S"</formula>
    </cfRule>
  </conditionalFormatting>
  <conditionalFormatting sqref="AB451:AC451">
    <cfRule type="beginsWith" dxfId="8" priority="7" operator="beginsWith" text="E">
      <formula>LEFT(AB451,LEN("E"))="E"</formula>
    </cfRule>
    <cfRule type="beginsWith" dxfId="7" priority="8" operator="beginsWith" text="T">
      <formula>LEFT(AB451,LEN("T"))="T"</formula>
    </cfRule>
    <cfRule type="beginsWith" dxfId="6" priority="9" operator="beginsWith" text="S">
      <formula>LEFT(AB451,LEN("S"))="S"</formula>
    </cfRule>
  </conditionalFormatting>
  <conditionalFormatting sqref="X6:X7">
    <cfRule type="beginsWith" dxfId="5" priority="4" operator="beginsWith" text="T">
      <formula>LEFT(X6,LEN("T"))="T"</formula>
    </cfRule>
    <cfRule type="containsText" dxfId="4" priority="5" operator="containsText" text="Sin iniciar">
      <formula>NOT(ISERROR(SEARCH("Sin iniciar",X6)))</formula>
    </cfRule>
    <cfRule type="containsText" dxfId="3" priority="6" operator="containsText" text="En gestión">
      <formula>NOT(ISERROR(SEARCH("En gestión",X6)))</formula>
    </cfRule>
  </conditionalFormatting>
  <conditionalFormatting sqref="AB6:AC6">
    <cfRule type="beginsWith" dxfId="2" priority="1" operator="beginsWith" text="E">
      <formula>LEFT(AB6,LEN("E"))="E"</formula>
    </cfRule>
    <cfRule type="beginsWith" dxfId="1" priority="2" operator="beginsWith" text="T">
      <formula>LEFT(AB6,LEN("T"))="T"</formula>
    </cfRule>
    <cfRule type="beginsWith" dxfId="0" priority="3" operator="beginsWith" text="S">
      <formula>LEFT(AB6,LEN("S"))="S"</formula>
    </cfRule>
  </conditionalFormatting>
  <hyperlinks>
    <hyperlink ref="V209" r:id="rId1" xr:uid="{00000000-0004-0000-0100-000000000000}"/>
    <hyperlink ref="V210" r:id="rId2" xr:uid="{00000000-0004-0000-0100-000001000000}"/>
    <hyperlink ref="V213" r:id="rId3" xr:uid="{00000000-0004-0000-0100-000002000000}"/>
  </hyperlinks>
  <pageMargins left="0.7" right="0.7" top="0.75" bottom="0.75" header="0.3" footer="0.3"/>
  <pageSetup orientation="portrait" r:id="rId4"/>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Seguimiento PAI</vt:lpstr>
      <vt:lpstr>Anexo Seguimiento 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c:creator>
  <cp:lastModifiedBy>Las Molina</cp:lastModifiedBy>
  <dcterms:created xsi:type="dcterms:W3CDTF">2022-10-31T02:48:31Z</dcterms:created>
  <dcterms:modified xsi:type="dcterms:W3CDTF">2022-11-08T02:59:16Z</dcterms:modified>
</cp:coreProperties>
</file>