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D:\DANE\ENTREGA DE CARGO OPLAN\2_PLANES_INSTITUCIONALES\2_PLAN_DE_ACCION\Seguimiento IV Trimestre_2020\"/>
    </mc:Choice>
  </mc:AlternateContent>
  <xr:revisionPtr revIDLastSave="0" documentId="13_ncr:1_{69B43E48-9F3A-45DD-9BED-E70ECAFD554E}" xr6:coauthVersionLast="46" xr6:coauthVersionMax="46" xr10:uidLastSave="{00000000-0000-0000-0000-000000000000}"/>
  <bookViews>
    <workbookView xWindow="-120" yWindow="-120" windowWidth="20730" windowHeight="11160" xr2:uid="{4A6287CF-3F28-A34C-B00C-2F80E214F191}"/>
  </bookViews>
  <sheets>
    <sheet name="CONSOLIDADO SEGUIMIENTO 2020" sheetId="29" r:id="rId1"/>
  </sheets>
  <definedNames>
    <definedName name="_xlnm._FilterDatabase" localSheetId="0" hidden="1">'CONSOLIDADO SEGUIMIENTO 2020'!$B$1:$AP$458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116" i="29" l="1"/>
  <c r="AK120" i="29"/>
  <c r="AK222" i="29"/>
  <c r="AP222" i="29" s="1"/>
  <c r="AK220" i="29"/>
  <c r="AP220" i="29" s="1"/>
  <c r="AK421" i="29" l="1"/>
  <c r="AP421" i="29" s="1"/>
  <c r="AK423" i="29"/>
  <c r="AP423" i="29" s="1"/>
  <c r="AK425" i="29"/>
  <c r="AP425" i="29" s="1"/>
  <c r="AK428" i="29"/>
  <c r="AP428" i="29" s="1"/>
  <c r="AK430" i="29"/>
  <c r="AP430" i="29" s="1"/>
  <c r="AK433" i="29"/>
  <c r="AP433" i="29" s="1"/>
  <c r="AK435" i="29"/>
  <c r="AP435" i="29" s="1"/>
  <c r="AK437" i="29"/>
  <c r="AP437" i="29" s="1"/>
  <c r="AK443" i="29"/>
  <c r="AP443" i="29" s="1"/>
  <c r="AK445" i="29"/>
  <c r="AP445" i="29" s="1"/>
  <c r="AK449" i="29"/>
  <c r="AP449" i="29" s="1"/>
  <c r="AK454" i="29"/>
  <c r="AP454" i="29" s="1"/>
  <c r="AK360" i="29"/>
  <c r="AP360" i="29" s="1"/>
  <c r="AK457" i="29" l="1"/>
  <c r="AK407" i="29"/>
  <c r="AP407" i="29" s="1"/>
  <c r="AK405" i="29"/>
  <c r="AP405" i="29" s="1"/>
  <c r="AK401" i="29"/>
  <c r="AP401" i="29" s="1"/>
  <c r="AK383" i="29"/>
  <c r="AP383" i="29" s="1"/>
  <c r="AK390" i="29"/>
  <c r="AP390" i="29" s="1"/>
  <c r="AK418" i="29"/>
  <c r="AP418" i="29" s="1"/>
  <c r="AK415" i="29"/>
  <c r="AP415" i="29" s="1"/>
  <c r="AK412" i="29"/>
  <c r="AP412" i="29" s="1"/>
  <c r="AK398" i="29"/>
  <c r="AP398" i="29" s="1"/>
  <c r="AK395" i="29"/>
  <c r="AP395" i="29" s="1"/>
  <c r="AK392" i="29"/>
  <c r="AP392" i="29" s="1"/>
  <c r="AK387" i="29"/>
  <c r="AP387" i="29" s="1"/>
  <c r="AK380" i="29"/>
  <c r="AP380" i="29" s="1"/>
  <c r="AK377" i="29"/>
  <c r="AP377" i="29" s="1"/>
  <c r="AK374" i="29"/>
  <c r="AP374" i="29" s="1"/>
  <c r="AK372" i="29"/>
  <c r="AP372" i="29" s="1"/>
  <c r="AK370" i="29"/>
  <c r="AP370" i="29" s="1"/>
  <c r="AK367" i="29"/>
  <c r="AP367" i="29" s="1"/>
  <c r="AK364" i="29"/>
  <c r="AP364" i="29" s="1"/>
  <c r="AK362" i="29"/>
  <c r="AP362" i="29" s="1"/>
  <c r="AK350" i="29"/>
  <c r="AP350" i="29" s="1"/>
  <c r="AK357" i="29"/>
  <c r="AP357" i="29" s="1"/>
  <c r="AK352" i="29"/>
  <c r="AP352" i="29" s="1"/>
  <c r="AK346" i="29" l="1"/>
  <c r="AP346" i="29" s="1"/>
  <c r="AK342" i="29"/>
  <c r="AP342" i="29" s="1"/>
  <c r="AK339" i="29"/>
  <c r="AP339" i="29" s="1"/>
  <c r="AK334" i="29"/>
  <c r="AP334" i="29" s="1"/>
  <c r="AK329" i="29"/>
  <c r="AP329" i="29" s="1"/>
  <c r="AK332" i="29"/>
  <c r="AP332" i="29" s="1"/>
  <c r="AK328" i="29"/>
  <c r="AP328" i="29" s="1"/>
  <c r="AK326" i="29"/>
  <c r="AP326" i="29" s="1"/>
  <c r="AK324" i="29"/>
  <c r="AP324" i="29" s="1"/>
  <c r="AK306" i="29"/>
  <c r="AP306" i="29" s="1"/>
  <c r="AK304" i="29"/>
  <c r="AP304" i="29" s="1"/>
  <c r="AK309" i="29"/>
  <c r="AP309" i="29" s="1"/>
  <c r="AK301" i="29"/>
  <c r="AP301" i="29" s="1"/>
  <c r="AK298" i="29"/>
  <c r="AP298" i="29" s="1"/>
  <c r="AK295" i="29"/>
  <c r="AP295" i="29" s="1"/>
  <c r="AK284" i="29"/>
  <c r="AP284" i="29" s="1"/>
  <c r="AK320" i="29"/>
  <c r="AP320" i="29" s="1"/>
  <c r="AK316" i="29"/>
  <c r="AP316" i="29" s="1"/>
  <c r="AK312" i="29"/>
  <c r="AP312" i="29" s="1"/>
  <c r="AK291" i="29"/>
  <c r="AP291" i="29" s="1"/>
  <c r="AK287" i="29"/>
  <c r="AP287" i="29" s="1"/>
  <c r="AK280" i="29"/>
  <c r="AP280" i="29" s="1"/>
  <c r="AK276" i="29"/>
  <c r="AP276" i="29" s="1"/>
  <c r="AK261" i="29"/>
  <c r="AP261" i="29" s="1"/>
  <c r="AK257" i="29"/>
  <c r="AP257" i="29" s="1"/>
  <c r="AK260" i="29"/>
  <c r="AP260" i="29" s="1"/>
  <c r="AK266" i="29"/>
  <c r="AP266" i="29" s="1"/>
  <c r="AK273" i="29"/>
  <c r="AP273" i="29" s="1"/>
  <c r="AK274" i="29"/>
  <c r="AP274" i="29" s="1"/>
  <c r="AK271" i="29"/>
  <c r="AP271" i="29" s="1"/>
  <c r="AK269" i="29"/>
  <c r="AP269" i="29" s="1"/>
  <c r="AK267" i="29"/>
  <c r="AP267" i="29" s="1"/>
  <c r="AK264" i="29"/>
  <c r="AP264" i="29" s="1"/>
  <c r="AK255" i="29"/>
  <c r="AP255" i="29" s="1"/>
  <c r="AK246" i="29"/>
  <c r="AP246" i="29" s="1"/>
  <c r="AK244" i="29"/>
  <c r="AP244" i="29" s="1"/>
  <c r="AK238" i="29"/>
  <c r="AP238" i="29" s="1"/>
  <c r="AK231" i="29"/>
  <c r="AP231" i="29" s="1"/>
  <c r="AK224" i="29"/>
  <c r="AP224" i="29" s="1"/>
  <c r="AK211" i="29"/>
  <c r="AP211" i="29" s="1"/>
  <c r="AK251" i="29"/>
  <c r="AP251" i="29" s="1"/>
  <c r="AK240" i="29"/>
  <c r="AP240" i="29" s="1"/>
  <c r="AK234" i="29"/>
  <c r="AP234" i="29" s="1"/>
  <c r="AK227" i="29"/>
  <c r="AP227" i="29" s="1"/>
  <c r="AK216" i="29"/>
  <c r="AP216" i="29" s="1"/>
  <c r="AK212" i="29"/>
  <c r="AP212" i="29" s="1"/>
  <c r="AK206" i="29"/>
  <c r="AP206" i="29" s="1"/>
  <c r="AK203" i="29"/>
  <c r="AP203" i="29" s="1"/>
  <c r="AK200" i="29"/>
  <c r="AP200" i="29" s="1"/>
  <c r="AK197" i="29"/>
  <c r="AP197" i="29" s="1"/>
  <c r="AK187" i="29"/>
  <c r="AP187" i="29" s="1"/>
  <c r="AK183" i="29"/>
  <c r="AP183" i="29" s="1"/>
  <c r="AK209" i="29"/>
  <c r="AP209" i="29" s="1"/>
  <c r="AK195" i="29"/>
  <c r="AP195" i="29" s="1"/>
  <c r="AK190" i="29"/>
  <c r="AP190" i="29" s="1"/>
  <c r="AK178" i="29"/>
  <c r="AP178" i="29" s="1"/>
  <c r="AK126" i="29"/>
  <c r="AP126" i="29" s="1"/>
  <c r="AK166" i="29"/>
  <c r="AP166" i="29" s="1"/>
  <c r="AK135" i="29"/>
  <c r="AP135" i="29" s="1"/>
  <c r="AK148" i="29"/>
  <c r="AP148" i="29" s="1"/>
  <c r="AK145" i="29"/>
  <c r="AP145" i="29" s="1"/>
  <c r="AK142" i="29"/>
  <c r="AP142" i="29" s="1"/>
  <c r="AK173" i="29"/>
  <c r="AP173" i="29" s="1"/>
  <c r="AK168" i="29"/>
  <c r="AP168" i="29" s="1"/>
  <c r="AK161" i="29"/>
  <c r="AP161" i="29" s="1"/>
  <c r="AK156" i="29"/>
  <c r="AP156" i="29" s="1"/>
  <c r="AK151" i="29"/>
  <c r="AP151" i="29" s="1"/>
  <c r="AK137" i="29"/>
  <c r="AP137" i="29" s="1"/>
  <c r="AK130" i="29"/>
  <c r="AP130" i="29" s="1"/>
  <c r="AP120" i="29"/>
  <c r="AK118" i="29"/>
  <c r="AP118" i="29" s="1"/>
  <c r="AP116" i="29"/>
  <c r="AK114" i="29"/>
  <c r="AP114" i="29" s="1"/>
  <c r="AK113" i="29"/>
  <c r="AP113" i="29" s="1"/>
  <c r="AK107" i="29"/>
  <c r="AP107" i="29" s="1"/>
  <c r="AK94" i="29"/>
  <c r="AP94" i="29" s="1"/>
  <c r="AK92" i="29"/>
  <c r="AP92" i="29" s="1"/>
  <c r="AK85" i="29"/>
  <c r="AP85" i="29" s="1"/>
  <c r="AK80" i="29"/>
  <c r="AP80" i="29" s="1"/>
  <c r="AK90" i="29"/>
  <c r="AP90" i="29" s="1"/>
  <c r="AK82" i="29"/>
  <c r="AP82" i="29" s="1"/>
  <c r="AK77" i="29"/>
  <c r="AP77" i="29" s="1"/>
  <c r="AK11" i="29"/>
  <c r="AP11" i="29" s="1"/>
  <c r="AK15" i="29"/>
  <c r="AP15" i="29" s="1"/>
  <c r="AK19" i="29"/>
  <c r="AP19" i="29" s="1"/>
  <c r="AK26" i="29"/>
  <c r="AP26" i="29" s="1"/>
  <c r="AK30" i="29"/>
  <c r="AP30" i="29" s="1"/>
  <c r="AK34" i="29"/>
  <c r="AP34" i="29" s="1"/>
  <c r="AK38" i="29"/>
  <c r="AP38" i="29" s="1"/>
  <c r="AK23" i="29"/>
  <c r="AP23" i="29" s="1"/>
  <c r="AK6" i="29"/>
  <c r="AP6" i="29" s="1"/>
  <c r="AK9" i="29"/>
  <c r="AP9" i="29" s="1"/>
  <c r="AK42" i="29"/>
  <c r="AP42" i="29" s="1"/>
  <c r="AK44" i="29"/>
  <c r="AP44" i="29" s="1"/>
  <c r="AK46" i="29"/>
  <c r="AP46" i="29" s="1"/>
  <c r="AK49" i="29"/>
  <c r="AP49" i="29" s="1"/>
  <c r="AK53" i="29"/>
  <c r="AP53" i="29" s="1"/>
  <c r="AK56" i="29"/>
  <c r="AP56" i="29" s="1"/>
  <c r="AK68" i="29"/>
  <c r="AP68" i="29" s="1"/>
  <c r="AK71" i="29"/>
  <c r="AP71" i="29" s="1"/>
  <c r="AK74" i="29"/>
  <c r="AP74" i="29" s="1"/>
  <c r="AK105" i="29"/>
  <c r="AP105" i="29" s="1"/>
  <c r="AK102" i="29"/>
  <c r="AP102" i="29" s="1"/>
  <c r="AK99" i="29"/>
  <c r="AP99" i="29" s="1"/>
  <c r="AK96" i="29"/>
  <c r="AP96" i="29" s="1"/>
  <c r="S457" i="29"/>
  <c r="S454" i="29"/>
  <c r="R454" i="29"/>
  <c r="S449" i="29"/>
  <c r="S445" i="29"/>
  <c r="S443" i="29"/>
  <c r="S437" i="29"/>
  <c r="S435" i="29"/>
  <c r="S433" i="29"/>
  <c r="S430" i="29"/>
  <c r="S428" i="29"/>
  <c r="S425" i="29"/>
  <c r="S423" i="29"/>
  <c r="S421" i="29"/>
  <c r="S418" i="29"/>
  <c r="S415" i="29"/>
  <c r="S412" i="29"/>
  <c r="S407" i="29"/>
  <c r="S405" i="29"/>
  <c r="S401" i="29"/>
  <c r="S398" i="29"/>
  <c r="S392" i="29"/>
  <c r="S390" i="29"/>
  <c r="S387" i="29"/>
  <c r="S383" i="29"/>
  <c r="S380" i="29"/>
  <c r="S377" i="29"/>
  <c r="S374" i="29"/>
  <c r="S372" i="29"/>
  <c r="S370" i="29"/>
  <c r="S367" i="29"/>
  <c r="S364" i="29"/>
  <c r="S362" i="29"/>
  <c r="S360" i="29"/>
  <c r="S357" i="29"/>
  <c r="S352" i="29"/>
  <c r="S350" i="29"/>
  <c r="S346" i="29"/>
  <c r="S342" i="29"/>
  <c r="S339" i="29"/>
  <c r="S334" i="29"/>
  <c r="S332" i="29"/>
  <c r="S329" i="29"/>
  <c r="S328" i="29"/>
  <c r="S326" i="29"/>
  <c r="S324" i="29"/>
  <c r="S316" i="29"/>
  <c r="S312" i="29"/>
  <c r="S309" i="29"/>
  <c r="S306" i="29"/>
  <c r="S304" i="29"/>
  <c r="S301" i="29"/>
  <c r="S298" i="29"/>
  <c r="S295" i="29"/>
  <c r="S291" i="29"/>
  <c r="S287" i="29"/>
  <c r="S284" i="29"/>
  <c r="S280" i="29"/>
  <c r="S276" i="29"/>
  <c r="S274" i="29"/>
  <c r="S273" i="29"/>
  <c r="S271" i="29"/>
  <c r="S269" i="29"/>
  <c r="S267" i="29"/>
  <c r="S266" i="29"/>
  <c r="S264" i="29"/>
  <c r="S261" i="29"/>
  <c r="S260" i="29"/>
  <c r="S257" i="29"/>
  <c r="S255" i="29"/>
  <c r="S251" i="29"/>
  <c r="S246" i="29"/>
  <c r="S244" i="29"/>
  <c r="S240" i="29"/>
  <c r="S238" i="29"/>
  <c r="S234" i="29"/>
  <c r="S231" i="29"/>
  <c r="S227" i="29"/>
  <c r="S224" i="29"/>
  <c r="S222" i="29"/>
  <c r="S220" i="29"/>
  <c r="S216" i="29"/>
  <c r="S212" i="29"/>
  <c r="S211" i="29"/>
  <c r="S209" i="29"/>
  <c r="S206" i="29"/>
  <c r="S203" i="29"/>
  <c r="S200" i="29"/>
  <c r="S197" i="29"/>
  <c r="S195" i="29"/>
  <c r="S190" i="29"/>
  <c r="S187" i="29"/>
  <c r="S183" i="29"/>
  <c r="S178" i="29"/>
  <c r="S168" i="29"/>
  <c r="S166" i="29"/>
  <c r="R166" i="29"/>
  <c r="S148" i="29"/>
  <c r="S137" i="29"/>
  <c r="S130" i="29"/>
  <c r="R130" i="29"/>
  <c r="S126" i="29"/>
  <c r="R126" i="29"/>
  <c r="S120" i="29"/>
  <c r="S118" i="29"/>
  <c r="S114" i="29"/>
  <c r="S113" i="29"/>
  <c r="S107" i="29"/>
  <c r="S105" i="29"/>
  <c r="S102" i="29"/>
  <c r="S99" i="29"/>
  <c r="S96" i="29"/>
  <c r="S94" i="29"/>
  <c r="S92" i="29"/>
  <c r="R92" i="29"/>
  <c r="S90" i="29"/>
  <c r="S85" i="29"/>
  <c r="S82" i="29"/>
  <c r="S80" i="29"/>
  <c r="S77" i="29"/>
  <c r="S74" i="29"/>
  <c r="R74" i="29"/>
  <c r="S71" i="29"/>
  <c r="S68" i="29"/>
  <c r="R68" i="29"/>
  <c r="S56" i="29"/>
  <c r="S53" i="29"/>
  <c r="S49" i="29"/>
  <c r="S46" i="29"/>
  <c r="S44" i="29"/>
  <c r="S42" i="29"/>
  <c r="S38" i="29"/>
  <c r="S34" i="29"/>
  <c r="S30" i="29"/>
  <c r="S26" i="29"/>
  <c r="S23" i="29"/>
  <c r="S19" i="29"/>
  <c r="S15" i="29"/>
  <c r="S11" i="29"/>
  <c r="S9" i="29"/>
  <c r="S6"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del Pilar Zuluaga Fandiño</author>
    <author>Andrea Zuluaga Fandiño</author>
  </authors>
  <commentList>
    <comment ref="AC107" authorId="0" shapeId="0" xr:uid="{416F4C12-A0D2-C447-AE24-86D0823E1601}">
      <text>
        <r>
          <rPr>
            <sz val="9"/>
            <color rgb="FF000000"/>
            <rFont val="Tahoma"/>
            <family val="2"/>
          </rPr>
          <t xml:space="preserve">El avance se reporta en base 100% por favor revisar
</t>
        </r>
      </text>
    </comment>
    <comment ref="G339" authorId="1" shapeId="0" xr:uid="{14FFF0B2-930F-1B4A-B475-C2FFF1484A5C}">
      <text>
        <r>
          <rPr>
            <sz val="12"/>
            <color rgb="FF000000"/>
            <rFont val="Tahoma"/>
            <family val="2"/>
          </rPr>
          <t xml:space="preserve">Estos porcentajes deben ser concertados con los responsables del cumplimiento de los indicadores en el PEI, ya que en el informe del PEI se incluirán los avances aquí presentados. También podrían dejarlos coo indirectos y describir el aporte. Lo dejo a su discreción </t>
        </r>
      </text>
    </comment>
  </commentList>
</comments>
</file>

<file path=xl/sharedStrings.xml><?xml version="1.0" encoding="utf-8"?>
<sst xmlns="http://schemas.openxmlformats.org/spreadsheetml/2006/main" count="4723" uniqueCount="2402">
  <si>
    <t>ALINEACIÓN PLANES</t>
  </si>
  <si>
    <t>ARTICULACIÓN CON EL PLAN ESTRATÉGICO</t>
  </si>
  <si>
    <t>ALINEACIÓN CON PLANES ADMINISTRATIVOS</t>
  </si>
  <si>
    <t>PRIORIDADES</t>
  </si>
  <si>
    <t>PROGRAMACIÓN DE METAS Y SUBPRODUCTOS</t>
  </si>
  <si>
    <t>INDICADOR DEL PLAN ESTRATÉGICO</t>
  </si>
  <si>
    <t>TIPO DE APORTE AL INDICADOR DEL PLAN ESTRATÉGICO</t>
  </si>
  <si>
    <t>% DE APORTE DIRECTO AL INDICADOR DEL PLAN ESTRATÉGICO</t>
  </si>
  <si>
    <t>DESCRIPCIÓN DEL APORTE INDIRECTO AL PLAN ESTRATÉGICO</t>
  </si>
  <si>
    <t>PLANES ADMINISTRATIVOS 1</t>
  </si>
  <si>
    <t>PLANES ADMINISTRATIVOS 2</t>
  </si>
  <si>
    <t>OTRO PLAN. ¿CUÁL?</t>
  </si>
  <si>
    <t>POLÍTICA MIPG RELACIONADA</t>
  </si>
  <si>
    <t>17 prioridades innegociables para el 2020</t>
  </si>
  <si>
    <t>Prioridades 1A</t>
  </si>
  <si>
    <t>META</t>
  </si>
  <si>
    <t>Unidad de medida META</t>
  </si>
  <si>
    <t>Fecha de inicio de la 
META</t>
  </si>
  <si>
    <t>Fecha fin de la META</t>
  </si>
  <si>
    <t>Subproductos</t>
  </si>
  <si>
    <t>% Ponderación subproductos</t>
  </si>
  <si>
    <t>Fecha de inicio del 
subproducto</t>
  </si>
  <si>
    <t>Fecha de entrega del subproducto</t>
  </si>
  <si>
    <t>Avance esperado META
 I trimestre</t>
  </si>
  <si>
    <t>Avance esperado META
 II trimestre</t>
  </si>
  <si>
    <t>Avance esperado META
III trimestre</t>
  </si>
  <si>
    <t>Avance esperado META
IV trimestre</t>
  </si>
  <si>
    <t>Dirección DANE</t>
  </si>
  <si>
    <t>Operaciones estadísticas nuevas o rediseñadas que atienden necesidades del país</t>
  </si>
  <si>
    <t>Indirecto</t>
  </si>
  <si>
    <t>El indicador le apunta al rediseño y actualización de una estadística derivada de una operación estadística de DIMPE con el fin de atender las necesidades de información del país</t>
  </si>
  <si>
    <t>No aplica</t>
  </si>
  <si>
    <t>Publicar las nuevas líneas de pobreza monetaria y extrema</t>
  </si>
  <si>
    <t>Porcentaje</t>
  </si>
  <si>
    <t>Metodología actualizada y avalada por el Comité</t>
  </si>
  <si>
    <t>80%</t>
  </si>
  <si>
    <t>100%</t>
  </si>
  <si>
    <t xml:space="preserve">Actualización de la serie de pobreza monetaria </t>
  </si>
  <si>
    <t>Publicación de la nueva metodología y cifras actualizadas</t>
  </si>
  <si>
    <t>Asegurar la calidad estadística en procesos y resultados</t>
  </si>
  <si>
    <t>Operaciones estadísticas con atributos de relevancia, oportunidad, exactitud y precisión fortalecidos.</t>
  </si>
  <si>
    <t>Registro de las mesas de discusión de actualización con el Comité de expertos</t>
  </si>
  <si>
    <t>50%</t>
  </si>
  <si>
    <t>90%</t>
  </si>
  <si>
    <t>Dado que los indicadores ODS son esenciales para medir los avances de Colombia hacia el cumplimiento de la Agenda 2030, corresponde al DANE coordinar los esfuerzos con otras partes interesadas, para garantizar la producción de mediciones a nivel país, de acuerdo con la batería de 244 indicadores definidos concertados a nivel Global.
En esta meta se incluyen todos aquellos indicadores para los cuales se definirá un Plan de trabajo, incluso aquellos cuyo horizonte de producción esta fijado para el termino de esta vigencia.</t>
  </si>
  <si>
    <t>Número</t>
  </si>
  <si>
    <t>Matriz con Indicadores ODS priorizados para el trabajo</t>
  </si>
  <si>
    <t>Diagnóstico de indicadores con base en el Barómetro ODS-SNU</t>
  </si>
  <si>
    <t>Planes de Trabajo concertados con área temática (DANE u otra entidad) y agencias custodias</t>
  </si>
  <si>
    <t>A la fecha las evaluaciones de calidad desarrolladas por el DANE son aplicadas a las operaciones estadísticas o a los RRAA, algunos de los cuales son fuente para el cálculo de ODS; Sin embargo, no se han desarrollado ejercicios aplicados a la Producción de Índices o Indicadores. Con este ejercicio se busca definir los atributos de calidad de los indicadores en sí, haciendo énfasis y no en el proceso estadístico de sus fuentes, permitiendo mejorar la confianza y la disponibilidad de los indicadores ODS.</t>
  </si>
  <si>
    <t xml:space="preserve">Aplicar una auditoria de calidad piloto para evaluar la producción de 10 indicadores ODS </t>
  </si>
  <si>
    <t>Diseño de la auditoría que contemple los criterios de evaluación</t>
  </si>
  <si>
    <t>Aprobación formal de DIRPEN respecto a la validación metodológica de la auditoría</t>
  </si>
  <si>
    <t>Registros de la aplicación de la auditoría</t>
  </si>
  <si>
    <t xml:space="preserve">Informe de conclusiones y recomendaciones </t>
  </si>
  <si>
    <t>Dado que los indicadores ODS son esenciales para medir los avances de Colombia hacia el cumplimiento de la Agenda 2030, corresponde al DANE coordinar los esfuerzos con otras partes interesadas, para garantizar la producción de mediciones a nivel país, de acuerdo con la batería de 244 indicadores definidos concertados a nivel Global.
En esta meta se incluye aquellos indicadores cuyo plan de trabajo prevé su cálculo definitivo para la vigencia 2020</t>
  </si>
  <si>
    <t>Producir 10 indicadores ODS con el 100% de criterios cumplidos e incluidos al marco de Reporte Global.</t>
  </si>
  <si>
    <t>Documento de solicitud formal al CONPES para la inclusión de indicadores producidos al Marco de Seguimiento Nacional</t>
  </si>
  <si>
    <t>Nuevos productos y servicios que implementen investigación y desarrollo</t>
  </si>
  <si>
    <t>Las oficinas estadísticas necesitan repensar la forma tradicional de recolectar y producir información, siendo este su activo más importante. Las oportunidades  y retos que impone la era digital, y con ella, el crecimiento exponencial de la información dispuesta en diferentes tipos y formatos, exige que el DANE vincule a la producción de estadísticas oficiales un nuevo conjunto de fuentes, cuyo aprovechamiento requiere 
de desarrollos investigativos sujetos a las necesidades las necesidades y vacíos de información, y  apalancados por nuevos métodos, técnicas y tecnologías.</t>
  </si>
  <si>
    <t>Lineamientos para la estructuración de proyectos</t>
  </si>
  <si>
    <t>La construcción de un Índice Sintético, permitirá evaluar integralmente el avance del país en el cumplimiento de la Agenda 2030, así como realizar desagregaciones que permitan evidenciar las brechas y los puntos críticos a intervenir por los hacedores de políticas para garantizar el cumplimiento de las metas país a 2030.</t>
  </si>
  <si>
    <t>Diseñar una metodología para la construcción de una medición que permita hacer seguimiento y monitoreo integral a la Agenda 2030.</t>
  </si>
  <si>
    <t>Documento de identificación de la línea base , la meta 2030 y el último año disponible de cada indicador</t>
  </si>
  <si>
    <t>Diseño Metodológico</t>
  </si>
  <si>
    <t>Resultado piloto de la medición integral</t>
  </si>
  <si>
    <t>Presentación de Resultados</t>
  </si>
  <si>
    <t>Aumentar el conocimiento de los servidores respecto a la misionalidad de la entidad.</t>
  </si>
  <si>
    <t>La estrategia está dirigida a ampliar la compresión de los servidores sobre la Agenda 2030 para orientar y articular el trabajo institucional alrededor de la visión del desarrollo sostenible (con el fin de mitigar los efectos negativos y potenciar las consecuencias positivas desde el ámbito económico, social y ambiental),así como también esta dirigida a cultivar practicas y modos de vida que aporten individualmente al cumplimiento de los ODS.</t>
  </si>
  <si>
    <t>Realizar una campaña de difusión que promueva el compromiso institucional con los Objetivos de Desarrollo Sostenible ODS</t>
  </si>
  <si>
    <t>Implementar un micrositio de estadísticas con enfoque diferencial e interseccional en la página web del DANE</t>
  </si>
  <si>
    <t xml:space="preserve">Documento de selección de indicadores </t>
  </si>
  <si>
    <t xml:space="preserve">Registro de diseño gráfico del micrositio y diseño de tablas de salida de los indicadores </t>
  </si>
  <si>
    <t>20%</t>
  </si>
  <si>
    <t>Documento de consolidación de cuadros de salida incluyendo los datos</t>
  </si>
  <si>
    <t>Registro del desarrollo de pruebas y publicación del Micrositio</t>
  </si>
  <si>
    <t>Generar dos documentos de divulgación  de indicadores para visualizar poblaciones sujeto de enfoque diferencial  e interseccional, en conjunto con entidades multilaterales</t>
  </si>
  <si>
    <t>Documento de compilación de indicadores para el "Perfil de Género: Mujeres y Hombres"</t>
  </si>
  <si>
    <t>Versión final del "Perfil de Género: Mujeres y Hombres"</t>
  </si>
  <si>
    <t>Documento de compilación de indicadores para el "Análisis con perspectiva de género de los resultados de la Encuesta de Cultura Política"</t>
  </si>
  <si>
    <t>Versión final del "Análisis con perspectiva de género de los resultados de la Encuesta de Cultura Política"</t>
  </si>
  <si>
    <t>Aumento en las solicitudes de intercambio de conocimientos, misiones y eventos por entidades y organismos internacionales.</t>
  </si>
  <si>
    <t>Directo</t>
  </si>
  <si>
    <t>El intercambio de conocimiento contribuye al aseguramiento de una gestión pública admirable</t>
  </si>
  <si>
    <t>Aumentar en un 8% las solicitudes de intercambio de conocimientos, misiones y eventos por entidades y organismos internacionales.</t>
  </si>
  <si>
    <t xml:space="preserve">Tabla de reportes trimestrales de las solicitudes de intercambio de conocimiento, misiones, eventos y videoconferencias. </t>
  </si>
  <si>
    <t>Informe de registro de actividades sobre el avance final anual alcanzado respecto al 2019</t>
  </si>
  <si>
    <t>Dirección de Difusión, Comunicación y Cultura Estadística - DICE</t>
  </si>
  <si>
    <t>Grupos de interés que usan información estadística en sus programas, planes, proyectos, estrategias o políticas.</t>
  </si>
  <si>
    <t>N/A</t>
  </si>
  <si>
    <t>5. Transparencia, acceso a la información pública y lucha contra la corrupción</t>
  </si>
  <si>
    <t>Documento de la estrategia de interacción con grupos de interés.</t>
  </si>
  <si>
    <t>Informe de aplicación de la estrategia con los Grupo de Interés.</t>
  </si>
  <si>
    <t>Mejorar el bienestar, las competencias y las habilidades de los servidores</t>
  </si>
  <si>
    <t>Lineamientos, estándares, normas y documentos con buenas prácticas (recomendaciones, manuales, guías) generados o actualizados para la producción estadística del DANE</t>
  </si>
  <si>
    <t xml:space="preserve">Implementar un esquema de aprendizaje de los grupos operativos.
</t>
  </si>
  <si>
    <t>Unidad</t>
  </si>
  <si>
    <t>Documento con los lineamientos, objetivos y propósitos.</t>
  </si>
  <si>
    <t>Documento con  la estrategia de implementación esquema de aprendizaje</t>
  </si>
  <si>
    <t>Informe de aplicación de la estrategia con los grupos operativos.</t>
  </si>
  <si>
    <t xml:space="preserve">Diseñar el manual de estilo gráfico para la visualización de datos.
</t>
  </si>
  <si>
    <t xml:space="preserve">Documento con la definición de elementos de visualización de datos </t>
  </si>
  <si>
    <t xml:space="preserve">Documento de manual de estilo </t>
  </si>
  <si>
    <t>Registro de publicación en la página web</t>
  </si>
  <si>
    <t xml:space="preserve">Registro de campañas de socialización y visualización </t>
  </si>
  <si>
    <t>Índice de gestión de las direcciones territoriales sobre los operativos en campo</t>
  </si>
  <si>
    <t xml:space="preserve">Diseño de una aplicación del DANE para consulta de información estadística.
</t>
  </si>
  <si>
    <t>Informe con la definición de las operaciones estadísticas a implementar bajo el esquema de App</t>
  </si>
  <si>
    <t>Documento con la definición conceptual</t>
  </si>
  <si>
    <t>Registro de la tecnología que soporta la implementación de la App</t>
  </si>
  <si>
    <t xml:space="preserve">Diseño, implementación y comunicación de cuatro “desarrollos” para la gestión del conocimiento de operaciones estadísticas.
</t>
  </si>
  <si>
    <t>Registro de Maquetación desarrollo No.1</t>
  </si>
  <si>
    <t>Registro de Estructuración desarrollo No.1</t>
  </si>
  <si>
    <t>Registro de Mantenimiento desarrollo No.1</t>
  </si>
  <si>
    <t>Registro de Maquetación desarrollo No. 2</t>
  </si>
  <si>
    <t>Registro de Estructuración desarrollo No. 2</t>
  </si>
  <si>
    <t>Registro de Mantenimiento desarrollo No. 2</t>
  </si>
  <si>
    <t>Registro de Maquetación desarrollo No. 3</t>
  </si>
  <si>
    <t>Registro de Estructuración desarrollo No. 3</t>
  </si>
  <si>
    <t>Registro de Mantenimiento desarrollo No. 3</t>
  </si>
  <si>
    <t>Registro de Maquetación desarrollo No. 4</t>
  </si>
  <si>
    <t>Registro de Estructuración desarrollo No. 4</t>
  </si>
  <si>
    <t>Registro de Mantenimiento desarrollo No. 4</t>
  </si>
  <si>
    <t>Plan Anticorrupción y de Atención al Ciudadano</t>
  </si>
  <si>
    <t>Documento de la  estrategia de relacionamiento y comunicación con las entidades.</t>
  </si>
  <si>
    <t xml:space="preserve">Documento con la viabilidad </t>
  </si>
  <si>
    <t>Memorando de entendimiento suscrito con la entidad.</t>
  </si>
  <si>
    <t>Implementar una estrategia de comunicación interna.</t>
  </si>
  <si>
    <t xml:space="preserve"> Documento con el análisis de la comunicación interna actual de la entidad </t>
  </si>
  <si>
    <t xml:space="preserve">  Herramientas de comunicación y relacionamiento con las con las audiencias internas</t>
  </si>
  <si>
    <t>Implementación de la estrategia</t>
  </si>
  <si>
    <t>Crear el Banco de imágenes del DANE.</t>
  </si>
  <si>
    <t xml:space="preserve">Documendo de protocolo de almacenamiento y uso de imágenes. </t>
  </si>
  <si>
    <t>Aplicativo de búsqueda desarrollado</t>
  </si>
  <si>
    <t>Banco de imágenes implementado</t>
  </si>
  <si>
    <t>Oficina de Sistemas</t>
  </si>
  <si>
    <t>Modernizar la gestión territorial del DANE</t>
  </si>
  <si>
    <t xml:space="preserve">El PETI que esta alineado con  PEI, define y planea proyectos de TI, que responden y soportan los objetivos, proyectos y programas misionales, entre estos los Sistemas de Información de las operaciones estadísticas, los proyectos asociados con el fortalecimiento de la plataforma tecnológica, gestión de información que tienen como objetivo mejorar la calidad de la información producida y difundida por la Entidad. </t>
  </si>
  <si>
    <t>Plan Estratégico de Tecnologías de la Información y las Comunicaciones PETI</t>
  </si>
  <si>
    <t xml:space="preserve">No aplica </t>
  </si>
  <si>
    <t>11. Gobierno Digital</t>
  </si>
  <si>
    <t xml:space="preserve">Porcentaje </t>
  </si>
  <si>
    <t>Registro de grupo de trabajo de Gobierno Digital</t>
  </si>
  <si>
    <t>Catalogo de Sistemas de Información y Servicios Tecnológicos</t>
  </si>
  <si>
    <t>Cronograma 2020 - 2025 de mantenimiento y renovación de las plataformas tecnológicas.</t>
  </si>
  <si>
    <t>Las políticas complementarias de seguridad de la información, contribuyen a asegurar los atributos de las operaciones estadísticas de la Entidad. Contar con controles, lineamientos y tecnologías en seguridad de la información permite garantizar entre otros temas la reserva, confidencialidad y disponibilidad de la información institucional.</t>
  </si>
  <si>
    <t>Plan de Seguridad y Privacidad de la Información</t>
  </si>
  <si>
    <t>Plan de Tratamiento de Riesgos de Seguridad y Privacidad de la Información</t>
  </si>
  <si>
    <t>12. Seguridad Digital</t>
  </si>
  <si>
    <t>Cronograma 2020 - 2025 de mantenimiento  y renovación de herramientas de seguridad de la información</t>
  </si>
  <si>
    <t xml:space="preserve">Los Sistemas de Información desarrollados por la Oficina permiten que los resultados de las operaciones Estadísticas de la Entidad cumplan con los atributos de calidad necesarios.  La actualización y mejoramiento de los Sistemas de Información permiten que el país tenga resultados con mayor oportunidad, relevancia y pertinencia porque se mejora la cadena de valor del proceso estadístico. </t>
  </si>
  <si>
    <t>16. Reconversión tecnológica de las estadísticas económicas</t>
  </si>
  <si>
    <t>1. Puesta en marcha de los ajustes metodológicos de la GEIH</t>
  </si>
  <si>
    <t>Ofrecer Sistemas de Información misionales, de direccionamiento, de servicios digitales y de apoyo administrativo acordes al Plan Estratégico de Tecnologías de la Información</t>
  </si>
  <si>
    <t>Documento de acuerdos de niveles de servicio a los Sistemas de Información Top5 (PIB, IPC, SIPSA, GEIH, Encuestas Económicas)</t>
  </si>
  <si>
    <t>Registro de renovación PERNO</t>
  </si>
  <si>
    <t>Desarrollar los SI de Censo Económico y Sistemas Conexos (Banco de hojas de vida, Entrenamiento, Transporte) y renovación del modulo de captura de Encuestas Económicas</t>
  </si>
  <si>
    <t>Incremento en el resultado de la medición de la capacidad territorial</t>
  </si>
  <si>
    <t>Ofrecer servicios tecnológicos que aseguren la atención de las necesidades de los usuarios de la entidad, contribuyen al mejoramiento de las capacidades TI de las Territoriales, al mejorar los servicio de plataforma tecnológica se posibilita que las sedes realizan mejor sus flujos de trabajo, permitiendo que estas sean más eficientes y eficaz en el cumplimiento de sus objetivos.</t>
  </si>
  <si>
    <t>Ofrecer  Servicios Tecnológicos misionales, de direccionamiento, de servicios digitales y de apoyo administrativo estandarizados acordes a las buenas prácticas de operación de Tecnologías de la Información -TI</t>
  </si>
  <si>
    <t>Registro de renovación almacenamiento</t>
  </si>
  <si>
    <t>Registro de renovación computadores</t>
  </si>
  <si>
    <t>Inventario de Software y sus respectivos contratos de soporte y mantenimiento</t>
  </si>
  <si>
    <t xml:space="preserve">Registro de renovación Servidores </t>
  </si>
  <si>
    <t xml:space="preserve">La estrategia de difusión del PETI contribuirá para que los funcionarios tengan conocimiento del proceso de transformación digital de la Entidad y que los proyectos TI de las Áreas estén alineados con la cadena de valor institucional. </t>
  </si>
  <si>
    <t>Plan Institucional de Capacitación</t>
  </si>
  <si>
    <t>Promover el Uso y Apropiación adecuados de las TICs en la Entidad para favorecer las operaciones estadísticas
(Divulgación Plan Estratégicos de Tecnologías de la Información - PETI )</t>
  </si>
  <si>
    <t>Registro de grupo de trabajo de Uso y Apropiación</t>
  </si>
  <si>
    <t>Documento sobre Base de Conocimiento para Uso y Apropiación de los Servicios Tecnológicos Core (Conectividad, Red, Centro de Procesamiento de Datos)</t>
  </si>
  <si>
    <t>Oficina de Control Interno</t>
  </si>
  <si>
    <t>No Aplica</t>
  </si>
  <si>
    <t>Articulación funcional y operativa de la Oficina de Control Interno con los procesos para la prevención oportuna de riesgos en la entidad</t>
  </si>
  <si>
    <t>15. Control interno</t>
  </si>
  <si>
    <t>11. Cerrar el proceso de construcción del mapa de procesos y avanzar en la gestión del riesgo</t>
  </si>
  <si>
    <t>Aumento en el resultado de la Dimensión de Talento Humano del MIPG.</t>
  </si>
  <si>
    <t xml:space="preserve">Identificando las necesidades de capacitación en las consultorías realizadas a los Procesos Críticos, se define la brecha que existe en la aplicación de diferentes conceptos cómo los análisis causales que permiten definir adecuados Planes de Mejoramiento, análisis de indicadores lo cual permite que los procesos en la medición de sus metas no solo reporten si no analicen la información y tomen decisiones acertadas, por tanto, esta meta fortalecerá competencias en los Servidores Públicos de Nivel Central y de las Direcciones Territoriales coadyuvando en el  aumento del resultado de la Dimensión de Talento Humano. </t>
  </si>
  <si>
    <t>Capacitar a los 5 procesos críticos en el desarrollo de competencias de autocontrol</t>
  </si>
  <si>
    <t>Registro de inclusión en el Plan Institucional de Capacitación los cursos  virtuales y presenciales ofertados por la Veeduría Distrital,  aplicables al DANE.</t>
  </si>
  <si>
    <t>Registro de talleres evaluativos de Metodologías de análisis causal, controles e indicadores.</t>
  </si>
  <si>
    <t>Mediante los resultados de los informes elaborados y presentados se promueve la mejora y la gestión del riesgo que contribuye en la correcta ejecución de las funciones y actividades definidas para el logro de la misión institucional.</t>
  </si>
  <si>
    <t>Plan Anual de Auditoria, Evaluación y Seguimiento 2020</t>
  </si>
  <si>
    <t>Realizar 30 informes en cumplimiento del Decreto 648 de 2017</t>
  </si>
  <si>
    <t xml:space="preserve">Informes de seguimiento con recomendaciones de carácter preventivo y con alternativas de solución, a partir, de aplicación de metodologías de análisis causal, concertadas con los responsables de los procesos. </t>
  </si>
  <si>
    <t xml:space="preserve">Informes de evaluación con recomendaciones de carácter preventivo y con alternativas de solución, a partir, de aplicación de metodologías de análisis causal, concertadas con los responsables de los procesos. </t>
  </si>
  <si>
    <t>Oficina Asesora Jurídica</t>
  </si>
  <si>
    <t>13. Defensa jurídica</t>
  </si>
  <si>
    <t>Aplicar y evaluar la política de prevención del daño antijurídico a nivel central y en las sedes del DANE, en el marco del fortalecimiento territorial</t>
  </si>
  <si>
    <t>Registro de la aplicación de la estrategia de sensibilización de la PPDA</t>
  </si>
  <si>
    <t>Registro de evaluación parcial de la aplicación de la política de prevención del daño antijurídico</t>
  </si>
  <si>
    <t xml:space="preserve">Oficina Asesora Jurídica </t>
  </si>
  <si>
    <t>17. Mejora normativa</t>
  </si>
  <si>
    <t>14. Sacar adelante la ley genérica de estadística CEA-CEPAL</t>
  </si>
  <si>
    <t>Elaborar el proyecto de Ley Nacional de Estadística para Colombia, basado en el proyecto de Ley regional CEPAL</t>
  </si>
  <si>
    <t>Registros de la adaptación de la Ley regional de estadística para Colombia</t>
  </si>
  <si>
    <t>Documento de diseño de estrategia para el trámite de la Ley (nivel gobierno y nivel congreso)</t>
  </si>
  <si>
    <t>Operaciones estadísticas que implementan acciones de mejora en la metodología (procesos e instrumentos) y resultados</t>
  </si>
  <si>
    <t>2. Reconversión logística</t>
  </si>
  <si>
    <t xml:space="preserve">Actualizar la información de los componentes de doctrina y normativa de la biblioteca jurídica virtual </t>
  </si>
  <si>
    <t>Documento sobre la actualización con la normatividad expedida durante el año 2019</t>
  </si>
  <si>
    <t>Registro de ajuste de enlace para consulta externa de la parte normativa de la biblioteca</t>
  </si>
  <si>
    <t>Registro de actualización con la normatividad expedida durante el primer semestre 2020</t>
  </si>
  <si>
    <t>Registros Administrativos que surten el proceso del Programa de Fortalecimiento de Registros Administrativos, para fines estadísticos</t>
  </si>
  <si>
    <t>3. Censo Económico</t>
  </si>
  <si>
    <t>Realizar 11 mesas de trabajo de apoyo contractual enfocadas al desarrollo del Censo Económico.</t>
  </si>
  <si>
    <t>Registros de la formalización de las mesas de trabajo mediante acto administrativo evaluándo la posibilidad de realizarlas en conjunto con los comités de contratación</t>
  </si>
  <si>
    <t>Registros de realización de mínimo una (1) mesa al mes donde se evalúe al menos dos aspectos  relacionados con el Censo Económico</t>
  </si>
  <si>
    <t xml:space="preserve">Oficina Asesora de Planeación </t>
  </si>
  <si>
    <t>La Oficina Asesora de Planeación brinda todo el soporte requerido, así como los lineamientos básicos para documentar los procesos de la entidad</t>
  </si>
  <si>
    <t>6. Fortalecimiento organizacional y simplificación de procesos</t>
  </si>
  <si>
    <t xml:space="preserve">Implementar el sistema integrado de gestión de calidad basado en la norma ISO 9001 </t>
  </si>
  <si>
    <t>Un manual del sistema de gestión aprobado (contenido minimo, Políticas, objetivos alcance, responsabilidades, mapa de procesos.)</t>
  </si>
  <si>
    <t>14 procesos con documentación revisada, actualizada y aprobada en isolución.</t>
  </si>
  <si>
    <t>1 proceso (Producción estadística) en fase I. (GEIH y el Censo Económico con herramientas del sistema de gestión implementadas)</t>
  </si>
  <si>
    <t>15 procesos con mapa de riesgos e indicadores de gestión revisados y cargados en isolución</t>
  </si>
  <si>
    <t xml:space="preserve">la Oficina Asesora de Planeación brinda los métodos necesarios para que los procesos gestionen su autorregulación </t>
  </si>
  <si>
    <t>16. Seguimiento y evaluación del desempeño institucional</t>
  </si>
  <si>
    <t>Verificar la autorregulación del  100% de los procesos de la entidad para identificar las oportunidades de mejora del sistema</t>
  </si>
  <si>
    <t>Informe de análisis de los 15 informes de autorregulación (por proceso)</t>
  </si>
  <si>
    <t>_</t>
  </si>
  <si>
    <t>1. Planeación Institucional</t>
  </si>
  <si>
    <t>4. Ampliación de la capacidad para interactuar con el territorio</t>
  </si>
  <si>
    <t>Diseñar 1 proyecto de inversión  "tipo" de Planificación Estadística Territorial para el Sistema General de Regalías</t>
  </si>
  <si>
    <t>Documento de propuesta del proyecto de inversión tipo diseñada</t>
  </si>
  <si>
    <t>67%</t>
  </si>
  <si>
    <t>Registro de 3 mesas de trabajo con el DNP realizadas</t>
  </si>
  <si>
    <t>Plan Anticorrupción y de Ateción al Ciudadano</t>
  </si>
  <si>
    <t xml:space="preserve">Articular cuantitativamente el Plan de Acción con el Plan Estratégico Insitucional </t>
  </si>
  <si>
    <t>Matriz PAI 2020 alineada con el PEI</t>
  </si>
  <si>
    <t>Matriz y formato de seguimiento  PAI 2021 articulados con los instrumentos de planeación</t>
  </si>
  <si>
    <t>Subdirección</t>
  </si>
  <si>
    <t>Gestionar un (1) programa que fortalezca las capacidades de las territoriales y la relación entre el DANE Central y las sedes de la Entidad</t>
  </si>
  <si>
    <t>Registro de actualización del diagnóstico sobre las necesidades y capacidades de las territoriales</t>
  </si>
  <si>
    <t>Documento de unificación de la oferta de fortalecimiento a las territoriales desde las distintas áreas</t>
  </si>
  <si>
    <t>Plan de visitas de los directivos a las territoriales</t>
  </si>
  <si>
    <t>Diseño de sistema de seguimiento a las acciones de fortalecimiento territorial</t>
  </si>
  <si>
    <t>Registro de seguimiento a las acciones de fortalecimiento territorial de las distintas áreas</t>
  </si>
  <si>
    <t>Dirección de Regulación, Planeación, Estandarización y normalización - DIRPEN</t>
  </si>
  <si>
    <t>Operaciones estadísticas que hayan surtido el proceso de evaluación de calidad</t>
  </si>
  <si>
    <t>Plan Estratégico Institucional</t>
  </si>
  <si>
    <t>13. Desarrollar el SEN 2.0 (reglamentar el CASEN, actualizar el PEN, los comités intersectoriales)</t>
  </si>
  <si>
    <t>Documento de programa de Evaluaciones de la Calidad Estadística</t>
  </si>
  <si>
    <t>Papeles de trabajo para la Evaluación de la OE</t>
  </si>
  <si>
    <t>Informe de Evaluación de la Calidad Estadística por operación.</t>
  </si>
  <si>
    <t xml:space="preserve">Con marco de aseguramiento calidad, la implementación y prueba piloto de los instrumentos que hacen parte del marco, se contribuye al objetivo estratégico de: "Asegurar la calidad estadística en procesos y resultados", teniendo en cuenta que el marco se convierte en una guía para la implementación de los principios del Código Nacional De Buenas Prácticas - CNBP, dando lineamientos que permitan el cumplimiento de los requisitos de calidad. De otra parte, con la implementación y pruebas pilotos de los instrumentos 
se identifica el nivel de cumplimiento de los atributos de la calidad a diferentes niveles de especificad. </t>
  </si>
  <si>
    <t>Disposición y actualización de los inventario de Operaciones Estadísticas y Registros Administrativos</t>
  </si>
  <si>
    <t>El CASEN como Instancia asesora del Sistema Estadístico Nacional de Colombia en lo relacionado con:
la coordinación, metodologías, generación, pertinencia e intercambio de la producción de información estadística oficial; avalará la formulación y las actualizaciones del Plan Estadístico Nacional (PEN) que el DANE presente. Los inventarios de información estadística son parte integral del PEN, por lo cual estos serán avalados y evaluados por el CASEN</t>
  </si>
  <si>
    <t xml:space="preserve">Gestionar el SEN 2.0 a partir del decreto reglamentario del artículo 155 del Plan Nacional de Desarrollo </t>
  </si>
  <si>
    <t xml:space="preserve">Unidad </t>
  </si>
  <si>
    <t xml:space="preserve">Expedir tres (3) resolusiones en las cuales se reglamenten:  
* Consejo Asesor del Sistema Estadístico Nacional -CASEN 
* Otras instancias del SEN como: Comité de seguimiento a Estadísticas Estratégicas - CSEE, Comités Estadísticos Sectoriales - CES y Mesas Estadísticas Sectoriales - MES;
* Resolucion de nombramiento de los miembros del CASEN 	</t>
  </si>
  <si>
    <t xml:space="preserve">Soportes de la gestión realizada para implementar las instancias derivadas del decreto correspondientes a  
* Comité de seguimiento a Estadísticas Estratégicas - CSEE; 
* Comités Estadísticos Sectoriales CES (5); 
* Mesas Estadísticas Sectoriales MES (12);
* Consejo Asesor del Sistema Estadístico Nacional-CASEN
</t>
  </si>
  <si>
    <t xml:space="preserve">Actualizar el Plan Estadístico Nacional - PEN </t>
  </si>
  <si>
    <t>Documento de diagnóstico consolidado sobre el estado de la producción y difusión de estadísticas en el país</t>
  </si>
  <si>
    <t xml:space="preserve">Plan de acción actualizado </t>
  </si>
  <si>
    <t xml:space="preserve">Documento de propuesta de PEN actualizado </t>
  </si>
  <si>
    <t xml:space="preserve">Registro de socialzación del PEN en Comités Sectoriales y CASEN </t>
  </si>
  <si>
    <t xml:space="preserve">Registro de aprobación del PEN por CASEN </t>
  </si>
  <si>
    <t>El ICET es un indicador multidimensional y sistémico, que mide la capacidad estadística territorial, que permite obtener información comparable entre departamentos y entre municipios (subsistemas departamental y municipal) a nivel global y por dimensiones.</t>
  </si>
  <si>
    <t>Generar una línea base del Índice de Capacidad Estadística Territorial a partir de los reportes del FURAG y de las fuentes secundarias.</t>
  </si>
  <si>
    <t xml:space="preserve">Metodología actualizada del ICET </t>
  </si>
  <si>
    <t>Recolección y procesamiento de la Información para la medición de la línea base del  ICET</t>
  </si>
  <si>
    <t xml:space="preserve">Documento de resultados finales del ICET </t>
  </si>
  <si>
    <t>la poltitica de gestión de infomación estadística, promueve la cultura estadística en el que hacer de las entidades (del orden nacional y territorial), de esta manera así como promueve el uso y acceso de la información estadística a los ciudadanos y las demás partes interesadas​​. lo cual permitira que las entidades realicen procesos de identiricación de ooee y rraa que a su vez deben ser reportados al DANE</t>
  </si>
  <si>
    <t>Generar diagnóstico de la implementación de la política de Gestión de la Información Estadística, en las entidades del SEN</t>
  </si>
  <si>
    <t>Cuadros de salida y gráficos de análisis sobre los resultados obtenidos en la medición de la política "Gestión de la Información Estadística"</t>
  </si>
  <si>
    <t>Preguntas actualizadas para la medición de la política de gestión de información estadística en FURAG</t>
  </si>
  <si>
    <t>Documento diagnóstico de la implementación de la política de Gestión de la Información Estadística, en las entidades del SEN</t>
  </si>
  <si>
    <t>A traves del plan de fortalecimiento territorial, se brindan herramientas a las entidades territoriales que le permiten mejorar su capacidad estadística a las entidades territoriales.</t>
  </si>
  <si>
    <t xml:space="preserve">Consolidar el programa de fortalecimiento estadístico territorial </t>
  </si>
  <si>
    <t>Registro de actualización del Programa de fortalecimiento estadístico territorial a partir de los resultados de los pilotos realizados en 13 territorios en 2019.</t>
  </si>
  <si>
    <t>Diseño de 5 cursos virtuales para el fortalecimiento de la capcidad estadística de los territorios</t>
  </si>
  <si>
    <t>2 Asesorías técnicas y acompañamiento a entidades territoriales en las metodologías de planifiación estadística, de acuerdo a la demanda de los territorios.</t>
  </si>
  <si>
    <t>Aporte Indirecto: Dentro de las nuevas funcionalidades del SEN 2.0 contamos con un módulo de administración del el inventario de operaciones estadísticas el cual facilitará su actualización permanente.</t>
  </si>
  <si>
    <t>Desarrollar 4 nuevas funcionalidades en la plataforma tecnológica del SEN 2.0. y la actualización permanente de los contenidos de la plataforma.</t>
  </si>
  <si>
    <t>Registro del desarrollo del Sistema de Consulta y Reporte de OOEE, RRAA, Sistemas de Información.</t>
  </si>
  <si>
    <t>Registro de actualización de contenidos SEN (indicador del mes, noticias, boletínes sectoriales, entre otros)</t>
  </si>
  <si>
    <t xml:space="preserve">Aplicativo sistema de gestión y de consulta de clasificaciones </t>
  </si>
  <si>
    <t xml:space="preserve">Aplicativo sistema de gestión y de consulta de conceptos </t>
  </si>
  <si>
    <t>Visor federado de Datos de las OOEE del SEN en SDMX</t>
  </si>
  <si>
    <t>Realizar 8 diagnósticos y planes de fortalecimiento de Registros Administrativos- RRAA</t>
  </si>
  <si>
    <t xml:space="preserve">Documento con RRAA a fortalecer en 2020 identificados </t>
  </si>
  <si>
    <t xml:space="preserve"> Informes de diagnóstico de los RRAA a partir de la revisión de calidad de la base de datos del registro administrativo y la integración con otros registros. </t>
  </si>
  <si>
    <t xml:space="preserve"> Planes de mejoramiento de los RRAA</t>
  </si>
  <si>
    <t>Socialización con entidades y registros de acuerdos de seguimiento a los planes de mejoramiento</t>
  </si>
  <si>
    <t>Registros de acuerdos para compartir RRAA con el DANE</t>
  </si>
  <si>
    <t>El gobierno de datos en registros administrativos permitire tener una gobernanza en la que los procesos de gestión de proveedores, gestión de información, anonimización, revisión de la calidad y los procesos de análitica se estandarizan y documentan, facilitando la gestión de la informació proveniende estas fuentes y su aprovechamiento para fines estadísticos</t>
  </si>
  <si>
    <t>Implementar el Gobierno de Datos de los Registros Administrativos del DANE.</t>
  </si>
  <si>
    <t>Documento de definición del protocolo de implementación de la Gobernanza con diagramas de nivel, procedimientos y guías o formatos de acuerdo al protocolo e interoperabilidad de los RRAA.</t>
  </si>
  <si>
    <t xml:space="preserve">Documentación soporte del proceso de gestión de proveedores </t>
  </si>
  <si>
    <t>8. Comité de autorregulación</t>
  </si>
  <si>
    <t xml:space="preserve">Perfilamiento de los RRAA, diagnóstico y rediseño de los convenios o acuerdos de intercambio de RRAA actuales. </t>
  </si>
  <si>
    <t>Esquemas de liberación de datos para auto-servicio</t>
  </si>
  <si>
    <t xml:space="preserve"> 2 pilotos de integración de registros para las temáticas de empleo y demografía empresarial, basado en el esquema de Gobernanza propuesto</t>
  </si>
  <si>
    <t>Contribuyen en la fase de implementación de lineamienots, normas, estándares y buenas prácticas</t>
  </si>
  <si>
    <t>Acompañar a cinco operaciones estadísticas del Sistema Estadístico Nacional en la implementación (mapeo de actividades) del lineamiento del proceso estadístico de acuerdo a lo definido en la caracterización del proceso de producción</t>
  </si>
  <si>
    <t>Registro de capacitaciones en lineamientos, norma y estándares</t>
  </si>
  <si>
    <t>Mapeos y acompañamientos en implementación de lineamientos, norma y estándares en operaciones estadísticas priorizadas</t>
  </si>
  <si>
    <t>Emitir lineamientos, normas y estándares para el Sistema Estadístico Nacional.</t>
  </si>
  <si>
    <t xml:space="preserve">Norma Técnica de la Calidad Estadística </t>
  </si>
  <si>
    <t>Clasificaciones COFOG, CUOC, Delito, ICATUS, CPC 2.1, CIIU Mantenimiento adaptadas para Colombia</t>
  </si>
  <si>
    <t>Actualización de documentos, guías, manuales</t>
  </si>
  <si>
    <t>Elaboración de correlativas económicas y sociales</t>
  </si>
  <si>
    <t>Actualización de procedimientos</t>
  </si>
  <si>
    <t>Aporte Indirecto: Como un subproducto de los 10 proyectos de analítica, se desprenden recomendaciones, análisis de tendencias y buenas prácticas internacionales, que potencialmente pueden ser incorporadas en el proceso estadístico y los procesos que se llevan en la entidad lo cual promueve la modernización del DANE.</t>
  </si>
  <si>
    <t>10. “Aterrizar” el ejercicio de la prospectiva</t>
  </si>
  <si>
    <t>Realizar 10 estudios de prospectiva y análisis de datos que conduzcan a la modernización en la gestión en el proceso misional,  estratégico y misional del DANE.</t>
  </si>
  <si>
    <t>Identificar proyectos de analítica a implementar en 2020 de manera artículada con las Direcciones técnicas y validarlos con el  Comité Técnico</t>
  </si>
  <si>
    <t>Construir fichas de proyectos que incorporen planes de trabajo con entregables definidos, así como la revisión de referentes internacionales y ejercicios de análitica de datos.</t>
  </si>
  <si>
    <t xml:space="preserve">Ejecución de los proyectos de analítica de manera artículada con los responsables de procesos estratégicos, misionales y de soporte. </t>
  </si>
  <si>
    <t xml:space="preserve"> Informes de resultados presentados al Comité Técnico o Directivo según corresponda.</t>
  </si>
  <si>
    <t xml:space="preserve">Socialización de resultados y definición de hojas de ruta para la implementación (escalabilidad) de los mismos. </t>
  </si>
  <si>
    <t>Dirección de Metodología y Producción estadística - DIMPE</t>
  </si>
  <si>
    <t>Generación de información estadística en proyectos de gran impacto a partir del uso de registros administrativos.</t>
  </si>
  <si>
    <t>"En relación al aporte al PEI, estos avances en la consolidación del Directorio de Establecimientos para el Censo Económico permiten fortalece la producción estadística para la generación de información de referencia en los siguientes aspectos: a) consolidación del marco de unidades económicas (conteo), b) Definición de variables de control para el SMCC, c) Consolidación de una BD temática para la complementación de la base de datos censal. "</t>
  </si>
  <si>
    <t>Actualizar el directorio estadístico para Censo Económico.</t>
  </si>
  <si>
    <t>Diagnóstico de información para el proceso de mejora del DECE</t>
  </si>
  <si>
    <t>Propuesta de mejora del DECE</t>
  </si>
  <si>
    <t>Metodología de ajuste para la actualización del DECE</t>
  </si>
  <si>
    <t>Listado de datos, índices e indicadores a ser incorporados</t>
  </si>
  <si>
    <t>Solicitudes de información y BD a cargar al DECE</t>
  </si>
  <si>
    <t>Iniciar el análisis de demografía empresarial</t>
  </si>
  <si>
    <t>Diagnóstico de los registros administrativos de fuentes</t>
  </si>
  <si>
    <t>Cálculo de indicadores de demografía empresarial</t>
  </si>
  <si>
    <t>Metodología de demografía empresarial</t>
  </si>
  <si>
    <t>Rediseño temático de la Gran Encuesta integrada de Hogares - GEIH</t>
  </si>
  <si>
    <t>Implemetar el rediseño temático de la Gran Encuesta integrada de Hogares - GEIH</t>
  </si>
  <si>
    <t>Diseño del formulario y análisis para prueba piloto</t>
  </si>
  <si>
    <t>Diseño del formulario para y análisis pruebas experimentales</t>
  </si>
  <si>
    <t>Diseño del formulario para y análisis prueba paralelo</t>
  </si>
  <si>
    <t>Rediseño- Deflactor IAFOC</t>
  </si>
  <si>
    <t>Diseñar, construir y aplicar deflactores</t>
  </si>
  <si>
    <t xml:space="preserve"> Deflactor IAFOC - IPOC</t>
  </si>
  <si>
    <t xml:space="preserve"> Deflactor Alojamiento</t>
  </si>
  <si>
    <t>Deflactor Telecomunicaciones</t>
  </si>
  <si>
    <t>Diseño del sistema de precios</t>
  </si>
  <si>
    <t>Informe de seguimiento de deflactores</t>
  </si>
  <si>
    <t>Marco muestral</t>
  </si>
  <si>
    <t xml:space="preserve">
Iniciar proceso de actualización documental (metodología) de las operaciones estadísticas bajo el modelo GSBPM. 
</t>
  </si>
  <si>
    <t>Tablas de contenido de metodologías adaptadas a partir de los lineamientos establecidos.</t>
  </si>
  <si>
    <t>Metodologías de las operaciones estadísticas adaptadas al GSBPM</t>
  </si>
  <si>
    <t>Fichas de las operaciones estadísticas adaptadas al GSBPM</t>
  </si>
  <si>
    <t>Diseño de métodos para la automatización y detección de anomalías.</t>
  </si>
  <si>
    <t>Desarrollo de la automatización y detección de anomalías.</t>
  </si>
  <si>
    <t>Pruebas y resultado de la automatización y detección de anomalías.</t>
  </si>
  <si>
    <t xml:space="preserve">Diseño del protocolo de investigación </t>
  </si>
  <si>
    <t xml:space="preserve">Prueba de campo </t>
  </si>
  <si>
    <t>Realizar nuevos estudios sobre economía del bienestar.</t>
  </si>
  <si>
    <t>Generación nuevos indicadores para publicación de resultados ECV 2019</t>
  </si>
  <si>
    <t>Documento análisis bienestar subjetivo Vs. bienestar objetivo</t>
  </si>
  <si>
    <t>Tabla de seguimiento/control de indicadores de bienestar por dimensiones OCDE</t>
  </si>
  <si>
    <t xml:space="preserve">Adaptar el Índice de Precios de la Propiedad Residencial para Colombia </t>
  </si>
  <si>
    <t>Registro de la Socialización de mesas de trabajo internas y externas al DANE para dar a conocer los propósitos y objetivos del Índice de Precios de la Propiedad Residencial</t>
  </si>
  <si>
    <t>Propuesta de documento metodológico del IPPR y sus resultados de acuerdo a la información disponible</t>
  </si>
  <si>
    <t>Dirección de Censos y Demografía - DCD</t>
  </si>
  <si>
    <t>Operaciones estadísticas que ampliaron su desagregación geografica a nivel departamental o municipal.</t>
  </si>
  <si>
    <t>Propuesta metodológica para la elaboración de los estudios postcensales realizados o convenios de cooperación celebrados con miras a la realización de los estudios.</t>
  </si>
  <si>
    <t>Estudio técnico postcensal sobre temáticas sociales incluidas en el CNPV 2018:Grupos Étnicos, Funcionamiento Humano</t>
  </si>
  <si>
    <t>Se oporta datos deagregados por edades , sexo y área</t>
  </si>
  <si>
    <t>Elaborar tablas con las retroproyecciones de población.</t>
  </si>
  <si>
    <t>Cuadros de salida de retroproyecciones a nivel nacional 1950-2018</t>
  </si>
  <si>
    <t>Cuadros de salida de retroproyecciones a nivel departamental 1993-2018</t>
  </si>
  <si>
    <t>Cuadros de salida de retroproyecciones a nivel municipal 1993-2018</t>
  </si>
  <si>
    <t>Estimaciones derivadas de las proyecciones de población</t>
  </si>
  <si>
    <t>Realizar el Censo Habitante de la Calle en municipios priorizados, con interacción directa con los alcaldes.</t>
  </si>
  <si>
    <t>Adecuaciones a los Diseños generados para el Censo Habitantes de la Calle -CHC (metodologia)</t>
  </si>
  <si>
    <t>Realizar reuniones, mesas de trabajo o los espacios de articulación interinstitucional (DANE-administraciones municipales) para la realización del CHC</t>
  </si>
  <si>
    <t>Documentos e instrumentos orientados a la preparación para el desarrollo del operativo de CHC</t>
  </si>
  <si>
    <t>Información resultante del operativo CHC en los municipios que se prioricen</t>
  </si>
  <si>
    <t>Entrega de resultados de la Encuesta de Hábitat y usos socioeconómicos.</t>
  </si>
  <si>
    <t>Procesamiento base de datos ENHAB</t>
  </si>
  <si>
    <t>Publicación y Difusión de la información resultante de la ENHAB</t>
  </si>
  <si>
    <t>Asegurar la calidad estadística en procesos y resultados.</t>
  </si>
  <si>
    <t>Actualizar  la metodología del proceso de integración de los Registros Administrativos de población para el adecuado uso estadístico en la información sociodemográfica.</t>
  </si>
  <si>
    <t>Documento con la metodología de emparejamiento actualizada  del REBP incluyendo los métodos probabilísticos y la construcción de una tabla de evolución de personas.</t>
  </si>
  <si>
    <t>Aplicativo de integración de RRAA en producción contemplando su verificación y usabilidad en la entidad</t>
  </si>
  <si>
    <t>Evaluar la calidad y cobertura del REBP para  fortalecer la producción  estadística existente o la creación de nuevas estadísticas</t>
  </si>
  <si>
    <t>Documento con el diagnóstico técnico de la calidad de las variables del REBP, así como la concordancia de los resultados del REBP frente al CNPV 2018.</t>
  </si>
  <si>
    <t xml:space="preserve">Documento con el diagnóstico técnico de la cobertura geográfica de las unidades en el REBP, tomando como referente  CNPV 2018, encuestas por muestreo confirme la residencia de las personas en un momento dado. </t>
  </si>
  <si>
    <t xml:space="preserve">Tablas de resultados con el cálculo de los indicadores sociodemográficos existentes a partir del REBP o fichas técnicas de los nuevos indicadores que especifiquen la construcción a partir del REBP.  </t>
  </si>
  <si>
    <t>Diseñar el plan de trabajo con las actividades a desarrollar a corto, mediano y largo plazo, en la transformación de un Censo Tradición a uno basados en Registros Administrativos.</t>
  </si>
  <si>
    <t>Socialización del plan de trabajo del Censo Basados en Registros con la experiencia trabajada.</t>
  </si>
  <si>
    <t>Matriz de comparabilidad de variables y conceptos técnicos entre el censo tradicional y los Registros Administrativos.</t>
  </si>
  <si>
    <t>Exploración metodológica del seguimiento al registro estadístico de hogares y viviendas</t>
  </si>
  <si>
    <t>Documentación de experiencias internacionales de la transición hacia registros estadísticos de población</t>
  </si>
  <si>
    <t>Se oporta una propuesta técnica para fortalecer la fuentes deinformaci´n migratoria</t>
  </si>
  <si>
    <t>Elaborar un anteproyecto para la encuesta de migración interna.</t>
  </si>
  <si>
    <t>Documento de identificación de necesidades de información en mesas de trabajo con diferentes entidades.</t>
  </si>
  <si>
    <t>Documento de Revisión de lineamientos nacionales e internacionales.</t>
  </si>
  <si>
    <t>Propuesta para la elaboración de la encuesta de migración interna.</t>
  </si>
  <si>
    <t>Versiones de documentos e instrumentos que hacen parte de la fase de diseño del Censo Minero</t>
  </si>
  <si>
    <t>Continuación del diseño conceptual, metodológico y operativo del Censo Minero Nacional.</t>
  </si>
  <si>
    <t>Documento conceptual y metodológico (preliminar)</t>
  </si>
  <si>
    <t>Instrumentos de recolección (preliminar)</t>
  </si>
  <si>
    <t>Documento de Diseño operativo (preliminar)</t>
  </si>
  <si>
    <t>Presupuesto Censo Minero (preliminar)</t>
  </si>
  <si>
    <t>construcción metodologica para el el acompañmiento de la politicica publica con enfoque de genero</t>
  </si>
  <si>
    <t>Realizar exploración metodológica para la generación de Cuentas Nacionales de Transferencia Intergeneracional (DSCN-DIMPE-DCD)</t>
  </si>
  <si>
    <t>Registros de Mesas de trabajo sobre la temática de cuentas nacionales de transferencias intergeneracionales.</t>
  </si>
  <si>
    <t>Resumen de la revisión bibliográfica de las metodológicas actuales a nivel nacional de las cuentas nacionales de transferencias intergeneracionales.</t>
  </si>
  <si>
    <t xml:space="preserve">Permite una mejora en la cobertura de la informaición a través de mecanismos articuladores con otras entidades del estado que tienen presencia en los territorios. La actualización tecnológica en los procesos de revisión de la calidad, garantizan  mejoras en las dinámicas de trabajo del equipo territorial con su respectio impacto positivo en el proceso de producción estadística. </t>
  </si>
  <si>
    <t>Fortalecimiento de las Estadísticas Vitales - EEVV</t>
  </si>
  <si>
    <t>Dos reuniones de la Comisión intersectorial</t>
  </si>
  <si>
    <t>Plan de acción generado para 2020 con las entidades del sistema de registro civil y estadísticas vitales (SRCEV)</t>
  </si>
  <si>
    <t>Registros del seguimiento al plan de acción formulado por las entidades del sistema de registro civil y estadísticas vitales ( (SRCEV))</t>
  </si>
  <si>
    <t>Registros del desarrollo de aplicativos para la mejora en la producción y publicación de cifras.</t>
  </si>
  <si>
    <t xml:space="preserve">Permite una mejora en la cobertura de la información a través del trabajo interinstitucional al generar mecanismo para la completitud de la información y el empoderamiento de las entidades respecto a la importancia de la calidad y oportunidad de la información </t>
  </si>
  <si>
    <t>Mejorar la cobertura de los nacimientos y defunciones generando cuatro(4) cruces de información con Registraduría Nacional del Estado Civil</t>
  </si>
  <si>
    <t>Reporte de hechos vitales identificado como faltantes en la base del RUAF-ND</t>
  </si>
  <si>
    <t>Reporte de hechos vitales recuperados e ingresados en la base del RUAF-ND</t>
  </si>
  <si>
    <t xml:space="preserve">Permite una mejora en los procesos de producción estadística, al contar con aplicativos más actualizados y robustos que garanticen la calidad de la información.
</t>
  </si>
  <si>
    <t>Consolidar la codificación automatizada de causas de muerte mediante la implementación de la Versión 5.6 del Sistema automatizado de Codificación de la mortalidad IRIS</t>
  </si>
  <si>
    <t>Archivo en excel con la comparación de las tablas paramétricas</t>
  </si>
  <si>
    <t xml:space="preserve">Documento XML actualizado con los labels de traducción </t>
  </si>
  <si>
    <t>Diccionario de términos médicos actualizado</t>
  </si>
  <si>
    <t>Bases con el procesos de recodificación con la nueva versión 5.6 IRIS</t>
  </si>
  <si>
    <t>Base de datos con la comparación de la codificación de las dos versiones del IRIS</t>
  </si>
  <si>
    <t xml:space="preserve">Plantea alternativas metodológicas y operativas para la recolección e inclusión de información de los grupos énticos, lo que permite una mejora en la cobertura de la información. </t>
  </si>
  <si>
    <t>Pruebas de implementación de los formatos de notificación para grupos étnicos.</t>
  </si>
  <si>
    <t>Registros de la socialización de los formatos a pueblo indigena focalizado</t>
  </si>
  <si>
    <t>Formatos ajustados para la prueba</t>
  </si>
  <si>
    <t>Registros del taller de capacitación a la comunidad y actores definidos</t>
  </si>
  <si>
    <t>Reporte de prueba de los formatos implementados</t>
  </si>
  <si>
    <t>Dirección de Geoestadística - DIG</t>
  </si>
  <si>
    <t>Publicar los Directorios Estadísticos de Empresas con la inclusión de fuentes internas y externas reportadas y del Sector Público (2 bases de datos)</t>
  </si>
  <si>
    <t>Actualizar el Marco Geoestadístico Nacional en su componente cartográfico y temático (1 base de datos)</t>
  </si>
  <si>
    <t>Marco Geoestadístico Nacional actualizado en sus componentes cartográfico, temático y de la sectorización rural del Marco.</t>
  </si>
  <si>
    <t>Registros de generación de productos cartográficos. 80.000 productos y procesamiento de 450 imágenes</t>
  </si>
  <si>
    <t>Actualización Cartográfica del Nivel de Topónimos del MGN 2019 - Equipamientos Entorno Urbano, correspondiente a 905 Municipios.</t>
  </si>
  <si>
    <t>Actualizar el Marco Maestro Rural y Agropecuario cartográficamente para las variables de predominancia de uso del suelo, zonas urbanas y dominios de estudio reportadas por las operaciones estadísticas  (1 base de datos)</t>
  </si>
  <si>
    <t>Actualización de conglomerados  del  Marco Maestro Rural y Agropecuario. 30,000 conglomerados</t>
  </si>
  <si>
    <t xml:space="preserve">Fortalecer las capacidades técnicas en el uso e integración de la información geoespacial </t>
  </si>
  <si>
    <t>Registros de la implementación del programa de fortalecimiento en las Operaciones Estadísticas priorizadas.</t>
  </si>
  <si>
    <t>Registros del fortalecimiento del uso e integración de la información estadística y geoespacial mediante procesos de articulación interinstitucionales.</t>
  </si>
  <si>
    <t>Registros del fortalecimiento de las capacidades técnicas en el uso de la información geoespacial en las direcciones territoriales a partir del desarrollo de  talleres</t>
  </si>
  <si>
    <t>Desarrollar un (1) proyecto de innovación e investigación para el fortalecimiento de los procesos de producción y difusión estadística</t>
  </si>
  <si>
    <t xml:space="preserve">Registros del cálculo de los indicadores de desarrollo sostenible ODS a partir del uso de los datos postcensales e información geoespacial </t>
  </si>
  <si>
    <t>Propuesta metodológica para la actualización y de uso de las variables de los marcos (MGN, MMRA) con el uso de imágenes de drones, otros  sensores remotos y fuentes big data.</t>
  </si>
  <si>
    <t>Realizar los modelamientos espaciales requeridos para soportar los procesos de producción y analisis de información estadística (a demanda)</t>
  </si>
  <si>
    <t xml:space="preserve">Porcentaje  </t>
  </si>
  <si>
    <t>Productos de información geográfica y modelamientos geoespaciales para soportar los procesos de producción y análisis de los datos estadísticos</t>
  </si>
  <si>
    <t>Renovar el Geoportal del DANE</t>
  </si>
  <si>
    <t>Sostenibilidad del Geoportal del DANE</t>
  </si>
  <si>
    <t>Registros de generación de los Servicios Geográficos  para la difusión del Directorio Estadístico, publicados a través del Geoportal del DANE</t>
  </si>
  <si>
    <t>Registros de la generación de los Servicios web Geográficos  que permita la interoperabilidad con los datos de la difusión del MGN 2019 y la espacialización de los resultados de Operaciones Estadísticas, publicados a través del Geoportal del DANE</t>
  </si>
  <si>
    <t>Definir e implementar la política de gobernanza de datos al interior de la DIG</t>
  </si>
  <si>
    <t xml:space="preserve">Registros de los pilotos del modelo de transformación digital y gestión del cambio de la DIG.  </t>
  </si>
  <si>
    <t>Documento del diseño y desarrollo del Sistema Autogestionado</t>
  </si>
  <si>
    <t>Generar los Geoservicios requeridos para las operaciones estadísticas</t>
  </si>
  <si>
    <t>Registros del fortalecimiento de las operaciones logisticas en campo con la generación de la aplicación movil y web para la recolección de información y seguimiento de las operaciones estadisticas que requieran el componente geográfico, dentro de la política de reducción de uso de papel.</t>
  </si>
  <si>
    <t>Registros de la disposición del Servicio web de Georreferenciación Masivo de Direcciones para usuarios del DANE, sobre la base de datos integrada y actualizada del catastro de direcciones.</t>
  </si>
  <si>
    <t>Asesorar a demanda la aplicación de las metodologías de estratificación socioeconómica vigentes.</t>
  </si>
  <si>
    <t>A demanda</t>
  </si>
  <si>
    <t>Registros de las solicitudes atendidas de cualquier requerimiento en materia de estratificacion socioeconómica urbana y rural</t>
  </si>
  <si>
    <t xml:space="preserve">Desarrollar el Sistema de Información de estratificación socioeconómica </t>
  </si>
  <si>
    <t>Dirección de Síntesis y Cuentas Nacionales - DSCN</t>
  </si>
  <si>
    <t>A través de la disminución del rezago en la producción del ISE, dicha operación estadística refleja mejora en la oportunidad.</t>
  </si>
  <si>
    <t>Disminuir del rezago de producción del Indicador de Seguimiento a la Economía - ISE en 5 días</t>
  </si>
  <si>
    <t xml:space="preserve">Días </t>
  </si>
  <si>
    <t>Registros del análisis de recepción de la estadística básica.</t>
  </si>
  <si>
    <t>Registros de la evaluación de los tiempos de entrega de la información por parte de las fuentes externas o internas.</t>
  </si>
  <si>
    <t>Registros de la sensibilización con las fuentes de mayor rezago de entrega de información.</t>
  </si>
  <si>
    <t>Registros de la reducción  en la publicación del ISE.</t>
  </si>
  <si>
    <t>A través de la desagregación por actividad del ISE, dicha operación estadística refleja mejora en la calidad y precisión de la información presentada</t>
  </si>
  <si>
    <t xml:space="preserve">Actividades </t>
  </si>
  <si>
    <t>Cálculo de los sectores (primario, secundario y terciario).</t>
  </si>
  <si>
    <t>Registroas de la evaluación  y análisis de los resultados de los sectores.</t>
  </si>
  <si>
    <t>Prueba de los resultados de los sectores.</t>
  </si>
  <si>
    <t>Registros de publicación de resultados.</t>
  </si>
  <si>
    <t>Es un proyecto piloto nuevo, que amplia la oferta estadística de la Dirección de Síntesis y Cuentas Nacionales</t>
  </si>
  <si>
    <t>Dicha estimación contribuye a la relevancia de la publicación habitual del PIB</t>
  </si>
  <si>
    <t>Estimar el PIB  trimestral por el enfoque del ingreso (1 estimación)</t>
  </si>
  <si>
    <t>Serie trimestral de la remuneración por sector institucional y 61 actividades económicas.</t>
  </si>
  <si>
    <t>Serie trimestral de otros impuestos a la producción por sector institucional y 61 actividades económicas.</t>
  </si>
  <si>
    <t>Serie trimestral de ingreso mixto por sector institucional y 61 actividades económicas.</t>
  </si>
  <si>
    <t>Serie trimestral de excedente bruto de explotación por sector institucional y 61 actividades económicas.</t>
  </si>
  <si>
    <t>Este proyecto, permitirá tener un piloto de matriz de indicadores, ampliando los trabajos realizados por las Cuentas Departamentales</t>
  </si>
  <si>
    <t>Construir un piloto de indicadores departamentales trimestrales (definición de departamentos pilotos, matriz de indicadores para 1 departamento)</t>
  </si>
  <si>
    <t>Diagnóstico información existente y faltante.</t>
  </si>
  <si>
    <t>Matriz de indicadores coyunturales.</t>
  </si>
  <si>
    <t>Registros de recolección y compilación de información.</t>
  </si>
  <si>
    <t>Registros de ejercicio piloto para un departamento (cálculos preliminares).</t>
  </si>
  <si>
    <t>Es un proyecto nuevo, que amplia la oferta estadística de la Dirección de Síntesis y Cuentas Nacionales</t>
  </si>
  <si>
    <t>Realizar el diseño de la medición de la economía digital en Colombia</t>
  </si>
  <si>
    <t>Cronograma general de trabajo</t>
  </si>
  <si>
    <t>Plan general de acuerdo a los lineamientos del modelo GSBPM</t>
  </si>
  <si>
    <t>Documento de diagnóstico de la medición de la economía digital en Colombia.</t>
  </si>
  <si>
    <t xml:space="preserve">Elaborar el diseño de la Cuenta satélite de bioeconomía </t>
  </si>
  <si>
    <t>Documento del diseño de la Cuenta Satélite.</t>
  </si>
  <si>
    <t>Diseñar la Cuenta satélite de economía circular</t>
  </si>
  <si>
    <t>Incluir avances de implementación del Sistema de Contabilidad Ambiental y Económica- SCAE  en la Cuenta Satélite Ambiental - CSA (2 Documentos Metodológicos y Cálculos Preliminares)</t>
  </si>
  <si>
    <t>Medición monetaria de los activos minero-energéticos.</t>
  </si>
  <si>
    <t>Medición del activo suelo en unidades físicas.</t>
  </si>
  <si>
    <t>La serie retropolada, ampliará la oferta de productos propios de las Cuentas Anuales de Bienes y Servicios</t>
  </si>
  <si>
    <t>Realizar una (1)  publicación de la serie retropolada de los agregados macroeconómicos a 1990</t>
  </si>
  <si>
    <t>Base de datos de la serie retropolada a precios corrientes</t>
  </si>
  <si>
    <t>Base de datos de la serie retropolada a precios constantes</t>
  </si>
  <si>
    <t>Documento Metodológico de la serie retropolada</t>
  </si>
  <si>
    <t>Se construirá y publicará una metodología en línea con lo establecido en el PEI</t>
  </si>
  <si>
    <t>Elaborar metodologías de cálculo de la base 2015 (1 Metodología Publicada)</t>
  </si>
  <si>
    <t>Versión preliminar de la metodología</t>
  </si>
  <si>
    <t>Versión revisada de la metodología</t>
  </si>
  <si>
    <t>Versión final de la metodología</t>
  </si>
  <si>
    <t>Ampliar la publicación anual: cuadro cruzado finalidad ( Classification of the Functions of Government-COFOG) transacción (Sistema de Cuentas Nacionales - SCN )</t>
  </si>
  <si>
    <t>Catálogo de clasificación presupuestal y catálogo contable homologados</t>
  </si>
  <si>
    <t>Series revisadas de los resultados obtenidos por finalidad (COFOG) y transacción(SCN)</t>
  </si>
  <si>
    <t>Consolidación Gobierno general (SIIF-FUT-SGR y estado financiero (central-local y seguridad social)</t>
  </si>
  <si>
    <t>Publicación  cuadro cruzado año 2019</t>
  </si>
  <si>
    <t>Estimar el gasto social publico y privado</t>
  </si>
  <si>
    <t>Series revisadas de los resultados obtenidos por  clasificación gasto social SOCX-OCDE</t>
  </si>
  <si>
    <t>Documento metodológico del gasto social</t>
  </si>
  <si>
    <t>Elaborar un (1) piloto de las Cuentas Nacionales de Transferencia</t>
  </si>
  <si>
    <t>Piloto de resultados socialización interna.</t>
  </si>
  <si>
    <t>Dirección Territorial Norte - Barranquilla</t>
  </si>
  <si>
    <t>La generación del indicador de Backups por funcionario permite fortalecer la medición en la Territorial, tanto para la mejor continua como para el aseguramiento de la memoria institucional.</t>
  </si>
  <si>
    <t>Llegar al 80% de Bakups mensual de Funcionarios de Planta  ( Indicador = # de Backups de funcionarios de planta / # funcionarios de planta)</t>
  </si>
  <si>
    <t>Directriz mediante correo electrónico a todos los fucionarios sobre  éste indicador.</t>
  </si>
  <si>
    <t>Reporte mensual del indicador  de copias de seguridad</t>
  </si>
  <si>
    <t>La socialización de las mejores prácticas de las principales investigaciones permite mejorar el conocimiento de los servidores y la gestión de los operativos.</t>
  </si>
  <si>
    <t>Fortalecer el conocimiento de los servidores respecto a la misionalidad de la entidad, a través del programa DANE enseña DANE con 10 charlas de temáticas de investigaciones estadísticas mas representativas</t>
  </si>
  <si>
    <t xml:space="preserve">Registros de identificación de temáticas </t>
  </si>
  <si>
    <t>Listas de asistencia de las charlas</t>
  </si>
  <si>
    <t>4. Integridad</t>
  </si>
  <si>
    <t>Fortalecer la integridad y lucha contra la corrupción a través de socializaciones al interior en la Territorial Norte, mediante dos socializaciones de daño antijurídico.</t>
  </si>
  <si>
    <t>Socializaciones de daño antijurídico.</t>
  </si>
  <si>
    <t>Dirección Territorial Centro Occidente - Manizales</t>
  </si>
  <si>
    <t xml:space="preserve">El fomento en la utilizacion de la información estadística del Dane permite que las entidades tengan elementos estratégicos para la gestion en su territorios </t>
  </si>
  <si>
    <t>Realizar a cinco (5) instituciones públicas o privadas una socialización donde se fomente el uso de la información estadística para la toma de decisiones</t>
  </si>
  <si>
    <t>Registros de la selección de las instituciones objeto de la socialización</t>
  </si>
  <si>
    <t>Registros de las socializaciones</t>
  </si>
  <si>
    <t>Documento de evaluación de la información solicitada por parte de las instuciones socializadas</t>
  </si>
  <si>
    <t>En la medida que la entidad capacita a sus colaboradores se fortalece mas, y se robustece su componente organizacional</t>
  </si>
  <si>
    <t>Realizar diez (10) capacitaciones en los temas relacionados con temas misionales, administrativos y operativos para los funcionarios de la Dirección Territorial</t>
  </si>
  <si>
    <t xml:space="preserve">Documento de definición de los temas sobre los que se realizaran las capacitaciones y/o socialización </t>
  </si>
  <si>
    <t>Registros de capacitaciones y/o socializacion</t>
  </si>
  <si>
    <t>Los tableros de control permiten realizan un seguimiento paulatino a cada operacion de acuerdo con la naturaleza de la misma.</t>
  </si>
  <si>
    <t>Seguimiento y Control operativo de la territorial</t>
  </si>
  <si>
    <t>Implementar un (1) tablero de control que permita hacer seguimiento a la cobertura y oportunidad de las operaciones estadísticas.</t>
  </si>
  <si>
    <t>Documento de implementación tablero de control para operativo CEED</t>
  </si>
  <si>
    <t>Documento de implementación tablero de control para operativo Precios</t>
  </si>
  <si>
    <t>Documento de implementación tablero de control para operativos Economicas</t>
  </si>
  <si>
    <t>Documento de implementación tablero de control para operativos Sociales</t>
  </si>
  <si>
    <t>Documento de evaluación de la implementación y uso del tablero de control</t>
  </si>
  <si>
    <t>Dirección Territorial Centro - Bogotá</t>
  </si>
  <si>
    <t>Incorporar en el sistema de certificaciones laborales en línea de los contratos generados en 2020</t>
  </si>
  <si>
    <t>Base información contractual generada para certificaciones 2020</t>
  </si>
  <si>
    <t>Novedades contractuales 2020 incorporadas en Sistema (adiciones, prorrogas, terminaciones anticipadas)</t>
  </si>
  <si>
    <t>Certificaciones en línea 2020 cargadas y listas para generar</t>
  </si>
  <si>
    <t>Realizar prueba piloto a un sistema de información para el seguimiento y control de la contratación de prestación de servicios</t>
  </si>
  <si>
    <t>Registros de funcionalidades del sistema identificadas</t>
  </si>
  <si>
    <t>Esquema funcional del sistema de información</t>
  </si>
  <si>
    <t>Formularios para la captura de la información requerida</t>
  </si>
  <si>
    <t>Documento de generación de reportes</t>
  </si>
  <si>
    <t>Índice de gestión de las direcciones territoriales sobre los operativos en campo.</t>
  </si>
  <si>
    <t>Mantener la oportunidad de los operativos de las encuestas económicas de la Dirección Territorial Centro por encima del 96%</t>
  </si>
  <si>
    <t xml:space="preserve">Asignación de cargas al personal contratado para los operativos de campo acorde con el inicio de cada una de las operaciones </t>
  </si>
  <si>
    <t>Informes de seguimiento a los operativos de campo de las encuestas económicas</t>
  </si>
  <si>
    <t>Registros de reuniones continuas con el personal operativo de las diferentes investigaciones para revisión de resultados</t>
  </si>
  <si>
    <t>Comunicaciones enviadas a las fuentes económicas para incentivar el reporte de información por parte de las mismas</t>
  </si>
  <si>
    <t>Dirección Territorial Noroccidente - Medellín</t>
  </si>
  <si>
    <t>Nuevos canales de interacción con los grupos de interés.</t>
  </si>
  <si>
    <t>Realización  de 2 seminarios dirigidos a los grupos de interes de los  sectores económicos Industria, Comercio y Servicios, con los cuales se pretende brindar a los participantes las herramientas y conocimiento para hacer mas efectivo el reporte de la información requerida.</t>
  </si>
  <si>
    <t>Realizar dos (2) seminarios orientados a los grupos de interés de los sectores económicos Industria, Comercio y Servicios</t>
  </si>
  <si>
    <t xml:space="preserve">Programación de los seminarios y la tematica negociada </t>
  </si>
  <si>
    <t>Registros de desarrollo de los seminarios</t>
  </si>
  <si>
    <t>Medir la percepción de los contratistas de la territorial, mediante la aplicación de una encuesta EPSC y desarrollo de su formulario digital, donde permita calcular el nivel de satisfacción respecto a la calidad y la atención el servicio recibido en cada uno de los procesos de la entidad, durante la ejecución del contrato.</t>
  </si>
  <si>
    <t xml:space="preserve">Formulario aplicado de la EPSC en fisico </t>
  </si>
  <si>
    <t>Diseño de la herramienta digital de EPSC</t>
  </si>
  <si>
    <t>Registros de desarrollo tecnológico de la herramienta  EPSC</t>
  </si>
  <si>
    <t>Documento de concepto del experto,  sobre la viabilidad de la aplicación de la herramienta para EPSC</t>
  </si>
  <si>
    <t xml:space="preserve">Registros de funcionalidad y resultados de la EPSC </t>
  </si>
  <si>
    <t xml:space="preserve">Realización de 3 sesiones de capacitación que se dictarán a los estudiantes de ultimo año de medicina, con lo cual se pretende mejorar el entendimiento y diligenciamiento de los registros pertenecientes a EEVV. </t>
  </si>
  <si>
    <t>Plan Estratégico Institucional 2019-2022</t>
  </si>
  <si>
    <t>14. Gestión del conocimiento y la innovación</t>
  </si>
  <si>
    <t>Realizar tres (3) capacitaciones a los estudiantes de ultimo año de  medicina para contribuir al mejoramiento de la calidad de la información de los Certificados de defunción, en cuanto a la correcta asignación de la causa de la defunción.</t>
  </si>
  <si>
    <t xml:space="preserve">Oficio o acta de reunion con el Comité de Salud de Estadisticas Vitales </t>
  </si>
  <si>
    <t xml:space="preserve">Autorización de las universidades para la realización  de las capacitaciones </t>
  </si>
  <si>
    <t xml:space="preserve">Registros de la realización de los 3 eventos catedráticos </t>
  </si>
  <si>
    <t xml:space="preserve">Suscripción de 3 convenios de cooperación con Universidades en  los departamentos de influencia de la Dirección Territorial, con lo cual se pretende crear espacios de cooperación institucional que brinden a las partes beneficios de caraacter misional y operativo </t>
  </si>
  <si>
    <t xml:space="preserve">Suscribir 3 convenios de cooperación  institucional con las Universidades de los departamentos de influencia de la Dirección Territorial Noroccidente </t>
  </si>
  <si>
    <t xml:space="preserve">Registro de las negociaciones para definir el alcance y acuerdos de cooperación institucional  </t>
  </si>
  <si>
    <t>3 Convenios de Cooperacion Institucional  firmados y legalizados</t>
  </si>
  <si>
    <t>Dirección Territorial Sur Occidental - Cali</t>
  </si>
  <si>
    <t>Cronogramas</t>
  </si>
  <si>
    <t>Directorios de fuentes a invitar</t>
  </si>
  <si>
    <t>Mejorar el acompañamiento y asesoria a las fuentes anuales economicas</t>
  </si>
  <si>
    <t>Encuesta de satisfacción de las fuentes de las operaciones estadísticas económicas anuales</t>
  </si>
  <si>
    <t xml:space="preserve">Enviar la encuesta de satisfaccion a las fuentes de las operaciones estadísticas económicas </t>
  </si>
  <si>
    <t>Registros de seguimiento al diligenciamiento de la encuesta</t>
  </si>
  <si>
    <t>Informe final de los resultados obtenidos</t>
  </si>
  <si>
    <t>Dirección Territorial Centro Oriente - Bucaramanga</t>
  </si>
  <si>
    <t>Realizar dos (2) memorandos de entendimiento con Instituciones Educativas en el territorio para fomentar la consulta especializada.</t>
  </si>
  <si>
    <t>7 Comunicaciones Oficiales enviadas a las endidades educativas</t>
  </si>
  <si>
    <t>14 Registros de visitas a las universidades</t>
  </si>
  <si>
    <t>Acuerdos con las universidades firmados</t>
  </si>
  <si>
    <t>Con la planeación y ejecución de los talleres de intercambio propuestos se aporta a la sensibilización de los funcionarios de la entidad respecto al cumplimiento de los objetivos en relación a la misión del DANE.</t>
  </si>
  <si>
    <t>Realizar seis (6) talleres de intercambio de conocimiento relacionado con los objetivos de cada grupo de trabajo y aumentar la cultura estadística sobre los resultados de las investigaciones del DANE.</t>
  </si>
  <si>
    <t>Registros de 3 Talleres de sensabilización e intercambios de conocimiento entre los GIT que conforma la Territorial.</t>
  </si>
  <si>
    <t>Registros de 3 Talleres de socilaizacion de resultados de investigaciones del DANE.</t>
  </si>
  <si>
    <t>A través de los entrenamientos y talleres planeados para el cumplimiento de esta meta, se fortalece de forma integral los conocimientos de los contratistas y funcionario de la territorial, desde el acceso a la información, hasta el uso de la misma.</t>
  </si>
  <si>
    <t xml:space="preserve">Realizar cuatro (4) sensibilizaciones y socializar al interior de los contratistas la oferta de información estadística que publica el DANE en los resultados de los Indicadores y Boletines </t>
  </si>
  <si>
    <t>Registros de 4 entrenamientos de Fortalecimiento, acceso y uso de la información Estadística producida por el DANE a los  contratistas de la Territorial.</t>
  </si>
  <si>
    <t>Registros de 4 talleres de Fortalecimiento, acceso y uso de la información Estadística producida por el DANE a los  contratistas de la Territorial,</t>
  </si>
  <si>
    <t>Secretaría General - Área Gestión Administrativa</t>
  </si>
  <si>
    <t xml:space="preserve">Contribuir al adecuado manejo de la documentación institucional que general el DANE, en cada etapa del ciclo vital, en términos de relevancia, pertinencia y conservación, lo cual permite fortalecer la memoria institucional de la entidad. </t>
  </si>
  <si>
    <t>Otro</t>
  </si>
  <si>
    <t>Plan Institucional de Archivos de la Entidad PINAR</t>
  </si>
  <si>
    <t>Programa de Gestion Documental - PGD</t>
  </si>
  <si>
    <t>10. Gestión documental</t>
  </si>
  <si>
    <t>Presentar propuesta de Tablas de Retención Documental para aprobación del Comité Institucional de Gestión y Desempeño - CIGD</t>
  </si>
  <si>
    <t>Documento de trabajo con el levantamiento de información de tipos documentales</t>
  </si>
  <si>
    <t>Documento de propuesta de TRD por areas funcionales.</t>
  </si>
  <si>
    <t>Presentacion de propuesta ante el Comité Institucional de Gestión y Desempeño para aprobación</t>
  </si>
  <si>
    <t>Contribuir al adecuado manejo de la documentación institucional que general el DANE, en cada etapa del ciclo vital, en términos de relevancia, pertinencia y conservación, lo cual permite fortalecer la memoria institucional de la entidad.</t>
  </si>
  <si>
    <t>Elaborar y actualizar tres (3) Instrumentos Archivísticos</t>
  </si>
  <si>
    <t>Documento de diagnostico Integral de archivos</t>
  </si>
  <si>
    <t>Documento de propuesta de tres Instrumentos Archivisticos</t>
  </si>
  <si>
    <t>Presentación y/o envío de propuesta ante el Comité Institucional de Gestión y Desempeño - CIGD</t>
  </si>
  <si>
    <t>Contribuir con el bienestar de los funcionarios, colaboradores y usuarios del DANE, en materia de infraestructura de manera cómoda, eficiente y agradable en atención a las necesidades identificadas y misionalidad de la entidad.</t>
  </si>
  <si>
    <t>Plan de Gestión Ambiental</t>
  </si>
  <si>
    <t>Plan de Infraestructura</t>
  </si>
  <si>
    <t xml:space="preserve">Realizar el mantenimiento de la infraestructura y acondicionamiento de espacios físicos a nivel nacional para el desarrollo de actividades misionales </t>
  </si>
  <si>
    <t>Matriz de necesidades de mantenimiento y acondicionamiento de la infraestructura a nivel nacional</t>
  </si>
  <si>
    <t>Plan de infraestructura (mantenimiento y acondicionamiento) para su ejecución acorde a los recursos asignados</t>
  </si>
  <si>
    <t xml:space="preserve">Dos (2) cuadros de seguimiento a la ejecución de los recursos asignados </t>
  </si>
  <si>
    <t>Secretaría General - Área Control Interno Disciplinario</t>
  </si>
  <si>
    <t>Fortalecimiento en el desarrollo de las competencias y habilidades de los servidores públicos, en el buen ejercicio de la función pública.</t>
  </si>
  <si>
    <t xml:space="preserve">  Diseñar un observatorio que permita identificar, medir y analizar las conductas de los servidores públicos del DANE en el ejercicio de la función pública, para prevenir la corrupción, promover la transparencia y contribuir con la efectividad de los principios y fines del Estado.</t>
  </si>
  <si>
    <t>Documento de gestión que identifique  las conductas más frecuentes asociadas a la Transparencia, Integridad e incidencia disciplinaria en el ejercicio de la función pública de  la Entidad.</t>
  </si>
  <si>
    <t>Registros de la socialización a los funcionarios de la entidad sobre los resultados del Observatorio</t>
  </si>
  <si>
    <t>Secretaría General - Área Financiera</t>
  </si>
  <si>
    <t>indirecto</t>
  </si>
  <si>
    <t>El control y seguimiento a los procesos financieros de los proyectos u operaciones estadísticas del DANE,  contribuye al mejoramiento y fortalecimiento en la planeación, ejecución y cierre.</t>
  </si>
  <si>
    <t>Realizar control y seguimiento a los procesos financieros para el cumplimiento de las etapas del Censo Económico (Conteo, Censo Experimental y Operativo Censal)</t>
  </si>
  <si>
    <t>Registros de 4 Mesas de Trabajo para determinar  actividades, cronograma,   y seguimiento de la concertaión de compromisos en desarrollo del proyecto Censo Económico.</t>
  </si>
  <si>
    <t>11 Informes Financieros según ejecución del Censo Económico.</t>
  </si>
  <si>
    <t>Secretaría General - Área Gestión de Compras Públicas</t>
  </si>
  <si>
    <t>Las jornadas de capacitación en el ámbito de contratación generan un conocimiento a los trabajadores de la entidad que contribuye en el aumento en el resultado de la Dimensión de Talento Humano del MIPG</t>
  </si>
  <si>
    <t>Socializar el  proceso de gestión contractual con enlaces  para responder dudas frente a la contratación pública</t>
  </si>
  <si>
    <t>Registros de 10 Jornadas de socialización del  proceso de gestión contractual con enlaces DANE Central</t>
  </si>
  <si>
    <t>Registros de 4 Jornadas de socialización, una cada trimestre,  del  proceso de gestión contractual con Direcciones Territoriales</t>
  </si>
  <si>
    <t>Plan Anual de Adqiusiciones</t>
  </si>
  <si>
    <t>Definir de forma adecuada los lineamientos de los montos de transporte y modalidades para el personal operativo de la entidad contribuye en que las operaciones estadísticas se den con atributos de relevancia, oportunidad, exactitud y precisión fortalecidos.</t>
  </si>
  <si>
    <t>Definir y actualizar los lineamientos  de los montos de transporte y modalidades para personal operativo, en respuesta a las  necesidades identificadas por el GIT Área Lógistica y producción de información</t>
  </si>
  <si>
    <t>Registros de 6 Mesas de  trabajo  con GIT Área Lógistica y producción de información, Direcciones  Territoriales, Secretaría  General  y Subdirección para el  ajuste  de la  resolución de transporte para contratos personal operativo y la estructuración de los lineamientos para un proceso de selección transporte especial por territorial para operativos.</t>
  </si>
  <si>
    <t xml:space="preserve">Resolución actualizada de los montos de transporte para los operativos. </t>
  </si>
  <si>
    <t>Documento con lineamientos proceso de selección transporte especial por territorial para operativos. Plan piloto.</t>
  </si>
  <si>
    <t>Los manuales de contratación y supervisión generan lineamientos en materia de contratación para la entidad, lo cual contribuye en el aumento en el resultado de la Dimensión de Talento Humano del MIPG</t>
  </si>
  <si>
    <t>La creación del Comité de Estructuración de Procesos de Selección permitirá un mejor desarrollo en los procesos de la Entidad, contribuyendo en que las operaciones estadísticas fortalezcan los atributos de relevancia, oportunidad, exactitud y precisión.</t>
  </si>
  <si>
    <t xml:space="preserve">Crear el Comité de Estructuración de procesos de selección. </t>
  </si>
  <si>
    <t xml:space="preserve">Documento que define  los integrantes y responsabilidades del Comité de  Estructuración </t>
  </si>
  <si>
    <t xml:space="preserve">Documento con las directrices acerca del funcionamiento del Comité de  Estructuración </t>
  </si>
  <si>
    <t>Registros de socialización del Comité de  Estructuración y publicación de documento con directrices</t>
  </si>
  <si>
    <t>Secretaría General - Área Gestión Humana</t>
  </si>
  <si>
    <t>Plan Estratégico de Talento Humano</t>
  </si>
  <si>
    <t>3. Talento humano</t>
  </si>
  <si>
    <t>Registros de publicación de las Normas de Certificación Laboral (NCL) a certificar</t>
  </si>
  <si>
    <t>Documento de formalización para el acompañamiento del SENA en la certificación de competencias laborales.</t>
  </si>
  <si>
    <t>Registros de difusión del proceso de certificación</t>
  </si>
  <si>
    <t>Certificados entregados</t>
  </si>
  <si>
    <t>El desarrollo del aplicativo para reemplazar el registro de asistencia manual, permitirá contar  con registros organizados de las actividades en información sistematizada por lo tanto contribuir con la organización de la información de gestión humana, que de manera simultánea aumentará el resultado de la Dimensión del Talento Humano.</t>
  </si>
  <si>
    <t>Plan de Incentivos Institucionales</t>
  </si>
  <si>
    <t>Plan de Trabajo Anual en Seguridad y Salud en el Trabajo</t>
  </si>
  <si>
    <t>Desarrollar un (1) aplicativo para reemplazar el registro de asistencia manual que permita mejorar el control de asistencia a las actividades de capacitación, bienestar e incentivos, entre otros.</t>
  </si>
  <si>
    <t>Adquirir el sistema de información de la planta de personal del DANE para la administración de la nómina (PERNO), permitirá tramitar la nómina y llevar los registros estadísticos correspondientes, lo cual fortalecerá el resultado de la  de la Dimensión de Talento Humano del MIPG</t>
  </si>
  <si>
    <t>Adquirir el sistema de información de la planta de personal del DANE para la administración de la nómina (PERNO)</t>
  </si>
  <si>
    <t xml:space="preserve">Documento con identificación de necesidades técnicas y funcionales </t>
  </si>
  <si>
    <t xml:space="preserve">Estudios previos para la adquisición de la solución tecnológica y estudio de mercado </t>
  </si>
  <si>
    <t>Registro del proceso de adjudicación para la adquisición del sistema de administración de nómina.(nuevo software)</t>
  </si>
  <si>
    <t>Registros de implementación del nuevo software</t>
  </si>
  <si>
    <t>Registros de liquidación de la nómina en paralelo.</t>
  </si>
  <si>
    <t>Actualizar el sistema de evaluación de Gerentes Públicos, de acuerdo con los lineamientos establecidos por el DAFP</t>
  </si>
  <si>
    <t xml:space="preserve">Registros de diseño del instrumento de evaluacion </t>
  </si>
  <si>
    <t>Registros de socialización a Evaluados y Evaluadores</t>
  </si>
  <si>
    <t>Realizar el proceso de provisión de empleo de acuerdo a las necesidades del servicio, por ser una variable que representa el salario emocional de los servidores, permitirá fortalecer el resultado de la medición del clima organizacional y por consiguiente el aumento el aumento de la Dimensión del resultado del talento humano.</t>
  </si>
  <si>
    <t>Plan de Previsión de Recursos Humanos</t>
  </si>
  <si>
    <t>Plan Anual de Vacantes</t>
  </si>
  <si>
    <t>Realizar capacitación en temas misionales para responder a las solicitudes TASC</t>
  </si>
  <si>
    <t>Registros de elaboración de los requerimientos técnicos para contratación de la capacitación.</t>
  </si>
  <si>
    <t>Registros de la realización de la contratación para la capacitación</t>
  </si>
  <si>
    <t>Registros del desarrollo de las capacitaciones contratadas</t>
  </si>
  <si>
    <t>Área de Logística y Producción Estadística</t>
  </si>
  <si>
    <t>El adecuado control de los costos de las operaciones estadísticas, contribuirá a mejorar la asignación de recursos; para el desempeño logístico, y la calidad de los resultados.</t>
  </si>
  <si>
    <t>Documento de requerimiento</t>
  </si>
  <si>
    <t>Requerimiento con especificaciones</t>
  </si>
  <si>
    <t>El rediseño de la GEIH permitirá una mejora de la calidad y cobertura de la información recolectada</t>
  </si>
  <si>
    <t>Rediseñar la operación de la GEIH con la actualización del marco muestral de 2018 e incluir preguntas de enfoque de género y discapacidad</t>
  </si>
  <si>
    <t>Informe de prueba piloto</t>
  </si>
  <si>
    <t>Informe de experimentos</t>
  </si>
  <si>
    <t>La mejora del sistema de captura de la información en la página de la operación PVPLVA</t>
  </si>
  <si>
    <t>Realizar la propuesta de mejora del proceso de captura de información de las paginas web de la PVPLVA, definir el proceso de recolección de información e inclusión de la base en la investigación)</t>
  </si>
  <si>
    <t>Información recolectada y evaluación</t>
  </si>
  <si>
    <t>Base de datos de la investigación</t>
  </si>
  <si>
    <t>Contar con los aplicativos web para las operaciones IIOC,CHV y FIVI ayudará a mejorar la calidad de la información recolectada.</t>
  </si>
  <si>
    <t>Diseñar y desarrollar las especificaciones de validación y consistencia para aplicativos web IIOC,CHV y FIVI</t>
  </si>
  <si>
    <t>Documento de especificaciones de validación y consistencia</t>
  </si>
  <si>
    <t>La mejora de los aplicativos de las encuestas económicas ayudará a mejorar la calidad de la información recolectada</t>
  </si>
  <si>
    <t>Diseñar y realizar especificaciones para la mejora de los aplicativos de las encuestas económicas</t>
  </si>
  <si>
    <t>Documento de diagnóstico de la funcionalidad de los aplicativos de encuestas</t>
  </si>
  <si>
    <t>Documento de propuesta de mejora</t>
  </si>
  <si>
    <t>La implementación del módulo de novedades en las encuestas sociales, contribuirá a la mejora de la cobertura de las operaciones</t>
  </si>
  <si>
    <t>Entregar el diseño y las especificaciones del módulo web de novedades operativas para que sea implementado por el área de sistemas en las encuestas sociales.</t>
  </si>
  <si>
    <t>Acta de conclusiones según diagnóstico de las necesidades a implementar</t>
  </si>
  <si>
    <t>Entrega de documento con el diseño de las especificaciones necesarias</t>
  </si>
  <si>
    <t>La mejora de los aplicativos para la operación de SIPSA en cuanto a la validación y captura, permitirán la mejora de la calidad, oportunidad y seguimiento a la cobertura de la operación.</t>
  </si>
  <si>
    <t>Diseñar las especificaciones de  seguimiento a la cobertura, validaciones en cuanto a precios, variaciones y medidas de tendencia central en el aplicativo de SIPSA según la información recolectada en campo</t>
  </si>
  <si>
    <t>Acta de conclusiones según diagnostico de las necesidades a implementar</t>
  </si>
  <si>
    <t>El desarrollo de una herramienta que brinde las alertas operativas a nivel de cobertura y oportunidad y el seguimiento temático que nos de tranquilidad en la calidad de la recolección de información</t>
  </si>
  <si>
    <t>Formato de pruebas de funcionalidad</t>
  </si>
  <si>
    <t>La implementación en los aplicativos para el CE de un módulo de análisis que permita  la validación a nivel  de COM, permitirán la mejora de la calidad y cobertura de la operación.</t>
  </si>
  <si>
    <t>Matriz de requerimientos para CE</t>
  </si>
  <si>
    <t>Entrega de Documento Diseño Operativo CE</t>
  </si>
  <si>
    <t>La implementación de herramientas de monitoreo, contribuye al  seguimiento de los procesos que soportan la logística y producción de información. La mejora en el aprendizaje, aumenta la capacidad técnica de quienes participan en los operativos de campo.</t>
  </si>
  <si>
    <t>Diagnóstico y definición de alcance</t>
  </si>
  <si>
    <t>Propuesta de control y monitoreo</t>
  </si>
  <si>
    <t>Informe Piloto</t>
  </si>
  <si>
    <t>FONDANE</t>
  </si>
  <si>
    <t>Facilitar las agendas de fortalecimiento de la capacidad de producción de información estadística de las entidades del SEN</t>
  </si>
  <si>
    <t>Diez (10)  convenios  de cobertura nacional y territorial en el marco de las necesidades del SEN</t>
  </si>
  <si>
    <t>OBJETIVO O ESTRATÉGIA DEL PLAN ESTRATÉGICO INSTITUCIONAL</t>
  </si>
  <si>
    <t>Capacidad metodológica.</t>
  </si>
  <si>
    <t>Articular la producción de la información estadística a nivel nacional.</t>
  </si>
  <si>
    <t>Cambio Cultural.</t>
  </si>
  <si>
    <t>Gestión pública admirable.</t>
  </si>
  <si>
    <t>Accesibilidad.</t>
  </si>
  <si>
    <t>Modernizar la gestión territorial del DANE.</t>
  </si>
  <si>
    <t>Mantener la oportunidad de los operativos de la DT por encima del 96% permite entregar a DANE central las bases de datos a tiempo y con calidad.</t>
  </si>
  <si>
    <t>Sensibilizar a las fuentes contribuye a mejorar la calidad y oportunidad de las operaciones estadísticas</t>
  </si>
  <si>
    <t>Con esta meta la DT busca formas diferentes de  interactuar con algunas instituciones educativas</t>
  </si>
  <si>
    <t>Fomentar el uso de la información estadística en la toma de decisiones públicas y privadas</t>
  </si>
  <si>
    <t>Mejorar el bienestar, las competencias y las habilidades de los servidores.</t>
  </si>
  <si>
    <t>Contar con una proyecto tipo para la planificación estadística territorial, permitirá fortalecer el Plan Estadístico Nacional realizado por el DANE y en consecuencia el Inventario de operaciones estadísticas a nivel nacional para el uso e registros administrativo territoriales</t>
  </si>
  <si>
    <t>la calidad estadística en procesos y resultados" del PEI, teniendo en cuenta que la reformulación de los proyectos de inversión busca valorar y replantear las actividades y productos vigentes y de esa forma fortalecer los atributos de relevancia y oportunidad de los procesos y resultados de las operaciones estadísticas.</t>
  </si>
  <si>
    <t>Por medio de esta herramienta y de la propuesta que se entregará a final de año de articulación de los intrumentos de planeación 2021, la Oficina Asesora de Planeación aporta al cumplimiento del PEI estableciendo y socializancdo los lineamientos necesarios para que todas las áreas formulen sus metas anuales en torno a la misión y a la visión de la entidad.</t>
  </si>
  <si>
    <t xml:space="preserve"> Ejecutar y controlar las pruebas y  esquemas operativos del Censo Económico experimental </t>
  </si>
  <si>
    <t>Generar las especificaciones  operativas y presupuestales para alimentar el sistema de costos de las operaciones estadísticas del DANE.</t>
  </si>
  <si>
    <t>Diseñar los  esquemas preliminares del operativos del Censo económico</t>
  </si>
  <si>
    <t>Socializar a todas las fuentes anuales del sector economico el sitio virtual de las conferencias inaugurales  para sensibilizar a los representantes de las empresas y personas que reportan la información al DANE sobre la importancia de sus datos a través de los resultados y perspectivas que muestran las principales características y el comportamiento de los sectores económicos en Colombia.</t>
  </si>
  <si>
    <t>Ayuda de memoria con la conformación del equipo de trabajo interno y asesor del observatorio de las conductas de los servidores públicos del DANE.</t>
  </si>
  <si>
    <t>Documento que establezca las directrices para el funcionamiento y actividades a ejecutar en el observatorio.</t>
  </si>
  <si>
    <t>Actualmente se avaló el gasto coriente a utilizar, las canasta de alimentos, el coeficiente de orshansky y la inclusión de las comidas preparadas por fuera del hogar. Está pendiente la valoración final de las canastas.</t>
  </si>
  <si>
    <t>Se actualizó la serie de pobreza extrema con las canastas anteriores. Está pendiente actualizar la serie de monetaria cuando se reciba el deflactor.</t>
  </si>
  <si>
    <t>Ya se adelantó la imputación de ingresos del año 2019 y la construcción del ingreso corriente per cápita de la UG. Está pendiente el valor de las líneas para continuar con el proceso de estimación de incidencias</t>
  </si>
  <si>
    <t>Se han realizado so comités de expertos correspondientes en el primer trimestre con un avance de la revisión de 4 de las 5 dimensiones del IPM.</t>
  </si>
  <si>
    <t>Este proceso avanzará una vez se cierre la revisión de dimensiones actuales y se inicie la revisión de nuevas dimensiones</t>
  </si>
  <si>
    <t xml:space="preserve">Avance esperado para otro trimestre </t>
  </si>
  <si>
    <t>A la fecha de corte. No se han generado cálculos definitivos para los indicadores Priorizados para 2020. Los avances respecto a la producción de indicadores responderá a las actividades y fechas establecidas en sus respectivos planes de trabajo. En este sentido, desde el mes de Febrero mes de febrero se lleva el control de los  avances y evidencias de gestión del grupo ODS en el systema44, con el fin de mantener el detalle de los encuentros interinstitucionales, y entre el GIT y las agencias custodias de los indicadores.
Adicionalmente, se esta llevando a cabo el desarrollo de un tablero de seguimiento a los indicadores que recopile los progresos y encuentros semanales desarrollados.</t>
  </si>
  <si>
    <t>A la fecha no se cuenta con una estrategia definitiva orientada a la difusión de los ODS. En parte, desde el Grupo ODS se ha avanzado en la revisión general de literatura sobre ética del cuidado y Desarrollo Sostenible, lo cual permitirá construir el hilo narrativo  que se espera comunicar al interior de la entidad. El desarrollo de esta estrategia debe ser armónico con la construcción de la estrategia de comunicación interna del DANE, la cual esta siendo adelantada por la Dirección de Difusión y Comunicación -DICE, sin embargo, aún DICE no ha remitido una versión adelantada de dicha estrategia, sobre la cual se pueda ir avanzando en la construcción de acciones para la difusión de los ODS. Se espera tener una primera propuesta para el final del primer semestre</t>
  </si>
  <si>
    <t>La ejecución de la estrategia de difusión depende de su definición, por cuanto no se han realizado las piezas comunicativas, ni publicaciones relacionadas. De igual manera, dadas las condiciones de aislamiento decretadas como medida preventiva contra el COVID-19, y la aplicación de la modalidad de teletrabajo a la mayoría del personal del DANE, se estima pertinente aplazar las actividades comunicativas y de sensibilización.</t>
  </si>
  <si>
    <t>Se desarrolló en su totalidad y en los tiempos programados</t>
  </si>
  <si>
    <t>Se realizó la revisión de la información junto con proyección de tablas de salida, documento propuesta y propuesta visual alineada a las recomendaciones del manual de imagen visual de la entidad.</t>
  </si>
  <si>
    <t xml:space="preserve">Se elaboró el documento de compilación de indicadores para el "Perfil de Género: Mujeres y Hombres" en conjunto con ONU Mujeres Colombia. Ya se cuenta con una primera  versión del documento, el cual se encuenrta en ajustes para construir su vesión final. </t>
  </si>
  <si>
    <t>El grupo de pobreza ha avanzado en el diseño metodológico de las neuvas líneas. Se han presentado los avances en el Comité de expertos y han sido avalados: conformación del gasto corriente, la población de referencia, las canasta de alimentos básicas para urbano y rural, y el coeficiente de Orshansky. Se aprobó la inclusión de las comidas preparadas fuera y la revisión de valores extrenmos en cantidades que está siendo revisada por el GIT pobreza actualmente. De manera adicional, se presentó el deflactor de precios de la canasta de pobreza extrema MESEP y el Comité está de acuerdo con la metodología utilizada.</t>
  </si>
  <si>
    <t>El grupo de pobreza avanzó con el rediseño metodológico, que ha sido presentado en el Comité de expertos. Ya se revisaron 4 de las 5 dimensiones del IPM y 11 de los 15 indicadores. Posterior a ello se dará inicio con la fase de inclusión de nuevos indicadores.</t>
  </si>
  <si>
    <t xml:space="preserve">El grupo ODS definió conjuntamente en el mes de enero la matriz con los indicadores priorizados para el trabajo 2020, a partir de la definición y aplicación de criterios previos. 
En la actualidad Colombia produce 93 de los 244 indicadores (contado los indicadores repetidos) para medir su avance hacia el cumplimiento de la agenda 2030. Es requerido que el DANE como coordinador del SEN lidere un trabajo conjunto con otros actores para garantizar la producción de aquellas mediciones aún no son calculadas en el marco del seguimiento a los ODS </t>
  </si>
  <si>
    <t xml:space="preserve"> Entre enero y febrero se llevó a cabo una revisión de literatura para identificar ejercicios o investigaciones previas orientadas a medir la calidad en los indicadores. Posteriormente, entre febrero y marzo se definieron algunos criterios  y atributos de calidad de los indicadores, y se preparó un primer borrador del diseño de la auditoría, este fue enviado a los diferentes miembros del GIT-ODS para recibir retroalimentación.
Con este ejercicio piloto se espera aportar a la evaluación de los datos producidos para el seguimiento de la agenda 2030, promoviendo de esta forma, prácticas adecuadas que aumenten la confianza, la exactitud, la disponibilidad, la oportunidad y comparabilidad de los indicadores ODS.</t>
  </si>
  <si>
    <t>El grupo ODS definió conjuntamente en el mes de enero la matriz con los indicadores priorizados para el trabajo 2020, a partir de la definición y aplicación de criterios previos. 
En la actualidad Colombia produce 93 de los 244 indicadores (contado los indicadores repetidos) para medir su avance hacia el cumplimiento de la agenda 2030. Es requerido que el DANE como coordinador del SEN lidere un trabajo conjunto con otros actores para garantizar la producción de aquellas mediciones aún no son calculadas en el marco del seguimiento a los ODS</t>
  </si>
  <si>
    <t xml:space="preserve">A la fecha se han realizado reuniones internas con los responsables para establecer responsabilidades particulares en la elaboración del documento.
Con el marco estratégico para integrar el uso de nuevas fuentes de información (no tradicionales) en la producción de estadísticas oficiales, se busca agrupar bajo un mismo objetivo todas las iniciativas y proyectos emprendidos por las áreas del DANE en este tema; garantizando que las acciones desarrolladas contribuyan a la producción de mediciones para el desarrollo sostenible, incluido el seguimiento a la Agenda 2030, y redunden en la generación de nuevas y mejores estadísticas. De esta manera se espera también asegurar una inversión inteligente de los recursos destinados a estas actividades, reorganizar el trabajo interno, establecer directrices claras y mantener una documentación de las acciones.   </t>
  </si>
  <si>
    <t>Durante el primer trimestre del año, se avanzo en la construcción de la matriz que servirá como base para los ejercicios de cálculo; y en la cual se compilan las series de datos para cada indicador ODS del marco de seguimiento nacional, así como las metas trazadas para 2018 y 2030. De igual manera, como parte del ejercicio la matriz incluye un primer paso de estandarización.
La construcción del índice sintético permitirá contar con un medición integral del avance de Colombia hacia el cumplimento de las metas ODS, así como también permitirá evidenciar las brechas que se mantienen respecto a las metas proyectadas a 2030. Con estas nuevas mediciones se espera facilitar el trabajo de seguimiento y monitoreo de las entidades lideres de política hacia el cumplimiento de los ODS.</t>
  </si>
  <si>
    <t>A la fecha no se cuenta con una estrategia definida para la difusión de los ODS, en la medida que esta debe articularse con la estrategia general de comunicación interna del DANE; la cual se encuentra bajo construcción de DICE. Sin embargo se ha realizado una revisión previa de literatura sobre los dos enfoques claves que introducirá la narrativa de comunicación, y se espera generar una propuesta inicial al final del primer semestre. 
En este sentido, y hasta tanto no se cuente con una estrategia acordada entre DICE y el GIT ODS, no se procederá a publicar los contenidos comunicativos, lo cual también aplica hasta una vez superada la contingencia institucional por el COVID-19</t>
  </si>
  <si>
    <t>Como punto de partida para el diseño y desarrollo del micrositio, se realizó la revisión de la información que se espera publicar en el micrositio, para dar paso a una propuesta visual alineada a las recomendaciones del manual de imágen visual de la entidad.  La propuesta visual ha sido enviada al área de sistemas para determinar su viabilidad técnica, pero debido a la emergencia sanitaria decretada en el país, no se ha podido dar avance al análisis de requerimientos y ajustes de diseño. La propuesta visual  permite contar con una estructura clara de los desarrollos en términos de programación que se se deben adelantar para el prototipo funcional del micrositio.</t>
  </si>
  <si>
    <t xml:space="preserve">Con respecto al Documento de compilación de indicadores para el "Perfil de Género: Mujeres y Hombres" se revisó una primer versión del borrador al final del mes de febrero. La  Versión final del "Perfil de Género: Mujeres y Hombres" se tenía programada  para finales del mes de marzo pero debido a la emergencia sanitaria decretada en el país, se aplazó su evento de lanzamiento para finales de mayo, por lo cual, el documento se encuentra en ajustes. </t>
  </si>
  <si>
    <t>Se realizó la Estrategia de relacionamiento con fuentes de información de las encuestas sociales.</t>
  </si>
  <si>
    <t xml:space="preserve">Se inició con la implementación de la estrategia de relacionamiento a través del rol transversal sensibilizador y articulado con el equipo operativo.
Se realizaron jornadas de aprendizaje dirigidas al equipo operativo de diferentes encuestas sociales.
Se realizó el diseño de contenidos para las piezas de sensibilización.
</t>
  </si>
  <si>
    <t>Documento con los lineamientos, objetivos y propósitos del esquema de aprendizaje con los grupos operativos.</t>
  </si>
  <si>
    <t>Se realiza la propuesta metodológica del esquema de aprendizaje de Censo Económico (documento en construcción).</t>
  </si>
  <si>
    <t>No se ha iniciado con el desarrollo de esta actividad, la cuál será ejecuta a partir del segundo trimestre del 2020.</t>
  </si>
  <si>
    <t xml:space="preserve">Se hizo la recolección de definición de elementos de visualización de datos. </t>
  </si>
  <si>
    <t xml:space="preserve">Se creó el borrador del Manual de buenas prácticas. </t>
  </si>
  <si>
    <t>No se ha iniciado con el desarrollo de esta actividad, la cuál será ejecuta para el segundo trimestre del 2020.</t>
  </si>
  <si>
    <t xml:space="preserve">
Maquetación. Análisis de propuesta y definición de requerimientos de narrativa. </t>
  </si>
  <si>
    <t>Estructuración. Diseño y desarrollo  del visor.</t>
  </si>
  <si>
    <t xml:space="preserve">Mantenimiento. Actualización de la información de las encuestas que tienen relacionadas con turismo. </t>
  </si>
  <si>
    <t xml:space="preserve">Se hizo la estrategia de relacionamiento y comunicación. </t>
  </si>
  <si>
    <t>Se hizo la suscripción del memorando de entendimiento 002 de 2020 para la apertura del centro de datos en la Universidad Juan N. Corpas.</t>
  </si>
  <si>
    <t>Se hizo el análisis de la situación de la comunicación interna en el DANE, se adjunta matriz de diagnostico.</t>
  </si>
  <si>
    <t>Se realizaron las propuestas de los dilemas y con base en ello se realizaran las piezas audiovisuales.</t>
  </si>
  <si>
    <t>Se elaboró borrador de protocolo para el banco de imágenes del DANE (documento adjunto en pdf), la publicación del documento se realizará en el segundo trimestre.</t>
  </si>
  <si>
    <t>En el programa LIGHTROOM se ha iniciado la selección final, etiquetado y arreglo general de las fotografías, con los siguientes avances:
1 Catálogo: Censos
1 Carpeta: Censo 2005,
13 subcarpetas clasificadas por departamentos,
440 fotos etiquetadas con los siguientes conceptos:
- Palabras claves que definen año, lugar, orientación foto, actividad, temática, encuesta, edad, género, adicionales
- Clasificación de una estrella para figuras públicas
- Ocho categorías inteligentes: por temática (Económica, Sociedad y territorio)
Orientación (Horizontal, Vertical)
Dane administrativo
Dane eventos internos
Dane eventos externos</t>
  </si>
  <si>
    <t>Se hace la recopilación de diferentes de 20.310 fotos, de las cuales han sido clasificadas en tres carpetas principales. 
- DANE
- TEMATICAS
- VARIOS</t>
  </si>
  <si>
    <t>DIMCE realizó la propuesta metodológica del esquema de aprendizaje para todas las operaciones estaditicas, en eespecifico de Censo Económico, no se ha culminado el documento definitivo. Con base en esto se implementará la estrategia con los grupos operativos. 
UBICACIÓN ANEXOS: EVIDENCIA_DIMCE_ITEM 13</t>
  </si>
  <si>
    <t>El GIT Comunicación Visual y Diseño de DIMCE, desde el mes de enero y durante el trimestre hizo la recolección de definición de elementos de visualización de datos, para lo cual se hicieron 6 propuestas (documentos adjuntos), con la siguiente información: 
• Definición de la visualización de datos.
• Aplicaciones
• 6 buenas prácticas para la visualización de datos
• Referentes gráficos de visualización de datos
Con base en estos documentos se inicia la construcción del Manual de Buenas Practicas (se encuentra en correcciones), el cual se entregará y publicará en la pagina web del DANE en el segundo trimestre.
UBICACIÓN ANEXOS: EVIDENCIA_DIMCE_ITEM 14</t>
  </si>
  <si>
    <t>Se creó el Grupo de Gobierno Digital
que tendrá dentro de sus objetivos reunirse de forma continua para abordar los temas de la agenda PETI así como hacer seguimiento a las demás actividades fundamentales en el camino hacia la transformación tecnológica de la Entidad.</t>
  </si>
  <si>
    <t>Se definieron bajo el modelo Canvas el servicio de Sistemas de Información de la Entidad. Este modelo es esencial para definir los niveles de servicio porque permite ara analizar y crear modelos de servicio de forma simplificada. Se visualiza de manera global en un lienzo dividido en los principales aspectos que involucran el servicio y gira entorno a la propuesta de valor que se ofrece.</t>
  </si>
  <si>
    <t>Se realizaron los documentos de validación de requerimientos técnicos y funcionales de para la adquisición del nuevo Sistema de Nómina, que renovará el actual PERNO.</t>
  </si>
  <si>
    <t>Se realizó la contratación de los ingenieros que hacen parte del equipo de trabajo de Censo Económico, se inicio el proceso de levantamiento de los requerimientos técnico del proyecto.</t>
  </si>
  <si>
    <t>Se definieron bajo el modelo Canvas el servicios tecnológicos de la Entidad.  Este modelo es esencial para definir los niveles de servicio porque permite ara analizar y crear modelos de servicio de forma simplificada. Se visualiza de manera global en un lienzo dividido en los principales aspectos que involucran el servicio y gira entorno a la propuesta de valor que se ofrece.</t>
  </si>
  <si>
    <t xml:space="preserve">Conformación de grupo de trabajo de Uso y Apropiación   que tendrá dentro de sus principales actividades formular y desarrollar la estrategia de difusión del PETI entre los servidores de la Entidad. </t>
  </si>
  <si>
    <t>Se elaboro el documento preliminar de la base de Base de Conocimiento para Uso y Apropiación de los Servicios Tecnológicos Core (Conectividad, Red, Centro de Procesamiento de Datos), que permitirá que se apropien los conocimiento en estos temas relevantes para la continuidad de los procesos de plataforma tecnológica.</t>
  </si>
  <si>
    <t>Se realizó la recepción de estadística básica y se construyeron los archivos para el análisis respectivo</t>
  </si>
  <si>
    <t>Se evaluaron los tiempos de recepción de la información</t>
  </si>
  <si>
    <t xml:space="preserve">Se socializó con la fuentes la importancia de disminuir los tiempos de entrega de la información </t>
  </si>
  <si>
    <t>Se adelantó el cálculo respectivo</t>
  </si>
  <si>
    <t>A partir del diseño del plan de trabajo se hicieron aproximaciones al modelo de estimación</t>
  </si>
  <si>
    <t>Se realizaron acercamientos a lo que serán las pruebas de estimación</t>
  </si>
  <si>
    <t>Se empezaron a construir las series de acuerdo a lo establecido en la meta</t>
  </si>
  <si>
    <t>Se hizo una aproximación a la elaboración del cronograma estimado de trabajo, con base en la investigación metodológica</t>
  </si>
  <si>
    <t>Se elaboró el cronograma de trabajo estimado</t>
  </si>
  <si>
    <t>A través de la consulta metodológica se empiezan a diseñar los documentos respectivos que darán cuenta del diseño de esta cuenta</t>
  </si>
  <si>
    <t>Se empieza la fase exploratoria y de construcción de los documentos que soportarán el diseño de las mediciones</t>
  </si>
  <si>
    <t>Se empieza la fase exploratoria que soportará la documentación necesaria para el diseño de esta medición</t>
  </si>
  <si>
    <t>Se construyó la base retropolada</t>
  </si>
  <si>
    <t>Se avanzó en la construcción de la base</t>
  </si>
  <si>
    <t>Se realizó una aproximación a la metodología en versión preliminar</t>
  </si>
  <si>
    <t>Se homologaron los catálogos respectivos</t>
  </si>
  <si>
    <t>La Oficina de Sistemas, a través de su GIT Sistemas de Información Técnica y la conformación de una mesa permanente de trabajo,  definió el según la modelo canvas el proceso de servicio de sistemas de información actividad clave para la definición de los acuerdos de niveles de servicio de los SI Top. Además adelanto la validación de requerimientos para la renovación del PERNO, conformo el equipo de trabajo de Censo Económico y avanzo en los requerimientos técnicos.
Estas actividades se articulan desde el punto de vista de usuario final con   la meta del PEI "Fomentar el uso de la información estadística en la toma de decisiones públicas  y privadas" , desde el punto de vista que la finalidad de los Sistemas de información, como el que se desarrollará para el Censo Económico, están diseñados para suministrar información relevante para el país.</t>
  </si>
  <si>
    <t xml:space="preserve">La Oficina de Sistemas, a través de su GIT Plataforma Tecnológica y la conformación de una mesa permanente de trabajo, definió el según la modelo canvas el proceso de los servicios tecnológicos de la Entidad, actividad fundamental para la definición de los acuerdos de niveles de servicio.                 
Estas actividades se articulan desde el punto de vista de usuario final con   la meta del PEI "Fomentar el uso de la información estadística en la toma de decisiones públicas  y privadas" , debido a que dentro de los servicios de tecnológica se encuentra los de gestión de información , entre los cuales están por ejemplo los servicios de interoperabilidad, </t>
  </si>
  <si>
    <t>La Oficina de Sistemas definió el grupo de trabajo de Uso y apropiación que dentro de sus tareas se encargara de  liderar la estrategia diseñada para la difusión del PETI a nivel institucional. El equipo avanzó en la formulación de la estrategia de difusión del PETI, que incluye actividades de comunicación que permitirán que los servidores conozcan el proceso de transformación de la Entidad y que los proyectos de tecnología de la Entidad estén alineados con los objetivos estratégicos.
Estas actividades se articulan desde el punto de vista del Talento Humano  con la meta del PEI  "Mejorar el bienestar, las competencias y las habilidades de los servidores"  porque en el Plan de difusión del PETI están contempladas actividades que permitirán mejorar las competencias en TI de los Servidores del DANE.</t>
  </si>
  <si>
    <t>Justifique su avance  en un párrafo  en el que indique: ¿Qué hizo?, ¿quien lo hizo?, ¿cómo lo hizo? Y ¿Cuándo lo hizo?
E incluya otro párrafo en el que se evidencie el aporte del área por medio de esta meta al Plan Estratégico Institucional. Especifique el objetivo especifico y/o la estratégia  (Ver https://www.dane.gov.co/index.php/servicios-al-ciudadano/tramites/participacion-ciudadana/planes-institucionales-nvo/planes-institucionales#plan-estrategico-institucional)</t>
  </si>
  <si>
    <t>La Dirección técnica y el grupo de consolidación de cuentas coyunturales, cumplió con el objetivo de reducir el rezago del Indicador de seguimiento a la economía de 5 días, en los tiempos establecidos. por medio de la evaluación de tiempos de recepción de la información, la colaboración de las fuentes internas y externas  y de todo el equipo de trabajo de la Dirección de Síntesis y Cuentas Nacionales para cumplir con los tiempos de entrega al grupo de consolidación. 
la reducción de 5 días en la publicación del indicador es proveer información mas oportuna al país( ministerios, gremios, presidencia de la republica, bancos, universidades) por medio del Indicador de Seguimiento a la Economía el cual es el insumo en muchos casos para las proyecciones de crecimiento económico.</t>
  </si>
  <si>
    <t>El grupo de consolidación de las cuentas coyunturales, realizó diferentes cálculos para la implementación de la desagregación del ISE por actividades (primaria, secundaria y terciaria),  entre el 15 de marzo y el 03 de abril, para generar la publicación de los resultados en el mes abril. La evaluación y análisis realizados a los indicadores para implementar los cálculos, por el método de encadenamiento, basado en la estructura de las cuentas nacionales anuales. La cual se divide por los sectores los cuales son definidos como primario: agricultura y minería, secundario:  Industria y construcción y el terciario: suministro de electricidad, gas, vapor y aire acondicionado; Distribución de agua; evacuación y tratamiento de aguas residuales, gestión de desechos y actividades de saneamiento ambiental, comercio al por mayor y al por menor; reparación de vehículos automotores y motocicletas; transporte y almacenamiento; alojamiento y servicios de comida, información y comunicaciones, actividades financieras y de seguros, actividades inmobiliarias, actividades profesionales, científicas y técnicas; actividades de servicios administrativos y de apoyo, administración pública y defensa; planes de seguridad social de afiliación obligatoria; Educación; actividades de atención de la salud humana y de servicios sociales, actividades artísticas, de entretenimiento y recreación y otras actividades de servicios; actividades de los hogares individuales en calidad de empleadores. Hasta el momento no se ha tenido ningún contratiempo en el desarrollo de los indicadores.</t>
  </si>
  <si>
    <t xml:space="preserve">El grupo de estadísticos de la dirección de síntesis y cuentas nacionales realizó la generación del plan de trabajo, el cual se trabajara por etapas: primero trabajar con la estructura del ISE con el objetivo de calibrar los modelos e indicadores "nuevos" que se apliquen para las estimaciones. En la medida que estos métodos funcionen será recurrirá a una segunda etapa en la cual se implementarán estos métodos a las cuentas trimestrales. De la semana del 16 de marzo  al 31 de marzo: Se realizó una revisión inicial de indicadores mensuales acorde a la estructura del ISE (es el producto de referencia inicial  para identificar indicadores de respuesta rápida), para obtener un inventario de la información recolectada. </t>
  </si>
  <si>
    <t>En este primer trimetre se construyó la serie de los sectores/subsectores institucionales de gobierno (Paula Ramos_ Daniel Rojas), financiero (Solange Tovar_Yamir Correa) e ISFLSH (Astrid velasquez) 2016_1-2019_4 preliminar. Estos datos se construyen a partir de las fuentes de estados financieros para el caso del gobierno y el sector financiero, y las ISFLSH con indicadores indirectos</t>
  </si>
  <si>
    <t xml:space="preserve">La DSCN avanzó en la construcción de un cronograma de trabajo para abordar el diseño de medición de la economía digital en Colombia mediante la exploración bibliográfica de las principales recomendaciones internacionales emanadas de OCDE, Naciones Unidas, CEPAL, el inicio de la revisión de experiencias internacionales de referencia y el análisis del estado de la información estadística asociada a este tema disponible actualmente en el país. </t>
  </si>
  <si>
    <t>Durante el primer trimestre el equipo técnico de las Cuentas Satélites, inició la elaboración del diseño de la Cuenta Satélite de Bioeconomía a través de  tres (3) subproductos. El primero correspondiente al Cronograma de actividades, el segundo al documento de identificación de necesidades bajo los lineamientos del modelo de producción  estadística GSBPM y el tecero referente al documento de diseño, especificamente al avance del diseño temático.</t>
  </si>
  <si>
    <t>Durante el primer trimestre el equipo técnico de las Cuentas Satélites, inició la elaboración del diseño de la Cuenta Satélite de Economía circular a través de  tres (3) subproductos. El primero correspondiente al Cronograma de actividades, el segundo al documento de identificación de necesidades bajo los lineamientos del modelo de producción  estadística GSBPM y el tecero referente al documento de diseño, especificamente al avance del diseño temático.</t>
  </si>
  <si>
    <t xml:space="preserve">Durante el primer trimestre el equipo técnico de las Cuentas Satélites, inició la elaboración del documento "Conceptualización, desarrollo metodológico y cálculos preliminares de valoración de los activos minero-energéticos no financieros no producidos, así como la revisión bibliográfica asociada a la medición del activo suelo, en el marco de la implementación del Sistema de contabilidad ambiental y económica –SCAE-". </t>
  </si>
  <si>
    <t>Avance en la elaboración de las series de retropolación empalmadas para el periodo 1975-2013. En el primer trimestre del año se realizó la gesión de información básica y archivos de trabajo de las bases 1975, 1994, 2000 y 2005.  Así mismo, en la definición de las nomenclaturas de emplame de los productos y actividades económicas aplicables a la serie; y el alcance de los agregados económicos estimados. Finalmente, se trabaja en la definición del método de retropolación.</t>
  </si>
  <si>
    <t>Elaboración de la primera versión de la metodología de medición de la Matriz Insumo Producto - MIP.
Elaboración del borrador de la metodología de medición de las Cuentas Nacionales Anules base 2015.</t>
  </si>
  <si>
    <t xml:space="preserve">En el marco del proyecto de estimación del gasto social público y privado, de acuerdo con la base de datos de gastos sociales de la OCDE (SOCX siglas en inglés), se realizó, en el primer trimestre de 2020, el catálogo de clasificación presupuestal por parte del equipo liderado por la funcionaria Astrid Velásquez del GIT de Sectores Institucionales-Gobierno, en el cual se correlacionarion los conceptos de las transacciones de gasto social (código SOCX) con las operaciones de cuentas nacionales, tomando como base la clasificación presupuestal del gasto social del Gobierno y otras entidades.
La importancia de la investigación a nivel estadístico radica en proporcionar información que permita cuantificar las unidades de observación que son los programas sociales, principalmente como un indicador de política social para el Estado.
</t>
  </si>
  <si>
    <t xml:space="preserve">La Oficina de Control Interno (OCI) elaboró y presentó los siguientes Informes de Seguimiento: Seguimiento Plan de Mejoramiento CGR de DANE y FONDANDE y cierre de acciones presentado por el aplicativo SIRECI del Ente de Control; Seguimiento al Plan Anticorrupción y de Atención al Ciudadano publicado en la página Web de la Entidad; Seguimiento a los Mapas de Corrupción; Informe Presentado a la Cámara de Representante; Seguimiento al Reporte de la Información Contable Pública reportada a través del CHIP de DANE – FONDANE, en este momento se está elaborando el Informe de Seguimiento de Austeridad en el Gasto de DANE – FONDANE el retraso se debe a que el servidor que lo está elaborando llego a la Entidad en la primera semana de Marzo de 2020, por tanto, estaba en conocimiento de la Entidad, en el mes de Abril se estará remitiendo el Informe a la Dirección. </t>
  </si>
  <si>
    <t xml:space="preserve">La Oficina de Control Interno (OCI) elaboró y presentó los siguientes Informes de Evaluación:  Evaluación del Sistema de Control Interno (FURAGT); Evaluación Anual del Sistema de Control Interno Contable de DANE y FONDANE reportado a la Contaduría General de la Nación, 22 Informes de Evaluación Institucional por Dependencias de DANE Central y las Direcciones Territoriales donde se incluyó la evaluación del Plan de Acción, Indicadores y Riesgos de cada proceso que hace parte de cada dependencia; Derechos de autor (cumplimiento normatividad de licenciamiento de software y hardware) reportado a la Dirección Nacional de Derechos de Autor; Certificación  EKOGUI reportada a la Agencia Nacional de Defensa Jurídica del Estado y publicada en pagina web de la Entidad. </t>
  </si>
  <si>
    <t>En el Primer Trimestre no se tenía programado el inicio de la meta.</t>
  </si>
  <si>
    <t>La Oficina de Control Interno en el primer trimestre de 2020 elaboró y presentó 8 informes de seguimiento y evaluación (31 documentos) programados en el Plan Anual de Auditoría, correspondiente a evaluar las gestiones adelantas durante el último ciclo (semestre, cuatrimestre y trimestre) de la vigencia 2019.
Con los resultados obtenidos de la realización de los Informes de seguimiento y evaluación por parte de la Oficina de Control Interno, indirectamente se aporta al objetivo estratégico de Modernizar la gestión territorial del DANE, ya que, mediante los resultados de los informes elaborados y presentados se promueve la mejora y la gestión del riesgo que contribuye en la correcta ejecución de las funciones y actividades definidas para el logro de la misión institucional.</t>
  </si>
  <si>
    <t>* Visitas presenciales
* Socialización mediante correo electrónico 
* Aprobación de la PPDA</t>
  </si>
  <si>
    <t>A partir del análisis jurídico de los aspectos incluidos desde la ley regional de estadística, se ha propuesto desarrollar el proyecto de ley teniendo en cuenta los siguientes ejes:
-Fortalecimiento institucional de la entidad.
-Sistema Estadístico Nacional.
-Operaciones estadísticas y reserva de la información.</t>
  </si>
  <si>
    <t>* Actualización de normatividad a nivel de Leyes y Decretos de 2019.
* Publicación de 6 Resoluciones externas de carácter general.
* Publicación de 11 Resoluciones internas de carácter general.
* Publicación de 1 circular de carácter general.</t>
  </si>
  <si>
    <t>* Proyecto de circular para la formalizaciòn de las mesas de trabajo de apoyo contractual</t>
  </si>
  <si>
    <t xml:space="preserve">* Desarrollo del 3 mesas de apoyo contractual con aspectos relacionado con el Censo Económico.   </t>
  </si>
  <si>
    <t xml:space="preserve">
Para dar cumplimento al desarrollo de este subproducto, la Oficina Asesora Jurídica durante el primer trimestre del año 2020, a través de la Jefe de la Oficina y del equipo de trabajo, realizó las siguientes gestiones:
•	Visitas presenciales a 4 sedes del DANE. Quibdó, Medellín, Pasto y Popayán. Las visitas estuvieron a cargo de la Jefe de la Oficina. En desarrollo de las visitas se dio a conocer a los funcionarios de cada sede  lo relacionado con la prevención del daño antijurídico, las gestiones y resultados del año 2019. Evidencia: PPT, listas de asistencia.
•	Teniendo en cuenta  la declaración del Estado de Emergencia Económica, Social y Ecológica en todo el territorio nacional, y además, a las medidas preventivas y de contención sanitaria tomadas por el DANE a través de las Circulares 005, 007 y 008 de marzo de 2020 y de la Resolución No. 0445 del 23 de marzo de 2020, para mitigar el riesgo de contagio entre los funcionarios, contratistas y usuarios de la entidad, la Oficina Asesora Jurídica el 25 de marzo de 2020, mediante correo electrónico socializó la presentación PPDA, a coordinadores administrativos y operativos, y profesionales a cargo, en total se envió correo a 53 personas de las diferentes sedes. Evidencia:  correo electrónico enviado a las sedes y correo electrónico con la confirmación de recibido del correo.
•	El 24 de febrero de 2020, la Agencia Jurídica del Estado, remitió al directo del DANE una comunicación, en la que indica que la política de prevención del daño antijuridico presentada cumple con la metodología y en consecuencia es aprobada. Evidencia:  carta de aprobación.</t>
  </si>
  <si>
    <t>Para dar cumplimento al desarrollo de este subproducto, la Oficina Asesora Jurídica durante el primer trimestre del año 2020, a través de la Jefe de la Oficina y del equipo de trabajo, realizó las siguientes gestiones:
•	Elaboración de la  versión preliminar del documento Informe sobre la incorporación de la ley genérica sobre estadísticas oficiales para América Latina emitida en el marco de la Décima Reunión de la Conferencia Estadística de las Américas realizada por la Comisión Económica para América Latina y el Caribe – CEPAL.
•	Elaboración de la  versión preliminar del texto propuesto para el proyecto de Ley “Por la cual se expiden disposiciones sobre las estadísticas oficiales en el país”. Evidencia: dos (2) documentos.
• Elaboración de la  versión preliminar del documento Informe sobre la incorporación de la ley genérica sobre estadísticas oficiales para América Latina emitida en el marco de la Décima Reunión de la Conferencia Estadística de las Américas realizada por la Comisión Económica para América Latina y el Caribe – CEPAL.</t>
  </si>
  <si>
    <t>Para dar cumplimento al desarrollo de este subproducto, la Oficina Asesora Jurídica durante el primer trimestre del año 2020, a través de la Jefe de la Oficina y del equipo de trabajo, realizó las siguientes gestiones:
•	Actualización en la biblioteca jurídica virtual, de la normatividad expedida durante el año 2019. Evidencia: correo electrónico enviado a DICE, mediante el cual se solicita la publicación de las normas expedidas durante el año 2019. Biblioteca Jurídica virtual con la información publicada en https://intranet.dane.gov.co/index.php/2-uncategorised/1417#2019</t>
  </si>
  <si>
    <t>Para dar cumplimento al desarrollo de este subproducto, la Oficina Asesora Jurídica durante el primer trimestre del año 2020, a través de la Jefe de la Oficina y del equipo de trabajo, realizó las siguientes gestiones:
•	Durante los meses de enero, febrero y marzo, se realizaron tres (3) mesas de apoyo contractual con aspectos relacionado con el Censo Económico. Se abordaron los siguientes temas:
-	Resoluciones 2244 y 2245 de Estructura de gobernanza del Censo Económico 2020
-	Resultados de gestión 2020 y retos del Censo Económico en el 2020
-	Estado de avance de la ejecución del presupuesto del Censo Económico: Especial énfasis en procesos de licitación, compra directa, entre otros.
-	Proyecto de inversión DANE 2021 - específicamente manejo de vigencias futuras para asegurar Conteo y/o C. Experimental en primer trimestre de 2021. . Evidencia: Presentaciones y listas de asistencia.
- Se ha adelantado 
-  Se avanzo en el proyecto de circular para la formalizaciòn de las mesas de trabajo de apoyo contractual</t>
  </si>
  <si>
    <t>Se público en Isolución el procedimiento de control de documentos SIO-020-PDT-001 y  la guía de codificación documental SIO-020-GUI-001, que son base para dar inicio a las fases para la implementación del rediseño del mapa de procesos en lo relacionado a la documentación del Sistema Integrado de Gestión</t>
  </si>
  <si>
    <t xml:space="preserve">Se tienen el borrador del documento, esta pendiente de revisión ajuste y cargue a Isolución </t>
  </si>
  <si>
    <t>Sin avance. Se encuentra de acuerdo a cornograma de certificaciòn</t>
  </si>
  <si>
    <t>El GIT de Gestión Organizacional estableció el procedimiento de control documentos SIO-020-PDT-001 y  la guía de codificación documental SIO-020-GUI-001, que son base para dar inicio a la fase documental de los procesos, permitiendo establecer los procedimientos, guías, formatos necesarios para la operación de la entidad.</t>
  </si>
  <si>
    <t xml:space="preserve">No se ha avanzado en la meta, esta programada para el segundo semestre del año </t>
  </si>
  <si>
    <t>Se elaboró y envió propuesta de proyecto de inversión tipo.</t>
  </si>
  <si>
    <t>Se enviaron lineamientos para la formulación</t>
  </si>
  <si>
    <t>Se propuso la matriz de alineación cuantitativa del Plan de Acción con el Plan Estratégico Institucional y se elaboró la guía para que las áreas realicen la articulación de sus metas y el seguimiento del primer trimestre del Plan de Acción Institucional</t>
  </si>
  <si>
    <t>Se realizó una propuesta del proyecto de inversión tipo y fue enviada por la Oficina Asesora de Planeación a DIRPEN. Se está a la espera de retroalimentación por parte de DIRPEN.
El avance en esta meta aporta al objetivo estratégico "Modernizar la gestión territorial del DANE", en tanto la disposición de un proyecto tipo para la planificación estadística territorial conlleva la ampliación de la capacidad para interactuar con el territorio.</t>
  </si>
  <si>
    <t>Se brindaron los lineamientos para la formulación de proyectos a DIRPEN y Síntesis y Cuentas Nacionales a través de correo electrónico el jueves 5 de marzo y el jueves 19 de marzo. Se realizó una mesa de trabajo para definir cronograma de trabajo con DIRPEN y aspectos metodológicos el jueves 5 de marzo. Con respecto al proyecto de Fortalecimiento de la capacidad técnica, se revisaron las actividades y productos existentes en el proyecto actual con el fin de determinar los nuevos requerimientos.
El avance en esta meta aporta al objetivo estratégico "Asegurar la calidad estadística en procesos y resultados" del PEI, teniendo en cuenta que la reformulación de los proyectos de inversión busca valorar y replantear las actividades y productos vigentes y de esa forma fortalecer los atributos de relevancia y oportunidad de los procesos y resultados de las operaciones estadísticas.</t>
  </si>
  <si>
    <t xml:space="preserve">Se ajustó la matriz del plan de Acción Institucional para realizar la alineación cuantitativa y especificar la alineación cuantitativa con el PEI. Así mismo, se elaboró la guia que establece los lineamientos necesarios para que cada área realice su respectiva alineación y al mismo tiempo reporte el avance de las metas del PAI con corte al primer triomestre 2020. Los domuentos en mención fueron remitidos a los Directores y Jefes y a las personas designadas por ellos por medio del Correo electrónico Institucional el 27 de marzo y se les dio plazo hasta el 14 de abril para realizar el ejercicio. </t>
  </si>
  <si>
    <t>La Subdirección ha ejecutado las acciones del Plan de Fortalecimiento Territorial. En particular, se realizaron visitas a algunas sedes y subsedes, como se refleja en los anexos de evidencias; y se implementó un sistema de seguimiento. Respecto a las primeras, su propósito era conocer de primera mano las necesidades de cada territorio y verificar el manejo de los procesos internos. Sobre lo segundo, más allá de lo consignado en los anexos, debe decirse que esta herramienta: i) ha mejorado la comunicación entre los directores territoriales y el cuerpo directivo en DANE central; ii) facilita la formulación de nuevas acciones; y, iii) la toma de decisiones alrededor de los asuntos logísticos y administrativos de los territorios. Finalmente, debe mencionarse que no se cumplió a cabalidad el plan de visitas, debido al Estado de Emergencia Nacional, que precipitó el actual periodo de aislamiento. Por lo anterior, tendrá que ajustarse tales metas.</t>
  </si>
  <si>
    <t>Se proyectó la programación de las evaluaciones de Calidad de acuerdo al PECE 2020. Ante la emergencia sanitaria se ajustó la programación, el 24 de marzo se socializó a los responsables de las OOEE a evaluar, notificando las nuevas fechas programadas para el segundo semestre 2020, estructuradas en 7 ciclos. Se cuenta con la programación presupuestal para la evaluación de las OOEE definidas en el PECE, y se distribuyeron las evaluaciones al equipo de evaluadores líderes. 
Se realizaron 2 sesiones de sensibilización (6 y 11 de febrero) a responsables de las operaciones estadísticas a evaluar en 2020, sobre el proceso de evaluación de la calidad. Asistieron 61 funcionarios de las 17 entidades productoras incluyendo a temáticos del DANE. Además se realizó sesión virtual con INVEMAR.</t>
  </si>
  <si>
    <t>Se elaboró el documento de la propuesta técnico económica para las Entidades SEN productoras de las OOEE a ser evaluadas. Se encuentra en revisión y aprobación final de Subdirección. 
Se cuenta con la preselección del experto temático para la ECSC en revisión por Dirección Técnica DIRPEN.
Se cuenta con avances en la consecución y conformación de ternas para la selección de los expertos temáticos de 8 operaciones estadísticas a evaluar en 2020.
Se cuenta con la propuesta de la estructura de las bases de expertos estadísticos y de analistas de Base de Datos. (Propuesta preliminar de Banco de Expertos)</t>
  </si>
  <si>
    <t xml:space="preserve">Se inició la primera etapa de evaluación de la encuesta de Convivencia y Seguridad Ciudadana ECSC del DANE. (revisión documental por parte del equipo evaluador). </t>
  </si>
  <si>
    <t>Revisiones sistémicas: Se están estructurando los instrumentos a partir de 4 dimensiones:
* Contexto institucional
* Proceso estadístico y resultados
* Tecnología 
* Uso de la información y articulación con políticas públicas
Para la implementación del instrumento, en el marco del convenio SUTR – CITUR,  se ha establecido el perfil de los profesionales que se requieren en cuanto a los roles y responsabilidades, de acuerdo con las actividades involucradas en la revisión sistémica. En la DIRPEN, se está realizando la construcción del instrumento para la recolección de información el cual será utilizado en el proceso de la revisión sistémica. Actualmente se está realizando un proceso de depuración de las preguntas por dimensión. y posterior se inicia la implantación y documentación.</t>
  </si>
  <si>
    <t>Revisiones focalizadas: Teniendo en cuenta la emergencia sanitaria, esta actividad se iniciaría en el segundo semestre del año, ya que se debe seleccionar una operación estadística para iniciar la implementación del instrumento y hacer revisiones insitu.</t>
  </si>
  <si>
    <t>Autoevaluación: 
El documento Metodología de Evaluación de la Calidad del CE está en  proceso de aprobación bajo el nuevo esquema de Gobernanza del Censo Económico y del GIT de Censo Económico.
Se han realizado mesas de trabajo con el equipo de trabajo de DIMPE, en las cuales se ha socialización de metodología de evaluación del Censo Económico, para la fase DAR (Documentación y herramientas).
Se inició la revisión y verificación de evidencias de la fase DAR en el Árbol documental, de acuerdo con la Metodología de Evaluación del CE (31 documentos).</t>
  </si>
  <si>
    <t>Expedición de la Resolución 0046 de 2020 que regula el CASEN y la Resolución 451 de 2020 que regula el funcionamiento del CAD 
Se realizaro los documentos técnicos de reglamentación del CSEE, CES y Mesas estadísticas</t>
  </si>
  <si>
    <t>Generación de inventarios de ooee, rraa y demandas de información estadística, insumo del Diagonostico</t>
  </si>
  <si>
    <t>Generación de inventarios de ooee, rraa y demandas de información estadística, insumo del Diagonostico y el plan de acción</t>
  </si>
  <si>
    <t xml:space="preserve"> Propuesta de PEN el cual será conformada por: Capítulos: II. SEN; III. Marco normativo, IV. Balance del PEN y  V. Actividad estadística Nacional, </t>
  </si>
  <si>
    <t>Metodologia de ICET acutalizada</t>
  </si>
  <si>
    <t>Definición de los subindices de la política de gestión de información estadística</t>
  </si>
  <si>
    <t xml:space="preserve">Definición de las preguntas del furag, tanto de las pregunta propias de la política de gestión de información, como otras políticas del MIPG. </t>
  </si>
  <si>
    <t>Actualización de programa de fortalecimiento territorial</t>
  </si>
  <si>
    <t>Priorización de cursos y ep que evidencia gestiòn para la contratación de los desarrolladores</t>
  </si>
  <si>
    <t>El GIT de Prospectiva y  Análisis de Datos en el primer trimestre de 2020 desarrolla los formularios de operaciones estadísticas y entidades.  Estos formularios cuentan con validación de cada campo y se encuentran conectados al directorio activo del DANE.</t>
  </si>
  <si>
    <t>El GIT de Prospectiva y  Análisis de Datos en el primer trimestre de 2020 aborda la primera fase de levantamiento de información donde se identifican las principales clasificaciones activas en el DANE y se prioriza el desarrollo del aplicativo de consulta de la CIIU Rev. 4.0.</t>
  </si>
  <si>
    <t>El GIT de Prospectiva y  Análisis de Datos en el primer trimestre de 2020 realiza asignación de la máquina de pruebas y se adelanta la exploración técnica para los desarrollos.</t>
  </si>
  <si>
    <t>El GIT de Prospectiva y  Análisis de Datos identifica 8 registros administrativos priorizados por la entidad entre enero y marzo.</t>
  </si>
  <si>
    <t>El GIT de Prospectiva y  Análisis de Datos entre enero y marzo de 2020 inicia el trabajo de caracterización de tres de los registros administrativos los cuales provienen de la Superintendencia de Servicios Públicos.</t>
  </si>
  <si>
    <t>Mesas de trabajo con la oficina de sistemas y PAD</t>
  </si>
  <si>
    <t>Actualización del inventario de RRAA</t>
  </si>
  <si>
    <t>Perfilamiento de PILA y gestión de duplicados</t>
  </si>
  <si>
    <t>Generación del registro estadístico integrado de PILA, CNPV y DEST</t>
  </si>
  <si>
    <t>Se adelantaron las capacitaciones programadas 4 capacitaciones en proceso estadístico, excepto aquellas cuyas fechas se modificaron por la contingencia</t>
  </si>
  <si>
    <t>Se ha brindado acompañamiento para las operaciones estadísticas que difunden microdatos y metadatos en la plataforma ANDA y para los indicadores que reportan a OCDE y ODS. Igualmente se brindó acompañamiento para la implementació del proceso estadístico</t>
  </si>
  <si>
    <t>Se ha avanzado en la construcción del documento de norma técnica versión 2020 teniendo en cuenta el nuevo proceso estadístico</t>
  </si>
  <si>
    <t>Se ha avanzado en la adaptación de clasificaciones estadísticas cada una en diferente fase, así como en los lineamientos para el proceso estadístico
1 mesa interinstitucional COFOG cerrada
1 Estructura CUOC finalizada
3 consultas públicas cerradas y documentos ajustados CIIU, CPC e ICATUS
2 mesas interinstitucionales realizadas para delito
1 consulta pública cerrada de lineamientos para el proceso estadístico</t>
  </si>
  <si>
    <t>Se han elaborado plantillas para los documentos guía que emplearán las operaciones estadístias .
3 documentos finalizados</t>
  </si>
  <si>
    <t>Se ha publicado una correlativa de activos ambientales</t>
  </si>
  <si>
    <t xml:space="preserve">El GIT de Prospectiva y  Análisis de Datos identifica 10 proyectos de analítica de datos entre enero y marzo de 2020. En el proceso de identificación y validación de las propuestas de investigación aplicada se ha involucrado de forma activa a la Dirección Técnica de DIRPEN en 8 de los 10 proyectos. </t>
  </si>
  <si>
    <t>El GIT de Prospectiva y  Análisis de Datos realiza 8 fichas de proyecto de los 10 proyectos identificados en el primer trimestre.  Falta realizar una estandarización de las fichas y ampliar la revisión de referentes.</t>
  </si>
  <si>
    <t>El GIT de Prospectiva y  Análisis de Datos en el primer trimestre inicia el levantamiento de información e involucra a otras direcciones en el desarrollo de tres de los proyectos de analítica identificados.</t>
  </si>
  <si>
    <t xml:space="preserve">En el primer trimestre se cuenta con una propuesta preliminar para estructurar el marco de aseguramiento de la calidad con el fin de proveer una guía para la implementación de los principios del Código Nacional De Buenas Prácticas - CNBP, dando lineamientos que permitan el cumplimiento de los requisitos de calidad. Así mismo se ha avanzado en la implementación de 2 instrumentos tales como revisiones sistémicas y autoevaluaciones. 
Con el avance en la generación del Marco de aseguramiento calidad y el avance en la implementación de los instrumentos se contribuye al objetivo estratégico del Plan Estratégico Institucional de: "Asegurar la calidad estadística en procesos y resultados", teniendo en cuenta que se identifica el nivel de cumplimiento de los atributos de la calidad a diferentes niveles de especificad. </t>
  </si>
  <si>
    <t>La Dirpen realizó la expedición de la Resolución 0046 de 2020, "Por la cual se establecen los requisitos que deben cumplir los integrantes del Consejo Asesor de Sistema Estadístico Nacional — CASEN y se dictan otras disposiciones. Así mismo se expidió la Resolución 451 de 2020 Por la cual se regula el funcionamiento del Comité de Administración de Datos (CAD)"
Así mismo se realizo la propuesta técnica para reglamentar el Comité de seguimiento a Estadísticas Estratégicas - CSEE, los Comités Estadísticos Sectoriales - CES y Mesas Estadísticas Sectoriales - MES. 
Por ultimo, se realizó la consolidación de la base de datos de candidatos, tanto por personas naturales como juridicas, que conformaran el CASEN.</t>
  </si>
  <si>
    <t xml:space="preserve">La Dirpen realizó la generación de 3 inventarios de ooee y rraa, los cuales son insumos para el Diagnostico de la actividad estadística del SEN, asi mismo se ha realizando la consolidación de la demanda insatisfechas, insumos que alimentan la propuesta del  propuesta de PEN actualizado y el plan de posterior plan de acción. Se cuenta con la versión1.0 de propuesta de PEN el cual será conformada por: Capítulos: II. SEN; III. Marco normativo, IV. Balance del PEN y  V. Actividad estadística Nacional, </t>
  </si>
  <si>
    <t>La Dirpen actualizó la metodologia del ICET incluye una batería de 77 indicadores ajustada de acuerdo a los resultados. De esta manera, a partir del análisis de hallazgos de la prueba piloto ICET 2019,se rajustaron las dimensiones del índice y se depuró la batería de indicadores ICET.</t>
  </si>
  <si>
    <t>Se definieron los subíndices para medir la política de gestión de información estadística, de acuerdo a los lineamientos del DAFP, los cuales son: Planeación estadística; Fortalecimiento de registros administrativos y Calidad estadística.  Así mismo si definio las preguntas del furag, tanto de las pregunta propias de la política de gestión de información, como otras políticas del MIPG. Estas actividades son insumos para la definición de los cuadros de salida y gráficos de análisis sobre los resultados obtenidos en la medición de la política; así como para la posterior actualización de las preguntas.</t>
  </si>
  <si>
    <t>Actualización del Programa de Fortalecimiento de Capacidad Estadística Territorial y se conceptualizó en el ecosistema de datos del país.
Se realizó la priorización de 5 cursos virtuales, que serán dictados a través de Aprendanet, se encuentra en proceso de contratación del personal que será encargado de su desarrollo:
Diseño, construcción de indicadores y formulación de línea base.
Diseño y producción operaciones estadísticas.
Planificación Estadística y formulación de Planes estadísticos.
Introducción a las bases de datos y anonimización.
Diseño y desarrollo de herramientas de visualización de datos.</t>
  </si>
  <si>
    <t xml:space="preserve">El GIT de Prospectiva y  Análisis de Datos en el primer trimestre de 2020: 
• Desarrolla los formularios de operaciones estadísticas y entidades los cuales cuentan con validación de cada campo y se encuentran conectados al directorio activo del DANE.
• Realiza la publicación periódica de contenido y noticias. En marzo se desarrolla un nuevo indicador en el portal SEN, se realizan los justes de navegabilidad identificados así como los ajustes de diseño responsive para navegación en dispositivos móviles.
• Aborda la primera fase de levantamiento de información donde se identifican las principales clasificaciones activas en el DANE y se prioriza el desarrollo del aplicativo de consulta de la CIIU Rev. 4.0.
• Realiza asignación de la máquina de pruebas y se adelanta la exploración técnica para los desarrollos del visor federado en SDMX.
El avance en estos productos aporta en forma indirecta a la estrategia de Cambio Cultural ya que con el mantenimiento del portal SEN y los desarrollos informáticos que se están adelantando generan una mayor disponibilidad y transparencia a los miembros del SEN, no solo de los inventarios de operaciones estadísticas y registros administrativos que requiere la entidad, sino de todos los lineamientos que DIRPEN está generando para una mayor coordinación entre entidades.
</t>
  </si>
  <si>
    <t>El GIT de Prospectiva y  Análisis de Datos, entre enero y marzo de 2020, identifica 8 registros administrativos priorizados por la entidad e inicia el trabajo de caracterización de tres de estos, los cuales provienen de la Superintendencia de Servicios Públicos.
El avance en este producto aporta en forma directa a la estrategia de Gestión Pública Admirable.  Con el diagnóstico y fortalecimiento de los registros administrativos priorizados, se incrementa su potencial de aprovechamiento para fines estadísticos, ya que en el proceso se busca incrementar la calidad con que estos son generados por las entidades miembros del SEN.</t>
  </si>
  <si>
    <t xml:space="preserve">En un trabajo conjunto con la Dirección general se han realizado mesas de trabajo con otras áreas y equipos del DANE para articular los procesos de gestión de proveedores, gestión de información, revisión de procesos de calidad y anonimización. Así mismo el equipo base de registros generó los crierios de tratamiento de duplicados y se conformó el registro estadístico primario de PILA, posteriormente este registro se integró con la información del CNPV2018 y el DEST para calcular y caracterizar las brechas de género. </t>
  </si>
  <si>
    <t>En el marco del plan de socialización que tiene la dirección técnica se tienen programadas capacitaciones para facilitar la implementación de lineamientos, normas y estándares y así contribuir con la calidad de las estadísticas.</t>
  </si>
  <si>
    <t>En la mayoría de los productos se tiene un avance, solo que etapas distintas.
Mediante esta documentación se contribuye a la meta del plan estratégico Lineamientos, estándares, normas y documentos con buenas prácticas (recomendaciones, manuales, guías) generados o actualizados para la producción estadística del DANE, lo cual permite el mejoramiento de la calidad en la producción estadística y la comparabilidad internacional al estar alineados con las recomentaciones internaiconales.
Estos documentos se elaboran teniendo en cuenta una revisión de referentes internacionales, principalmente Naciones Unidas, elaboración de una propuesta, la realización de mesas internas e interinstitucionales (cuando aplique), consolidación de propuesta, consulta pública (si es de obligatorio cumplimiento), ajustes y oficialización</t>
  </si>
  <si>
    <t>El GIT de Prospectiva y  Análisis de Datos en el primer trimestre de 2020 identifica 10 proyectos de analítica de datos, en este proceso realiza validación de los proyectos involucrando de forma activa a la Dirección Técnica de DIRPEN en 8 de los 10 proyectos.
En forma paralela ha iniciado el levantamiento de información e involucramiento de  otras direcciones en el desarrollo de tres de los proyectos de analítica identificados.
El desarrollo de los 10 proyectos de analítica indirectamente aporta a la estrategia de Cambio Cultural ya que de estos se generan recomendaciones e instrumentos que tienen el potencial de ser incorporados en los procesos de la entidad.</t>
  </si>
  <si>
    <t>Para cada uno de los sectores del CE se realizó un diagnóstico de las fuentes de información base de referencia para la definición de las unidades económicas de observación. Principalmente se adelantaron diagnósticos específicos para los sectores de transporte y construcción.</t>
  </si>
  <si>
    <t>En el marco del convenio de SECO se está trabajando en la consolidación de una propuesta de manejo y aprovechamiento de los RRAA de interés para la consolidación del DECE que permita nutrir el marco censal y la base de análisis temático del CE.</t>
  </si>
  <si>
    <t>Se adelantó un proceso de revisión y reporte del directorio de las encuestas anuales y delos registros disponibles a tienen en cuenta en el proceso de actualización del directorio de empresas y establecimientos.</t>
  </si>
  <si>
    <t>Se revisó literatura sobre demografía empresarial. Se estableció cronograma de actividades con el grupo del DEST. Y Se avanzó  en el diagnóstico de los RRAA del DEST PILA y RUES.</t>
  </si>
  <si>
    <t>Se culminó la compilación de la información de los presupuestos de obras civiles; se obtuvieron las primeras ponderaciones para agregación del índice; se definió la primera versión del gasto básico y lineamientos para definir los artículos del nivel flexible.</t>
  </si>
  <si>
    <t>Se culminaron los ejercicios de construcción del índice fischer y Quantum para una muestra de 311 establecimientos de alojamiento.</t>
  </si>
  <si>
    <t>Se culminó la elaboración de los perfiles alto, medio y bajo para hogares en el servicio de telefonía móvil.</t>
  </si>
  <si>
    <t>Matriz de necesidades de deflactores.</t>
  </si>
  <si>
    <t>Diagnostico del marco muestral.</t>
  </si>
  <si>
    <t>A partir de los lineamientos dados por DIRPEN y OPLAN el mes de marzo, se realizó la validación de las plantillas que contienen las tablas de contenido de las metodologías.</t>
  </si>
  <si>
    <t>Una vez se recibieron  los lineamientos establecidos por la DIRPEN Y OPLAN, los grupos internos empezaron el proceso de adaptación de las metodologías de las O.E .</t>
  </si>
  <si>
    <t>Una vez se recibieron  los lineamientos establecidos por la DIRPEN Y OPLAN, los grupos internos empezaron el proceso de adaptación de las fichas metodológicas de las O.E .</t>
  </si>
  <si>
    <t>Se realizaron las primeras salidas de tablas de anexos y de boletín automatizado de IPI.</t>
  </si>
  <si>
    <t>Elaboración de insumos necesarios para la medición de la población LGTBI.</t>
  </si>
  <si>
    <t>Se han generado los nuevos indicadores para la publicación, se espera que el director les dé un visto bueno y serán publicados el 23 de abril.</t>
  </si>
  <si>
    <t>Únicamente se ha realizado una breve lectura metodológica.</t>
  </si>
  <si>
    <t>Se han socializado los avances con los grupos de trabajo de SNCN, el delegado asesor por parte de la Dirección general econometrista y encargados del desarrollo del CONPES que soporta el Catastro multipropósito. De otro lado, también con los expertos sobre el diseño de este tipo de índices en el FMI.</t>
  </si>
  <si>
    <t>Se ha avanzado con documentos de trabajo que describe las necesidades de información y los resultados de los primeros ejercicios, usando modelos econométricos.</t>
  </si>
  <si>
    <t xml:space="preserve">- Se realizó, por parte de los grupos de construcción y transporte, un análisis preliminar y diagnóstico de las fuentes de información, principalmente registros administrativos RRAA, para la consolidación del directorio de establecimientos para el censo económico. Adicionalmente, se abordó la estrategia de la encuesta de establecimientos (2020) para el levantamiento de unidades económicas a nivel de empresas con desagregación a establecimientos.
- Se está ejecutando la estrategia de fortalecimiento de la información empresarial (Proyecto SECO) para el aprovechamiento de los RRAA, donde se han desarrollado las siguientes actividades:
    a. Reunión de contextualización con delegados de la Universidad de los Andes y de Econometría.
    b. Envío archivo de inventario de RRAA y  archivo de caracterización del uso de RRAA.
    c. Uniandes en proceso de recolección de información de background de los sectores de interés del CE para empezar el análisis de la información de los RRAA. Trabajo focalizado en temas de: Servicios públicos, PILA, Declaración de renta de personas jurídicas, Registro Único Empresarial y Social, y Sistema de información de Supersociedades.
En relación al aporte al PEI, estos avances en la consolidación del Directorio de Establecimientos para el Censo Económico permiten fortalece la producción estadística para la generación de información de referencia en los siguientes aspectos: a) consolidación del marco de unidades económicas (conteo), b) Definición de variables de control para el SMCC, c) Consolidación de una BD temática para la complementación de la base de datos censal. 
Objetivo en el PEI: Articular la producción de la información estadística a nivel nacional.
Indicador en el PEI: Generar la información estadística en proyectos de gran impacto a partir del uso de registros administrativos.
</t>
  </si>
  <si>
    <t xml:space="preserve">Se revisó literatura sobre demografía empresarial. Se estableció cronograma de actividades con el grupo del DEST. Y Se avanzó en el diagnóstico de los RRAA del DEST PILA y RUES - Lo realizó Daniel Prieto, revisando literatura internacional disponible en organismos internacionales. Se llevó a cabo reunión con el equipo del DEST y se estableció cronograma de actividades. Se realizó a partir 3 de marzo.
</t>
  </si>
  <si>
    <t>En octubre 2019 la DIG entrego el marco del CNPV2018, en diciembre DIMPE presentó un diagnóstico de este marco donde se evidencia problemas. En el I trimestre de este año  se han realizado mesas de trabajo con el fin de dar solución a las inconsistencias.</t>
  </si>
  <si>
    <t xml:space="preserve">Una vez el área de DIRPEN y OPLAN emitieron los borradores de los lineamientos a seguir en el marco de la adaptación del modelo GSBPM a los documentos metodológicos de las operaciones estadísticas, se realizó la validación de las plantillas. Las coordinaciones de agropecuaria, ambientales, capital social, infraestructura, curso y calidad de vida, industria y el equipo transversal de la dirección del DIMPE,  hicieron una revisión y proporcionaron observaciones de contenido y forma.  
Surtido el proceso de validación, se recibió  por par parte de la DIRPEN y OPLAN  las plantillas definitivas de la documentación metodológica sobre las cuales actualmente los GIT del DIMPE se encuentra trabajando. Todas estas actividades, anteriormente expuestas,  fueron ejecutadas durante el mes de marzo.
</t>
  </si>
  <si>
    <t xml:space="preserve">
Automatización de los productos de IPI realizado por Deniz Sánchez mediante programación en R (Códigos en R de boletines y tablas de anexos). Los productos incluidos en este ejercicio fueron:
* La salida de anexos de variaciones (mensual y doce meses) y de empalme.
* El boletín en Word y HTML. 
Esto fue realizado en enero de 2020. 
En esta primera fase se procedió por el diseño de los programas y algoritmos a implementar para la producción de boletines y anexos de la investigación IPI con el propósito de empezar el proceso de automatización de las investigaciones. En esta primera fase se tiene contemplado afinar los programas, salidas de más procesos, para robustecer el algoritmo, para su posterior implementación en demás investigaciones. Se espera realizar la automatización de productos de otras operaciones estadísticas como parte de la meta.
</t>
  </si>
  <si>
    <t xml:space="preserve">A partir del rediseño de la GEIH, se procedió por la inclusión de preguntas que permitan evaluar no solo aspectos adicionales de mercado laboral, sino que también, de aspectos relacionados con la comunidad LGBTI. Al respecto, en esta primera fase, consistió en determinar cuáles son las pregunta de requeridas para medir a esta población, y que serán el insumo esencial para probar en campo, una vez, se encuentra validados todos los instrumentos de relación. </t>
  </si>
  <si>
    <t>Se analizaron los indicadores que pueden ser da mayor utilidad para la política pública dada la coyuntura actual generada por el COVID-19, el equipo temático de calidad de vida fueron los encargados de la generación y análisis de la información. Esto se realizó por medio de reuniones y análisis de las variables presentes en la base de datos de la ECV 2019 por cada uno de los integrantes de la ECV y este inicio en enero con la revisión de las base y su consistencia, los indicadores fueron calculados el mes de marzo siendo entregados el jueves 26 de marzo a dirección. Lo único que falta es la publicación.</t>
  </si>
  <si>
    <t xml:space="preserve">A la fecha se han realizado varias reuniones para socializar los avances, al interior del DANE (con SNCN, asesor de la Dirección general para trabajar modelos econométricos y asesores encargados de desarrollar lo pertinente respecto del Catastro multipropósito), además del asesor del FMI respecto del diseño de este tipo de indicadores, por medio de video-conferencias y correos electrónicos. Los avances se han realizado en lo corrido del trimestre, de acuerdo a la agenda disponible de cada grupo de trabajo.
</t>
  </si>
  <si>
    <t xml:space="preserve">Establecimiento población base censo 1985 y 2005 y actualización del componente demográfico para el mismo periodo </t>
  </si>
  <si>
    <t>Se realizó la versión ajustada de la metodología del Censo Habitante de la Calle 2019</t>
  </si>
  <si>
    <t>Considerando la actual contingencia, no se ha iniciado con esta actividad</t>
  </si>
  <si>
    <t>La base actualmente se encuentra  en proceso de cierre, falta incorporar los ajustes finales</t>
  </si>
  <si>
    <t>Se realizó una entrega preliminar resultados y generación cuadros de salida.</t>
  </si>
  <si>
    <t>Se gestionó con diversas entidades (ministerio de salud, unidad de víctimas, ministerio de educación entre otras) el acceso a la RA a corte de Diciembre 2019, para la construcción del REBP corte 2019 y la exploración de la implementación de los métodos probabilísticos de emparejamiento de la metodología general.</t>
  </si>
  <si>
    <t>En este momeno el profesinal para la construcción del aplictavio esta en proceso de contratación.</t>
  </si>
  <si>
    <t>Versión metodología Censo Minero entregable a UPME</t>
  </si>
  <si>
    <t>Versión Cuestionario Censo Minero entregable a UPME</t>
  </si>
  <si>
    <t>Versión diseño Operativo Censo Minero entregable a UPME</t>
  </si>
  <si>
    <t>Versión Presupuesto general Censo Minero entregable a UPME</t>
  </si>
  <si>
    <t>Se realizó primera reunión de la Comisión Intersectorial el 24 de Febrero de 2020. Se acordó plan de trabajo. Se adelantan mesas técnicas.</t>
  </si>
  <si>
    <t>Se realizaron reuniones periódicas de seguimiento y especificación de requerimientos. Se reajustó el cronograma. Se evidencia retraso por parte del contratista desarrollador</t>
  </si>
  <si>
    <t>Como resultado del cruce de las bases de RUAF-ND y RNEC se identificaron los faltantes y fueron enviados al sector salud para que procedan con la respectiva recuperación</t>
  </si>
  <si>
    <t>Por no tener acceso a FTP la RNEC dado que los acceso se vencieron en diciembre, no se pudo enviar a tiempo la información al MSPS para la respectiva gestión de recuperación</t>
  </si>
  <si>
    <t>El Sistema IRIS versión 5.6.0-Y2019S1- MUSE 2.7 (archivo de especificaciones specV2019SR10) se encuentra ya en producción! (servidor: sige-scan, bd: bindice)</t>
  </si>
  <si>
    <t xml:space="preserve">Se realizaron las siguientes actividades: 
-Traducción informal al español del manual de referencia (V5.6.0S1)
-Comparación y ajuste de las tablas de configuración [NCIC o maestro, Códigos CIE válidos, Substitución de códigos CIE locales, diccionarios: banderas y nuevos códigos conectados, ajuste de los nuevos mensajes de interfaz]
-Pruebas del sistema (en el ambiente “dbtest”)
</t>
  </si>
  <si>
    <t>Formatos  ajustados con apoyo de Étnicos de DCD. Se consiguió apoyo de autoridades indígenas Guajira. Se abrió convocatoria para la prueba en Uribía. Se encuentra aplazada por un mes en atención a Medidas Gobierno.</t>
  </si>
  <si>
    <t>Se avanzo en la gestión, análisis y control de calidad de la información de las entidades proveedoras del Directorio Estadístico.</t>
  </si>
  <si>
    <t xml:space="preserve">Gestión de información de la Contraloría General de la República para complementar el universo de entidades. 
</t>
  </si>
  <si>
    <t>Se avanzo en la actualización de la variable vivienda</t>
  </si>
  <si>
    <t>Se avanzo en la generación de productos cartográficos</t>
  </si>
  <si>
    <t>Actualización de conglomerados</t>
  </si>
  <si>
    <t>Se generó un instructivo con los lineamientos para la integración de información estadística</t>
  </si>
  <si>
    <t>Se evaluó la pertinencia de publicar los mapas de densidad</t>
  </si>
  <si>
    <t>Se avanzó en el documento diagnostico para fortalecimiento de capacidades técnicas</t>
  </si>
  <si>
    <t>Se introdujeron mejoras a la propuesta metodológica</t>
  </si>
  <si>
    <t>Se han generado los productos de geoanalítica, geoespaciales y geovisualización, a demanda.</t>
  </si>
  <si>
    <t xml:space="preserve">Se introdujeron mejoras al geovisor </t>
  </si>
  <si>
    <t>Se ajustaron y publicaron los servicios Web en el Servidor de Mapa</t>
  </si>
  <si>
    <t>Se realizaron pruebas con el nuevo servidor de postgres</t>
  </si>
  <si>
    <t>Se introdujeron mejoras al aplicativo GESTOR</t>
  </si>
  <si>
    <t>Se generó y probó la versión del App Móvil para recolección de información</t>
  </si>
  <si>
    <t xml:space="preserve">Se avanzó en el prototipo del Geoovisor de Seguimiento de Novedades Cartográficas. </t>
  </si>
  <si>
    <t>Se atendieron los diferentes requerimientos sobre estratificación</t>
  </si>
  <si>
    <t>Se generarón documentos base para la implementación del SIGESCO.</t>
  </si>
  <si>
    <t>Se generarón registros para la  implementación del SIGESCO.</t>
  </si>
  <si>
    <t xml:space="preserve">Durante el primer trimestre del año 2020, se avanzo en la actualización MGN: en la actividad de actualización de la variable vivienda para 697 secciones rurales, a partir del conteo manual de techos y en los productos cartográficos: generando 8.000 productos para la GEIH, ECSC y EMICRON y procesamiento digital de 32 imágenes de satélite. Actividades adelantadas por el Grupo Interno de Trabajo del MGN de la DIG.
El avance obtenido contribuye al indicador del Plan estrategico: "Operaciones estadísticas nuevas o rediseñadas que atienden necesidades del país" en el objetivo especifico/estrategía "Capacidad metodológica."
</t>
  </si>
  <si>
    <t xml:space="preserve">Durante el primer trimestre del año 2020, se avanzo en la actualización de la variable cobertura de la tierra para 8.152 conglomerados. Actividad adelantada por el Grupo Interno de Trabajo del MGN de la DIG.
</t>
  </si>
  <si>
    <t xml:space="preserve">Durante el primer trimestre del año 2020, se avanzo en las actividades de: 1. programa de fortalecimiento con el documento “Instructivo para la integración de la información estadística del CNPV 2018 con el Marco Geoestadístico Nacional”  que involucra trabajo con GIT MGN, 2. en el Fortalecimiento en el uso e integración de información donde se trabajo en el análisis conjunto entre el DANE y el INEGI (México) de la pertinencia de publicar los mapas de densidad con la información del MEGA. y 3. Fortalecer capacidades técnicas en el uso de la información geoespacial en las direcciones territoriales, se ha trabajo en el documento de diagnostico en coordinacion con el marco nacional geoestadístico. Actividades adelantadas por el Grupo Interno de Trabajo de Investigación y Desarrollo de la DIG.
Este avance referente a la actividad "Fortalecer capacidades técnicas en el uso de la información geoespacial en las direcciones territoriales" le contribuye al indicador del Plan estrategico: "Aumentar el conocimiento de los servidores respecto a la misionalidad de la entidad." en objetivo especifico/estrategía "Gestión pública admirable."
 </t>
  </si>
  <si>
    <t xml:space="preserve">Durante el primer trimestre del año 2020, se avanzo en la actividad de la Propuesta metodológica para la actualización y uso de las variables de los marcos (MGN, MMRA) utilizando imágenes de drones, otros  sensores remotos y fuentes big data. Actividad adelantada por el Grupo Interno de Trabajo de Investigación y Desarrollo de la DIG.
 </t>
  </si>
  <si>
    <t xml:space="preserve">Durante el primer trimestre del año 2020, se avanzo en la generación de 28 productos de geoanalítica y 94 productos geoespaciales y 3 productos de geovisualización. Actividad adelantada por el Grupo Interno de Trabajo de Investigación y Desarrollo de la DIG.
</t>
  </si>
  <si>
    <t>Durante el primer trimestre del año 2020, se avanzo en las actividades de: 1. Sevicios geograficos para difusión del DEST: donde se publico el geovisor de Directorio de Empresas, con las funcionalidades de consulta hasta municipio y desagregacipon por CIIU y se adelantó el prototipo de Consulta de Sedes de SISE. 2. Servicios web: se ajustaron y publicaron los servicios Web en el Servidor de Mapas ArcGISServer y se adelantó el registro de requerimientos básicos del geovisor de Indicadores Regionales, desarrollo del prototipo y publicación con variables de prueba. Actividad adelantada por el Grupo Interno de Trabajo de Geoinformación de la DIG. 
Este avance le contribuye al indicador del Plan estrategico: "Renovar el Geoportal del DANE." en objetivo especifico/estrategía "Accesibilidad."</t>
  </si>
  <si>
    <t xml:space="preserve">Durante el primer trimestre del año 2020, se avanzo en las actividades: para los pilotos se ha realizado la ficha de necesidades y de proyecto, se esta gestionando con la oficina de sistemas los servidores y se realizaron pruebas de cruces de información en el nuevo servidor de postgres y se adelantaron los ajustes al  Aplicativo Gestor  de proyectos de acuerdo con los requerimientos priorizados de La Dirección Técnica Actividad adelantada por el Grupo Interno de Trabajo de Geoinformación de la DIG. 
</t>
  </si>
  <si>
    <t xml:space="preserve">
Durante el primer trimestre del año 2020, se avanzo en las actividades: Aplicativo Gestor  de proyectos de acuerdo con los requerimientos priorizados de La Dirección Técnica, Se generó la versión del App Móvil y se probó el funcionamiento en campo por la coordinación de MGN, para la recolección de información. Se adelantó el prototipo del Geoovisor de Seguimiento de Novedades Cartográficas. Se esta adelantando la metodología y revisión de la calidad de las fuentes de información para el catastro de direcciones, aplicando el formato de Revisión de BD de la DIRPEN. Actividad adelantada por el Grupo Interno de Trabajo de Geoinformación de la DIG.  </t>
  </si>
  <si>
    <t xml:space="preserve">
Durante el primer trimestre del año 2020, Se atendieron comunicaciones proyectadas: 108 que corresponden a: 83 urbanas, 16 rurales, 9 UAFs. Actividad adelantada por el Grupo Interno de Trabajo de Estratificación de la DIG.</t>
  </si>
  <si>
    <t>Durante el primer trimestre del año 2020, Se avanzó en el Documento de Diseño, implementación y desarrollo del SIGESCO, Documento Plan de Trabajo para desarrollo del  SIGESCO, Documento Propuesta de bitácora para seguimiento al desarrollo del SIGESCO. Actividad adelantada por el Grupo Interno de Trabajo de Estratificación de la DIG</t>
  </si>
  <si>
    <t xml:space="preserve">El Grupo de proyecciones de población  realizó la  construcción de información demográfica base de la retroproyección, aplicando técnicas indirectas de evaluación y ajuste de información demográfica, específicamente, las técnicas de corrección y Suavizamiento de la declaración de la edad para la definición de poblaciones base desarrolladas por Arriaga, Beers y Gray. Así mismo, para componentes se usaron las técnicas descritas en Tools for demographic estamations, esta actividad se realizó entre el 3 de febrero y el 3 de abril de 2020.
El aporte al indicador estratégico es que con ésta información, se permite ampliar la desagregación de la información demográfica disponible en el país, al incluir la desagregación por áreas cabecera y resto de los departamentos, con el fin de contar con un producto que al finalizar permitirá analizar las brechas sociodemográficas entre las poblaciones urbanas y rurales del país.
</t>
  </si>
  <si>
    <t>En el primer  trimestre se avanzó en el ajuste de la versión de la Metodología del Censo de Habitantes de la Calle, adelantado por el equipo de trabajo del GIT Censo y Estudios Especiales
Se tiene considerado replantearse una reprogramación del cronograma del proyecto, de tal forma que las actividades operativas del CHC se desarrollen durante el segundo semestre de 2020 (sujeto a la evolución de la emergencia en el trascurso del año).</t>
  </si>
  <si>
    <t xml:space="preserve">En el primer trimestre se procedió con el cierre de la base de datos con la información resultante de la Encuesta, teniendo en cuenta las actividades previas de análisis, imputación y procesamiento de los resultados, dicho trabajo se adelantó entre el equipo de procesamiento de la DC, junto con el equipo temático de la ENHAB conformado en el GIT de Censo y Estudios Especiales.
Respecto a la publicación y entrega de resultados, el pasado 7 de febrero se realizó por parte de la Dirección general del DANE la presentación con la entrega preliminar de resultados de la ENHAB, así mismo se está trabajando en las versiones finales de los cuadros de salida, así como la disposición de los resultados en la Herramienta REDATAM, actividades adelantadas por los equipos temático y de procesamiento de la DCD.
</t>
  </si>
  <si>
    <t xml:space="preserve">El grupo de Registros Administrativos en el primer trimestre gestionó con diversas entidades públicas y privadas  como (Ministerio de Salud, Unidad de Víctimas, Ministerio de Educación, EPS  entre otras) el acceso a los Registros Administrativos a corte de Diciembre 2019, para la construcción del REBP a corte 2019 y la exploración de la implementación de los métodos probabilísticos de emparejamiento de la metodología general.
La meta Aporta al indicador estratégico en la construcción de la estructura de población de momentos intercensales en los diversos niveles geográficos
</t>
  </si>
  <si>
    <t>Se construyó por parte del equipo de temático y operativo del Censo Minero, la versión del documento de Metodología de esta operación censal, que incorpora elementos de las diferentes pruebas adelantadas entre el último trimestre de 2019 y el mes de febrero de 2020, el cual fue entregado a la UPME como uno de los productos definidos en el Convenio Interadministrativo 004 de 2019 suscrito entre las dos entidades.
Se diseñó por parte del equipo temático y operativo del Censo Minero, el instrumento de recolección de esta operación censal, así como las normas de validación y consistencia respectivas, los cuales tuvieron en cuenta elementos de las diferentes pruebas adelantadas entre el último trimestre de 2019 y el mes de febrero de 2020, el cual fue entregado a la UPME como uno de los productos definidos en el Convenio Interadministrativo 004 de 2019 suscrito entre las dos entidades.
Se construyó por parte del equipo de temático y operativo del Censo Minero, la versión del documento de diseño operativo de esta operación censal, que incorpora elementos de las diferentes pruebas adelantadas entre el último trimestre de 2019 y el mes de febrero de 2020, el cual fue entregado a la UPME como uno de los productos definidos en el Convenio Interadministrativo 004 de 2019 suscrito entre las dos entidades.
Se formuló por parte del equipo de temático y operativo del Censo Minero, la versión del presupuesto general de esta operación censal, que incorpora elementos de las diferentes pruebas adelantadas entre el último trimestre de 2019 y el mes de febrero de 2020, el cual fue entregado a la UPME como uno de los productos definidos en el Convenio Interadministrativo 004 de 2019 suscrito entre las dos entidades.
Esta meta aporta al Plan Estratégico Institucional, específicamente al objetivo específico CAPACIDAD METODOLÓGICA (Indicador: Operaciones estadísticas nuevas o rediseñadas que atienden necesidades del país).</t>
  </si>
  <si>
    <t xml:space="preserve">El día 24 de febrero, previa convocatoria e invitación por parte del Director, se realizó la primera Sesión de 2020 de la Comisión intersectorial en esta fue aprobó el plan de Acción de  2020 y se definieron los grupos de trabajo y mesas técnicas para avanzar en el cumplimiento de dicho plan. La convocatoria se hizo a través de oficios dirigidos a los representantes de las entidades que conforman la Comisión intersectorial.
Se realizaron las reuniones todos los viernes de los meses de enero y febrero, en marzo por el aislamiento se llevó a cabo una presencial y otra virtual. Se realizó seguimiento a los productos y cronograma pactado con la iniciativa de Bloomberg para el desarrollo de los aplicativos. Fueron convocadas por los ingenieros de la investigación a través de correo electrónico.
Las actividades aportan a los objetivos específicos de CAMBIO CULTURAL del Plan Estratégico Institucional, porque permite una mejora en la cobertura de la información a través de mecanismos articuladores con otras entidades del estado que tienen presencia en los territorios. La actualización tecnológica en los procesos de revisión de la calidad, garantizan  mejoras en las dinámicas de trabajo del equipo territorial con su respectivo impacto positivo en el proceso de producción estadística.
</t>
  </si>
  <si>
    <t xml:space="preserve">En el marco del convenio con la Registraduría Nacional del Estado Civil y los compromisos suscrito con las entidades de la mesa técnica de la Comisión intersectorial, desde 2019 se acordó realizar cruces trimestrales de la vigencia en curso que permita identificar los hechos vitales no reportados por el sector salud y aquellos que se realizan por fuera de éste sector. Solo hasta el 18 de marzo se recibió el último trimestre de 2019, se realizó el cruce y fue enviado al sector salud para la recuperación de la información faltante. 
Las actividades aportan a los objetivos específicos de CAMBIO CULTURAL del Plan Estratégico Institucional, porque permite una mejora en la cobertura de la información a través del trabajo interinstitucional al generar mecanismo para la completitud de la información y el empoderamiento de las entidades respecto a la importancia de la calidad y oportunidad de la información
</t>
  </si>
  <si>
    <t xml:space="preserve">A partir de la tercera semana de enero y hasta el 3 de febrero se llevó a cabo la actualización de la última versión disponible de IRIS 5.6.  y se inició la codificación de la mortalidad. Teniendo en cuenta que el Instituto IRIS de Alemania, maneja versionamiento constantes por las actualizaciones de la CIE10 a la CIE11, se estarán realizando las respectivas instalaciones de las actualizaciones en la medida que el instituto las vaya liberando. 
Las actividades aportan a los objetivos específicos de CAMBIO CULTURAL del Plan Estratégico Institucional, porque permite una mejora en los procesos de producción estadística, al contar con aplicativos más actualizados y robustos que garanticen la calidad de la información.
</t>
  </si>
  <si>
    <t xml:space="preserve">Los formatos se socializaron a la Junta Mayor de Palabreros de La Guajira, y se logró construir una primera versión de la traducción en Wayunaiki. En Enero se pasó la traducción en esta lengua y se terminó de ajustar los formatos originales con el grupo de trabajo Étnico de la DCD  (variables, opciones, fraseos e instructivo de diligenciamiento). Se envió formato traducido a mediados de enero,  a las autoridades Wayuu (Junta Mayor) para recibir por parte de ellos las observaciones y conformidades del formato. Se recibió observaciones del formato de muerte. 
Las actividades aportan a los objetivos específicos de CAMBIO CULTURAL del Plan Estratégico Institucional, porque plantea alternativas metodológicas y operativas para la recolección e inclusión de información de los grupos étnicos, lo que permite una mejora en la cobertura de la información.
</t>
  </si>
  <si>
    <t>La Dirección Territorial envió la directriz sobre el compromio de los backups en el Plan de Acción el 20/01/2020.</t>
  </si>
  <si>
    <t>La Coordinación admisnitrativa efectúa medición mes a mes de los backus, llegando a un 99,1% de cumplimiento acumulado a marzo.</t>
  </si>
  <si>
    <t>La Coordinación Operativa de la Territorial generó el listado de las temáticas a desarollar el 03/02/2020 .</t>
  </si>
  <si>
    <t>Con miras al fortalecimiento de los servidores con respeecto a la misionalidad del DANE, el 03/02/2020 y el 17/03/2020 se desarrollan las temáticas de la GEIH e IPC respectivamente.</t>
  </si>
  <si>
    <t>La Dirección Territorial envió la directriz sobre el compromio de los backups en el Plan de Acción el 20/01/2020.
La Coordinación admisnitrativa efectúa medición mes a mes de los backus, llegando a un 99,1% de cumplimiento acumulado a marzo.
Aporte al Plan Estratégico: Incremento en el resultado de la medición de la capacidad territorial</t>
  </si>
  <si>
    <t>La Coordinación Operativa de la Territorial generó el listado de las temáticas a desarollar el 03/02/2020 .
Con miras al fortalecimiento de los servidores con respeecto a la misionalidad del DANE, el 03/02/2020 y el 17/03/2020 se desarrollan las temáticas de la GEIH e IPC respectivamente.
Aporte al Plan Estratégico: Aumentar el conocimiento de los servidores respecto a la misionalidad de la entidad.</t>
  </si>
  <si>
    <t>La primera socialización está programada para el segundo trimestre.</t>
  </si>
  <si>
    <t>Se realizó la selección de las instituciones objeto de la socialización.</t>
  </si>
  <si>
    <t>Se realizaron las socializaciones con las instituciones seleccionadas</t>
  </si>
  <si>
    <t>Se elaboró el documento en donde se encuentran consignados los temas seleccionados, para realizar las respectivas capacitaciones.</t>
  </si>
  <si>
    <t>Se elaboró el tablero de control para operativo CEED</t>
  </si>
  <si>
    <t>Se elaboró el tablero de control para operativo Precios Indices - Licores.</t>
  </si>
  <si>
    <t>La sede realizó once (11) socializaciones sobre información estadística entre el 21 de enero y el 19 de febrero de 2020. Las sensibilizaciones se realizaron a las secretarías de educación y de planeación en la ciudad de Manizales, Secretaría de Gobierno y de Planeación del Departamento de Caldas, Alcaldía de Pereira, Gobernación de Risaralda, Cámara de Comercio de Manizales, Convenio CHEC U de Manizales, y empresas fuente de encuestas económicas como: Adylog, Manisol y Siteco.  Siendo las actividades ejecutadas por la Territorial, afines para dar cumplimiento al Plan Estratégico Institucional - PEI, en lo referente al objetivo de fomentar el uso de la información estadística tanto en las instituciones públicas como privadas, a través de la estrategia de accesibilidad que se encuentra descrita en el PEI.</t>
  </si>
  <si>
    <t>La Dirección Territorial Centro Occidente, en el mes de marzo de 2020, elaboró el documento en donde se encuentran consignados los temas seleccionados para realizar las respectivas capacitaciones a los funcionarios de la Dirección Territorial Centro Occidente. La selección de los temas fue realizada con base en las necesidades identificadas en la Territorial. Es de anotar, que esta es una de las primeras actividades para dar cumplimiento al PEI, la cual se encuentra relacionada con el objetivo de mejorar las competencias y habilidades de los servidores de la Dirección Territorial y con la estrategia de cambio cultural, a través de la implementación de acciones, que permitan transformar el conocimiento de los servidores.</t>
  </si>
  <si>
    <t>En la territorial se han implementado al 31 de marzo dos tableros de control: para el CEED y para las encuestas de Precios Indices - Licores;  lo anterior, con el fin de propender por el cumplimiento de la cobertura y oportunidad que se requiere en las operaciones estadísticas. Así mismo, y con el fin de estar alineados con el PEI, este seguimiento está planteado con el objetivo de modernizar la gestión de la Territorial Centro Occidente y la estrategia de capacidad metodológica; encaminada al cumplimiento de acciones integrales, relacionadas con la producción de información estadística.</t>
  </si>
  <si>
    <t>Se tiene la base actualizada con la contratación con corte a 31 de marzo</t>
  </si>
  <si>
    <t>En la base se tiene las novedades, a la fecha no se han presentado mayor cantidad de las mismas</t>
  </si>
  <si>
    <t>Se cargaron 51 certificaciones en el sistema</t>
  </si>
  <si>
    <t>Se definió el funcionamiento del sistema y sus componentes</t>
  </si>
  <si>
    <t>Se han creado 6 formularios de registros de información para consolidación de la base de datos</t>
  </si>
  <si>
    <t>Se han creado 4 mecanismos de reportes con base en la información consolidada en la base.</t>
  </si>
  <si>
    <t>Se realizan informes periódicos con el desarrollo de las diferentes encuestas</t>
  </si>
  <si>
    <t>Se avanzó en la generación de los informes</t>
  </si>
  <si>
    <t>Se han realizado reuniones presenciales y virtuales con los equipos de las encuestas económicas para el fortalecimiento del desarrollo de las mismas.</t>
  </si>
  <si>
    <t>Desde la Dirección Territorial Centro se identificaron las necesidades funcionales del sistema para la gestión administrativa, a partir de lo cual se definió el esquema funcional del sistema de información y se crearon 6 módulos de captura de información para generar: estudios previos aprobados, información precontractual, registro de la información del contratista, registro de la recepción de documentos, Registro contractual y registro ejecución contractual.</t>
  </si>
  <si>
    <t xml:space="preserve">El Señor Director Territorial, realizó los acercamientos necesarios con las universidades UNAULA y UANTIOQUIA, en los meses de enero y febrero, con el fin de concretar la programación de los seminarios a realizar en las dos instituciones </t>
  </si>
  <si>
    <t xml:space="preserve">Se realizaron 2 seminarios sobre "Las Caracteristicas poblacionales y su importancia" ; un primer seminario se efectuo el  19 de marzo en la UNAULA y el segundo se realizó el 4 de marzo el la Universidad de Antioquia. Con la ponencia del Señor Director Sebastián Ochoa Ramírez </t>
  </si>
  <si>
    <t xml:space="preserve">La aplicación del formulario en fisico, no se empezo a realizar en los contratos que terminaron a mediados del mes de marzo, debido a la emergencia sanitaria y/o aislamiento preventivo obligatorio. Sin embargo se esta gestionando la aplicación de la EPSC de forma virtual directamente. 
Adicionalmente  Se ha  realizando la revisión del formulario de aplicación de la Encuensta de Percepción de la Satisfacción d elos Contratistas - EPSC, por cuenta de tematicos de la entidad, producto de ello se realizo ajuste al formulario inicial. </t>
  </si>
  <si>
    <t xml:space="preserve">Se esta a la espera de la revisión del formulario de la EPSC,  por el Señor Director Juan Daniel Oviedo, para pasar asu aplicación  de forma virtual. </t>
  </si>
  <si>
    <t>Al contar con la aprobación de la Versión 2 del formulario de la EPSC, se iniciara la etapa de prueba de la aplicación del formulario EPSC a nivel territorial y nacional</t>
  </si>
  <si>
    <t xml:space="preserve">Se han realizado las reuniones  del Comité de EEVV y los acercamientos con la Secretaria Seccional de Salud y Protección Social de Antioquia, con el fin de obtener el permiso y apoyo en la realización de las capacitaciones a los estudientes de ultimo año de medicina; a la fecha se tiene el aval para la realización de dicha actividad por cuenta de la SSSA,  cuando pase la contingencia por la emergencia sanitaria y aislamiento preventivo. La SSSA realizará acompañamiento y el DANE se encargara  de la logística </t>
  </si>
  <si>
    <t xml:space="preserve">Se ha realizado un acercamiento con la Universidad de Antioquia a fin de presentar la actividad y los beneficios para los estudientes de ultimo año de medicina; sin embargo dicha actividad se retomara al pasar la  contingencia por la emergencia sanitaria y aislamiento preventivo. </t>
  </si>
  <si>
    <t xml:space="preserve">Se han realizado los primeros acercamientos con diferentes entidades y universidades, sin embargo todas las actividaes han quedado suspendidas debido a la  contingencia por la emergencia sanitaria y aislamiento preventivo. </t>
  </si>
  <si>
    <t>La Dirección Territorial Noroccidental - Medellín, con ponencia del señor Director Sebastián Ochoa Ramírez, ha ralizado 2 seminarios dirigidos a los grupos de interes de los sectores económicos, Industria, Comercio y Servicios; el primero el 19 de febrero en colaboración con UNAULA y el segundo el 4 de marzo  en colaboración con la Universidad de Antioquia. 
El tema tratado en los seminarios hizo referencia a "Las caracteristicas poblacionales y su importancia"  lo cual se articula con las herramientas que se tienen dispuestas en la pagina deel DANE para facilitar el desarrollo de las actividades del objeto de las partes interesadas</t>
  </si>
  <si>
    <t>El Director Territorial Noroccidental, ha gestionado la verificación del formulario de aplicación de la Encuesta de Percepción de la Satisfacción de los Contratistas - EPSC,  por cuenta de tematicos de la entidad, producto de ello se realizo ajuste al formulario inicial. el cual esta para aprobación del Director Nacional, para posteriormente continuar el desarrollo y  ambiete de prueba de la aplicación del  formulario de la EPSC.</t>
  </si>
  <si>
    <t xml:space="preserve">El Comité de EEVV  ha realizado las reuniones y  acercamientos con la Secretaria Seccional de Salud y Protección Social de Antioquia, con el fin de obtener el permiso y apoyo en la realización de las capacitaciones a los estudientes de ultimo año de medicina; a la fecha se tiene el aval para la realización de dicha actividad por cuenta de la SSSA,  cuando pase la contingencia por la emergencia sanitaria y aislamiento preventivo. La SSSA realizará acompañamiento y el DANE se encargara  de la logística </t>
  </si>
  <si>
    <t xml:space="preserve">El Señor Director Territorial ha realizado los primeros acercamientos con diferentes entidades y universidades, del Departamanto de Antioquia, a fin de llegar a acuerdos de cooperación interinstitucional,  sin embargo todas las actividaes han quedado suspendidas debido a la  contingencia por la emergencia sanitaria y aislamiento preventivo. </t>
  </si>
  <si>
    <t>Se realizo el cronograma de actividades</t>
  </si>
  <si>
    <t>Se genero el directorio de las fuentes economicas anuales de Indutria y comercio</t>
  </si>
  <si>
    <t>Se realizo gestion ante las Universidades Santo Tomas, Universidad Libre y Universidad Simon Bolivar</t>
  </si>
  <si>
    <t xml:space="preserve">Se realizo una mesa de trabajo con el GIT Administrativo y Operativo, donde se socializó  </t>
  </si>
  <si>
    <t>Se realizó una jornada de socialización con los funcionarios y contratistas, sobre las herramientas de acceso y uso de la información estadistica producida por el DANE.</t>
  </si>
  <si>
    <t>Se realizo gestion ante las Universidades Santo Tomas, Universidad Libre y Universidad Simon Bolivar con el fin de avanzar con el area de Difusión, Mercadeo y Cultura Estadistica - DANE en las legalizacion del memorando de entendimeinto que permita abrir la sala de consulta especializada en los centros mencionados.</t>
  </si>
  <si>
    <t>Se realizo mesa de trabajo con el GIT Administrativo y GIT operativo sobre la socialización de las circulares e inicio de la contratación y demas temas de interes</t>
  </si>
  <si>
    <t>Mesa de trabajo  GIT operativo con los  contratistas sobre la oferta de información y boletines.</t>
  </si>
  <si>
    <t xml:space="preserve">Elaboración de documento de trabajo con la informacion recolectada de los tipos documentales. </t>
  </si>
  <si>
    <t>Se elaboró documento  borrador con el diagnóstico integrar de archivos con informacion recolectada en DANE central y Dirección Territorial Bogotá, teniendo en cuenta que estas sedes cuentan con un mayor volumen de documentación y carga operativa.</t>
  </si>
  <si>
    <t>Matriz con la identificacion  de mantenimiento y acondicionamiento de la infraestructura del DANE para la vigencia 2020</t>
  </si>
  <si>
    <t>El Grupo de Trabajo Control Interno Disciplinario realizó una mesa de trabajo con la Policía Nacional,  donde se recibió asesoría acerca de la conformación, desarrollo y experiencias del Observatorio de Transparencia Policial, aportando con su experiencia pautas para el diseño del observatorio del DANE. La coordinadora del GT-CID gestionó con la Secretaria de Transparencia de la Presidencia de la Republica, un enlace que participará como asesor externo en el observatorio.</t>
  </si>
  <si>
    <t xml:space="preserve">El área financiera desarrollo una mesa de trabajo presencial en conjunto con el equipo responsable del proyecto del censo económico el día 12 de febrero del 2020 en donde se determinaron los compromisos por las partes y el cronograma de entrega de informes financieros en desarrollo del proyecto.    </t>
  </si>
  <si>
    <t>En conjunto con el equipo de censo económico se elaboraron los informes financieros correspondientes a enero, febrero y marzo de 2020 referente al proyecto.</t>
  </si>
  <si>
    <t>No se reporta avance debido al bloqueo de recursos destinados, por consiguiente no se ha dado el inicio a los procesos de contratación necesarios para el desarrollo de las etapas del proyecto</t>
  </si>
  <si>
    <t>Se realizaron 2 jordanas de capacitación con Enlaces de Dane Central, para brindar información con lo concerniente al proceso GCO.</t>
  </si>
  <si>
    <t>Se realizó 1 Jornada de capacitación con Direcciones Territoriales, para brindar información relevante al proceso GCO.</t>
  </si>
  <si>
    <t>Se realizó 1 mesa de trabajo para el ajuste de la Resolución de transporte, cuyo resultado fue un borrador de dicha Resolución, el cual se encuentra en revisión.</t>
  </si>
  <si>
    <t>Se realizó una reunión con el coordinador AGCP, en la cual fueron asignados los responsables de realizar los documentos pertinentes, para la creación del comité mediante lineamientos establecidos.</t>
  </si>
  <si>
    <t>Se cuenta con un documento que contiene las normas de certificación laboral para su validación respectiva y toma de decisiones</t>
  </si>
  <si>
    <t xml:space="preserve">Reunión con el SENA en el marco del acompañamiento requerido para dar inicio a la fase de planificación. </t>
  </si>
  <si>
    <t>Avance de documento de trabajo de requerimientos técnicos y funcionales del aplicativo para el registro de asistencia a las actividades de capacitación, bienestar e incentivos, entre otros</t>
  </si>
  <si>
    <t>Los GIT del área de gestión humana durante el mes de febrero de 2020 realizaron reuniones y entrevistas directas con los funcionarios implicados en el manejo de la nómina,  para identificar las necesidades funcionales y técnicas que se requieren.</t>
  </si>
  <si>
    <t>Documento de proyección de los estudios previos elaborado por la oficina de sistemas del DANE.</t>
  </si>
  <si>
    <t>Se elabora resolución 0171 del 7 de febrero de 2020 publicada en la DANEnet y pagina WEB de la entidad.</t>
  </si>
  <si>
    <t>El día 17 de febrero el GIT de evaluación y carrera, dio inicio al estudio de cumplimiento de requisitos de 150 perfiles como resultado se obtuvo 9 encargos.</t>
  </si>
  <si>
    <t>Se elaboró un documento metodológico del levantamiento de información de tipos documentales, por la profesional archivística del GIT Gestión documental, el cuál es el insumo para la propuesta de presentacion de TRD siguiendo los lineamientos del archivo general de la nación que serán presentados ante CIGD para su aprobación.</t>
  </si>
  <si>
    <t>Se elaboró documento de trabajo en donde se presenta el avance del diagnóstico integrar de archivos que estaba previsto, como etapa a la construccion del documento oficial.</t>
  </si>
  <si>
    <t>El GIT de infraestructura del área administrativa con la participación y apoyo de las Direcciones Territoriales, elaboró una matriz que contiene la identificación de necesidades de mantenimiento y acondicionamiento de la infraestructura del DANE para la vigencia 2020, con el fin de planificar y coordinar las actividades a desarrollar en el plan de infraestructura.</t>
  </si>
  <si>
    <t>El Grupo de Trabajo Control Interno Disciplinario, gestionó enlaces y contactos externos necesarios para la conformación del comité del Observatorio Disciplinario DANE, dando paso al análisis de lineamientos y directrices para su diseño, teniendo como prioridad aportar a la mejora del bienestar, las competencias y las habilidades de los servidores públicos, en el marco de los deberes, derechos y prohibiciones en el ejercicio de la función pública según la normatividad vigente.</t>
  </si>
  <si>
    <t xml:space="preserve">El área financiera desarrollo una mesa de trabajo presencial  en conjunto con el equipo responsable del proyecto del censo económico en donde se determinaron los compromisos por las partes y el cronograma de entrega de los informes financieros.  Adicional se elaboraron en conjunto los informes financieros correspondientes a los meses enero, febrero y marzo de la presente vigencia. Teniendo en cuenta el bloqueo de recursos, está pendiente dar inicio al hito 3, para realizar el acompañamiento en los procesos de pagos a nivel nacional.  </t>
  </si>
  <si>
    <t>El Área de Gestión de Compras Públicas realizó 2 jordanas de capacitación con enlaces de Dane Central y 1 Jornada de capacitación con Direcciones Territoriales. Dichas jordanas se dieron en temas relativos y de importancia con la Gestión Contractual de la entidad, como formatos y procedimientos, secop II, contratación de personal operativo, entre otros.</t>
  </si>
  <si>
    <t>El área de Gestión de Compras Públicas realizó 1 mesa de trabajo con las partes interesadas, cuyo objetivo fue realizar los primeros ajustes para la resolución de transporte para contratos de personal operativo, en la cual ya se obtuvo un primer proyecto borrador de la Resolución.</t>
  </si>
  <si>
    <t>El Coordinador del área de Gestión de Compras Públicas, asignó a las personas encargadas de desarrollar los documentos necesarios para la creación del comité de estructuración de procesos de selección, asi mismo los lineamientos para el primer entregable.</t>
  </si>
  <si>
    <t>El GIT desarrollo de Personal, realizó dos reuniones presenciales con el SENA para solicitar el apoyo  a la revisión de las normas de Competencia Laboral a certificar para los 50 servidores en el DANE. Así mismo el SENA será el encargado de realizar el proceso de acompañamiento en la fase de planificación. Dentro de los compromisos establecidos en las reuniones, se  acordó el envío de las Norma de Certificación Laboral NCL por parte del Centro Administrativo con quienes se va a realizar el proceso y el procedimiento, recibiendo el correo electrónico con la información,  de acuerdo con lo convenido.
Debido a que el proceso de la certificación requiere la realización de actividades presenciales como la prueba de conocimientos  y teniendo en cuenta  el aislamiento obligatorio preventivo,  el SENA está  evaluando opciones para su continuación, revisando como puede virtualizar el proceso o por lo menos algunas actividades del mismo.</t>
  </si>
  <si>
    <t xml:space="preserve">El GIT de Desarrollo de Personal cuenta con un avance de documento de trabajo con la identificación de los requerimientos técnicos y funcionales del aplicativo para remplazar el control de asistencia manual que se tiene actualmente con el fin de iniciar la etapa de planificación y desarrollo. </t>
  </si>
  <si>
    <t>Las Coordinaciones de los GIT del Área de Gestión Humana, durante el mes de febrero de 2020, realizaron reuniones y entrevistas directas con cada uno de los funcionarios involucrados en el manejo y administración de la nómina de DANE, para levantar la información que contiene la  identificación de necesidades del sistema de administración de personal. De acuerdo a dicha información se elaboró el documento con la identificación de necesidades técnicas y funcionales, el cual se presentó por parte de la Coordinación del Área de gestión Humana a la Secretaría General,  información que es entregada  al Jefe de la Oficina de Sistemas encargado de la elaboración de los estudios previos para  así continuar con el desarrollo de las demás subproductos de la meta.</t>
  </si>
  <si>
    <t xml:space="preserve">El Área de Gestión Humana elabora la Resolución No. 0171 del 7 de febrero de 2020, la cual es publicada en DANEnet el mismo día,  mediante la cual se adicionan fichas al Manual Especifico de Funciones y Competencias laborales.
El día  17 de febrero el GIT de Evaluación y carrera, da inicio al estudio de cumplimiento de requisitos de aproximadamente  150 perfiles para la provisión de 9 encargos.
De acuerdo al resultado del estudio técnico, la notificación de aceptación por parte de los servidores con derecho preferencial por cumplimiento de requisitos, se socializaron el día 05 de marzo en DANE net, nueve (9) actos administrativos, para proveer las  siguientes vacantes:
Seis (6) Profesional especializado 2028 - 21
Dos (2) Profesional especializado 2028 - 20
Un   (1) Profesional universitario 2028  - 19
</t>
  </si>
  <si>
    <t>En el mes de enero se realizó la revisión de el diagnostico enviado el 31 de diciembre de 2019 por el grupo de contratistas de la Secretaria General, a cargo de esta labor, el cual se devolvió el 9 de enero de 2020 para correcciones y ajustes. Posteriormente se realizo reunión el 16 de enero de 2020 para socializar estas observaciones, el 10 de febrero se realizó una segunda reunión para tratar el tema y el 26 de marzo, se recibió el documento de diagnóstico ajustado por parte del grupo de la Secretaria a cargo de esta labor, se revisa a finales del mes de marzo, concluyendo, que cumple con el propósito del documento.</t>
  </si>
  <si>
    <t xml:space="preserve">El grupo a cargo de la labor en la secretaría general envía el Documento de Diseño en versión 2 y las primeras  matrices de cálculo para la estimación de costos referentes a las variables de personal, transporte y suministros; las cuales están proyectadas para las fases del GSBPM (De detección y análisis de requerimientos; y la fase de diseño). </t>
  </si>
  <si>
    <t>Se elaboró el documento de requerimiento en el mes de enero, se revisó y  se ajustó en el mes de marzo, así mismo se elaboró el documento de diseño del sistema.  Esta meta la está ejecutando el equipo encargado de secretaría general y el área de logística participa con la revisión y suministro de insumos para el modelo participa el área de logística</t>
  </si>
  <si>
    <t>Se tiene un avance frente a los recuentos realizados. No obstante, este operativo en la actualidad se encentra interrumpido por la declaración de emergencia sanitaria por causa de COVID-19.</t>
  </si>
  <si>
    <t>Se adelantó le recuento para el rediseño y se elaboró el respectivo informe, el paralelo no se realizará este año, por lo que los porcentajes de peso de los hitos de la meta deben ser modificados con el 50% para cada uno de los hitos que se realizarán.</t>
  </si>
  <si>
    <t xml:space="preserve">En el mes de febrero se identificaron las direcciones electrónicas potencialmente se le  puede hacer seguimiento de precios y en marzo se realizó la búsqueda y revisión de mejores practicas para recolectar </t>
  </si>
  <si>
    <t>En el mes de enero se levanto formato de requerimientos y se definieron perfiles, en el mes de febrero se avanzó con temática en el formato de requerimientos de IIOC,  se continúa solicitando los comentarios de las fuentes de FIVI los comentarios sobre el rediseño, finalmente, en el mes de marzo se avanzó en el  formato de requerimientos de IIOC el cual está pendiente de revisar con nuevo temático,  se consolido respuesta de fuentes a rediseño de FIVI, con temática se entrego versión preliminar de CHV y FIVI para revisión de sistemas para que se asignen alguien para revisarlo y ajustarlo e iniciar las especificaciones de consistencia y validación. Contar con aplicativos web permitirá mejorar la calidad de la información recolectada y evitar reprocesos.</t>
  </si>
  <si>
    <t>En el mes de febrero se elaboró el documento de diagnóstico identificando la situación actual de los aplicativos de las encuestas económicas y en el mes de marzo</t>
  </si>
  <si>
    <t>Con base en los aspectos identificados en el diagnóstico, en el mes de marzo, se elaboró el documento de acciones de mejora en los aplicativos de las encuestas económicas el cual contiene los aspectos a tener en cuenta en el requerimiento</t>
  </si>
  <si>
    <t>Se realizó una reunión con la persona de apoyo de novedades del GIT de la coordinación Encuestas a Personas e Instituciones  - PEI, con el fin de establecer un diagnóstico actual sobre el manejo de novedades operativas en las encuestas sociales.
En la reunión se revisó la forma en que se manejan las novedades actualmente, la cantidad en promedio que se reportan, sus tiempos de respuesta, etc. Con esta información se revisó y complemento el documento de diagnóstico de novedades operativas, para posteriormente en conjunto con el área de sistemas revisar los requerimientos necesarios en el desarrollo del diseño del módulo de novedades operativas.
Finalmente el diagnóstico nos permite evidenciar que la demora en respuesta de las novedades genera demoras en la ejecución del operativo en campo así como la posible disminución en la cobertura (sobretodo en cuento a la gestión de novedades de muestras)  necesaria para generar datos representativos en cada una de las investigaciones sociales.</t>
  </si>
  <si>
    <t>Se inicia la elaboración de documento con la identificación de las necesidades de los aplicativos de análisis y captura de SIPSA</t>
  </si>
  <si>
    <t>En el mes de febrero se construyó el documento de especificaciones del sistema de monitoreo y control, para el censo económico, así como el diagrama funcional para el desarrollo, el cual se entregó el 6 de marzo, en él se indica que el sistema debe reflejar  el avance de las manzanas recorridas por día de trabajo en relación con el acumulado a la fecha en que se observa dicho avance. El sistema debe presentar el avance de manzanas y avance de directorio base asignado, donde los resultados de la situación reflejan la planeación del barrido frente a la carga de trabajo y el avance de lo trascurrido del operativo, línea de tiempo (% cobertura esperada - % de cobertura real).  Niveles de desagregación: Nivel territorial, departamental, municipal, por clase, y por áreas de coordinación operativa, áreas operativas.</t>
  </si>
  <si>
    <t>Se entregan los siguientes documentos:
1) Lineamientos para el desarrollo y seguimiento de las actividades de implementación y funcionamiento del programa de monitoreos del Área de Logística y Producción de Información -Diagnóstico y alcance 
2) Estrategia para la mejora del proceso de aprendizaje del personal de campo en las operaciones estadísticas - Diagnostico y alcance
Se revisaron las diferentes componentes de los procesos, y se establecieron líneas de acción, a efectos de elaborar una propuesta que solucione la problemática identificada y retroalimente los procesos de la dependencia.</t>
  </si>
  <si>
    <t>En el ajuste del plan de acción enviado el 17 de marzo esta actividad inicia el 01 de abril</t>
  </si>
  <si>
    <t>El equipo de índices del área de logística realizó en los meses de febrero y marzo la búsqueda de direcciones electrónicas a las que potencialmente se les podría hacer seguimiento, as u vez en marzo se realizó la búsqueda y revisión de mejores practicas para recolectar información por pagina web</t>
  </si>
  <si>
    <t>Se avanzó en el  formato de requerimientos de IIOC el cual está pendiente de revisar con nuevo temático,  se consolido respuesta de fuentes a rediseño de FIVI, adicionalmente, con temática se entrego versión preliminar de CHV y FIVI para revisión de sistemas para que se asignen alguien para revisarlo y ajustarlo e iniciar las especificaciones de consistencia y validación. Contar con aplicativos web permitirá mejorar la calidad de la información recolectada y evitar reprocesos.</t>
  </si>
  <si>
    <t>En el mes de febrero se elaboró el documento de diagnóstico identificando la situación actual de los aplicativos de las encuestas económicas y en el mes de marzo se elaboró el documento de acciones de mejora en los aplicativos de las encuestas económicas el cual contiene los aspectos a tener en cuenta en el requerimiento</t>
  </si>
  <si>
    <t>Se elaboró el documento de diagnóstico de novedades operativas, para posteriormente en conjunto con el área de sistemas revisar los requerimientos necesarios en el desarrollo del diseño del módulo.</t>
  </si>
  <si>
    <t>En el mes de marzo, se inicia la elaboración del documento con la identificación de las necesidades de los aplicativos de análisis y captura de SIPSA</t>
  </si>
  <si>
    <t>Se elaboró y entregó el documento de requerimiento para el sistema de monitoreo del Censo económico</t>
  </si>
  <si>
    <t>En el mes de marzo se finalizó la elaboración de los documentos: 1) Lineamientos para el desarrollo y seguimiento de las actividades de implementación y funcionamiento del programa de monitoreos del Área de Logística y Producción de Información -Diagnóstico y alcance y 2) Estrategia para la mejora del proceso de aprendizaje del personal de campo en las operaciones estadísticas - Diagnostico y alcance</t>
  </si>
  <si>
    <t>Se suscribieron 4 nuevos convenios</t>
  </si>
  <si>
    <t>A la fecha se han suscrito 4 nuevos convenios correspondientes a: 
1. La inclusión de un módulo en la Encuesta de Convivencia y Seguridad Ciudadana con el Ministerio de Justicia
2. La elaboración de las proyección de población por Localidad para Bogotá con la Secretaría Distrital de Planeación
3. Para caracterizar la población en situación de pobreza con el Departamento de Prosperidad Social
4. Realizar la Encuesta Especializada de TIC en Hogares y Empresasa con el Ministerio de Tecnologías de la Información</t>
  </si>
  <si>
    <t>Sensibilización a los servidores de planta de las sedes del DANE, sobre la política de prevención del daño antijurídico – PPDA  y su aplicación con el fin de fortalecer a nivel territorial en la prevención de los posibles riesgos jurídicos que puedan afectar a la entidad.</t>
  </si>
  <si>
    <t>El proyecto de Ley Nacional, se establece el marco jurídico general para la planificación, producción y difusión de las estadísticas oficiales del país. Las estadísticas oficiales permiten conocer la situación económica, demográfica, ambiental, social y cultural, de acuerdo con el nivel de desagregación territorial de la operación estadística, y sirven como insumo para la toma de decisiones por parte de los sujetos públicos y privados, así como para la generación, el diseño y el seguimiento de las políticas públicas. Este proyecto de ley  permitirá la unificación de toda la normativa relacionada con el sector estadístico. de igual manera, se actualizará su contenido de acuerdo con las mejores prácticas internacionales.</t>
  </si>
  <si>
    <t>Aplicación de la estrategia nivel gobierno y congreso</t>
  </si>
  <si>
    <t>Mediante la realización de las mesas de trabajo de apoyo contractual, se coordina la participación de todas las dependencias del DANE que actúan en la suscripción de nuevos convenios y/o contratos interadministrativos con las diferentes entidades del Estado y se emiten los lineamientos necesarios para aclarar esta gestión.</t>
  </si>
  <si>
    <t>Mantener actualizados los componentes de doctrina y normativa de la biblioteca jurídica, aporta al crecimiento profesional de los funcionarios y contratistas de la entidad, pues se mantendrán informados y podrán tener acceso a los conceptos jurídicos emitidos por la Oficina Asesora Jurídica en temáticas como el funcionamiento DANE, SEN y operaciones estadística, asuntos contractuales y laborales; de igual manera encontrarán la información sobre  los actos administrativos de carácter general emitidos por la entidad y consultar el marco normativo que sustenta las operaciones estadísticas y los procesos transversales de la entidad, permitiendo de esta manera, mejorar sus capacidades, conocimientos y competencias, en aras de la creación del valor público.</t>
  </si>
  <si>
    <t>Diseño de la primera fase del Sistema de Información para la gestión de la estratificación socioeconómica y de las coberturas de los servicios públicos domiciliarios - SIGESCO, de los dos primeros módulos: Alcaldía y DANE.</t>
  </si>
  <si>
    <t>Desarrollo de la primera fase del Sistema de Información para la gestión de la estratificación socioeconómica y de las coberturas de los servicios públicos domiciliarios - SIGESCO, de los dos primeros módulos: Alcaldía y DANE.</t>
  </si>
  <si>
    <t>Tablero de análisis (visor) de la demografía empresarial</t>
  </si>
  <si>
    <t>Muestras a aplicar en campo ECV, ECC, ENUT Y ENTIC</t>
  </si>
  <si>
    <t>Desarrollo  de preguntas de identidad sexual que se incluirán en el rediseño de la GEIH.</t>
  </si>
  <si>
    <t>Informe de análisis preliminar de resultados</t>
  </si>
  <si>
    <t>Realizar 6 acompañamientos al proceso de Gestión Financiera a nivel nacional según enfoque del censo económico</t>
  </si>
  <si>
    <t xml:space="preserve">Seis procedimientos generales aprobados (1.Control de documentos,2.Modelo Funcional  3. Gestión del Cambio, 4. Indicadores 5.Producto no Conforme y 6.revisión por la dirección) </t>
  </si>
  <si>
    <t>Documento de requerimientos técnicos y funcionales de la herramienta.</t>
  </si>
  <si>
    <t>Registros de desarrollo e implementación del aplicativo.</t>
  </si>
  <si>
    <t>31/06/2020</t>
  </si>
  <si>
    <t>Documento de diseño del SMCE</t>
  </si>
  <si>
    <t xml:space="preserve">Formato de recuentos y especificaciones para desarrollo del aplicativo </t>
  </si>
  <si>
    <t>Documento de diseño de Lineamientos Operativos</t>
  </si>
  <si>
    <t>Formato de Reportes para el SMCE</t>
  </si>
  <si>
    <t>Esquema de Diseño de etapas de control operativo y estados y novedades operativos formulario básico</t>
  </si>
  <si>
    <t>Implementar el programa de monitoreo del área de logística para la mejora del desempeño operativo</t>
  </si>
  <si>
    <t>Evidencias de la Implementación de las herramientas de control</t>
  </si>
  <si>
    <t>Diseñar e implementar el seguimiento semanal de artículos de primera necesidad -PVPAPN</t>
  </si>
  <si>
    <t>Aplicativo web</t>
  </si>
  <si>
    <t>Diseño y recoleccion de deflactores</t>
  </si>
  <si>
    <t>Cobertura</t>
  </si>
  <si>
    <t>Evaluar 20 operaciones estadísticas (10 DANE y 10 entidades del SEN)</t>
  </si>
  <si>
    <t>Documento de seguimiento a la eficacia de acciones de mejora para entidades SEN evaluadas en el 2018 y 2019</t>
  </si>
  <si>
    <t xml:space="preserve">Implementar 2 instrumentos  de calidad (autoevaluación y revisión Sistemica) diseñados en las operaciones estadísticas del DANE y el SEN y realizar prueba a la conceptualización del instrumento Revisiones Focalizadas </t>
  </si>
  <si>
    <t>Diseño e implementación del instrumento de calidad:  Revisiones sistémicas</t>
  </si>
  <si>
    <t xml:space="preserve">Documento metodologico y formularios ajustados como resultado de la prueba piloto de Revisiones sistémicas. </t>
  </si>
  <si>
    <t>Resultados de la prueba a la conceptualización del instrumento de calidad:  Revisiones focalizadas</t>
  </si>
  <si>
    <t xml:space="preserve">Documento metodológico, formularios:  identificación del problema y acopio de información, herramienta de apoyo al análisis, revisados y ajustados </t>
  </si>
  <si>
    <t>Registro de instrumento de autoevaluaciones implementado en el proceso estadístico del Censo Económico y la GEIH para las fases desarrolladas en el 2020.</t>
  </si>
  <si>
    <t>Formular 15 Planes de Trabajo para la producción de Indicadores ODS  y avanzar en su implementación.</t>
  </si>
  <si>
    <t>Informe de seguimiento del desarrollo de los planes</t>
  </si>
  <si>
    <t>Matriz con Indicadores ODS priorizados y diagnosticados para el trabajo</t>
  </si>
  <si>
    <t>Series y/o datos calculados para cada uno de los indicadores priorizados en producción</t>
  </si>
  <si>
    <t>Fichas metodológicas actualizadas respecto a los indicadores priorizados.</t>
  </si>
  <si>
    <t>Propuesta estratégica para el aprovechamiento de Fuentes Alternativas</t>
  </si>
  <si>
    <t>Estrategía de Difusión definida</t>
  </si>
  <si>
    <t>Cronograma de publicaciones acordado entre DICE y los demás actores involucrados</t>
  </si>
  <si>
    <t>Instrumentos graficados y/o diseñados correspondientes a la primera fase de la estrategia de comunicación</t>
  </si>
  <si>
    <t>Instrumentos para la medición y el seguimiento a la estrategia de comunicación de los ODS</t>
  </si>
  <si>
    <t>Diseñar y publicar los precios de venta al publicos  de los articulos de primera necesidad para monitoreo de los precios</t>
  </si>
  <si>
    <t>Fomentar el uso de la información estadística en la toma de decisiones públicas y privadas.</t>
  </si>
  <si>
    <t>Rediseñar los indices de construccion pesada con indices de obras civiles para la deflactacion de cuentas nacionales</t>
  </si>
  <si>
    <t>Correos enviados y recibidos entre los equipos de logistica, sistemas, temática, sobre los temas  de la meta.</t>
  </si>
  <si>
    <t>Reportes diarios  de cobertura</t>
  </si>
  <si>
    <t xml:space="preserve"> Publicación de resultados en la página web cada semana:  de abril a 30 de agosto </t>
  </si>
  <si>
    <t>Correos enviados y recibidos entre los equipos de logistica, sistemas, temática</t>
  </si>
  <si>
    <t>Construcción de indicadores de calidad por sector, con base en la información de las encuestas estructurales económicas utilizadas para la actualización  DEST.</t>
  </si>
  <si>
    <t>Diseño de la metodología para la conformación del marco de lista de establecimientos a partir de la exploración web y formularios electrónicos</t>
  </si>
  <si>
    <t xml:space="preserve">
La Oficina Asesora Jurídica durante el segundo trimestre 2020 realizó las siguientes gestiones con respecto a la meta:
•	Remisión de correos electrónicos a las àreas responsables de apoyar con el cumplimiento de los mecanismos de la Política de Prevención de Daño Antijuridico 
•	Expedición de la Resolución No. 0522 del 29 de abril de 2020, por la cual se expide y adopta el Manual de Supervisión e Interventoría del Departamento Administrativo Nacional de Estadística — DANE y el Fondo Rotatorio del DANE — FONDANE.
•	En Coordinación GIT Área de Gestión de  Compras Públicas, el 23 de junio de 2020 se publicó en isolución el Manual de supervisión e interventoría DANE / FONDANE.
•	Mediante radicado de Orfeo No.20201200012083 del 22 de abril de 2020 se solicita a la Oficina de Sistemas realizar todas las gestiones pertinentes para el cumplimiento de los mecanismos allí establecidos para el área a su cargo.
•	Radicados de Orfeo No. 20203300013553 y 20203300013563,mediante los cuales se envía a la Oficina de Sistemas las especificaciones funcionales para el pago de sentencias y conciliaciones.
•	Proyecto de Resolución (693 de 2020)Por la cual se actualizan las disposiciones atenientes al funcionamiento del Comité Directivo y se crean los Comités de Articulación Territorial en cada una de las Direcciones Territoriales del Departamento Administrativo Nacional de Estadística - DANE y de su Fondo Rotatorio – FONDANE.
•	Presentación implementación Decreto 1800 del 7 de octubre de 2019 la cual contiene información sobre número de contratistas por área y el nivel jerárquico en el que se clasifican.</t>
  </si>
  <si>
    <t>Con respecto al avance de esté subproducto, la Oficina Asesora Jurídica durante el segundo trimestre 2020 obtuvo los siguientes logros:
•	Adopción del  manual de supervisión e interventoría DANE / FONDANE, el cual se encuentra publicado en isoluciòn en la siguiente ruta. http://isolucionpro.dane.gov.co/Isolucion40Dane/Administracion/frmFrameSet.aspx?Ruta=Li4vRnJhbWVTZXRBcnRpY3Vsby5hc3A/UGFnaW5hPUJhbmNvQ29ub2NpbWllbnRvRGFuZS8zLzMyMmM2ZjIwNDM4MzQ1M2ZhMjA4ZGRiYTU1ZmUxMzM3LzMyMmM2ZjIwNDM4MzQ1M2ZhMjA4ZGRiYTU1ZmUxMzM3LmFzcCZJREFSVElDVUxPPTE1MzQx 
•	Se hizo el requerimiento formal, a la Oficina de Sistemas,  del desarrollo de la herramienta informática para liquidación de pagos de sentencias, enviando las especificaciones funcionales para el pago de sentencias y conciliaciones.
•	Se adelantó el proyecto de Resolución para la creación de Comités en la Direcciones territoriales y sus sedes  y la participación de los Directores Territoriales en los comités directivos de Nivel Central.  
•	Se gestionó el informe de obligaciones de contratistas y valoración de costos</t>
  </si>
  <si>
    <t xml:space="preserve">Con respecto al avance de esté subproducto, la Oficina Asesora Jurídica durante el segundo trimestre 2020 obtuvo los siguientes logros:
Presentación ante  el señor director, del Proyecto de Ley “Por la cual se expiden disposiciones sobre las estadísticas oficiales en el país
Entrega del documento de Proyecto de Ley 
“Por la cual se expiden disposiciones sobre las estadísticas oficiales en el país”
</t>
  </si>
  <si>
    <t>La Oficina Asesora Jurídica durante el segundo trimestre 2020 realizó las siguientes gestiones con respecto a la meta:
Realización de seis (6) mesas de trabajo con las Direcciones técnicas y asesores para la discusión del Proyecto de Ley, a partir de las preguntas orientadoras presentadas en el Comité Directivo.
Mesa No. 1. CENSOS	
1° Ronda: Lunes 11 de mayo de 2020. 9:00AM – 10:00 AM.
2° Ronda: Lunes 18 de mayo de 2020. 10:00 AM – 11:00 AM..
3° Ronda: Jueves 28 de mayo de 2020. 9:00 AM – 10:00 AM. "
Mesa No. 2. CALIDAD ESTADÍSTICA	
1° Ronda: Lunes 11 de mayo de 2020 10:00AM – 11:00 AM.
2° Ronda: Lunes 18 de mayo de 2020. 11:00 AM – 12:00 PM."
Mesa No. 3. ADMINISTRACIÓN DE DATOS	
1° Ronda: Martes 12 de mayo de 2020 10:00AM – 11:00 AM.
2° Ronda: Martes 19 de mayo de 2020. 8:00 AM – 9:00 AM."
Mesa No 4. ASUNTOS ÉTNICOS Y ENFOQUE DIFERENCIAL	
1° Ronda: Martes 12 de mayo de 2020 11:00 AM – 12:00 PM..
2° Ronda: Martes 19 de mayo de 2020. 2:00 PM – 3:00 PM..
3° Ronda: Martes 26 de mayo de 2020. 2:00 PM – 3:00 PM. "
Mesa No 5. DIFUSIÓN ESTADÍSTICA 	
1° Ronda: Jueves 14 de mayo de 2020. 2:30 PM – 3:30 PM. (Por reprogramación de agenda).
2° Ronda: Martes 26 de mayo de 2020. 11:00 AM – 12:00 PM.
Mesa No. 6. GENERAL	
1° Ronda: Miércoles 13 de mayo de 2020. 2:00 PM – 4:00 PM.
2° Ronda: Reunión 1: Miércoles 20 de mayo de 2020. 2:00 PM – 4:00 PM. 
Reunión 2: Jueves 21 de mayo de 2020. 2:00 PM – 4:00 PM.
3° Ronda: Viernes 29 de mayo de 2020. 9:00 AM – 11:00 AM.
4° Ronda: Jueves 04 de junio de 2020. 8:30 AM – 10:00 AM.  
Documento Proyecto de Ley Por la cual se expiden disposiciones sobre las estadísticas oficiales en el país, que contiene los ajustes producto de las discusiones de las mesas.
Elaboración del documento de Exposición de motivos Proyecto de Ley 
“Por la cual se expiden disposiciones sobre las estadísticas oficiales en el país
 Estrategia Legislativa PL Nacional de Estadísticas DANE</t>
  </si>
  <si>
    <t xml:space="preserve">Con respecto al avance de esté subproducto, la Oficina Asesora Jurídica durante el segundo trimestre 2020 obtuvo los siguientes logros:
Realización de seis (6) mesas de trabajo con las Direcciones técnicas y asesores para la discusión del Proyecto de Ley, a partir de las preguntas orientadoras presentadas en el Comité Directivo.
Documento Proyecto de Ley Por la cual se expiden disposiciones sobre las estadísticas oficiales en el país, que contiene los ajustes producto de las discusiones de las mesas.
Elaboración del documento de Exposición de motivos Proyecto de Ley 
“Por la cual se expiden disposiciones sobre las estadísticas oficiales en el país
 Estrategia Legislativa PL Nacional de Estadísticas DANE
</t>
  </si>
  <si>
    <t xml:space="preserve">
La Oficina Asesora Jurídica durante el segundo trimestre 2020 realizó las siguientes gestiones con respecto a la meta:
Radicado de Orfeo No: 20201200012473,del 30 de  abril de 2020, mediante el cual se solicita a al  Director Dirección de Difusión, Mercadeo y Cultura Estadística y al  Jefe Oficina de Sistemas, la participación en mesa de trabajo para la habilitación de la consulta externa de la parte normativa de la Biblioteca Jurídica Virtual.
 Radicado No.: 20201200013443 ,del 26 de mayo de 2020, mediante el cual se requiere e al Director Dirección de Difusión, Mercadeo y Cultura Estadística y al Coordinador GIT Información y Servicio al ciudadano para la  creación del enlace de consulta externa de la parte normativa de la Biblioteca Jurídica Virtual
Con el apoyo de DICE, se desarrolló  la sección de la guía de operaciones estadísticas en la web del DANE. Ubicado en Servicios al ciudadano  Transparencia y acceso a la información pública  Normatividad Guía Normativa de operaciones estadísticas DANE. </t>
  </si>
  <si>
    <t xml:space="preserve">
Con respecto al avance de esté subproducto, la Oficina Asesora Jurídica durante el segundo trimestre 2020 obtuvo los siguientes logros:
Desarrollo de la sección de la guía de operaciones estadísticas en la web del DANE. Ubicado en Servicios al ciudadano  Transparencia y acceso a la información pública  Normatividad Guía Normativa de operaciones estadísticas DANE. </t>
  </si>
  <si>
    <t xml:space="preserve">Expedición de la Circular 014 de 2020 - Lineamientos para el funcionamiento de la mesa de trabajo institucional de DANE – FONDANE. </t>
  </si>
  <si>
    <t>Expedición de la Circular 014 de 2020 - Lineamientos para el funcionamiento de la mesa de trabajo institucional de DANE – FONDANE. 
Desarrollo del 3 mesas de apoyo contractual con aspectos relacionado con el Censo Económico. Algunos de los temas tratados:
Proceso de conformación del Comité externo consultivo del Censo Económico, en el marco de la Resolución 2245 de 2019.
Tercerización de la ejecución del Censo Económico. 
Análisis rutas de tercerización del Censo Económico</t>
  </si>
  <si>
    <t>Desarrollo del 3 mesas de apoyo contractual con aspectos relacionado con el Censo Económico. Algunos de los temas tratados:
Proceso de conformación del Comité externo consultivo del Censo Económico, en el marco de la Resolución 2245 de 2019.
Tercerización de la ejecución del Censo Económico. 
Análisis rutas de tercerización del Censo Económico</t>
  </si>
  <si>
    <t>El formulario ha pasado por una serie de revisiones y ajustes para poder ser finalmente puesto en producción.  El formulario ha sido revisado por Adriana Quintero en DICE y personal administrativo y operativo de las seis direcciones territoriales. Actualmente se encuentra esperando el visto bueno final por parte de DICE para enviar a sistemas los últimos ajustes.</t>
  </si>
  <si>
    <t>El Director Territorial Noroccidental ha continuado gestionando la definición del formulario.  Durante el primer semestre se logró conciliar y concretar el formulario de la encuesta en conjunto y con los aportes del DICE y personal administrativo, directivo y operativo de las diferentes direcciones territoriales.  Entre todos se buscó definir un cuestionario que permitiera evaluar la percepción y satisfacción de los contratistas operativos durante todo el proceso desde la convocatoria hasta la liquidación de su contrato.  Una vez conciliado el formulario, se pidió a sistemas que desarrollara el formulario digital para poder aplicar la encuesta virtualmente a través de un link que les llegará a todos los contratistas al correo una vez hayan terminado su contrato.  Actualmente estamos a la espera que sistemas termine de realizar algunos ajustes que se le hicieron al formulario para poderlo poner en producción.</t>
  </si>
  <si>
    <t>El formulario ya ha sido desarrollado por el personal de sistemas y ha sufrido algunos ajustes.  Únicamente está pendiente de efectuar los últimos ajustes que sean aprobados por DICE.</t>
  </si>
  <si>
    <t>Al realizar los ajustes finales la herramienta estará lista para ser aplicada en todas las territoriales</t>
  </si>
  <si>
    <t>La Dirección Territorial Noroccidental, a través de su Director Territorial y su Coordinadora Operativa, ha continuado con el contacto en las univesidades y el Comité Departamental de EEVV para realizar estas actividades.  No fue posible empezar a agendar estos eventos en el segundo trimestre por el confinamiento y luego la salida a vacaciones de los estudiantes.  Se espera poder programar la realización de estas tres actividades en el transcurso de este segundo semestre académico.  El Director Territorial sostuvo reunión en marzo con el decano y vicedecano de la facultad de medicina de la Universidad de Antioquia y se acordaron varias posibles actividades que se pudieran desarrollar en conjunto, lamentablemente no se pudo avanzar después de esta reunión por el confinamiento.  Se logró realizar también contacto telefónico con personal de las universidades del Ces y de la Pontificia Bolivariana para buscar citas con los respectivos decanos de las facultades de medicina, sin embargo estas reuniones no se pudieron concretar por el confinamiento</t>
  </si>
  <si>
    <t xml:space="preserve">Se ha venido sosteniendo contacto con las universidades de Antioquia, CES y UPB para realizar estos eventos una vez se restablezcan las actividades académicas en estas instituciones </t>
  </si>
  <si>
    <t>Ya se han realizado gestiones con tres universidades en Antioquia y estamos estableciendo contacto con una más en el departamento de Córdoba para la firma de acuerdos de cooperación, los cuales nos permitan fortalecernos a ambas partes.  Todas las universidades contactadas se han mostrado favorables a la firma de estos acuerdos pero no ha sido posible agendar las reuniones con representantes jurídicos de ambas partes.</t>
  </si>
  <si>
    <t>Durante el primer semestre, el Director Territorial avanzó en las conversaciones con las universidades de Antioquia, UNAULA y la U de Envigado, con las cuales se han sostenido eventos académicos de otra naturaleza, sin embargo no ha sido posible materializar las reuniones bilaterales, incluído personal jurídico, con el fin de poder plantear los objetivos y los puntos de discusión para la elaboración de los acuerdos, esto debido en primera instancia a las dificultades por el confinamiento y luego por la salida a vacaciones de las universidades.  Se espera poder agendar estas reuniones en el mes de julio para poder producir los acuerdos jurídicos durante el tercer trimestre y poder así firmar los documentos en el cuarto trimestre.</t>
  </si>
  <si>
    <t>Se entrega informe con la aplicación de la segunda estrategia de los grupos de interés, en el cual se realizaron 5 tallares: 
• 4 de mayo de 2020. Resultados y perspectivas: - Encuesta Anual de Comercio 2018.
• 5 de mayo de 2020. Resultados y perspectivas: - Encuesta Anual Manufacturera 2018.
• 6 de mayo de 2020. Resultados y perspectivas - Encuesta Anual de Servicios 2018.
• 28 de mayo de 2020. Resultados Encuesta de Micronegocios 2019.
• 2 de julio de 2020. Resultados Pulso Empresarial primera ronda 2020</t>
  </si>
  <si>
    <t>Se realizó el documento metodológico “Sentir, pensar y actuar: una propuesta de aprendizaje para el personal operativo de las operaciones estadísticas del DANE”. El documento es una guía para desarrollar habilidades  del personal operativo para el desempeño de su trabajo, en el cual se hace una revisión de experiencias de aprendizaje y la definición del aprendizaje desde el sentir, pensar y actuar.
Se entrega informe No. 1 sobre la aplicación de la estrategia: se realizaron 13 videoconferencias con el personal operativo incluyendo los sensibilizadores transversales. (ver documento anexo.)</t>
  </si>
  <si>
    <t xml:space="preserve">Se entrega informe No. 1 sobre la aplicación de la estratregia </t>
  </si>
  <si>
    <t>A. Se realizó el documento de definición de elementos de visualización de datos.
El GIT Comunicación Visual y Diseño de DIMCE, desde el mes de enero y durante el primer trimestre hizo la recolección de definición de elementos de visualización de datos. Se consolido en un documento que contiene entre otros los siguientes conceptos:
• Definición de la visualización de datos.
• Aplicaciones
• Perfilamiento de datos
• Color: Conformación de color, Esquema de color
• Prácticas para la visualización de datos
• Referentes gráficos de visualización de datos</t>
  </si>
  <si>
    <t xml:space="preserve">B. Manual de estilo gráfico de para la visualización de datos. 
Con base en el documento de definición de elementos de visualización de datos, se elabora el manual de estilo grafico  que tiene por objetivo brindar una herramienta de consulta para facilitar la comunicación visual en la difusión de información estadística con el fin de que los datos sean accesibles y comprensibles bajo los estándares del manual de Identidad Visual y Arquitectura de Marca DANE.
</t>
  </si>
  <si>
    <t xml:space="preserve">C. Publicación.
Se realiza la publicación en ISOLUCION y DANENET con el fin de que sea de consulta pública para la entidad. </t>
  </si>
  <si>
    <t xml:space="preserve">D. Socialización y difusión 
Teniendo en cuenta el confinamiento decretado por Presidencia de la República, y en consecuencia la imposibilidad de realizar actividades que no estén contempladas dentro de las excepciones contempladas en el Decreto 749 del 2020, la campaña de difusión se está realizando en DANEnet mediante la difusión de video. Como actividad complementaria se realizará un webinar. </t>
  </si>
  <si>
    <t xml:space="preserve">La construcción de la App para se va realizar con la temática del Sistema de Información de Precios y Abastecimiento del Sector Agropecuario - SIPSA. La temática está agrupada en tres componentes (precios mayoristas de los alimentos, abastecimiento de alimentos e insumos y factores asociados a la producción agropecuaria), con distinta periodicidad. La App estará enfocada al componente de precios mayoristas de los alimentos; teniendo como público objetivo a los mayoristas.
</t>
  </si>
  <si>
    <t>La construcción de la App para se va realizar con la temática del Sistema de Información de Precios y Abastecimiento del Sector Agropecuario - SIPSA. La temática está agrupada en tres componentes (precios mayoristas de los alimentos, abastecimiento de alimentos e insumos y factores asociados a la producción agropecuaria), con distinta periodicidad. La App estará enfocada al componente de precios mayoristas de los alimentos; teniendo como público objetivo a los mayoristas.
En el marco de la definición conceptual se precisó el alcance, así como variables y dominios de la temática como lo son periodos, departamentos, municipios, fuentes de información, periodicidad, unidad, cifras, productos. (Documento 1_varaibles SIPSA)
Se realizó el documento de “Ejercicio con datos del SIPSA” que tiene por objetivo realizar un ejercicio de consulta con los datos del SIPSA, a partir de un producto seleccionado de forma aleatoria en tres mercados y así analizar su comportamiento actual, semanal, mensual y doce meses. Para el ejercicio se hace el supuesto que el usuario tomó el dato el día lunes 1 de junio de 2020, tipo 4:00 pm. (Documento 4_ejercicio_datos).
Cómo posible variable que integrará la APP se realizó un documento con recetas con productos SIPSA, con el objetivo de esbozar el proceso de visualización de las recetas a partir de los productos existentes en la base de datos del SIPSA, con sus respectivos precios; además de la especificación de las calorías consumidas; siempre y cuando el público objetivo, sea la comunidad en general y se disponga de precios distintos al de mayoristas. Las unidades de los productos están dadas en kilogramo, unidad o litro. (Documento 3_receta_productos)
Adicionalmente, en el marco de este subproducto se hizo un análisis de los referentes Aplicativos de productos agropecuarios. (Documento 5_aplicativos referentes)</t>
  </si>
  <si>
    <t xml:space="preserve">En el marco de la definición conceptual se precisó el alcance, así como variables y dominios de la temática como lo son periodos, departamentos, municipios, fuentes de información, periodicidad, unidad, cifras, productos. (Documento 1_varaibles SIPSA)
Se realizó el documento de “Ejercicio con datos del SIPSA” que tiene por objetivo realizar un ejercicio de consulta con los datos del SIPSA, a partir de un producto seleccionado de forma aleatoria en tres mercados y así analizar su comportamiento actual, semanal, mensual y doce meses. (Documento 4_ejercicio_datos).
Cómo posible variable que integrará la APP se realizó un documento con recetas con productos SIPSA, con el objetivo de esbozar el proceso de visualización de las recetas a partir de los productos existentes en la base de datos del SIPSA, con sus respectivos precios; además de la especificación de las calorías consumidas; siempre y cuando el público objetivo, sea la comunidad en general y se disponga de precios distintos al de mayoristas. Las unidades de los productos están dadas en kilogramo, unidad o litro. (Documento 3_receta_productos)
Adicionalmente, en el marco de este subproducto se hizo un análisis de los referentes Aplicativos de productos agropecuarios. (Documento 5_aplicativos referentes)
</t>
  </si>
  <si>
    <t>Mantenimiento. Actualización de la información del visor de Turismo.</t>
  </si>
  <si>
    <t xml:space="preserve">
Maquetación. Análisis de propuesta y definición de requerimientos de narrativa para el visor de Retropoblación. </t>
  </si>
  <si>
    <t>Mantenimiento. Actualización de la información.</t>
  </si>
  <si>
    <t xml:space="preserve">
Maquetación. Análisis de propuesta y definición de requerimientos de narrativa para el visor de Resultados de Pueblos Indígenas. </t>
  </si>
  <si>
    <t xml:space="preserve">Se hizo el estudio de viabilidad para la apertura del centro de datos en la Fundación Universitaria del Área Andina. </t>
  </si>
  <si>
    <t>Se suscribió el Memorando de entendimiento No. 005 suscrito entre el Departamento Administrativo Nacional de estadística — DANE y la Fundación Universitaria del Área Andina</t>
  </si>
  <si>
    <r>
      <t xml:space="preserve">Se realizó la estrategia de Comunicación Interna. En el documento se definió la estrategia de comunicación interna, que tiene por objetivo contribuir a que los servidores comprendan la importancia de su rol en la consecución de las metas institucionales (PEI). Adicionalmente y teniendo en cuenta la coyuntura por la pandemia, se hizo énfasis en la estrategia de comunicación interna para visibilizar el quehacer institucional en los diferentes campos de acción en tiempos de COVID-19.
En el marco de la estrategia de comunicación se está realizando el rediseño de DANENET, a partir de la Implementación de la plataforma en Open Source. 
Idea fuerza: es la herramienta que constituye la esencia de un mensaje. Suele estar compuesta por unas pocas palabras con un fuerte carácter simbólico y que reflejan, por sí solas, un significado completo. Por lo general, una idea fuerza debe ser breve (presentada con pocas palabras), sencilla especialmente en su vocabulario, memorable para que sea fácil de recordar, inequívoca para que no dé lugar a diversas interpretaciones y debe tener coherencia en fondo y forma, con el mensaje global que se quiera dar.
1. Construcción y publicación de contenidos
• Notas publicadas en DANEnet: 119     
• Total vistas: 25.770
• Envíos de correos masivos: 20           
2. Estructuración de DANEnet en Sharepoint 
• Herramienta que permite generar espacios de trabajo colaborativo
3. Construcción, impresión e instalación de piezas de comunicación 
Pendones y rompe tráficos acerca de las Medidas de autocuidado  para el ingreso y la estadía en las instalaciones de la entidad.  
</t>
    </r>
    <r>
      <rPr>
        <b/>
        <sz val="12"/>
        <color theme="1"/>
        <rFont val="Segoe UI"/>
        <family val="2"/>
      </rPr>
      <t/>
    </r>
  </si>
  <si>
    <t xml:space="preserve">Se realizó la estrategia de Comunicación Interna. En el documento se definió la estrategia de comunicación interna, que tiene por objetivo contribuir a que los servidores comprendan la importancia de su rol en la consecución de las metas institucionales (PEI). Adicionalmente y teniendo en cuenta la coyuntura por la pandemia, se hizo énfasis en la estrategia de comunicación interna para visibilizar el quehacer institucional en los diferentes campos de acción en tiempos de COVID-19. Idea fuerza: es la herramienta que constituye la esencia de un mensaje. Suele estar compuesta por unas pocas palabras con un fuerte carácter simbólico y que reflejan, por sí solas, un significado completo. Por lo general, una idea fuerza debe ser breve (presentada con pocas palabras), sencilla especialmente en su vocabulario, memorable para que sea fácil de recordar, inequívoca para que no dé lugar a diversas interpretaciones y debe tener coherencia en fondo y forma, con el mensaje global que se quiera dar.
En el marco de la estrategia de comunicación se está realizando el rediseño de DANENET, a partir de la Implementación de la plataforma en Open Source. </t>
  </si>
  <si>
    <t xml:space="preserve">Se realiza la implementación de la estrategia para lo cual se desarrollaron los siguientes productos: 
1. Construcción y publicación de contenidos
• Notas publicadas en DANEnet: 119     
• Total vistas: 25.770
• Envíos de correos masivos: 20           
2. Estructuración de DANEnet en Sharepoint 
• Herramienta que permite generar espacios de trabajo colaborativo
3. Construcción, impresión e instalación de piezas de comunicación 
Pendones y rompe tráficos acerca de las Medidas de autocuidado  para el ingreso y la estadía en las instalaciones de la entidad.  </t>
  </si>
  <si>
    <t>Una vez se realice la herramienta de busqueda se entregará en documento de protocolos en su versión final.</t>
  </si>
  <si>
    <t xml:space="preserve">Para el segundo trimestre y con el objetivo de desarrollar el aplicativo de búsqueda, se inició un proceso contractual de servicios de capacitación para software 365. Actualmente se encuentra en revisión por parte del GIT de Compras Públicas. Una vez se culmine con esta etapa se desarrollará el aplicativo, se actualizará el protocolo y se realizará el lanzamiento del banco de imágenes.  
</t>
  </si>
  <si>
    <t>Se público en Isolución el procedimiento de control de documentos SIO-020-PDT-001 y  la guía de codificación documental SIO-020-GUI-001,  Guia de levantamiento del modelo funcional opereaciones estadísticas.
Se encuentran en proceso de cargue en estado borrador el procedimiento de revisión por la dirección  PDE-040-PD-004 y el procedimiento para la formulación y monitoreo de indicadores de gestión SIO-020-PDT-002</t>
  </si>
  <si>
    <t xml:space="preserve">se viene avanzando de acuerdo a lo establecido en el plan de certificación y las tareas estan ejecuatndose y a la fecha aun no presenta retrazos </t>
  </si>
  <si>
    <t>El manual de calidad  código SIO-020-MAN-001 se envcuntra caragdo en estado borrador en Isolución</t>
  </si>
  <si>
    <t>En total se viene trabajando con una base de 337 documentos (no incluye formatos) de los cuales 189 están en revisión interna (fuera de isolución), 6 en proceso de revisión y 81 aprobados.</t>
  </si>
  <si>
    <t>Al fase doeumental del proceso de prodcucción  estadística inico el 1 de Junio, se viene adelantando la priorización de las oepraciones a documentar</t>
  </si>
  <si>
    <t>Se sostuvo una reunión de acompañamiento técnico por parte del DNP sobre el proyecto tipo el 3 junio de 2020. No se han registrado nuevos avances en el proyecto debido a atrasos de gestión por el cumplimiento de otras prioridades.</t>
  </si>
  <si>
    <t xml:space="preserve">Se avanzó en una propuesta preliminar de proyecto tipo. Se sostuvo reunión con el sectorialista del DNP en la cual se recibieron lineamientos para la elaboración del proyecto tipo. Se planearán las mesas de trabajo durante el segundo semestre de 2020. </t>
  </si>
  <si>
    <t>Se sostuvo reunión con sectorialista del DNP sobre el proyecto de inversión tipo el 3 junio de 2020. Esta reunión es el preámbulo para organizar las mesas de trabajo con el DNP para la construcción del proyecto.</t>
  </si>
  <si>
    <t>Se brindaron los lineamientos para la formulación de proyectos a Síntesis y Cuentas Nacionales a través de correo electrónico el jueves 5 de marzo y el jueves 19 de marzo. No se ha avanzado en el documento de formulación del proyecto debido a la priorización de otros compromisos por parte de la Dirección de Síntesis y Cuentas Nacionales, se espera retomar el proceso de formulación durante el segundo semestre de 2020.</t>
  </si>
  <si>
    <t>1. Se han brindado lineamientos a la Dirección de Síntesis y Cuentas Nacionales para la formulación de un proyecto de inversión. Desde la Oficina Asesora de Planeación se espera retomar el trabajo de formulación con esta Dirección en el segundo semestre del 2020.
2. Teniendo en cuenta que la Dirección de Regulación, Planeación, Estandarización y Normalización- DIRPEN identificó que no era necesario formular un nuevo proyecto de inversión del Sistema Estadístivco Nacional, se modificó el subproducto “Documento de proyecto del Sistema Estadístico Nacional formulado en la MGA”, quedando de la siguiente manera: Documento de proyecto de Gestión Documental formulado en la MGA. Este producto fue requerido desde la Dirección del DANE.  Durante el trimestre se trabajó conjuntamente con la Oficina de Gestión Documental y la Oficina de Sistemas en la formulación del proyecto de inversión "Modernización de la gestión documental del DANE", el cual fue cargado en MGA y aprobado por el DNP. De esta forma se da por terminado el producto. 
2. Se avanzó en el análisis de los requerimientos que dan lugar a la formulación del proyecto de Fortalecimiento de la capacidad técnica. Se espera continuar con la formulación del proyecto de inversión en el segundo semestre de 2020.</t>
  </si>
  <si>
    <t>Se trabajó conjuntamente don la Oficina de Gestión Documental y la Oficina de Sistemas, se elaboró y cargó en MGA el proyecto de inversión de Gestión Documental el 30 de mayo de 2020, el cual fue aprobado por el DNP.</t>
  </si>
  <si>
    <t>Se realizó la consolidación de la alineación de las metas del Plande Acción con el Plan Estratégico Institucional</t>
  </si>
  <si>
    <t>Con el reporte de avance del primer trimestre se solicitó a las áreas realizar la alineación de sus metas con los indicadores del PEI. Así mismo, se elaboró la primera versión de la propuesta de matriz del Plan de Acción para articular los instrumentos de planeación.</t>
  </si>
  <si>
    <t>Se elaboró propuesta de matriz de formulación del Plan de Acción para 2021</t>
  </si>
  <si>
    <t xml:space="preserve">Como parte de los compromisos acordados con el SNU, el Grupo ODS realizó la actualización del instrumento "barómetro" para cada uno de los indicadores priorizados,  y elabóro una bitacora anexa como registro de trazabilidad de las acciones llevadas a cabo, y de las acciones por realizar, para garantizar el avance en la medición de los indicadores. </t>
  </si>
  <si>
    <t xml:space="preserve">Se cuenta con la última versión de la metodologia para la Auditoria de Calidad de los indicadores ODS. El  documento contiene un contexto general, un marco teórico y el detalle del proceso metodológico. Adicionalmente se diseñó una plantilla excel sobre la cual se aplicarán los criterios de evalución. </t>
  </si>
  <si>
    <t>El diseño metodológico de la auditoría se encuentra actualmente bajo la revisión de la Dirección de Regulación. Una vez se remitan las observaciones al Grupo ODS, se aplicarán lso respectivos ajustes y se iniciará con el alistamiento del proceso de auditoría. Este ejercicio es complementario a la producción de indicadores, ya que su objetivo es garantizar la calidad del proceso de producción de los mismos, siendo ello un criterio incluido dentro del instrumento "barómetro".</t>
  </si>
  <si>
    <t>Como el fin de asegurar la pertinencia del diseño metodológico de la auditoria; el 14 de junio se remitió la última versión del documento a DIRPEN para revisión y aprobación. A partir de las observaciones realizadas por la Dirección Técnica se ajustará la metodología en lo pertinente.</t>
  </si>
  <si>
    <t>Esta actividad se desarrollarán con posterioridad</t>
  </si>
  <si>
    <t>A la fecha, de los 10 indicadorres proyectados para producción de este año, solo se han generado series/datos para 1.
Respecto al balance general del plan de priorización cabe señalar que, de los 17 indicadores priorizados como "producción 2020", el grupo ODS ha realizado avances sobre 9 de ellos. Así mismo, de estos 9 indicadores que cuentan con algún avance, se han formulado nuevos planes de trabajo para 7 de estos.
La especificidad del balance general del plan de priorización puede verse en el documento ODS_META1_H1_MatrizPriorizacion2020</t>
  </si>
  <si>
    <t>La elaboración de las fichas estan previstas para el siguiente periodo de reporte</t>
  </si>
  <si>
    <t>La solictud de inclusión de indicadores al marco de seguimiento nacional esta prevista para el último trimestre de reporte.</t>
  </si>
  <si>
    <t xml:space="preserve">Desde el grupo ODS se actualizó el diagnóstico general para el marco de indicadores gloabales,  a partir de cual es posible identificar con mayor precisión los vacios de información y el potencial aprovechamiento de fuentes alternativas usadas en la mediciones para el seguimiento de la agenda 2030. 
 Por otro lado, se genero un documento borrador sintético donde se documentaron algunos desarrollos previos del DANE para el aprovechamiento de Fuentes Alternativas.
Particularmente, en articulación con la actualización del diagnóstico global para indicadores ODS, se genero una propuesta de ficha inicial para proyectos, con el fin de avanzar en la estructuración de un ejercicio conjunto con GIZ. Como paso inicial se elaboraron varias propuestas de proyectos haciendo uso de dicha ficha. </t>
  </si>
  <si>
    <t xml:space="preserve">La elaboración del diagnóstico de nuevas fuentes a requerido de la indagación de diferentes aspectos relacionados con las necesidades de información; los marcos normativos, la revisión de referentes; la documentación de antecedentes o ejercicios previos y la identificación de técnicas (las cuales pueden referirise a la recolección, procesamiento, y analisis de datos), en este sentido, la busqueda de información ha sido bastante amplia. Sin embargo, la exigencia de este ejercicio requeire de una mayor dedicación respecto al tiempo disponible por el grupo de trabajo que lidera el tema. En sentido, se espera que para el siguiente trimestre se cuente con un documento consolidado del diagnóstico a aprtir del cual sea posible proponer el marco de la estratégia. </t>
  </si>
  <si>
    <t>Desde el año pasado se ha venido discutiendo la aproximación estratégica para el aprovechamiento de fuentes junto con DIRPEN y la DIG, incluyendo un un ejercicio de revisión de literatura a partir del cual se tomó como referencia la propuesta de UNECE y se complementó con algunas ideas propias. Posteriormente se buscará integrar esta linea estartégica con la proximación de metodos para el procesamiento y análisis de datos; y generar un documento unificado.</t>
  </si>
  <si>
    <t>Esta actividad se tiene prevista para el último periodo de reporte</t>
  </si>
  <si>
    <t xml:space="preserve">Actualmente se cuenta con un documento con el diseño metodológico del indice compuesto para el seguimiento integral a la Agenda 2030. Si bien, ya se han realizado algunas pruebas con los datos reportados para el seguimiento del marco CONPES 3918, las cuales han servido para el diseño metodológico, en el siguiente trimestre se espera aplicar el ejercicio para la totalidad de la agenda. </t>
  </si>
  <si>
    <t>A la fecha de corte, se cuenta con la última versión del documento metodològico para la construcciòn del índice compuesto para el monitoreo a las metas ODS, tomando como referencia la  lista de indicadores nacionales ODS. En el documento metodológico se muestran los resultados por objetivo y se plantea una posibilidad de agrupación por meta.</t>
  </si>
  <si>
    <t>Esta actividad se tiene prevista para el siguiente periodo de reporte</t>
  </si>
  <si>
    <t>Se cuenta con la última versión aprobada del documento, dentro de  cual se detalla tanto la narrativa de comunicación como la estructura general de la estratégia. De igual manera, se elaboró  un diagrama general de la narrativa.
La última versión del documento fue compartida y socializada con la Secretaría Técnica de Naciones Unidas (a cargo de UNFPA) con el fin de tener una opinion externa sobre el diseño de la estrategia y también con el fin de solicitar apoyo técnico para su implementación.</t>
  </si>
  <si>
    <t xml:space="preserve">Se cuenta con la última versión aprobada de la estrategia de comunicación de los ODS para el DANE, dentro de la cual se definió tanto la narrativa de comunicación como la estructura y las herramientas de la estrategia. De igual manera, atendiendo la contingencia actual causada por la pandemñia, se ha previsto que la implementación se enfoque en algunas de las herramientas propuestas. Desde DICE y UNFPA se ha realizado retroalimentación sobre el documento; y se han acordado algunas tareas de cooperación para iniciar con las publicaciones. Por orra parte, se acordó que la propuesta del cronograma de publicación estuviera a cargo de DICE, considerando la carga de trabajo, y la posibilidad de vincular otras iniciativas a la estrategia. </t>
  </si>
  <si>
    <t>Actualmente el cronograma de publicación esta siendo elabora desde DICE con el fin de incluir todas las necesidades de los actores involucrados. Al respecto se tiene programada una reunión con DICE el lunes 13 de Julio, para socializar el cronograma.</t>
  </si>
  <si>
    <t>Desagregar "por actividad" la publicación del ISE en 3 actividades (primarias, secundarias y terciarias)</t>
  </si>
  <si>
    <t>Se construyeron los archivos de cálculo correspondientes, los cuales fueron reportados en el primer trimestre</t>
  </si>
  <si>
    <t>El grupo de indicadores y cuentas trimestrales, realizó los cálculos para la implementación y publicación del ISE por  las tres actividades (primaria, secundaria y terciaria). Esta primera publicación con estas actividades se efectuó a partir de los resultados del ISE febrero 2020, los cuales se presentaron al publico el 17 de abril 2020. La información de estas actividades están contenidas en el boletín técnico y anexos estadísticos del ISE. Adicionalmente esta desagregación estará en las futuras publicaciones de los resultados del ISE.</t>
  </si>
  <si>
    <t>Se efectuaron los respectivos comités de análisis y validación de resultados por cada sector económico</t>
  </si>
  <si>
    <t>Consolidaciones con la nueva desagregación</t>
  </si>
  <si>
    <t>Diseño y elaboración de productos de difusión con la nueva desagregación</t>
  </si>
  <si>
    <t xml:space="preserve"> Diseño y elaboración de un esquema analítico que permita generar, administrar y gestionar indicadores de alta frecuencia que complementen los procesos de síntesis y análisis de las cuentas nacionales coyunturales.</t>
  </si>
  <si>
    <t>Módulo de administración de indicadores.</t>
  </si>
  <si>
    <t>Se diseño el modulo de administración de indicadores, y se dio inicio a la construción de un inventario de indicadores</t>
  </si>
  <si>
    <t>Le meta se ha venido desarrollando de manera intensiva, y se han socializado diversos ejercicios a la dirección general, de los cuales han generado una re-orientación de la anterior meta, sin dejar a un lado el objetivo de tener mediciones alternativas a las que se enmarcan en el SCN. Dada esta nueva orientación lo que se buscca es tener un esquema analítico de indicadores de alta frecuencia que permitan tener un análisis anticipado y con mayor oportunidad de las cifras macroeconómicas que se producen en la DSCN.</t>
  </si>
  <si>
    <t>Herramienta analítica para el análisis de los indicadores.</t>
  </si>
  <si>
    <t>Se inició el diseño y construcción de la herramienta</t>
  </si>
  <si>
    <t>Modelo predictivo, para complementar los procesos de síntesis y análisis de las cuentas nacionales coyunturales.</t>
  </si>
  <si>
    <t>La revisión de literatura ha permtido el inicio del diseño del modelo</t>
  </si>
  <si>
    <t>Se contruyeron las series de los 5 sectores institucionales junto con el sector resto del mundo.</t>
  </si>
  <si>
    <t>Se construyeron las series de tiempo 2016_1 a 2020_1 para los diferentes sectores institucionales de la cuenta de producción y generación del ingreso, se esta avnazando en los análisis y revisiones de estas series de tiempo.</t>
  </si>
  <si>
    <t>Se elaboró documento con el diagnóstico sobre la estadística básica existente y faltante por actividades económicas para la elaboración del indicador trimestral de actividda económica departamental (ITAED). Exploración e investigación de fuentes e indicadores por departamentos con periodicidad trimestral para los diferentes departamentos del país.</t>
  </si>
  <si>
    <t>A partir del desarrollo de la investigación exhaustiva de fuentes de información, se pudo construir el documento diagnóstico sobre las fuentes de datos internas y externas con información disponible y actuzalizada, el cual ha sido el punto de partida para la construcción de la matriz que a la fecha cuenta con 220 indicadores.</t>
  </si>
  <si>
    <t>Se elaboró una matriz con 220 indicadores con periodicidad trimestral y mensual por departamentos. Hoja de vida para cada uno de los indicadores con los variables: Indicador, unidad, investigación, fuente, periodicidad, serie, último dato disponible.</t>
  </si>
  <si>
    <t>Se elaboró el cronograma final de trabajo</t>
  </si>
  <si>
    <t xml:space="preserve">La DSCN formuló un cronograma de trabajo para abordar el diseño de medición de la economía digital en Colombia mediante la exploración bibliográfica de las principales recomendaciones internacionales emanadas de OCDE, Naciones Unidas, CEPAL y ha avanzado en la revisión de experiencias internacionales de referencia y el análisis del estado de la información estadística asociada a este tema disponible actualmente en el país siguiendo los parámetros del modelo GSBPM. Así mismo, la DSCN presenta avances con corte asegundo trimestre de 2020 en el planteamiento del plan general de trabajo de la economía digital priorizando su desarrollo en la construcción de los balances oferta-utilización e indicadores líderes de la economía digital formulando las actividades de conformidad con los lineamientos del modelo GSBPM y acogiendo las directricesdelmarcocentralde lsistema de cuentas nacionales y laOrganización para la Cooperación y el Desarrollo Económico (OCDE). </t>
  </si>
  <si>
    <t>Se avanza en documento borrador del plan  general de acuerdo a los lineamientos del modelo GSBPM</t>
  </si>
  <si>
    <t>Durante el primer semestre el equipo técnico de la cuenta satélite de bioeconomía, elaboró el documento preliminar del plan general de la cuenta bajo los lineamientos del modelo de producción estadística GSBPM, y avanzó en el documento de diseño que incluye: identificación de necesidades, definición de objetivos, identificación de conceptos, comprobación de la disponibildad de datos y elaboración del plan general. Así mismo inició el diseño estadístico de la cuenta.</t>
  </si>
  <si>
    <t>Elaboración del documento preliminar del plan general de la cuenta satélite de bioeconomía, de acuerdo a los lineamientos del modelo GSBPM.</t>
  </si>
  <si>
    <t>Avance en la elaboracion del documento de diseño de la cuenta satélite de bioeconomía, de acuerdo a los lineamientos del modelo GSBPM.</t>
  </si>
  <si>
    <t>Durante el primer semestre el equipo técnico de la cuenta satélite de economía circular, elaboró el documento preliminar del plan general de la cuenta bajo los lineamientos del modelo de producción estadística GSBPM, y avanzó en el documento de diseño que incluye: identificación de necesidades, definición de objetivos, identificación de conceptos, comprobación de la disponibildad de datos y elaboración del plan general. Así mismo inició el diseño estadístico de la cuenta.</t>
  </si>
  <si>
    <t>Elaboración del documento preliminar del plan general de la cuenta satélite de economía circular, de acuerdo a los lineamientos del modelo GSBPM.</t>
  </si>
  <si>
    <t>Avance en la elaboracion del documento de diseño de la cuenta satélite de economía circular, de acuerdo a los lineamientos del modelo GSBPM.</t>
  </si>
  <si>
    <t>Elaboración del documento de conceptualización, desarrollo metodológico y cálculos preliminares de valoración de los activos minero energéticos no financieros no producidos, en el marco de la implementación del Sistema de Contabilidad Ambiental y Económica (SCAE)</t>
  </si>
  <si>
    <t>Elaboración del documento de conceptualización, desarrollo metodológico y cálculos preliminares del activo suelo, en el marco de la implementación del Sistema de Contabilidad Ambiental y Económica (SCAE)</t>
  </si>
  <si>
    <t>Tarea culminada y reportada en el primer trimestre 2020</t>
  </si>
  <si>
    <t xml:space="preserve">Durante el segundo trimestre de 2020 el equipo técnico de Cuentas de Bienes y Servicios culminó la elaboración de las series de retropolación a precios corrientes y constantes por encadenamiento, para el periodo 1975-2013. Así mismo, se terminaron los productos de publicación que incluyen: Cuadros Oferta Utilización a precios corrientes y constantes del año anterior para la serie 2005-2013; Anexo de agregados macroeconómicos para la serie 1975 - 2019pr; y Documento metodológico de la retropolación base 2015. Finalmente, se complementa la publicación con el visualizador de los principales resultados de la retropolación, trabajado conjuntamente con el área de DICE.
La publicación se encuentra disponible en el siguiente enlace: 
https://www.dane.gov.co/index.php/estadisticas-por-tema/cuentas-nacionales/agregados-macroeconomicos-retropolacion-base-2015
 . </t>
  </si>
  <si>
    <t>Se culminó la construcción de la base retropolada</t>
  </si>
  <si>
    <t xml:space="preserve">Se elaboró documento metodológico de la retropolación Base 2015 </t>
  </si>
  <si>
    <t>En el segundo trimestre de 2020 el equipo técnico de Cuentas de Bienes y Servicios elaboró y revisó la versión final de la metodología de medición de la Matriz Insumo Producto - MIP. El documento se publicó en Isolución  con aprobación de la dirección técnica de la DSCN.</t>
  </si>
  <si>
    <t>Se realizó el documento metodológico en versión revisada</t>
  </si>
  <si>
    <t>Se realizó el documento metodológico en versión final</t>
  </si>
  <si>
    <t>Este subproducto fue elaborado y reportado en el primer trimestre de 2020</t>
  </si>
  <si>
    <t>Con la homologación y consolidación del gobierno general (Central, Local y Seguridad Social) se han consolidado el primer avance de las cuentas del gasto por finalidad de acuerdo a la clasificación COFOG, para el año 2019 provisional, teniendo en cuentas las fuentes SIIF, FUT, SGR y CGN); de la misma forma se ha avanzado en la mesa secotorial en donde se han llegado a acuerdos conceptuales de clasificación de la unidades institucionales que hacen parte del gobierno central, en lo que tiene que ver con la finalidad para los gastos de funcionamiento, inversión y deuda.</t>
  </si>
  <si>
    <t xml:space="preserve">El grupo de gasto por finalidad reviso de acuerdo con los resultados obtenidos  y considerando tanto las  fuentes (SIIF, FUT,SNR y CGN) como el sector gobierno general, local y seguridad constatando y revisando  la serie 2014 2018  del gasto para cada una de las finalidades propuestas en la COFOG, y considerando para los gastos de inversión, funcionamiento, deuda y regalías </t>
  </si>
  <si>
    <t>Se consolido por sector del gobierno general(central, local y seguridad social) un primer avance de las cuentas por gasto por finalidad, con la información homologada y sumistrada por cada una de las  fuentes (SIIF, FUT,SNR y CGN).; por gasto por finalidad de acierdo a la clasificación COFOG, la cual fue previamente homologada y se presento una primera versión de el cuadro cruzado para el gobierno central.</t>
  </si>
  <si>
    <t xml:space="preserve">Se reviso las variables del sistema de cuentas nacionales homologadas por el grupo del gasto por finalidad de las fuentes SIIF, FUT, SGR y CGN para el gobierno general, las cuales con las variables de las cuentas económicas integradas por sector institucional despues de homologarlas a las variables de la metodología SOCX - OCDE se incorporan a las tablas del Gasto social pública y privado. </t>
  </si>
  <si>
    <t>Revisión de los resultados obtenidos del Gasto Social Público serie 2014 2018 de acuerdo con las clasificación SOCS -OCDE, contrastando la información publicada en el sistema de cuentas nacionales (CEI, CSS)</t>
  </si>
  <si>
    <t>El grupo del gasto por  finalidad  homolgo y consolido  por sector del gobierno central, gobierno  local y seguridad social las variables del sistema de cuentas nacionales como un primer avance de las variables de cuentas, con la información sumistrada  cada una de las  fuentes (SIIF, FUT,SNR y CGN). de acuerdo con las variables generales del gobierno general y que permitirán hologarlas a las variables del SOCS - OCDE. Igualmente se esta gestionando con el Grupo Interno de Trabajo Cuenta Satelite de Salud la conciliación de las cuentas de la salud, que conjuntamente con el Ministerio de Salud están estimando para el regimen contributivo y subsidiado de las cuales se revisan la financiación, los gastos administrativos y los costos de prestación de servicios de salud, para incorporarlos de acuerdo a la clasificación metodológica  SOCS OCDE.</t>
  </si>
  <si>
    <t xml:space="preserve">Se realizó dos reuniones de trabajo el 04 y 10 de marzo con los asistentes tecnicos de las enuestas de la EAC y EAM para definir y elaborar el cronograma de actividades y el directorio de fuentes a invitar para desarrollar las mesas </t>
  </si>
  <si>
    <t>Avance esperado para otro trimestre</t>
  </si>
  <si>
    <t>Se diseñó la encuesta de satisfaccion a las fuentes de las operaciones estadísticas económicas con el acompañamiento de DICE.</t>
  </si>
  <si>
    <t>Se ha enviado al DANE Central correos para que habiliten el link de la encuesta diseñada para revisar el contenido y proceder a socializar a las fuentes para recoger la encuesta de satisfacción fuentes encuestas económicas anuales.</t>
  </si>
  <si>
    <t>La Coordinación admisnitrativa efectúa medición mes a mes de los backus, llegando a un 97,4% de cumplimiento acumulado a junio.
Aporte al Plan Estratégico: Incremento en el resultado de la medición de la capacidad territorial</t>
  </si>
  <si>
    <t>La Coordinación admisnitrativa efectúa medición mes a mes de los backus, llegando a un 97,4% de cumplimiento acumulado a junio.</t>
  </si>
  <si>
    <t>Se han adelantado cinco capacitaciones, entre febrero y junio,  en el marco de la estrategia Territorial DANE enseña DANE, actividad que ha permitido al personal operativo y administrativo profundizar en temáticas que no son de su diaria labor, pero que contribuyen a tanto al mejoramiento del conocimiento del personal como al posicionamiento del DANE a través del conocimiento de los funcionarios.
Aporte al Plan Estratégico: Aumentar el conocimiento de los servidores respecto a la misionalidad de la entidad.</t>
  </si>
  <si>
    <t>Con miras al fortalecimiento de los servidores con respeecto a la misionalidad del DANE,
30/04/2020 EAM y EMMET 
26/05/2020 EAC
26/06/2020 EEVV</t>
  </si>
  <si>
    <t>Se adelantó socialización / capacitación sobre el daño antijurídico el 30/06/2020</t>
  </si>
  <si>
    <t>La socialización de daño antijurídico trató se enfocó en tres aspectos principales:
- Hechos constitutivos de daño antijurídico al interior del DANE
- Como se previenen los daños antijurídicos
- Normatividad asociada.
Aporte al Plan Anticurrupción - prevención del daño antijurídico.</t>
  </si>
  <si>
    <t xml:space="preserve">Durante el primer trimestre del año 2020, se avanzó en la construcción de los 4 paneles de aportantes correspondientes a cada  trimestre entre los años 2018-2019,  se generaron 12 paneles con información de  independientes entre los mismos años, como activdaddes del proceso de actualizacion del DEST.
Así mismo, se generó el marco de empresas que hacen parte del sector de la economía naranja a partir de la actualización del Directorio la base de patrimonios autónomos existente en el Directorio del Sector Público con vigencia 2018 y Socialización de la primera versión del visor del sector público a la CIEFP.
Este avance le contribuye al indicador del Plan estrategico: "Operaciones estadísticas nuevas o rediseñadas que atienden necesidades del país" en su actividad 2. Ajustar las estadísticas económicas de acuerdo con la actualización del Directorio Estadístico. </t>
  </si>
  <si>
    <t xml:space="preserve">Se elaboró de la primera versión de los paneles anuales de: aportantes 2017 -2018 aportantes 2018 – 2019, independientes 2017 – 2018 e independientes 2018 - 2019.
</t>
  </si>
  <si>
    <t xml:space="preserve">Durante el segundo trimestre de la presente vigencia se finalizó del proceso de actualización del Directorio de Empresas y su publicación en el geoportal. Revisión y exploración de procesos para el aprovechamiento de la información recolectada a través de google maps en el directorio estadístico. 
Y se elaboró de la primera versión de los paneles anuales de: aportantes 2017 -2018 aportantes 2018 – 2019, independientes 2017 – 2018 e independientes 2018 - 2019.
Así mismo, se actualizó el documento de diseño del visor del sector público, para su presentación a la dirección de síntesis y cuentas nacionales y se ajusto el modelo de base de datos para la inclusión de los datos de adscritas y vinculadas.
Actividad adelantada por el Grupo Interno de Trabajo del DES de la DIG.
</t>
  </si>
  <si>
    <t xml:space="preserve">Se actualizó la base de datos con 3.630 registros de entidades públicas a la vigencia 2019 para su clasificación CIEFP, verificación de entidades atípicas en resultados comparativos, 2017, 2018 y 2019 enviado por la Secretaría Técnica de la mesa de entidades de la CIEFP.
</t>
  </si>
  <si>
    <t>Se actualizó lla sectorización censal rural del MGN, división de secciones rurales para 80 municipios de la GEIH y de las zonas verdes y categorización de manzanas.</t>
  </si>
  <si>
    <t xml:space="preserve">Durante el segundo trimestre del año 2020, se entrega el Marco Geoestadistico Nacional 2020 correspondiente a un archivo en excel con la cobertura nacional de manzanas de clase 1 y2 y secciones rurales. Actividad adelantada por el Grupo Interno de Trabajo del MGN de la DIG.
El avance obtenido contribuye al indicador del Plan estrategico: "Operaciones estadísticas nuevas o rediseñadas que atienden necesidades del país" en el objetivo especifico/estrategía "Capacidad metodológica."
</t>
  </si>
  <si>
    <t>Se  generaron 30.000 productos cartográficos para los operativos de campo de las operaciones estadisticas y se realizó el procesamiento de 450 imágenes de sensores remotos.</t>
  </si>
  <si>
    <t>Se actualizaron los nivel de topónimos del MGN - equipamientos entorno urbano, correspondiente a 905 municipios.</t>
  </si>
  <si>
    <t>Actualización de la variable cobertura de latierra para conglomerados</t>
  </si>
  <si>
    <t>Durante el segundo trimestre del año 2020, se avanzo en la actualización de la variable cobertura de la tierra para 6136, para un acumulado de 30.000 conglomerados. Actividad adelantada por el Grupo Interno de Trabajo del MGN de la DIG.
Se definió la desagregación y cobertura de los 4 indicadores. se realizó el calculo de los indicadores de densidad poblacional por conglomerado y cambios en cobertura de uso del suelo.</t>
  </si>
  <si>
    <t>Se cuenta con el material de sesiones de acompañamiento (incluye ficha detallada) e instrumento de seguimiento a entidades SEN. Y de actualización de las operaciones estadísticas según categorización del GIT MGN.</t>
  </si>
  <si>
    <t xml:space="preserve">Durante el segundo trimestre del año 2020,  se cuenta con los siguientes resultados de las actividades de: 
1. Del Programa de fortalecimiento se elaboró la documentación respectiva para las sesiones de acompañamiento que involucra el trabajo articulado con GIT MGN
2. en el Fortalecimiento en el uso e integración de información se elaboró el documento de informe en sus versiones en Español e Ingles para las respectivas revisiones.
3. Fortalecer capacidades técnicas en el uso de la información geoespacial en las direcciones territoriales, se elaboró el material para inciar las jornadas de capacitación en coordinacion con el GIT MGN. 
Este avance referente a la actividad "Fortalecer capacidades técnicas en el uso de la información geoespacial en las direcciones territoriales" le contribuye al indicador del Plan estrategico: "Aumentar el conocimiento de los servidores respecto a la misionalidad de la entidad." en objetivo especifico/estrategía "Gestión pública admirable."
 </t>
  </si>
  <si>
    <t>Informe de implementación en español e inglés (versión preliminar).</t>
  </si>
  <si>
    <t>Se cuenta con las fichas y presentaciones de los temas a capacitar: contexto; generalidades DIG; generación de productos cartográficos; generalidades MGN; manejo de herramientas (arcgis); manejo de cartografía; geoportal; censo económico.</t>
  </si>
  <si>
    <t>Se realizo la clasificación del área de trabajo de indicadores</t>
  </si>
  <si>
    <t xml:space="preserve">Durante el segundo trimestre del año 2020, en la actividad de la Propuesta metodológica para la actualización y uso de las variables de los marcos (MGN, MMRA) utilizando imágenes de drones, otros  sensores remotos y fuentes big data, se cuenta con los resultados finales que incluyen: Documento metodológico; artículo científico; scripts; información geográfica y material de socialización (capacitación y presentación final).
Así mismo, se elaboró una guía que ilustra referentes de la difusión de los indicadores ODS a nivel mundial, así como las posibilidades de la herramienta Arcgis Hub para la publicación de indicadores ODS desde el DANE.
Actividad adelantada por el Grupo Interno de Trabajo de Investigación y Desarrollo de la DIG.
 </t>
  </si>
  <si>
    <t>Se trabajo en la propuesta metodológica</t>
  </si>
  <si>
    <t>Se han generado los productos de geoanalítica, geoespaciales y geovisualización, conforme a los requerimientos que llegan el GIT</t>
  </si>
  <si>
    <t xml:space="preserve">Durante el semestre del año 2020, se avanzo en la generación de  30 productos de geoanalítica correspondientes a densidad de población en zonas PDET; interpolación de datos de tenencia de vivienda a partir de segmentos de la ecv. y 124 productos geoespaciales productos asociados a temas como: densidad de población en zonas PDET; niveles de vulnerabilidad; ENA; Colombia mayor. 
Actividad adelantada por el Grupo Interno de Trabajo de Investigación y Desarrollo de la DIG.
</t>
  </si>
  <si>
    <t xml:space="preserve">Se realizaron actualizaciones de datos y funcionalidades </t>
  </si>
  <si>
    <t>Durante el semestre del año 2020, se avanzó en las actividades de: 
1. Sevicios geograficos para difusión del DEST: se actualizaron los datos de descarga del geovisor dispuesto para la consulta en el geoportal a corte del año 2019 y se ajustaron funcionalidades solicitadas por DICE y DEST.
2. Servicios web: Se valido la publicación en el nuevo servidor de mapas ArcGisServer, asi como los servicios geograficos en el nuevo servidor. 
3. Publicación del Geovisor de vulnerabilidad por el COVID19 a nivel manzana.
Actividad adelantada por el Grupo Interno de Trabajo de Geoinformación de la DIG. 
Este avance le contribuye al indicador del Plan estrategico: "Renovar el Geoportal del DANE." en objetivo especifico/estrategía "Accesibilidad."</t>
  </si>
  <si>
    <t>Se ajustaron y y se valido los servicios geograficos en el nuevo servidor</t>
  </si>
  <si>
    <t>Se avanza en los pilotos para una mejor gobernanza de los datos geoestadísticos</t>
  </si>
  <si>
    <t xml:space="preserve">Durante el primer semestre del año 2020, se avanzo en las siguientes actividades: 
Se avanza en los pilotos de acuerdo con las fichas de necesidades donde se resaltan los pilotos de edición concurrente del Marco Geoestadistico (se cuenta con la configuración de las bases de datos para la edición y una base adicional para mejora de las capacidades de las Direcciones Territoriales); de disposición de servicios web y gestor de imágenes (se habilita la IP pública para la salida web del gestor de imágenes de ESRI y ARCGIS manager para los servicios web geográficos); y el bus de servicio empresarial (se realiza la solicitud del servidor para comenzar pruebas de bus de datos red HAT FUSE y como segunda opción WSO2). De otra parte se se cuenta en producción el módulo de Seguimiento al Plan de Acción de la DIG en el  Aplicativo Gestor de proyectos  de La Dirección Técnica. 
Actividad adelantada por el Grupo Interno de Trabajo de Geoinformación de la DIG. 
</t>
  </si>
  <si>
    <t>Diseño del modulo de Seguimiento del plan de accion en el aplicativo GESTOR</t>
  </si>
  <si>
    <t>Se generó las versión de los App Móvil para el apoyo y seguimiento a la recolección  de información</t>
  </si>
  <si>
    <t xml:space="preserve">
Durante el primer semestre del año 2020, se avanzo en las actividades: donde se destaca la disposición de la aplicación para descarga de la aplicación de novedades cartográficas de la tienda de google; se dispone la versión 1.7 de la app móvil y se da la capacitacion al primer grupo de logistica del DANE; se actualiza el documento de definición del proyecto del app móvil de censo de edificaciones y el codigo fuente; se realiza el desarrollo del aplicativo web y se deja en producción el prototipo de la versión web del seguimiento a la recolección de información; se avanza en el prototipo del geovisor de seguimiento a CEED; se dispone las tabla del maestro correspondiente a direcciones del CNPV2018; y se actualiza el proceso de normalización de direcciones atípicas: barrio, manzana, casa.
Actividad adelantada por el Grupo Interno de Trabajo de Geoinformación de la DIG.  </t>
  </si>
  <si>
    <t>Se avanza en la generación de las versión web para el apoyo y seguimiento a la recolección  de información</t>
  </si>
  <si>
    <t>Durante el primer semestre del año 2020, Se cuenta  en el Documento de Diseño, implementación y desarrollo del SIGESCO, Documento Plan de Trabajo para desarrollo del  SIGESCO. Actividad adelantada por el Grupo Interno de Trabajo de Estratificación de la DIG</t>
  </si>
  <si>
    <t>Los estudios previos ya se elaboraron y se entregaron a la Oficina Jurídica junto con la documentación respectiva, estamos a la espera de revisión y elaboración de la minuta para los Memorandos de Entendimiento.</t>
  </si>
  <si>
    <t xml:space="preserve">Nos encontramos en la fase de validacion de los estudios previos y se entregaron a la Oficina Jurídica de DANE CENTRAL junto con la documentación respectiva, Estamos a la espera de revisión y elaboración de la minuta de memorando de entendimiento para las siguiente universidades:                                                                                                         -          UNIVERSIDAD SANTO TOMAS – Bucaramanga
-          UNIVERSIDAD INDUSTRIAL DE SANTANDER - Bucaramanga
-          UNIVERSIDAD LIBRE – Cucuta
-          UNIVERSIDAD SIMON BOLIVAR – Cúcuta
</t>
  </si>
  <si>
    <t xml:space="preserve">No es posible realizar visitas por motivo de la contingencia Pandemia </t>
  </si>
  <si>
    <t>Se ubicaron por correo electronico  los directivos de la Universidades para la consecucion de documentos soporte de los memorandos de entendimiento</t>
  </si>
  <si>
    <t>Se desarrollaron 3 talleres  con los funcionaios de la territorial denominados para la socializacion del plan estrategico "charlemos un ratico"</t>
  </si>
  <si>
    <t>En el subproducto 1, see desarrollaron tres (3) talleres con los funcionaios de la territorial denominados socializacion del plan estrategico "charlemos un ratico" y en el subproducto 2 se realizaron (2) reuniones de trabajo con el fin de socializar temas administratrivos y operativos.</t>
  </si>
  <si>
    <t>Se realizaron /2) reuniones de trabajo para la socializacion de temas administrativos y operativos trabajando con el comité ambienteal y el desarrollando el plan de capacitacion institucional para la territorial..</t>
  </si>
  <si>
    <t>Se realizó (1)  taller de socialización con los funcionarios y contratistas, sobre las herramientas de acceso y uso de la información estadistica producida por el DANE en Barrancabermeja</t>
  </si>
  <si>
    <t>Se realizaron dos (2)  jornadas de socialización con los funcionarios y contratistas, sobre las herramientas de acceso y uso de la información estadistica producida por el DANE en Barrancabermeja y Arauca</t>
  </si>
  <si>
    <t>Se realizó (1)  taller de socialización con los funcionarios y contratistas, sobre las herramientas de acceso y uso de la información estadistica producida por el DANE en Arauca</t>
  </si>
  <si>
    <t xml:space="preserve">El grupo de profesionales de apoyo de la secretaría general encaragada de esta actividad, evidencia para el II trimestre ajustes en el Documento de Diseño en versión 3, la Prueba Beta del modelo de costos aplicado a la operación estadística GEIH en su versión 7 como prueba funcional y el Modelo de Costos en su versión 7, donde se ajustaron los parámetros de cobertura geográfica incluyendo a DANE Central como sede, la ciudad de Bogotá dentro de los parámetros de la Territorial Bogotá y ajustes de los porcentajes de gastos administrativos. </t>
  </si>
  <si>
    <t>Se finalizó la recolección de la prueba piloto en el área rural , la cual se desarrolló entre el 16 y 30 de junio</t>
  </si>
  <si>
    <t xml:space="preserve">Se avanzó con la construcción del informe prueba piloto área rural. Se hace necesario terminar el operativo en el área urbana, a fin tener los insumos necesarios para construir el informe de la prueba piloto del rediseño GEIH.
</t>
  </si>
  <si>
    <t>Entrega de documento con la propuesta las propuestas de captura de informacion y cronograma de actividades a realizar</t>
  </si>
  <si>
    <t>Actualmente se tiene  el de documento con la propuesta las propuestas de captura de informacion y cronograma de actividades a realizar</t>
  </si>
  <si>
    <t xml:space="preserve">Durante el trimestre se revisó con sistemas los formatos de requerimientos preliminares entregados y se definieron los perfiles para el aplicativo de la operación estadística de CHV y se ajustaron a lo solicitado por la ingeniera de levantamiento. Durante el trimestre se entregó y revisó con sistemas los formatos de requerimientos preliminares entregados y se definieron los perfiles para el aplicativo de la operación estadística de IIOC y se ajustan a lo solicitado por la ingeniera de levantamiento. Esta pendiente por definir en IIOC y CHV  lo correspondientes a la forma de calcular los indicadores de calidad y entregar roles de análisis y administrador en IIOC. Esta pendiente por definir por parte de  temática el formulario definido resultado del rediseño de FIVI y ajustar las especificaciones de la versión preliminar entregada a sistemas, no se ha contado con el ingeniero para ajustar el levantamiento de requerimientos para FIVI. </t>
  </si>
  <si>
    <t>El avance para el trimestre corresponde a la revisión con el ingeniero de levantamiento de los preliminares enviados para CHV  e IIOC .
Para la operación estadísticas de FIVI esta pendiente para avanzar de la definición de formulario definitivo por temática y la no asignación de ingeniero de levantamientos de requerimientos</t>
  </si>
  <si>
    <t>Se iniciaron las especificaciones de validación y consistencia para la información de CHV con el cargue masivo de información</t>
  </si>
  <si>
    <t>Partiendo del diagnostico de documento de mejoras para los aplicativos de las ecncuestas económicas se generaron los requerimeirnos especificos para las siguientes investigaciones, Encuesta Anual Manofacturera - EAM , Encuesta Mensual Manofacturera con Enfoque Territorial -EMMET, donde se solicitaron las siguientes especificaciones para la EMMET el módulo de Quantum y para la EAM Ajustes de consistencia en las ficha de análisis, para la Encuesta Anual de Servicios -EAS se generaron especificaciones de desarrollo para el módulo ambiental, mejora de validación y consistencia de la ficja de análisis y ficha de departamentos; para la Encuesta Mensual de comercio EMC se generó propuesta de  indicadores y para la Encuesta Anual de Comercio EAC se dieron especificaciones para la el control de cambios, malla de validación y mejoras ficha de análisis. EL diagnostico y la propuesta de mejora asi como las evidencias y avances de estos requerimeintos estan contemplados en el documento propuesta de mejora de aplicativos para las encuestas económicas.</t>
  </si>
  <si>
    <t>Se realiza el desarrollo de propuestas de indicadores, especificaciones de control de cambios, especificaciones de Quantum, tableros, matrices, fichas y demas instrumentos para la construcción del documento de requerimiento.</t>
  </si>
  <si>
    <t>El grupo SIPSA de logística Dane Central realizó reunión reunión virtual por Teams. Microsoft el 6 de Junio en la cual se determino la forma del analisis detallado de las necesidades de los aplicativos SIPSA , la cual se componente de tres operaciones estadísticas Precios Mayoristas -SIPSA_P,  Insumos y Factores asociados a la prodcción Agrícola y Pecuara -SIPSA_I y Abastecimiento de Alimentos - SIPSA_A, debido a que cada uno presenta particularidades en la toma, cobertura y análisis de la información se concluye abordar cada uno por separado.</t>
  </si>
  <si>
    <t xml:space="preserve">El grupo SIPSA de logística Dane Central inicia la elaboración del documento preliminar y el analisis detallado de las necesidades de los aplicativos SIPSA, separandolo por componentes debido a que cada uno presenta particularidades en la toma, cobertura y análisis de la información.
</t>
  </si>
  <si>
    <t>Entrega de Documento de SMCE en su primera versión con los reportes iniciales de control a nivel de manzanas y establecimientos</t>
  </si>
  <si>
    <t>Se concluye la propuesta de control y monitoreo, con la construcción de los siguientes documentos: Lineamientos, guia ajustada y formatos de programa, lista de chequeo, plan y cronograma.  El 3 de junio se envio por correo electrónico para observaciones por parte de las coordinaciones de GITde Logística, y el GIT de Calidad, Monitoreo y Aprenizaje.</t>
  </si>
  <si>
    <t>Se encuentra en construcción la propuesta de programa piloto. Documento de insumos y PAMI. Se solicitó reunión con la Coordinadora para continuar con el programa.</t>
  </si>
  <si>
    <t xml:space="preserve">Se realizan las Especificaciones de validación y cálculo </t>
  </si>
  <si>
    <t>correo con el link de  aplicativo</t>
  </si>
  <si>
    <t>correo validacion para revisión, correo pruebas aplicativo Mery Huertas,correo requerimientos</t>
  </si>
  <si>
    <t>Ejemplo reporte diario excel</t>
  </si>
  <si>
    <t>link:https://www.dane.gov.co/index.php/estadisticas-por-tema/precios-y-costos/precios-de-venta-al-publico-de-articulos-de-primera-necesidad-pvpapn</t>
  </si>
  <si>
    <t>Documento propuesta tecnico económica ICCP rediseño</t>
  </si>
  <si>
    <t>Correo ampliación de canasts</t>
  </si>
  <si>
    <t xml:space="preserve">Brindar a la entidad servicios de tecnología misionales, de direccionamiento, de servicios digitales y de apoyo administrativo acordes a las buenas prácticas de Estrategia y Gobierno de TI. </t>
  </si>
  <si>
    <t>La Oficina de Sistemas durante el primer trimestre,  conformo el equipo de trabajo de GTI de la Oficina de Sistemas. Además se formuló  un modelo para el gobierno tecnológico del dato en el DANE, según MinTIC.,  plan de trabajo para adoptar el nuevo Marco de Interoperabilidad de MinTIC. Se constituyó la mesa de trabajo para los proyectos de interoperabilidad, con el apoyo de la Agencia Nacional Digital y de la Dirección de Gobierno Digital de MinTIC. Se formulación de un roadmap para gestionar, procesar, analizar y disponer grandes volúmenes de información a través de lagos de datos.
Por otra parte los equipos de trabajo de la Oficina de Sistemas iniciaron el proceso de actualización Catalogo de Servicios de Sistemas de información, Servicios Tecnológicos e Información.
Estas actividades se articulan indirectamente desde el componente tecnológico con la meta del PEI  "Articular la producción de la información estadística a nivel nacional",  porque los Sistemas de Información de las operaciones estadísticas tiene como objetivo integrar de forma eficiente la información producida en la Entidad.</t>
  </si>
  <si>
    <t xml:space="preserve">La Oficina de Sistemas durante el II semestre, a través de sus equipos de trabajo GIT Sistemas de Información Técnica y GIT Plataforma Tecnológica, elaboró los Catálogos de Servicios TI que contiene los servicios tecnológicos  que se ofrecen a los usuarios de la Entidad y de Sistemas de Información de la Entidad, que detalla los aplicativos de soporte, misionales y direccionamiento de los procesos y la producción estadística del DANE. Además desarrolló la versión preliminar el cronograma 2020 - 2025 que detalla las actividades de mantenimiento y renovación de las plataformas tecnológicas para este periodo de tiempo,  de acuerdo con los requerimientos de la Entidad y la proyección presupuestal de la Oficina y el Plan Estratégico de Tecnologías de Información (PETI). </t>
  </si>
  <si>
    <t xml:space="preserve">La Oficina de Sistemas, a través de sus equipos de trabajo GIT Sistemas de Información Técnica y GIT Plataforma Tecnológica, elaboró los Catálogos de Servicios TI que contiene los servicios tecnológicos  que se ofrecen a los usuarios de la Entidad y de Sistemas de Información de la Entidad, que detalla los aplicativos de soporte, misionales y direccionamiento de los procesos y la producción estadística del DANE.   </t>
  </si>
  <si>
    <t>Se realizó avance preliminar del cronograma de Cronograma 2020 - 2025 de mantenimiento y renovación de las plataformas tecnológicas, de acuerdo con el presupuesto aprobado para el área y abordando las actividades prioritarias para garantizar la continuidad y la mejora de la infraestructura TI de la Entidad.</t>
  </si>
  <si>
    <t xml:space="preserve">La Oficina de Sistemas, a través de sus equipos de trabajo GIT Sistemas de Información Técnica y GIT Plataforma Tecnológica, desarrollo versión preliminar  cronograma 2020 - 2025 que detalla las actividades de mantenimiento y renovación de las plataformas tecnológicas para este periodo de tiempo,  de acuerdo con los requerimientos de la Entidad y la proyección presupuestal de la Oficina y el Plan Estratégico de Tecnologías de Información (PETI). </t>
  </si>
  <si>
    <t xml:space="preserve">
Implementar el Componente Tecnológico siguiendo el Plan de trabajo 2020 de la implementación del Modelo de Seguridad y Privacidad de la Información (MSPI) y del Modelo de Gestión de Riesgos de Seguridad Digital (MGRSD).</t>
  </si>
  <si>
    <t>Elaboración preliminar del cronograma 2020 - 2025 de mantenimiento  y renovación de herramientas de seguridad de la información  que incluye las actividades del MSPI de la Entidad y las soluciones de seguridad esenciales para garantizar la información de la Entidad.</t>
  </si>
  <si>
    <t>La Oficina de Sistemas a través del GIT Plataforma Tecnológica elaboró la versión preliminar el cronograma de y adelanto las tareas de renovación de seguridad perimetral por un año,  además de la configuración el servidor de seguridad para X-road. 
Estas actividades se articulan con la meta del PEI "Asegurar la calidad estadística en procesos y resultados", debido a que las soluciones tecnológicas de seguridad  minimizan  los riesgos asociados a la  integridad y confidencialidad de la información, lo cual incide en la calidad de la misma.</t>
  </si>
  <si>
    <t xml:space="preserve">La Oficina de Sistemas, a través de sus equipos de trabajo GIT Sistemas de Información Técnica y GIT Plataforma Tecnológica, realizó ajustes a la versión preliminar  cronograma 2020 - 2025 que detalla las actividades de mantenimiento y renovación de las plataformas tecnológicas para este periodo de tiempo,  de acuerdo con los requerimientos de la Entidad y la proyección presupuestal de la Oficina y el Plan Estratégico de Tecnologías de Información (PETI). </t>
  </si>
  <si>
    <t xml:space="preserve">La Oficina de Sistemas, a través de la mesa de trabajo de Seguridad y Privacidad de la Información, durante el II semestre,  elaboró las políticas complementarias de Desarrollo de Software, Recurso Humanos, Seguridad en las Operaciones y Control de Acceso, con el objetivo de minimizar los riesgos asociados a la Seguridad de la información de la Entidad. Las políticas elaboradas cumplen con los lineamientos de la Entidad y del MinTIC.  </t>
  </si>
  <si>
    <t xml:space="preserve">Documento de políticas complementarias de seguridad y privacidad de la información y actividades derivadas de la implementación el Componente Tecnológico siguiendo el Plan de trabajo 2020 del MSPI y el MGRSD. </t>
  </si>
  <si>
    <t xml:space="preserve">La Oficina de Sistemas  elaboró las políticas complementarias de Desarrollo de Software, Recurso Humanos, Seguridad en las Operaciones y Control de Acceso, con el objetivo de minimizar los riesgos asociados a la Seguridad de la información de la Entidad, con base en los lineamientos de MINTIC. </t>
  </si>
  <si>
    <t xml:space="preserve">La Oficina de Sistemas, a través de su equipo de trabajo GIT Sistemas de Información Técnica elaboró el Acuerdo de Nivel de Servicios, para el desarrollo, soporte y mantenimiento de los aplicativos de las Operaciones Estadísticas de la Entidad, que contiene las características principales de este servicio, los KPI y las responsabilidades y compromisos de las partes, con el objetivo de mejorar la prestación del servicio mencionado. </t>
  </si>
  <si>
    <t>La Oficina de Sistemas, a través de sus equipos de trabajo, durante el II semestre, elaboró el Acuerdo de Nivel de Servicios, para el desarrollo, soporte y mantenimiento de los aplicativos de las Operaciones Estadísticas de la Entidad, que contiene las características principales de este servicio, los KPI y las responsabilidades y compromisos de las partes, con el objetivo de mejorar la prestación del servicio mencionado. Además, avanzó en la evaluación de las posibles soluciones para satisfacer los requerimientos del Sistema de Nómina de la Entidad. Este trabajo requirió además la verificación en la tienda virtual la existencia de una solución que cumple con las necesidades es importante citar que este trabajo se ha realizado en colaboración el área de Gestión Humana para garantizar la factibilidad de contratación. En este tema, además, se está realizando la programación de recurso para llevar a cabo este proceso.  
En otro aspecto es importante señalar, que durante el II semestres la Oficina de Sistemas en conjunto con el GIT Gestión Documental, se han reunido en mesas de trabajo, en las cuales se ha concluido que el liderazgo de este proyecto (Documento Electrónico) en adelante se ejercerá por el GIT Gestión Documental, por ser este equipo el conocedor del tema, no obstante la Oficina de Sistemas apoyará los requerimientos del IT Gestión Documental dada su competencia.  Los temas de Censo Económicos estaban detenidos por la espera a los lineamientos de Gobierno Nacional.</t>
  </si>
  <si>
    <t xml:space="preserve">La Oficina de Sistemas a través de sus equipos de trabajo, evaluó las posibles soluciones para satisfacer los requerimientos del Sistema de Nómina de la Entidad. Se verifico en la tienda virtual la existencia de una solución que cumple con las necesidades y conjuntamente con el área de Gestión Humana se ha revisado la factibilidad de contratación. Además se esta realizando la programación de recurso para llevar a cabo este proceso.  </t>
  </si>
  <si>
    <t xml:space="preserve">	La Oficina de Sistemas, esta meta ha presentado retrasos debido a que se estaba  pendiente de los Lineamientos del Gobierno Nacional, para dar continuidad y evaluar impacto en el desarrollo de este proyecto de la Entidad.</t>
  </si>
  <si>
    <t>Documento de acuerdos de niveles de servicio a los Servicios Tecnológicos, según catálogo de servicios TI de la Entidad según lineamientos de la jefatura</t>
  </si>
  <si>
    <t xml:space="preserve">La Oficina de Sistemas, a través de su equipo de trabajo GIT Plataforma Tecnológica elaboró el Acuerdo de Nivel de Servicios, para los servicios de escritorio de la Entidad, que contiene las características principales de este servicio, los KPI y las responsabilidades y compromisos de las partes, con el objetivo de mejorar la prestación del servicio mencionado. </t>
  </si>
  <si>
    <t>La Oficina de Sistemas, a través de su equipo de trabajo, durante el II trimestre elaboró el Acuerdo de Nivel de Servicios, para los servicios de escritorio de la Entidad, que contiene las características principales de este servicio, los KPI y las responsabilidades y compromisos de las partes, con el objetivo de mejorar la prestación del servicio mencionado. Por otra parte, no se ha logrado avanzar en este proceso debido a que, por temas presupuestales y priorización de la inversión tecnológica, no se cuenta con el recurso suficiente para realizar esta renovación. Además, elaboró los documentos técnicos para la contratación de la solución de cómputo. Actualmente el proceso de subasta inversa se encuentra publicado en SECOP II, SASI-001-2020 y según el cronograma está en la fase de evaluación preliminar</t>
  </si>
  <si>
    <t>La Oficina de Sistemas a través de sus funcionarios de adquisición tecnológica, elaboró los documentos técnicos para la contratación de la solución de computo. Actualmente el proceso de subasta inversa se encuentra publicado en SECOP II, SASI-001-2020 y según en cronograma esta en la fase de evaluación preliminar.</t>
  </si>
  <si>
    <t xml:space="preserve">La Oficina de Sistemas realizó en el II segundo con liderazgo del GIT Plataforma Tecnológica, en una capacitación dirigida a los ingenieros que soportan los servicios de mesa de ayuda,  relacionada con la nueva herramienta de GLPI, una solución libre de gestión de servicios de tecnología de la información, un sistema de seguimiento de incidencias y de solución service desk, proyecto PETI, que permitirá mejorar la gestión en los servicios TI de la Entidad. </t>
  </si>
  <si>
    <t>La Oficina de Sistemas avanzó en liderazgo del GIT Plataforma Tecnológica, en trasferencia de conocimiento de la nueva herramienta de GLPI, una solución libre de gestión de servicios de tecnología de la información, un sistema de seguimiento de incidencias y de solución service desk, proyecto del PETI, que permitirá mejor gestión en los servicios TI de la Entidad.</t>
  </si>
  <si>
    <t>Se elaboraron retroproyecciones de población 2005-2017 a nivel nacional por el método componentes . Esta información se obtuvo a partir de las estimación de la fecundidad, mortalidad y migración  por métodos indirectos y aprovechamiento de registros administrativos.</t>
  </si>
  <si>
    <t>Se avanzó en la elaboración de  las retroproyecciones de población con  la estimación y publicación de la población por edad y sexo a nivel  Municipal, Departamental y Nacional para los años 2005-2017. Actualmente el equipo se encuentra en la elaboración de las retroproyecciones 1985-2004.</t>
  </si>
  <si>
    <t>Se elaboraron retroproyecciones de población 2005-2017 a nivel departamental por el método de componentes. Esta información se obtuvo a partir de las estimación de la fecundidad, mortalidad y migración  por métodos indirectos y aprovechamiento de registros administrativos.</t>
  </si>
  <si>
    <t>Se elaboraron retroproyecciones de población 2005-2017 a nivel municipal por el método componentes. Esta información se obtuvo a partir de las estimación de la fecundidad, mortalidad y migración  por métodos indirectos y aprovechamiento de registros administrativos.</t>
  </si>
  <si>
    <t>Desde la DCD se avanzó en la construcción de los documentos  necesarios (manuales, diseño oeprativo, formatos) para la realización del CHC durante la presente vigencia.
Se adelantaron gestiones con la Oficina de Sistemas para avanzar en el diseño del aplicativo Web del cuestionario CHC.
Se trabajó en la propuesta deactividades para el proyecto CHC 2020, teniendo en cuenta las restricciones a causa de la pandemia pro COVID-19</t>
  </si>
  <si>
    <t>Se realizaron indagaciones con la Sede DANE Villavicencio, sobre las gestiones para contactar a la administración municipal para la realización del CHC en este municipio, sin obtener respuesta por parte de la alcaldía.
Debido a la actual emergencia, no se han podido realizar actividades relacionadas con este subproducto.</t>
  </si>
  <si>
    <t>Se trabajó en la construcción  de los manuales para 3 roles operativos del CHC. Así como en la redacción de los manuales de Diligenciamiento y de Recolección y Conceptos Básicos (15 de abril al 30 de junio).
Se entregó versión del documento de Diseño Operativo de CHC, así como los Formatos de seguimiento y control al operativo con su respectivo instructivo de diligenciamiento (1 de abril al 15 de junio).
Se encuentran para revisión de Coordinador GIT Censo y Estudios Especiales</t>
  </si>
  <si>
    <t>Se dispone de la base final de la encuesta ENHAB</t>
  </si>
  <si>
    <t>Como DCD durante el 2°semestre se han desarrollado las actividades tendientes a ajustar y perfeccionar los documentos y herramientas definidos por el DANE para la publicación y difusión de los resultados de la ENHAB.
Es preciso aclarar, que la finalización de estas actividades están asociadas al cierre y liquidación del Convenio suscirto entre la Gobernación del Archipiélago y el DANE para poder realizar esta oepración estadística. Actualmente se están adelantando las gestiones técnicas y administrativas para finalizar este Convenio</t>
  </si>
  <si>
    <t>Desde la Dirección técnica se adelantaron actividades relacionadas con:
Generación y ajustes de la presentación con los resultados definitivos de la ENHAB (entre el 1 al 20 de mayo).
Revisión, depuración y actualización de los cuadros de salida con los resultados de la ENHAB (entre el 1 y 30 de abril).
Preparación, revisión y ajustes al Sistema de Consulta REDATAM (módulo ENHAB). (entre el 15 de abril a 15 de junio)
Revisión y ajustes a los documentos DANE, correspondientes al análisis de RRAA de la OCCRE (entre el el 1 y 30 de junio)</t>
  </si>
  <si>
    <t>Se realizaron modificaciones a la estructura del REBP fortaleciendolo en variables nuevas como Etnia, Discapacidad e identificación de la Jefatura de hogar que serán incluidos en la metodología desarrollada en el 2019.</t>
  </si>
  <si>
    <t>Se avanzo en la incorporación de nuevas variables que permiten una ampliación tematica del REBP a partir de lo cual se avanza en el proceso de integración estandarizando metodologicamente estos procesos</t>
  </si>
  <si>
    <t>Se realizo el cargue, estandarización de los registros administrativos: 
RNEC, BDUA, BDEX, COMPENSAR EPS, CAPITAL SALUD, SAVIA SALUD, COMPARTA EPS, EMSSANAR, MUTUAL SER EPS, SALUD TOTAL, SANITAS, FAMISANAR</t>
  </si>
  <si>
    <t>Se realizo el diagnostico de las variables recibidas en los reagistroa administrativos RNEC, BDUA, BDEX, COMPENSAR EPS, CAPITAL SALUD, SAVIA SALUD, COMPARTA EPS, EMSSANAR, MUTUAL SER EPS, SALUD TOTAL, SANITAS, FAMISANAR</t>
  </si>
  <si>
    <t xml:space="preserve">Se avanzo en el diagnostico de las variables que conforman el REBP 2019 con la generación de las fichas que contienen diccionarios y resultados de dichos diagnósticos, a partir de lo cual se iniciara con la propuesta  de indicadores para el REBP
</t>
  </si>
  <si>
    <t>Se realizo contraste del REBP 2018 contra la población efectivamente censada y ajustada por omisión del CNPV 2018
Se lleva registro en una bitácora las acvidades relacionas con el análisi de cobertura del REBP</t>
  </si>
  <si>
    <t>Se realizó  propuesta de uso de registros administrativos  (RIPS-REBP y CNPV) para cálculo de vulnerabilidad sociodemográfica frente a COVID 19. Como parte del aprovechamiento de Registros Administrativos.</t>
  </si>
  <si>
    <t xml:space="preserve">Presentación al grupi  interna de respecto a la usabilidad y posibles aprovechamientos del REBP, como marco para la socialización  general de la construcción de registro y sus aplicaciones en Censos. </t>
  </si>
  <si>
    <t xml:space="preserve">
Se avanzó en la preparación interna de material a presentar ne la usabilidad de REBP y aprovechamientos futuros como fuentes para cecnsos y operaciones estadisticas. A partir de este material  se preparán las socializaciones correspondientes.
Se avanzó en la revisión documental de experiencias internacionales en la transición hacia registros estadísticos de población, especificamente en el área de migración. </t>
  </si>
  <si>
    <t>Se analizo el diccionario de datos del SISBEN III, siendo este la principal fuente externa con que cuenta el DANE como insumo para un censo basado en registros administrativos</t>
  </si>
  <si>
    <t xml:space="preserve">Se hizo la revisión del documento "In-depth review of Statistics on international migration and cross-border mobility. Una revisión profunda de estadísticas sobre migración internacional y movilidad transfronteriza. " de la UNECE  y se contrastó con la perspectiva actual del DANE. </t>
  </si>
  <si>
    <t>Se realizó la revisión de necesidades internas, a partir de la estructuración de una propuesta preliminar para la aplicación de encuesta interfronteriza, definiendo las características y alcances de este instrumento</t>
  </si>
  <si>
    <t>Se avanzó en la revisión de las necesidades internas de información migratoria, a partir de lo cual se dará inicio a las consultas con entidades usuarias de la información, para definir adecuadamente la necesidad de las encuestas migratorias.</t>
  </si>
  <si>
    <t>Se realizan dos reuniones al años, en el primer semestre  ya se realizaó, la otra reunión esta programada para realizarla en el cuarto trimetre de 2020 (Oct-Dic)</t>
  </si>
  <si>
    <t xml:space="preserve">En el marco de las actividades suscritas en el plan de acción de la comisión intersectorial para el 2020, en cabeza del DANE se ha logrado avanzar en tres líneas importante que beneficiaran la calidad y cobertura de las estadísticas vitales:
1. Disposición de las bases de Registro civil de nacimientos y defunción para la identificación y recuperación que hechos vitales que son captados por el registro civil y no por el sector salud, fuente de información de la producción estadística de nacimientos y defunción
2. Disposición de las bases por parte de ICBF de los niños beneficiarios de programa de alimentación que no reportan documentos de identificación en los grupos étnicos, lo cual permitirá identificar geográficamente las zonas con mayor subregistro de los nacimientos y que impactará en la cobertura de la información 
3. Avanzar en un piloto en los departamentos de Nariño y Cauca en la generación del certificado antecedente para el registro civil desde el aplicativo RUAF-ND el cual permitirá tener información con mayor oportunidad y calidad.
</t>
  </si>
  <si>
    <t>La coordinación de estadísticas vitales en conjunta otras las entidades de la comisión intersectorial avanzó en los siguientes procesos definidos en el plan de acción: 
a. Intercambios de información ICBF-DANE para mejora la cobertura.
b. Intercambio de información RNEC-DANE-RNEC para mejorar la cobertura y calidad
c. Avances en la implementación de la certificación de nacimientos por parteras: RNEC-DANE-UNFPA.
d. Implementación de la generación del certificado antecedente a través del RUAF.
e. Avance en la construcción de una circular conjunta que reglamente la anterior implementación.</t>
  </si>
  <si>
    <t>El grpo de EEVV, avanzó para este proyecto en los frentes de hardware(HW) y software(SW). Se recibió el apoyo de un nuevo desarrollador con experiencia en Java, a través del convenio con BLOOMBERG, se realizó un rápido proceso de inducción. Se realizaron reuniones diarias para la afinación y aterrizaje de  requerimientos del primer módulo (enmiendas) y para el ajuste y dinamismo de las opciones del módulo administrativo. Se llevaron a cabo reuniones semanales de seguimiento DANE-BLOOMBERG. Se recibió un servidor de pruebas y se realizaron exitosamente ajustes solicitados por la oficina de sistemas (servidor de aplicaciones, sistema operativo). Se realizaron pruebas iniciales del módulo de administración - quedando pendiente el tema de asignación y recuperación de contraseñas. Se inició el desarrollo del módulo de enmiendas. El no cumplimiento del avance esperado en cuanto a cronograma obedece a los cambios que se realizaron para hacer la configuración del sistema flexible, características que beneficiará futuros módulos. Se escaló el requerimiento pendiente de buzón de correo al área de sistemas.</t>
  </si>
  <si>
    <t>La oficina DCD-EEVV realizó cruces con los registros administrativos (RRAA) recibidos de RNEC. En esta oportunidad se recibe la base del Registro Civil de Nacimientos Histórica  con fecha de corte 31-12-2019. La base tiene campos diferentes que carecen de una de las llaves principales de cruce (número de certificado), lo que dificultó y ralentizó el proceso. Se esperaban datos con corte al primer trimestre 2020, para el siguiente corte se espera la información acumulada del año. La información de Defunciones no se recibió ya que se encuentran realizando una actualización.</t>
  </si>
  <si>
    <t>Se realizó la actividad de cruce, que genera mejoras en la calidad de la información.</t>
  </si>
  <si>
    <t>Se actualizó el diccionario de datos,  además se realizó la instalación de la nueva versión del aplicativo y se realizaron los ajustes necesarios en la base de datos y realizó procesos de comparación de codificación entre la versión actual 5.5 y la nueva 5.6. Se evidencia mejora en algunos casos</t>
  </si>
  <si>
    <t>La oficina DCD-EEVV realizó las actualizaciones recomendadas por el Instituto DIMDI para el Diccionario. El sistema se encuentra en producción en la nueva versión 5.6 y el diccionario es actualizado permanentemente para incluir nuevos textos diagnósticos.</t>
  </si>
  <si>
    <t>La oficina DCD-EEVVV realizó la instalación de la nueva versión del aplicativo y se realizaron los ajustes necesarios en la base de datos. Es una versión con pocos cambios sobre la estructura. IRIS/DIMDI mantiene la compatibilidad hacia atrás con versiones anteriores</t>
  </si>
  <si>
    <t>La oficina DCD-EEVV realizó procesos de comparación de codificación entre la versión actual 5.5 y la nueva 5.6. Se evidencia mejora en algunos casos. Sigue fallando en otros que se tienen detectados y que se segruirán ajustando de modo manual, mientras IRIS/DIMDI ajusta el aplicativo en nuevas versiones. Por ahora, convienen las mejoras y correcciones incluidas en esta nueva versión.</t>
  </si>
  <si>
    <t>No se ha podido avanzar en la socialización e implementación de los formatos de notificación, dado que el personal no se pudo contratar porque el cierre de los aereopuertos y vias en el país derivado de la declaratoria de emergencia sanitaria por parte del gobierno nacional debido al Covid-19</t>
  </si>
  <si>
    <t xml:space="preserve">Derivado de las medidas adoptadas por el gobierno para el control de la pandemia del Covid-19, no se ha logrado avanzar en la contratación y puesta en marcha el proceso operativo de socialización y sensibilización de los formatos de notificación en la población Wayuu asentada geográfica en el área rural dispersa de los municipios de Manaure y Uribia. Sin embargo, en el marco de la Sentencia STC 10243-2016 y a través de la coordinación del Alto comisionado para las regiones se iniciarán diálogos con el Ministerio del Interior para avanzar en la identificación y validación de las autoridades Claniles de la zona como responsables del reporte y firma de los formatos de notificación y el acompañamiento de la secretaría de educación en la distribución y custodia de los formatos. </t>
  </si>
  <si>
    <t>Coordinación de estadísticas vitales recibió de la Junta Mayor de Palabreros Wayuú el formato de nacimientos con las observaciones a la traducción en Wayunaiki y se realizó el respectivo ajuste. No obstante, No se ha podido avanzar en la socialización e implementación de los formatos de notificación debido a la declaratoria de emergencia sanitaria por parte del gobierno nacional por el Covid-19</t>
  </si>
  <si>
    <t>Por medio de entrevistas, se levantó la información de la propuesta de TRD de las dependencias del DANE, las cuales una vez fueron validadas  y aprobadas por  cada uno de los responsables de las dependencias, con el fin de ser presentadas ante el CIGD.  En total son 96 Tablas de retención documental de las cuales 78 corresponden a DANE CENTRAL y 18 a Territoriales. Las Tablas de Retención Documental, estan acompañadas del Cuadro de clasificación documental y la codificación de series y subseries, las cuales una vez se encuentran aprobadas por  el Comité de Gestión institucional del DANE, serán remitidas al Archivo General de la Nación.</t>
  </si>
  <si>
    <t>Se elaboro la la propuesta de la actualizaron las TRD y se validaron con las dependencias para presentación ante el comité institucional.</t>
  </si>
  <si>
    <t>Se entrega presentación y  propuesta deTablas de retención documental de las dependencias del DANE validadas con los jedes de dependencia, cuadro de clasificación documental y anexos, a la oficna de planeación, para ser presentadas ante el CIGD para su aprobación y posterior envio al Archivo general de la Nación.</t>
  </si>
  <si>
    <t>Para la elaboración del diagnóstico integral de archivos en las territoriales del DANE, se diseñó y envío un cuestionario para su diligenciamiento, debido a que no fue posible desplazarse hasta las ciudades a causa de la de la pandemia por el virus COVID-19.  Este cuestionario fue enviado por las territoriales y se está realizando la consolidación y análisis para generar el diagnóstico, el cual es insumo para la actualización del PGD de la entidad..</t>
  </si>
  <si>
    <t>Se avanzó en el diagnóstico integral de archivos, con el levantamiento de la información de las territoriales por medio de un cuestionario electrónico, el cual fue diseñado por el Grupo d Gestión Documental y remitido a los responsables en las direcciones territoriales. Actualmente se está analizando y consolidando la informción la cual es  insumo para  la elaboración del diagnóstico integral.</t>
  </si>
  <si>
    <t xml:space="preserve">De acuerdo a los recursos asignados, se realizó la contratación del personal del grupo de infraestructura y se asignaron recursos a las direcciones territoriales para los mantenimientos recurrentes por valor de 351 millones , ya que por bloqueo de recursos no fue posible asignar 268 millones de pesos. Actualmente se cuenta con el 69% de los recursos comprometidos para mantenimiento y asignados por contratos sucritos el 39.23%. </t>
  </si>
  <si>
    <t xml:space="preserve">Plan de infraestructura aprobado de acuerdo a los recursos asignados y a las limitaciones por la emergencia sanitaria acorde a los recursos asignados para los mantenimientos recurrentes a nivel nacional por valor de $350.115.520. Se han generado CDP para procesos por valor de $206.787.804,00 es decir el 69% de los recursos y se han comprometido $ 141.708.850,55 correspondiente al 39,23% de los recursos asignados. Esto corresponde a26 proyectos de los cuales 11 ya se encuentran adjudicados.. </t>
  </si>
  <si>
    <t>El Grupo de Trabajo Control Interno Disciplinario realizó mesas de trabajo con la Secretaria de Transparencia de la Presidencia de la República, la Oficina de Control Interno de Gestión del DANE y con el Grupo Interno de Trabajo del Desarrollo Personal del Área de Gestión Humana del DANE,  dando paso a la conformación del equipo de trabajo del Observatorio por la Transparencia DANE, dentro del segundo trimestre del año 2020. En el  acta de conformación del equipo de trabajo se concertó el rol y la función de cada miembro y el objetivo principal que es identificar, medir y analizar las conductas de los servidores públicos del DANE en el ejercicio de la función pública, para prevenir la corrupción, promover la transparencia y contribuir con la efectividad de los principios y fines del Estado.</t>
  </si>
  <si>
    <t>El Grupo de Trabajo Control Interno Disciplinario, una vez conformó el equipo de trabajo del Observatorio por la Transparencia DANE, procedió a identificar el apoyo de la asesoría interna y externa,  desde las funciones y el rol que desempeña cada uno de los miembros, para asentar las directrices del funcionamiento y actividades a ejecutar en el observatorio. Asi mismo el  Grupo de Trabajo Control Interno Disciplinario,   en el desarrollo del documento que establece las directrices para el funcionamiento y actividades del Observatorio por la Transparencia, recopiló  información aportada por la Oficina de Control Interno de Gestión, por medio de una mesa de trabajo, donde se suministra información acerca de los Informes de las auditorías internas y externas realizadas por la Contraloría General de la República y Oficina de Control Interno DANE 2018, 2019 y 2020, como  insumo para medir y analizar las denuncias, indicadores disciplinarios, paneles (base de datos de la fiscalía) y el desempeño de entidades públicas en el ejercicio de sus funciones, y así encaminar la investigación a precisar los lineamientos de dicho observatorio. Por otro lado se gestiona con la Función Pública, en el mes de mayo y junio, para obtener como producto final en el mes de julio, una capacitación acerca del conflicto de intereses que encamina al estudio del funcionamiento del Observatorio, hacia la promoción de una cultura de integridad, con prácticas preventivas para no incurrir en actividades que atenten contra la transparencia y la moralidad administrativa y en ocasiones puedan constituirse en actos de corrupción o faltas disciplinarias, finalidad del Observatorio por la transparencia</t>
  </si>
  <si>
    <t>El Grupo de Trabajo Control Interno Disciplinario,  en el desarrollo del documento que establece las directrices para el funcionamiento y actividades del Observatorio por la Transparencia, recopiló  información aportada por la Oficina de Control Interno de Gestión, por medio de una mesa de trabajo, donde se suministra información acerca de los Informes de las auditorías internas y externas realizadas por la Contraloría General de la República y Oficina de Control Interno DANE 2018, 2019 y 2020, como  insumo para medir y analizar las denuncias, indicadores disciplinarios, paneles (base de datos de la fiscalía) y el desempeño de entidades públicas en el ejercicio de sus funciones, y así encaminar la investigación a precisar los lineamientos de dicho observatorio. Por otro lado se gestiona con la Función Pública, en el mes de mayo y junio, para obtener como producto final en el mes de julio, una capacitación acerca del conflicto de intereses que encamina al estudio del funcionamiento del Observatorio, hacia la promoción de una cultura de integridad, con prácticas preventivas para no incurrir en actividades que atenten contra la transparencia y la moralidad administrativa y en ocasiones puedan constituirse en actos de corrupción o faltas disciplinarias, finalidad del Observatorio por la transparencia</t>
  </si>
  <si>
    <t xml:space="preserve">El área financiera desarrollo la segunda mesa de trabajo virtual por teams en conjunto con el equipo responsable del proyecto del censo económico el día 19 de Mayo del 2020 en donde se revisaron temas creferentes a la ejecución del censo economico.    </t>
  </si>
  <si>
    <t>El área financiera ha desarrollado dos mesas de trabajo presencial y virtual en conjunto con el equipo responsable del proyecto del censo económico en donde se determinaron los compromisos por las partes y el cronograma de entrega de los informes financieros, y el seguimiento a la ejecución del proyecto.  Adicional se elaboraron en conjunto los informes financieros correspondientes a los meses enero, febrero, marzo, abril, mayo y junio de la presente vigencia.</t>
  </si>
  <si>
    <t>En conjunto con el equipo de censo económico se elaboraron los informes financieros correspondientes a abril, mayo y junio de 2020 referente al proyecto.</t>
  </si>
  <si>
    <t>Se realizaron 3 jordanas de capacitación con enlaces de DANE Central, para brindar información con lo concerniente al proceso GCO.</t>
  </si>
  <si>
    <t>El Área de Gestión de Compras Públicas realizó 3 jornadas de capacitación con enlaces de DANE Central y 1 jornada de capacitación con Direcciones Territoriales. Dichas jordanas se dieron en temas relativos y de importancia con la Gestión Contractual de la entidad, como formatos y procedimientos, secop II, contratación durante la emergencia sanitaria, entre otros.</t>
  </si>
  <si>
    <t>Se realizó 1 jornada de capacitación con Direcciones Territoriales, para brindar información relevante al proceso GCO.</t>
  </si>
  <si>
    <t>Se realizaron 2 mesas de trabajo para el ajuste de la Resolución de transporte, cuyo resultado fueron ajustes y observaciones al borrador de dicha Resolución.</t>
  </si>
  <si>
    <t>El área de Gestión de Compras Públicas realizó 2 mesas de trabajo con secretaría General y la oficina de juridica, cuyo objetivo fue realizar los primeros ajustes al documento borrador de la resolución de transporte para contratos de personal operativo.</t>
  </si>
  <si>
    <t>Se realiza la creación, revisión y aprobación en isolucion, del Manual de Supervisión e Interventoria del DANE / FONDANE.</t>
  </si>
  <si>
    <t xml:space="preserve">Se realizó y compartió con los miembros del AGCP el documento que define  los integrantes y responsabilidades del Comité de  Estructuración </t>
  </si>
  <si>
    <t xml:space="preserve">El Coordinador del área de Gestión de Compras Públicas, en conjunto con los responsables asignados desarrolló y envió a los miembros del AGCP el documento que define los integrantes y responsabilidades del comité de estructuración. </t>
  </si>
  <si>
    <t>Durante el período se  acordaron con el SENA las normas a certificar , sobre las cuales se realizó una  
Publicación en DANENet adjuntando las normas de competencia laboral  NCL sobre las cuales los servidores se pueden certificar</t>
  </si>
  <si>
    <t xml:space="preserve">El GIT Desarrollo de Personal  ha realizado reuniones con el equipo del SENA  para coordinar las acciones del proceso de certificación de competencias laborales.  Se publicaron en DANENet y se enviaron correos electrónicos a los servidores para la inscripción al proceso.  Se recibieron 122 inscritos de los cuales 99 enviaron documentos.  Se inició el proceso con la Certificación en la NCL Procesar datos.  </t>
  </si>
  <si>
    <t xml:space="preserve">Una vez se elaboró el carta de solicitud al SENA firmada por la Secretaría General, el 11 de Mayo se solicitó formalmente el apoyo al SENA mediante correo electrónico, para llevar a cabo el proceso de certificación de competencias laborales en el DANE.  </t>
  </si>
  <si>
    <t>Para dar continuidad al proceso de certificación de competencias se envió un correos electrónico a los servidores a nivel nacional, reiterando la invitación realizada en DANENet para participar en el proceso.  Se elaboró un formulario de inscripción, y se solicitaron los documentos soporte.  Con el SENA se acordaron las fechas del proceso.</t>
  </si>
  <si>
    <t>De acuerdo con lo solicitado por el GIT Desarrollo de Personal,  el equipo de sistemas designó a un ingeniero para desarrollar el aplicativo de asistencia.</t>
  </si>
  <si>
    <t>Como respuesta a la solicitud, el equipo de Sistemas desarrollo en el aplicativo Queremos Saber más de ti, una opción que se denomina "Asistencia reuniones".  A través de esta opción se registran las reuniones con sus respectivos asistentes y posteriormente el aplicativo envía un correo electrónico a los participantes de la reunión para que confirmen su asistencia a la reunión convocada.  También guarda el histórico de reuniones creadas.</t>
  </si>
  <si>
    <t>El Área de Gestión Humana y la Oficina de Sistemas se han dado a la tarea de identificar un aplicativo que cumpla con las necesidades que se tienen en la entidad con relación a un sistema de nómina y recursos humanos que pueda contribuir al mejoramiento de la calidad de la información entregada a los servidores durante su ciclo de vida en la entidad y facilitar la tarea de los encargados de estos procesos. 
Una vez realizadas todas las consultas y haber revisado las diferentes opciones que se presentan en el mercado durante el primer semestre de 2020, encontramos sistemas de nómina y recursos humanos en la tienda virtual del estado colombiano y se encuentra disponible para la contratación varios sistema de nómina y recursos humanos, entre los cuales algunos ofrecen la solución de software como servicio en la nube (Software As a Service) y también se encuentra la opción en sitio (On Premise) para uno de los fabricantes (DigitalWare). Las soluciones de software como servicio (SaaS) no ofrecen licenciamiento a perpetuidad lo que implica comprometer anualmente recursos para garantizar la disponibilidad del servicio; contrario a las alternativas en sitio, que dan la opción de adquirir licenciamiento a perpetuidad que tiene como ventaja de permitir la continuidad de la operación aun sin comprometer recursos anuales.
 La solución de DigitalWare KACTUS-HCM NOMINA ESTANDAR ONPREMISE a perpetuidad, está incluida dentro del software por catálogo de Colombia Compra Eficiente, al amparo del Instrumento de Agregación de Demanda CCE-139-IAD-2020, número de proceso CCE-116-IAD-2020. La ley 1150 de 2007 establece lo siguiente: “Para la adquisición de estos bienes y servicios las entidades deberán, siempre que el reglamento así lo señale, hacer uso de procedimientos de subasta inversa o de instrumentos de compra por catálogo derivados de la celebración de acuerdos marco de precios o de procedimientos de adquisición en bolsas de productos.”, por lo tanto, al momento de adquirir un sistema de nómina y recursos humanos, si existe un instrumento que cumpla con las condiciones que requiere la entidad, debemos acudir a esta modalidad de contratación.
Una gran fortaleza que posee la Entidad con respecto a la implementación es que cuenta con las plataformas de hardware y software sobre las cuales opera de este sistema, lo cual garantiza no se presentarán mayores inconvenientes durante los procesos de instalación, configuración, parametrización y puesta en funcionamiento, por lo cual, no se hace necesario adquirir herramientas diferentes a las existentes actualmente en la entidad para su implementación.</t>
  </si>
  <si>
    <t>Una vez stablecidos los requermientos técnicos validados de manera conjunta entre el áera de Sistemas y Getsión Humana, la Oficina de Sistemas del DANE formaliza el  documento de estudios previos  a Secretaria General para su perfeccionamiento y radicación en Compras Públicas u de esta manera dar inicio a la coontratación directa. La Oficina de Sistemas informa que no hubo estudio de mercados.</t>
  </si>
  <si>
    <t>La solución de DigitalWare KACTUS-HCM NOMINA ESTANDAR ONPREMISE a perpetuidad, está incluida dentro del software por catálogo de Colombia Compra Eficiente, al amparo del Instrumento de Agregación de Demanda CCE-139-IAD-2020, número de proceso CCE-116-IAD-2020.
El proceso de registro de adjudicación  se gestiona una vez    se formalice la entrega de los estudios previos a Compras Públicas</t>
  </si>
  <si>
    <t xml:space="preserve">Para el segundo trimestre   de la presente vigencia,  el GIT de Evaluación y Carrera Administrativa realizó el estudio de cumplimiento de requisitos de 180 servidores de Carrera Administrativa, a los cuales les asite el derecho a ser encargados. Como resultado del respectivo estudio, se elaboraron y enviaron a publicar en la intranet institucional un total de 71 Resoluciones de nombramiento en encargo. </t>
  </si>
  <si>
    <t>Durante el primer semestre de 2020 se realizo la Resolución de modificación del Manual Especifico de Funciones y Competencias Laborales  y el GIT de Evaluación y Carrera Administrativa realizó el estudio de cumplimiento de requisitos mínimos de 180 servidores.</t>
  </si>
  <si>
    <t>Para  el segundo trimestre, el GIT de Evaluación y Carrera Administrativa realizó la elaboración y publicación de 71 actos administrativos de nombramientos en encargos y sus respectivos estudios técnicos.</t>
  </si>
  <si>
    <t>El GIT Desarrollo de Personal con el acompañamiento de Secretaria General, construyó los documentos soporte para poder realizar la contratación para apoyar el desarrollo del TASC.</t>
  </si>
  <si>
    <t xml:space="preserve">Desde el mes de marzo de 2020 el GIT Desarrollo de Personal  inició el  proceso de contratación con la Universidad Nacional para desarrollar actividades encaminadas a subir los resultado del TASC frente al fortalecimiento de competencias de los servidores que tienen a su cargo el desarrollo de investigaciones estadísticas.  En el mes de mayo de 2020 se firmó el contrato con la UNAL y se iniciaron  las actividades de capacitación con enfoque misional. 
Se definieron 16 actividades de capacitación y durante el primer semestre se han ejecutado 6 actividades. </t>
  </si>
  <si>
    <t>Una vez se cumplió con el proceso de contratación, el Contrato suscrito con la UNAL en el mes de mayo para la ejecución de actividades de formación misional.</t>
  </si>
  <si>
    <t>Considerando que el contrato con la UNAL se suscribió antes de lo previsto, se inició la ejecución en el mes de mayo.  Con corte a 30 Junio se ha ejecutado el 37,5% de las actividades pactadas</t>
  </si>
  <si>
    <t>Incorporar las certificaciones en línea permite incrementar la capacidad de la DT dado que facilita el proceso de la generación de certificaciones.</t>
  </si>
  <si>
    <t>El equipo de trabajo de la Coordinación Administrativa desde las fases precontractual y contractual elaboró y registró en la base de datos de certificación 2020, la información de 248 contratos que incluye todos los campos requeridos y las 31 modificaciones contractuales adelantadas para subir al sistema., lo cual ha sido insumo para que en el primer trimestre de 2020, se hayan incorporado 58 contratos vigencia 2020 al sistema de certificaciones en línea
Se aporta a la estrategia del Plan Estratégico Institucional "Modernizar la gestión territorial del DANE.", toda vez que se ha buscado el fortalecimiento de las herramientas y mecanismos institucionales para atender oportunamente y a menor costo administrativo los requerimientos de ciudadanos y contratistas. Además que se lograría una disminución significativa del volumen de PQRSD por solicitud de certificaciones laborales.</t>
  </si>
  <si>
    <t>1240 Contratos DANE Vigencia 2020 registrados en base de control:
1202 nuevos y  81 contratos por FONDANE suscritos y registrados en base de control. 
En el segundo trimestre de 2020, se suscribieron 892 contratos por DANE y 11 contratos por FONDANE.</t>
  </si>
  <si>
    <t>El equipo de trabajo de la Coordinación Administrativa desde las fases precontractual y contractual 
A la fecha de corte del reporte (30 de junio de 2020), se tienen registrados para la vigencia 2020, 1240 contratos por DANE, de los cuales son 1202 nuevos y 38 modificaciones contractuales y 81 contratos por FONDANE suscritos y registrados en base de control. De ese total, en el segundo trimestre de 2020, se suscribieron 892 contratos por DANE y 11 contratos por FONDANE.
En cuanto al registro de información contractual para la generación de certificaciones en línea, para el segundo trimestre de 2020, se cargó la totalidad de la información de los contratos FONDANE 2019, que corresponden a 604, incluyendo las modificaciones contractuales respectivas.
Para la información contractual de DANE vigencia 2019, a la fecha del reporte se encuentran cargados 1235 contratos con las respectivas modificaciones contractuales, de los que ya se pueden generar certificaciones en línea. Para este ejercicio, en el primer trimestre se cargaron 1050 registros de gestiones contractuales y en el segundo trimestre de 2020 se cargaron 185 gestiones contractuales. 
En cuanto a la información de la gestión contractual para DANE suscritos en la vigencia 2020, durante el segundo trimestre, se ha realizado el cargue de 203 certificaciones con las respectivas modificaciones contractuales.</t>
  </si>
  <si>
    <t>FONDANE 2019, para el segundo trimestre de 2020, se cargó la totalidad de la información de los contratos , que corresponden a 604, incluyendo las modificaciones contractuales respectivas.
DANE vigencia 2019, total cargados 1235 contratos con las respectivas modificaciones contractuales:
En el primer trimestre se cargaron 1050 registros de gestiones contractuales
En el segundo trimestre de 2020 se cargaron 185 gestiones contractuales. 
Para entidad DANE, en el segundo trimestre de 2020, se realizó el cargue de 203 certificaciones con las respectivas modificaciones contractuales.</t>
  </si>
  <si>
    <t>El seguimiento y control adecuado a los contratos permite incrementar la capacidad territorial fortaleciendo el proceso de selección del personal y evitando incumplimientos en los contratos</t>
  </si>
  <si>
    <t>Se hizo el levantamiento de funcionalidades del sistema</t>
  </si>
  <si>
    <t xml:space="preserve">Se están realizando ajustes a la nueva herramienta, los cuales permitirán la generación de la base de datos para la generación de certificaciones a partir de la adjudicación del contrato y se conformara con la información requerida, por esta razón no se tienen aún datos cuantificables de esta información para la nueva base de datos,
Novedades contractuales 2020 incorporadas en Sistema (adiciones, prorrogas, terminaciones anticipadas): Se está migrando la información contractual del primer semestre a la nueva base de datos, en la cual de igual forma se está actualizando la información de las modificaciones contractuales de conformidad a la información solicitada y dispuesta en cada uno de los formularios para tal fin.
Se están generando checklist de los documentos recibidos para el proceso de contratación, en donde de igual forma se llevará un inventario digital de los documentos recibidos para el proceso.
Permite el registro de información en cada una de las fases del proceso contratación (desde la aprobación de estudios previos, recepción de documentos, registro de información en el SECOP II, celebración del contrato, modificaciones contractuales y pos-contractual)
Se tiene habilitado el registro de información multiusuario (la información del proceso de contratación es registrada por cada de los que intervienen en el proceso de contratación de prestación de servicios, tanto en la Dirección Territorial como en las sedes y subsedes de la misma) que a su vez permite la expedición y seguimiento de documentos del proceso de contratación de forma automática al momento del registro de la información; 
Por último, la base de datos se implementa en cada una de las fases del proceso de contratación y permite la participación de cada uno de quienes en ella intervienen, de igual forma permite realizar control y seguimiento del registro de la información. Adjunto imagen el proceso.
</t>
  </si>
  <si>
    <t>Se creo un ultimo formulario para el reporte de modificaciones contractuales lo que permite que el sistema tenga los formularios para la captura de la información requerida: A la fecha se han diseñado y creado 1.500 entradas para el registro de información para cada uno de los procesos (Pre-Contractual, Contractual el cual incluye modificaciones), se han migrado 560 contratos del primer semestre de 946, se están realizando ajustes para la actualización automática de la base de datos con información compartida, se proyecta la creación de un total de 4.000 formularios (entradas) en los cuales se registrarían los futuros contratos, las sedes empezaran el registro de la información a partir del mes de julio.</t>
  </si>
  <si>
    <t>Expedición de documentos o reportes: Permite la expedición del Certificado de idoneidad en la fase de recepción de documento, Una vez entregada, verificada, aprobada y registrada la información de la póliza que ampara la ejecución del contrato, permite la expedición del formato Aprobación de póliza de forma automática (aplica de igual forma para las modificaciones contractuales); Una vez registrada la información relacionada con el perfeccionamiento de las condiciones del contrato, la base de datos permite generar el acta de inicio a los contratos de prestación de servicios que así lo requiera, la cual se expedirá con la fecha máxima entre los requisitos: afiliación a la ARL, aprobación de póliza y registro presupuestal. Con la expedición de documentos, se lleva un registro de seguimiento a la generación y entrega de los documentos (póliza y acta de inicio) por parte del contratista y el supervisor del contrato, con el fin de identificar el cumplimiento y entrega de cada uno de los documentos requisitos del proceso e identificar el no cumplimiento de alguno para realizar el respectivo seguimiento para su cumplimiento.</t>
  </si>
  <si>
    <t>Se realizan desde el inicio de año la distribución de cargas de trabajo en las operaciones económicas con el fin de que a cada uno de los monitores encargados de la recolección se asignen fuentes de manera equitativa teniendo en cuenta la importancia, tamaño, y condiciones de cada una de las fuentes para así generar equidad en el proceso mensual de recolección del los monitores, de la misma manera de han realizado ajustes en  las cargas de los asistentes técnicos de las investigaciones  económicas en las ciudades de Bogotá Neiva y Tunja. Los indicadores de oportunidad se tomaron de acuerdo a lo informado por los asistentes en torno a la gestión realizada en los meses de enero, febrero y marzo, encontrando los porcentajes mas bajos en la investigación EDIT, teniendo en cuenta que esta inició en el mes de febrero, y a la fecha no se ha logrado completar el equipo de monitores ya que falta la contratación de 5 personas, esto debido a que a pesar de haber realizado 4 procesos de selección no se ha obtenido el total de personal requerido. 
Desde el 24 de Enero de 2020, los asistentes técnicos  presentan un informe semanal en el cuál se muestra la gestión y el avance que se tiene en cada una de las operaciones estadísticas. Así mismo y con el fin de realizar la socialización de los informes semanales, se realizan reuniones semanales con todo el equipo de trabajo donde su objetivo adicional es la  generación de estrategias que mejoren los resultados de los operativos.
A manera de mejorar la relación con las fuentes se enviaron desde el correo del señor director territorial, 4656 notificaciones a diferentes fuentes económicas 498 (EMC), 1002 (EMS) y 3156 (EDITS), obteniendo así una mejor respuesta de las empresas incrementando así la cobertura y mejorando los tiempos de entrega de información.</t>
  </si>
  <si>
    <t>Se realizo el proceso de asignación de cargas al inicio de cada operativo (encuestas anuales)</t>
  </si>
  <si>
    <t>Se realiza desde el inicio de cada operación la distribución de cargas con el fin  que a cada uno de los monitores encargados de la recolección se asignen fuentes de manera equitativa teniendo en cuenta la importancia, tamaño, y condiciones de cada una de las fuentes para así generar equidad en el proceso operativo de cada monitor. Los indicadores de oportunidad se tomaron de acuerdo a lo informado por los asistentes en torno a la gestión realizada en los meses de abril, mayo y junio, encontrando los porcentajes mas bajos en la investigación EDIT, teniendo en cuenta que por la pandemia,  fue la más afectada ya que esta investigación estaba orientada a las fuentes de los sectores comercio y servicios, después de muchos reprocesos no s se logró contar con el equipo de recolección completo, esto debido a que a pesar de haber realizado 4 procesos de selección no se logró contar con el total de personal requerido, teniendo que optar por estrategias como la contratación de 10 personas las cuales ingresaron en el mes de mayo, de la misma manera . 
Se  continúa con el envío del informe semanal por parte de los asistentes  técnicos en el cuál se muestra la gestión y el avance que se tiene en cada una de las operaciones estadísticas. se continúa con la estrategia de enviar correos masivos desde el correo del director a manera de mejorar la relación con las fuentes, se enviaron  2056 correos notificando a las fuentes sobre la deuda presentada, así mismo se enviaron  281 comunicaciones a través de correo, buscando mejorar la respuesta de las fuentes a la deuda que presentan.</t>
  </si>
  <si>
    <t>Se realizan informes periódicos de seguimiento de las operaciones económicas, los cuales muestran el avance de cada una de las operaciones</t>
  </si>
  <si>
    <t>se realizan reuniones virtuales a diario a través del aplicativo Teams,con el equipo de apoyos operativos donde se evalúa el avance de las investigaciones económicas, se plantean estrategias y se revisa el estado de cada investigación, así mismo se realizan reuniones virtuales con los asistentes técnicos donde se plantean las estrategias a seguir en torno a los operativos de cada investigación.</t>
  </si>
  <si>
    <t>Se han realizado envíos de comunicaciones a las diferentes encuestas económicas en servicios, industria y comercio</t>
  </si>
  <si>
    <t>se continúa con el envío de comunicaciones masivas a través del correo del director, con el fin de solicitar a las fuentes el diligenciamiento de la información solicitada, así mismo se establece comunicación sensibilizando y ofreciendo el acompañamiento en el proceso del diligenciamiento de los formularios. Dado que para el segundo semestre se tienen nuevas investigaciones económicas como ENTIC empresas, los envíos van a continuar.</t>
  </si>
  <si>
    <t>En el segundo trimestre no se tenía programado el inicio de la meta.</t>
  </si>
  <si>
    <t>La Oficina de Control Interno termino de elaborar el informe de Austeridad del Gasto del segundo semestre de 2019, el cual se radicó a la Dirección en el mes de junio, así mismo, elaboró el informe del Cumplimiento de las Metas SISMEG en el mes de mayo con período de septiembre_2019 – marzo 2020, igualmente, se elaboró el Informe de seguimiento a la Información Contable Pública reportada a través del Sistema Consolidador de Hacienda e Información Pública CHIP en el mes de junio, correspondiente al primer trimestre de 2020 DANE – FONDANE, el cual, se reportó en el mes de mayo a la Contaduría General de la Nación y el Informe de Arqueo Caja Menor DANE en el mes de mayo del periodo de enero a abril de 2020. Así mismo, se encuentra en proceso de elaboración el Informe de Seguimiento a las medidas de austeridad del primer trimestre de 2020, a la fecha ya se encuentra consolidado, pero se está solicitando información a diferentes áreas relacionada con el comportamiento de los gastos efectuados para tal periodo, este informe se estará radicando durante el mes de julio.
Al cierre del segundo trimestre no se han elaborado los informes de Ejecución Presupuestal  Vigencia, Reservas presupuestales constituidas en vigencia anterior y Cumplimiento de PAC por Nivel Central y Direcciones Territoriales y Respuestas de las Peticiones, Quejas, Reclamos, Sugerencias y Denuncias (Oportunidad y Calidad), los cuales tiene una periodicidad trimestral y semestral respectivamente, estos informes no se han elaborado debido a diferentes situaciones administrativas en la OCI, estos informes se reprogramaran para elaborar y evaluar la información con corte semestral, previa autorización del Comité Institucional de Control Interno, el cual se solicitó para realizarse en sesión extraordinaria durante el mes de julio de 2020.</t>
  </si>
  <si>
    <t xml:space="preserve">
La Oficina de Control Interno ha elaborado y presentado 14 informes de seguimiento y evaluación (41 documentos) programados en el Plan Anual de Auditoría, correspondiente a evaluar las gestiones adelantas durante el último ciclo (trimestre, semestre y cuatrimestre) de la vigencia 2019 y 2020. 
Al cierre del primer semestre se tienen dos informes pendientes de elaborar, debido a situaciones administrativas de la OCI, por tanto, se está tramitando la realización de una sesión extraordinaria del Comité Institucional de Coordinación de Control Interno, para solicitar la aprobación de modificación del Plan Anual de Auditoría de la vigencia 2020.  
Los resultados obtenidos de la realización de los Informes de seguimiento y evaluación por parte de la Oficina de Control Interno, indirectamente se aporta al objetivo estratégico de Modernizar la gestión territorial del DANE, así mismo, se han definido planes de mejoramiento resultante de las observaciones y recomendaciones que han permitido fortalecer y rectificar las desviaciones evidenciadas. </t>
  </si>
  <si>
    <t>La Oficina de Control Interno elaboró entre los meses de mayo y junio el informe de seguimiento al Plan Anticorrupción y de Atención al Ciudadano, para esto se revisaron 54 actividades; Mapa de Riesgos de Corrupción, se verificaron 14 riesgos de 10 procesos, adicionalmente, se evaluó la ejecución de 266 controles de 90 riesgos de gestión; los resultados de este informe se presentaron a la OPLAN y se realizó mesa de trabajo con los Líderes de los procesos presentando aspectos relacionados con la metodología de las tres líneas de defensa de MIPG, resultados generales obtenidos en el seguimiento y recomendaciones.</t>
  </si>
  <si>
    <t>En el mes de abril se logró contar con las propuestas técnico económicas firmadas por la Dirección Técnica y el Subdirector. Estas fueron enviadas a las entidades el 20 y 21 de abril. Durante los meses de mayo y junio. Se avanzó en la gestión con las Entidades SEN para la celebración de contratos. Se revisaron y acordaron los términos de los Estudios Previos de: DAFP, SINCHI, INVEMAR, MINSALUD, MINTIC, PONAL. Se logró suscribir contratos con DAFP y SINCHI. el resto de contratos sigue en proceso.
Se avanzó en la evaluación y propuesta para selección de candidatos para conformar las comisiones de expertos independientes de 1 OE DANE, 3 OE del BanRep, 1 OE SINCHI, 1OE DAFP, 1OE INVEMAR, 1 OE PONAL. La presentación fue enviada a la Dirección Técnica para validación ante Dirección DANE.
Se avanzó en la evaluación de la ECSC del DANE, se cuenta con el plan de evaluación, el prediligencimiento de las listas de chequeo y se está a la espera de contratar al experto temático para culminar la evaluación.
Se avanzó en la evaluación de las 4 operaciones del BanRep. Para todas se cuenta con el plan de evaluación y para la OE de Histórico de la posición de encaje y de los pasivos sujetos a encaje se cuenta con el prediligencimiento de las listas de chequeo, reporte preliminar de la evaluación de la Base de Datos y se ajustó la presentación de apertura de la evaluación en sitio.
 Para las operaciones estadísticas de SINCHI y DAFP, se cuenta con el plan de evaluación enviado a la Entidad.</t>
  </si>
  <si>
    <t>Se continuo con el proceso de evaluación de la ECSC - DANE. Se complementó el prediligencimiento de las listas de chequeo y se analizó la Base de Datos, teniendo en cuenta dos reprocesos para garantizar la completitud de la evaluación. 
Se inició la evolución de la OE BanRep - Histórico de la posición de encaje y de los pasivos sujetos a encaje: se recibieron las evidencias documentales, se surtió la etapa documental, se prediligenciaron las listas de chequeo, se llevó a cabo la reunión de contextualización y se ajustó la presentación para dar apertura a la semana en sitio.</t>
  </si>
  <si>
    <t>En el marco del esquema de evaluación y certificación de la calidad estadística, el GIT Calidad Estadística adelanta el Seguimiento de los Planes de Mejoramiento (Correcciones y Acciones Correctivas) resultado de las Evaluaciones de la Calidad de las operaciones estadísticas desarrolladas por Entidades SEN, de acuerdo con las decisiones del Comité de Certificación, para tal fin las entidades del SEN con procesos estadísticos certificados presentan el resultado de su ejercicio de autoevaluación un año posterior a la fecha de certificación, incluyendo entre otros aspectos la implementación de mejoras en la producción estadística. Para las operaciones estadísticas certificadas en el año 2018 se desarrolló la revisión de evidencias para cerrar las no conformidades y se preparan requerimientos para cerrar seguimiento. Para las operaciones estadísticas certificadas en el año 2019 se preparan requerimientos de información para las decisiones tomadas en mayo y junio de 2019.
Se diseñó macro en Excel correspondiente diagnóstico en el que se consolidaron y revisaron la totalidad de no conformidades (252), análisis de causa (252), correcciones (243) y acciones correctivas (303) establecidas en los formatos de declaración de no conformidades correspondientes a las evaluaciones de la calidad de las operaciones estadísticas DANE desarrolladas durante las vigencias 2018 y 2019. El Diagnóstico se alimentará de acuerdo con los resultados de las evaluaciones de la calidad estadística de la vigencia 2020 y de acuerdo con los reportes de cumplimiento de los planes de mejoramiento por parte de los responsables de las operaciones estadísticas evaluadas en las vigencias 2018 y 2019.</t>
  </si>
  <si>
    <t>Se desarrollo el  instrumento de revisiones sistémicas para la dimensión No. 1 (Contexto Institucional) y Dimensión 2 (Proceso estadístico). También se desarrolló el instrumento de consulta a usuarios estratégicos del SITUR y se realizaron ajustes sugeridos para el resto de Dimensiones que componen el instrumento.
Se realizó la búsqueda de candidatos para los siete perfiles  determinados para la  prueba de revisiones sistémicas y se  avanzó en los formatos de criterios de calificación para cada uno de los perfiles y se genero la estructura del correo de invitación para la convocatoria al proceso de selección.</t>
  </si>
  <si>
    <t xml:space="preserve">En el segundo trimestre se avanzó en la implementación y pruebas piloto de los tres instrumentos definidos en el Marco de Aseguramiento de la Calidad: autoevaluaciones, revisiones sistémicas y revisiones focalizadas. Esto con el fin de generar una propuesta de marco consolidada que permita proveer una guía para la aplicación de los principios del Código Nacional de Buenas Prácticas - CNBP, a través de lineamientos que permitan el cumplimiento de los atributos de calidad.  
Con el avance en la implementación de los instrumentos del Marco de Aseguramiento de la Calidad, se contribuye al objetivo estratégico del Plan Estratégico Institucional de: "Asegurar la calidad estadística en procesos y resultados", teniendo en cuenta que se identifica el nivel de cumplimiento de los atributos de la calidad a diferentes niveles de especificidad. </t>
  </si>
  <si>
    <t>Con el fin de llevar a cabo la prueba piloto de la implementación del instrumento de las revisiones sistémicas, se adelantaron las gestiones pertinentes para suscribir el convenio interadministrativo con Fontur. Este proceso contractual está en curso y se continua en el proceso de negociación de las condiciones técnico económicas para suscribirlo</t>
  </si>
  <si>
    <t xml:space="preserve">Para llevar a cabo la validación conceptual de la revisión focalizada en la operación estadística Censo de Edificaciones (CEEED), se han realizado las siguientes actividades:
Conformación del equipo de trabajo con la participación de delegados de las diferentes coordinaciones y la Dirección Técnica de la DIRPEN y elaboración del plan de trabajo.
Ajustes al diseño del formato de reporte del problema con el objetivo de que se pueda identificar y caracterizar los problemas detectados por los usuarios de las operaciones estadísticas del DANE y las que generan los miembros del SEN.
Diseño y construcción del formato de apoyo para la selección e identificación de las rutas de investigación, de acuerdo con el lineamiento del proceso estadístico, teniendo en cuenta las entradas y salidas de cada uno de los subprocesos.
Diseño y construcción del formato de acopio de evidencias, el cual incluye las evidencias que dan soporte a las actividades realizadas en los diferentes subprocesos de la ruta de investigación definida.
Ajustes a la herramienta de análisis, en la cual se determinará un batería de preguntas y un conjunto de indicadores que orientaran a los expertos temáticos e investigadores a identificar las posibles causas del problema.
</t>
  </si>
  <si>
    <t>Se han realizado ajustes al documento de conceptualización en cuanto al objetivo, el alcance y las fases:
Objetivo. Identificar las causas que dan origen a los problemas reportados por los usuarios de las operaciones estadísticas producidas en el SEN en las diferentes fases del proceso estadístico, con el fin de establecer las estrategias y acciones a implementar en las operaciones estadísticas para dar solución a las causas que dieron origen al problema.
Alcance del instrumento. El instrumento se aplica a todas las operaciones estadísticas - OO.EE producidas por el SEN sobre las cuales los usuarios hayan reportado un problema, para identificar cual es la causa que le da origen, así como las fases o subprocesos del proceso estadístico donde se está presentando. Lo anterior, con el fin de establecer acciones de mejora y garantizar la calidad del proceso y producto estadístico
Fases:  se incluye la fase de Acopio de información, una vez se haya seleccionado la ruta de investigación. Esta solicitud de evidencias está relacionada con la ruta de investigación definida.</t>
  </si>
  <si>
    <t>Se expidio la resolución que reglamenta el Comité de seguimiento a Estadísticas Estratégicas - CSEE
Se expidió resolución de conformación del CASEN.
Se realizó la documento técnico y propuesta de resolución para la reglamentación de los Comités Estadísticos Sectoriales - CES y Mesas Estadísticas Sectoriales - MES.</t>
  </si>
  <si>
    <t>La Dirpen expidióel acto reglamentario para el Comité de seguimiento a Estadísticas Estratégicas - CSEE, así como la resolución de conformación del CASEN, una vez surtido los requisitos dispuestos en la Resolución 0046 de 2020, "Por la cual se establecen los requisitos que deben cumplir los integrantes del Consejo Asesor de Sistema Estadístico Nacional — CASEN.
Por otra parte ajusto y preparo documento técnico y propuesta de resolución para la reglamentación de los Comités Estadísticos Sectoriales - CES y Mesas Estadísticas Sectoriales - MES, de acuerdo a los nuevo lineamientos establecido por la OAJ.
Por ultimo, el 26 junio se realizó la instalación del CASEN</t>
  </si>
  <si>
    <t>Se realizó el proceso de consolidación de base de candidatos del CASEN, se realizó la selección de acuerdo a lo establecido en la resolución.
Se realizó la instalación del CASEN el 26 de Junio, se realizo la preparación del material para la instalación del mismo.</t>
  </si>
  <si>
    <t>La propuesta de actualización del PEN 2020 - 2022 contempla el diagnostico de la actividad estadística del País.</t>
  </si>
  <si>
    <t>Se consolido y presentó al CASEN la Propuesta de acutalización del Plan Estadístico Nacional 2020 - 2022</t>
  </si>
  <si>
    <t>La propuesta de actualización del PEN 2020 - 2022 contempla el plan de acción actualizado</t>
  </si>
  <si>
    <t>Se consolidó la propuesta de actualización del PEN 2020 - 2022</t>
  </si>
  <si>
    <t>Se presentó la propuesta de actualización al CASEN</t>
  </si>
  <si>
    <t>Avance esperado para el siguiente trimestre</t>
  </si>
  <si>
    <t>Se recolección y consolidación de la información para el cálculo del ICET, de acuerdo a la programación</t>
  </si>
  <si>
    <t>Se inició la recolección y verificación de la disponibilidad de la bateria de indicadores en el territorio.
Se cuenta con lo resultados de la política de gestión de información estadística, insumo del ICET
Y se desarrollo de la matriz para el procesamiento</t>
  </si>
  <si>
    <t>Se realizó el análisis de los resultados de la política de gesitión de información estadística obtenidos del Furag, estos resultados fueron incorporados el Diagnostico del PEN</t>
  </si>
  <si>
    <t>Se realizó el Análisis de la implementación de la política, este se ve reflejado en el diagnostico del Plan estadístico nacional y las presentaciones realizadas al Territorio, estamos en proceso de construción del documento de diagnostico.</t>
  </si>
  <si>
    <t xml:space="preserve">Se inicio el diagnostico de la implementación de la política </t>
  </si>
  <si>
    <t>Definición cursos virtuales a desarrollar, estructuración del contenido.y guión de acuerdo a lineamiento de DICE y se contruyo los tres módulos del primer curso.
Se incio acompañamiento a Zipaquirá y Pereira</t>
  </si>
  <si>
    <t>Se definieron los cursos virtuales a desarrollar, se definió junto con DICE la estrutura que deben contemplar estos cursos, así como el guión que debe  llevarse. Se contruyo los tres módulos del primer curso</t>
  </si>
  <si>
    <t>Se desarrollaron y enviaron propuestas técnicas para trabajar en 6 territorios, esta pendiente la confirmación de las entindades para brindar acompañamiento. 
Se inició acompañamiento a Pereira en la actualización del PEN, pendiente confirmar cronograma
Se esta realizando acompañamiento a Zipaquirá para implementación del PEM</t>
  </si>
  <si>
    <t>El GIT Prospectiva y Análisis de Datos, termina el diseño y puesta en ambiente de producción de los dos sistemas de consulta priorizados por la Dirección técnica, los cuales son el  sistemas de Operaciones Estadísticas y el sistema de Registros Administrativos.  El 26 de junio se realiza presentación de los productos a la dirección técnica y las coordinaciones.</t>
  </si>
  <si>
    <t xml:space="preserve">El GIT de Prospectiva y  Análisis de Datos en el primer semestre de 2020: 
• Completa el desarrollo de los sistemas de operaciones estadisticas y de Registros Administrativos, en esta tarea realiza validación y prueba permanente con el GIT de planificación estadistica de las funcionalidades propias de estos sistemas para que den cuenta de las necesidades de los miembros del SEN.
• Realiza la publicación periódica de contenido y noticias. En el primer semestre se actualizan permanentemente las secciones de: noticias, contenidos, eventos e indicador del mes. En igual forma se realizan los justes de navegabilidad identificados así como los ajustes de diseño responsive para navegación en dispositivos móviles.
El avance en estos productos aporta en forma indirecta a la estrategia de Cambio Cultural ya que con el mantenimiento del portal SEN y los desarrollos informáticos que se están adelantando generan una mayor disponibilidad y transparencia a los miembros del SEN, no solo de los inventarios de operaciones estadísticas y registros administrativos que requiere la entidad, sino de todos los lineamientos que DIRPEN está generando para una mayor coordinación entre entidades.
</t>
  </si>
  <si>
    <t>El GIT de Prospectiva y  Análisis de Datos realiza la publicación periódica de contenido y noticias. Los ajustes habituales realizados en la pagina corresponden a la publicación del noticias, el indicador del mes, también todos aquellos ajustes relacionados con navegabilidad identificados así como los ajuste de diseño responsive para navegación en dispositivos móviles.</t>
  </si>
  <si>
    <t>En el segundo trimestre se exploran aspectos conceptuales en el diseño de este proyecto, sin embargo el desarrollo se posterga para arrancar en el tercer trimestre.</t>
  </si>
  <si>
    <t>Se concluye la identificación de Registros Administrativos a ser diagnosticados en 2020.</t>
  </si>
  <si>
    <t xml:space="preserve">El GIT de Prospectiva y Análisis de Datos, en el primer semestre de 2020, identifica 8 registros administrativos priorizados por la entidad e inicia el trabajo de caracterización de seis de estos, los cuales provienen de la Superintendencia de Servicios Públicos, la superintendencia de Notariado y Registro y la Unidad Administrativa Especial del Servicio Público de Empleo.
El avance en este producto aporta en forma directa a la estrategia de Gestión Pública Admirable.  Con el diagnóstico y fortalecimiento de los registros administrativos priorizados, se incrementa su potencial de aprovechamiento para fines estadísticos, ya que en el proceso se busca incrementar la calidad con que estos son generados por las entidades miembros del SEN.
</t>
  </si>
  <si>
    <t>El GIT de Prospectiva y  Análisis de Datos en el segundo trimestre continua con el trabajo de caracterización de los registros administrativos realizados con la Superintendencia de Servicios Públicos.  En el mes de mayo y junio comienza el proceso de diagnostico de 3 registros administrativos adicionales con dos entidades con convenios interadministrativos: superintendencia de Notariado y Registro y Unidad Administrativa Especial del Servicio Publico de empleo.</t>
  </si>
  <si>
    <t>El GIT de Prospectiva y análisis de Datos Continua con el proceso de diagnostico de los registros administrativos y sus bases de datos, estos son insumos necesarios para la elaboración del plan de fortalecimiento.</t>
  </si>
  <si>
    <t>El GIT de Prospectiva y análisis de Datos Continua con el proceso de diagnostico de los registros administrativos y sus bases de datos, estos son insumos necesarios para la elaboración del plan de fortalecimiento así como su socialización a las entidades.</t>
  </si>
  <si>
    <t>El DANE en el primer semestre firma convenios interadministrativos con dos entidades para el diagnostico y fortalecimiento de sus registros administrativos, en estos convenios el GIT de Prospectiva y Análisis de Datos tiene garantizado el flujo de información para realizar los diagnósticos de sus Registros Administrativos.  Los convenio fueron establecidos con la superintendencia de Notariado y Registro y la Unidad Administrativa Especial del Servicio Público de Empleo.</t>
  </si>
  <si>
    <t>Propuesta conceptual de gobierno de datos y su articulación con gestión de la informacion. Propuesta de organización institucional (creación de GIT) para Gobierno de Datos.</t>
  </si>
  <si>
    <t>Se logro aterrizar la propuesta conceptual y de esquema organizacional para la gestión de los temas de gobierno de datos, se presentó la propuesta de creación de GIT de gobierno de datos adscrito a la dirección general. Se realizaron mesas de trabajo para la definición y caracterización de los subprocesos de gestión de proveedores. Se entregaron resultados del aprovechamiento estadístico de PILA como complemento a los resultados de mercado laboral y la producción básica. En los tema de calidad se reaizaron mesas de trabajo para solicializar las prácticas de revisiones de calidad y hallazgos de la PILA.</t>
  </si>
  <si>
    <t>Definición de los procedimientos para los subprocesos de gestión de proveedores en mesas de trabajo con los delegados de las áreas técnicas responsables del proceso.</t>
  </si>
  <si>
    <t>Documentación y revisión hallazgos de calidad en la conformación del registro estadístico de PILA</t>
  </si>
  <si>
    <t>Estructuración pilotos ORACLE y ASURE</t>
  </si>
  <si>
    <t>Generación de resultados del procesamiento del registro estadístico de PILA para complementar los resulados  de mercado laboral y la temática económica</t>
  </si>
  <si>
    <t>Se han adelantado las capacitaciones previstas en el plan de sociaización de la DIRPEN en las cuales han participado tanto técnicos del DANE como de otras instituciones del SEN. Igualmente, se ha brindado acompañamieno a entidades que implementan estándares SDMX, DDI y Dublin Core.</t>
  </si>
  <si>
    <t>Se han acompañado operaciones estadísticas que publican microdatos y metadasos en el ANDA e indicadores reporte ODS y OECD</t>
  </si>
  <si>
    <t>Se consolidó la propuesta para pilotaje y consulta</t>
  </si>
  <si>
    <t xml:space="preserve">Se publicaron las clasificaciones CIIU, CPC e ICATUS y se culminó la clasificación COFOG que está para firma de resolución.
Se publicaron 10 documentos técnicos y 8 correlativas y se logró completar la elaboración de los procedimientos asociados al proceso Regulación. </t>
  </si>
  <si>
    <t>Se han publicado las clasificaciones CIIU, CPC, ICATUS. Se superó la consulta pública de COFOG, se terminaron las mesas internas de Delito y se está consolidando la propuesta de CUOC</t>
  </si>
  <si>
    <t>Se han elaborado 10 documento y plantillas para la producción estadística</t>
  </si>
  <si>
    <t>Se han publicado 8 correlativas relacionadas con las clasificaciones publicadas</t>
  </si>
  <si>
    <t>Se elaboraron los 5 procedimientos para el proceso Regulación y se han cargado 2 en Isolucion</t>
  </si>
  <si>
    <t>El GIT de Prospectiva y Análisis de Datos, en el primer semestre cierra el proceso de identificación de proyectos y su validación por parte de la Dirección técnica.  En el mismo periodo se comienza a trabajar en el desarrollo de 6 de estos proyectos.</t>
  </si>
  <si>
    <t xml:space="preserve">El GIT de Prospectiva y Análisis de Datos en el primer semestre de 2020 identifica 10 proyectos de analítica de datos, y arranca con el desarrollo de 6 de estos proyectos.  En este proceso realiza validación de los proyectos involucrando de forma activa a la Dirección Técnica de DIRPEN y realiza acercamientos con otras Direcciones del DANE para la socialización de metodologías e involucramiento en los proyectos, ya sea como usuarios del proyecto o como fuente de información para el desarrollo de los mismos.
El levantamiento de información realizado, para el desarrollo de cuatro de los proyectos planteados, ha involucrado la participación de DIMPE, DIG y DSCN.
El desarrollo de los 10 proyectos de analítica indirectamente aporta a la estrategia de Cambio Cultural ya que a partir de los resultados obtenidos de estos se generarían recomendaciones e instrumentos que tienen el potencial de ser incorporados en los procesos de la entidad.
</t>
  </si>
  <si>
    <t>El GIT de Prospectiva y Análisis de Datos cierra el proceso de identificación de proyectos y completa el perfilamiento de sus proyectos generando planes de trabajo y una propuesta de productos derivados de cada proyecto, estos se documentan y presentan ante la dirección técnica.</t>
  </si>
  <si>
    <t>El GIT de Prospectiva y Análisis de Datos en primer semestre avanza en el desarrollo de 6 de los proyectos planteados a junio, en avance de estos proyectos se encuentra a un 60%, correspondiente a la incorporación de revisión metodológica, referentes y pruebas iniciales a partir de datos preliminares.</t>
  </si>
  <si>
    <t>El GIT de Prospectiva y Análisis de Datos en primer semestre realiza presentaciones periódicas de los avances en los proyectos abordados en el primer semestre a partir de las cuales se realizan ajustes y acatan recomendaciones.</t>
  </si>
  <si>
    <t>El GIT de Prospectiva y Análisis de Datos en primer semestre realiza presentaciones de resultados preliminares de 4 de los proyectos a cargo, dichas presentaciones se han realizado a grupos de trabajo de DIMPE y DSCN, de estas reuniones se ha visto la posibilidad de realizar un trabajo articulado y el potencial de ser incorporados en estapas de la producción estadística que realiza el DANE.</t>
  </si>
  <si>
    <t>Se suscribieron 6 nuevos convenios</t>
  </si>
  <si>
    <t>A la fecha se han suscrito 4 nuevos convenios correspondientes a: 
1. La inclusión de un módulo en la Encuesta de Convivencia y Seguridad Ciudadana con el Ministerio de Justicia
2. La elaboración de las proyección de población por Localidad para Bogotá con la Secretaría Distrital de Planeación
3. Para caracterizar la población en situación de pobreza con el Departamento de Prosperidad Social
4. Realizar la Encuesta Especializada de TIC en Hogares y Empresasa con el Ministerio de Tecnologías de la Información
5. Gran Encuesta Integrada de Hogares con la alcaldía de Medellín
6. Levantamiento de información d ela encuesta mensual de servicios con la secretaria de desarrollo economico de Bogotá</t>
  </si>
  <si>
    <t>Teniendo en cuenta que para el año 2020 se planteó como meta, aumentar en un 8% las solicitudes de intercambio de conocimientos, misiones y eventos por entidades y organismos internacionales, para el primer trimestre se alcanzó un 1.84% de la meta. La Oficina de Relacionamiento trabajó de forma articulada con las diferentes direcciones técnicas del DANE, y con base a la posición en la que se encuentra el instituto actualmente en el escenario global, se ha evidenciado un crecimiento en el número de solicitudes y requerimientos que tienen como objetivo permitir la participación activa del DANE en la comunidad estadística internacional.</t>
  </si>
  <si>
    <t xml:space="preserve">De manera articulada con las distintas áreas de trabajo del DANE, durante el primer trimestre, la Oficina de Relacionamiento Nacional e Internacional tramitó 102 solicitudes y requerimientos de información. Esta cifra es equivalente al 23% de la meta final.  Lo anterior equivale a un cumplimiento del 36% frente a la meta cuatrienal para la estrategia de Gestión Pública Admirable, y aun 1,84% (frente a la meta anual de incremento en el 8%). 
Cabe resaltar la suscripción de un memorando de entendimiento con El Fondo de Población de Naciones Unidas - UNFPA (20 de enero de 2020) y la participación del DANE en la 51ava sesión de la Comisión Estadística de Naciones Unidas (3 al 6 de marzo de 2020), donde además de participar en las sesiones oficiales y eventos paralelos, se logró sostener más de 15 reuniones bilaterales con Organismos y entidades internacionales.
</t>
  </si>
  <si>
    <t>Mediante el trámite de 113 solicitudes/requerimientos internacionales durante el II trimestre se alcanzó un 2% del total de la meta anual establecida (8%), contribuyendo a que el avance semestral frente a la meta anual sea del 3,84% (215 solicitudes).
La Oficina de Relacionamiento trabajó de forma articulada con las diferentes direcciones técnicas del DANE, y con base a la posición en la que se encuentra la institución actualmente en el escenario global , se ha evidenciado un crecimiento en el número de solicitudes y requerimientos que tienen como objetivo permitir la participación activa del DANE en la comunidad estadística internacional.</t>
  </si>
  <si>
    <t>La Oficina del GIT de Cooperación Técnica y Relaciones Internacionales ha realizado 215 actividades de intercambio de conocimiento, misiones, eventos y videoconferencias durante el primer semestre de 2020. 
Cabe resaltar  la suscripción del acuerdo de cofinanciación con El Fondo de Población de Naciones Unidas (Junio) y el  Memorando de Entendimiento con CEPEI subscrito en mayo de 2020, y  la participación del DANE en la 68ª sesión plenaria de la Conferencia de Estadísticos Europeos y la 17ª reunión del Comité de Estadística y Política Estadística (CSSP)  (22 al  26 de  junio  de 2020).</t>
  </si>
  <si>
    <t>Se desarrolló un reporte que refleja el avance obtenido a la fecha por la Oficina de Relacionamiento frente a las diferentes acciones de cooperación desarrolladas a lo largo del primer trimestre del presente año.</t>
  </si>
  <si>
    <t>Se desarrollaron  informes de gestión de la oficina del GIT de Cooperación Técnica y Relaciones Internacionales a fin de dar conocimiento del Estado actual de la oficina a la alta dirección</t>
  </si>
  <si>
    <t>Las visitas quedaron suspendidas por efectos de la actual emergencia. Conforme avance la pandemia y las decisiones que tomen los distintos gobiernos, consideraremos la realización de estas visitas de manera virtual durante este segundo semestre.</t>
  </si>
  <si>
    <t>La construcción de este subproducto sigue en curso, dado que quedó inmerso en el proyecto de reconversión de la función operativa del DANE. Él incluye la fase de formación y selección de el personal operativo necesario para la realización de las operaciones estadístcas.</t>
  </si>
  <si>
    <t>No hubo avance durante el trimestre de este reporte. Se espera construir el plan de acción a partir del diagnóstico y con insumos provenientes de otros instrumentos como el levantamiento de cargas de las territoriales.</t>
  </si>
  <si>
    <t>No hubo avance durante el trimestre de este reporte. Se espera construir el plan de acción, para entonces hacerle seguimiento a las acciones de las distintas áreas.</t>
  </si>
  <si>
    <t>La Dirección Territorial Centro Occidente - Sede Manizales, realizó dos capacitaciones, dirigidas a los funcionarios de la Territorial Manizales y Sedes: Pereira, Armenia e Ibagué, relacionadas con la "Sensibilización de operaciones estadísticas y la forma en que son presentadas al ciudadano", enfocadas en las investigaciones: Sistema de Información de Precios y Abastecimiento del Sector Agropecuario - SIPSA y la Gran Encuesta Integrada de Hogares GEIH. Estas capacitaciones se realizaron los días 28 y 29 de mayo de 2020 y 02 y 03 de junio de 2020, a través de teleconferencias usando la herramienta Microsoft Teams. Adicionalmente, se realizó una capacitación sobre "Aplicación de Tablas de Retención Documental - TRD", dirigida a los funcionarios de (Manizales, Pereira, Armenia e Ibagué), los días 19, 21 y 22 de mayo de 2020, las cuales fueron dictadas por la servidora Luz Clemencia Zapata Gómez, a través de la herramienta Microsoft Teams. Así mismo, también se realizó una capacitación para socializar los nuevos riesgos de GDO, el día 14 de mayo de 2020, dirigido a los servidores que apoyan en el proceso de Gestión Documental en la Territorial, en conjunto con el Coordinador del GIT Administrativo y la Directora Territorial.</t>
  </si>
  <si>
    <t>Se realizaron cuatro capacitaciones dirigidas a  los funcionarios de la Dirección Territorial Centro Occidente (Manizales, Pereira, Armenia e Ibagué).</t>
  </si>
  <si>
    <t>En la territorial se han implementado al 30 de junio los tableros de control: para el CEED y para las encuestas de Precios Indices - Licores; Sociales, Economicas, lo anterior, con el fin de propender por el cumplimiento de la cobertura y oportunidad que se requiere en las operaciones estadísticas. Así mismo, y con el fin de estar alineados con el PEI, este seguimiento está planteado con el objetivo de modernizar la gestión de la Territorial Centro Occidente y la estrategia de capacidad metodológica; encaminada al cumplimiento de acciones integrales, relacionadas con la producción de información estadística.</t>
  </si>
  <si>
    <t>Se elaboró el tablero de control para operativo economicas</t>
  </si>
  <si>
    <t>Se elaboró el tablero de control para operativo Sociales</t>
  </si>
  <si>
    <t>En el Comité de Expertos de pobreza se decidió realizar ejercicios de clusters de ciudades de acuerdo con los patrones de consumos de las 23 principales ciudades,  con el objetivo de construir líneas de pobreza diferenciadas y actualizadas con la ENHP 2016-2017.</t>
  </si>
  <si>
    <t>El Grupo de Pobreza ha avanzado en el diseño metodológico de las nuevas líneas. Se han presentado los avances en el Comité de Expertos y han sido avalados: conformación del gasto corriente, la población de referencia, las canasta de alimentos básicas para urbano y rural, y el coeficiente de Orshansky. Se aprobó la inclusión de las comidas preparadas fuera y la revisión de valores extrenmos en cantidades que está siendo revisada por el GIT pobreza actualmente. De manera adicional, se presentó el deflactor de precios de la canasta de pobreza extrema MESEP y el Comité está de acuerdo con la metodología utilizada. Actualmente, el GIT Pobreza está desarrollando ejercicios de análisis para la selección de clusters de ciudades, que darán lugar a tener líneas de pobreza diferenciadas. Estos ejercicios aún están en discusión con el Comité de Expertos.</t>
  </si>
  <si>
    <t xml:space="preserve">Una vez  se decida sobre la conformación de los clusters de ciudades para definir las canastas bácicas de consumo, entonces el GIT procederá a construir las líneas de pobreza actualizadas  para cada uno de los clusters. </t>
  </si>
  <si>
    <t xml:space="preserve">Debido a la decisión del Comité de Expertos de conformar clusters de ciudades y definir líneas de pobreza para cada uno de estos grupos, el cronograma de publicación de la serie de pobreza monetaria se aplazó hasta septiembre. </t>
  </si>
  <si>
    <t>Se han realizado comités de expertos correspondientes en el primer trimestre con un avance de la revisión de 4 de las 5 dimensiones del IPM.</t>
  </si>
  <si>
    <t xml:space="preserve">
45% </t>
  </si>
  <si>
    <t xml:space="preserve">
95%</t>
  </si>
  <si>
    <t xml:space="preserve">
100%</t>
  </si>
  <si>
    <t>La propuesta visual enviada permite contar con una estructura clara de los desarrollos en términos de programación que se deben adelantar para el prototipo funcional del micrositio la cual está alineado con las recomendaciones del manual de imagen visual de la entidad. Creemos que por la dificultad sanitaria decretada en el país, no se ha avanzado al ritmo deseado al análisis de requerimientos y ajustes de diseño.</t>
  </si>
  <si>
    <t>El Grupo de Enfoque Diferencial e Interseccional ha consolidado la propuesta documental del micrositio, la propuesta de links de publicaciones que deberían agruparse en dicho micrositio y de indicadores a mostrar en el mismo. Queda haciendo falta la aprobación del diseño y su programación por parde de DICE y Sistemas, para proceder a su montaje</t>
  </si>
  <si>
    <t>No se ha avanzado debido al aislamiento preventivo</t>
  </si>
  <si>
    <t xml:space="preserve">
20%</t>
  </si>
  <si>
    <t xml:space="preserve">
53%</t>
  </si>
  <si>
    <t xml:space="preserve">
86%</t>
  </si>
  <si>
    <t>El Grupo de Enfoque Diferencial e Interseccional realizó procesamientos y gestionó indicadores por parte de otras áreas del DANE para actualizar algunos de los indicadores del Perfil. Por motivos de las contigencias presentadas por la emergencia sanitaria y el aislamiento y en acuerdo con  ONU Mujeres, el Perfil en su versión final se reagendó para ser publicado en noviembre de 2020.</t>
  </si>
  <si>
    <t>Apoyados en las otras áreas del DANE se realizó los procesamientos para actualizar algunos de los indicadores del Perfil  y por motivos de la emergencia sanitaria la versión final y su publicación se realizara en el mes de noviembre de 2020. se realizo la lectura de los documento</t>
  </si>
  <si>
    <t xml:space="preserve">Los avances en este subproducto ha sido mínimo debido al aislamiento decretado, por lo tanto se ha leído la documentación relacionada </t>
  </si>
  <si>
    <t>El diagnóstico de información para el proceso de mejora del DECE se ha consolidado con la producción de los documentos temáticos sectoriales y con los avances presentados en el proyecto del diseño de una hoja de ruta para la incorporación de registros administrativos como proveedores de estadísticas empresariales en el censo económico, en el cual la DIMPE ha participado de manera activa en la retroalimentación de documentos y en con insumos a partir de las operaciones estadísticas disponibles</t>
  </si>
  <si>
    <t>Se realizó por parte del grupo temático de DIMPE la consolidación de las necesidades y el diagnóstico de lo existente. Esto se consolidó en unos documentos temáticos que contienen necesidades, indicadores y fuentes de información. 
Adicionalmente, a partir del proyecto SECO, desarrollado por la Unión temporal de la Universidad de los Andes y la Firma Econometría para el aprovechamiento de los RRAA, donde se han aportado insumos para contribuir al análisis de la información de los RRAA. Esto ha permitod tener un Documento con el uso internacional y la disponibilidad de registros y variables relevantes en Colombia para el censo económico y un documento de análisis de consistencia de las encuestas económicas sectoriales, el cual ha sido enriquecido con los aportes de DIMPE, como se puede observar en las actas adjuntas.
Los documentos temáticos también contienen los insumos para la construcción de una metodología que se consolidará en el tercer y cuarto trimestre. Así mismo, este documento ha incorporado una serie de índices e indicadores que se conjugan con los formularios del censo para obtener una serie de indicadores para el DECE que permitan utilizarlo, no solo para encuestas, tipo la de unidades auxiliares, sino también para encuestas para ampliar elementos de economía naranja, circular e informal. 
Finalmente, se han adelantado solicitudes, especialmente para enriquecer el directorio del sector transporte, sobre el cual no existe mayor información en las bases existentes con el DANE. Aunque el Ministerio de Transporte ha enviado información, aún se requiere precisar elementos de este envío por lo cual no se considera terminada la actividad.</t>
  </si>
  <si>
    <t>El avance en este componente se da a partir de los avances en el proyecto del diseño de una hoja de ruta para la incorporación de registros administrativos como proveedores de estadísticas empresariales en el censo económico, principalmente a partir de la revisión de la disponibilidad de registros y varaibles relevantes en Colombia, así como a través del análisis de la consistencia de las econuestas económicas sectoriales como insumo fundamental para el directorio estadístico.</t>
  </si>
  <si>
    <t>Como avance para consolidar la metodología de ajuste para la actualización del DECE, se ha construido una serie de requerimientos externos del censo, que se ha consolidado en los documentos temáticos sectoriales, en la sección de necesidades. Estos son el insumo fundamental para el diseño del ajuste del DECE.</t>
  </si>
  <si>
    <t>Los documentos temáticos contienen la lista de indicadores a ser incorporados a partir del censo. Estos indicadores son fundamentales para la constitución del directorio estadístico. Así mismo, se ha avanzado en la constitución de nuevos registros para el directorio estadístico a través de las operaciones en campo de las encuestas mensuales.</t>
  </si>
  <si>
    <t>Se han hecho solicitudes de información para la consolidación del directorio en el sector transporte, que no tiene una representación actual en las encuestas económicas. Ya se cuenta con información preliminar de este sector para el directorio</t>
  </si>
  <si>
    <t>Se presenta avance en el III Trimestre</t>
  </si>
  <si>
    <t>Se adicionaron las preguntas relacionadas con la poblaición campesina, población de discapacidad, población ocupada, ingresos,  el capítulo de no ocupados y las preguntas relacionadas con la comunidad LGBTI.
El 25% faltante para el cumplimiento del diseño de formulario y prueba piloto se terminará para el III trimestre-2020, dado que no se ha podido realizar el análisis de la información ya que no se ha comenzado la recolección debido a la situación asociada al Covid - 19.</t>
  </si>
  <si>
    <t>El GIT  de mercado laboral, ajustó y finalizó el manual de recolección, el formulario definitivo del rediseño y las especificaciones de consistencia asociadas al formulario, para aplicar la prueba piloto. Este proceso finalizó el 13 de marzo de 2020. Se finalizó la inclusión de las preguntas del rediseño, referentes a los temas de: discapacidad, LGBTI, ingresos para la medición de pobreza monetaria y las actualizaciones de las preguntas de mercado laboral. El inicio de la prueba piloto se comenzará a realizar en el III trimestre de 2020 por razones asociadas a la Covid - 19. finalizado este proceso se podrán realizar los análisis de la recolección de la prueba piloto.
2. La oficina de temática de mercado laboral, finalizó los 8 formularios de cada uno de los tratamientos del diseño experimental y las 8 especificaciones de consistencia asociadas a los formulario, este proceso finalizí el 19 de junio de 2020. La finalización completa de los formularios está atada a la prueba piloto y las conclusiones y sugerencias surgidas luego de terminado ese proceso.</t>
  </si>
  <si>
    <t xml:space="preserve">Se diseñaron los 8 formularios de los tratamientos relacionados con el diseño experimental y también las 8 especificaciones de consistencia de cada uno de los tratamientos. </t>
  </si>
  <si>
    <t>Se construyeron las ponderaciones rediseño para el indicador Nominal IPOC, se definieron gastos básicos y artículos nivel flexible, manuales de especificaciones para los 561 artículos, cruce temático con artículos ICCP  y se participó en coordinación con logística del DANE y temática de precios y costos para dar inicio a la prueba piloto de recolección de precios.</t>
  </si>
  <si>
    <t xml:space="preserve">El GIT de deflactores realizó la construcción de las ponderaciones rediseño del indicador nominal, así como definición de los niveles básicos por tipología de costo y 561 articulos, cruce con los articulos del ICCP, y elaboración del manual de especificaciones para prueba piloto de recolección de precios, así como corrdinación para el operativo de recoleccción de precios, esto fue realizado por  el equipo de ingenieros con los lineamientos directrices de la asesora Carmela Serna y el coordinador de grupo, se elaboró utilizando herramientas de excel y respetando las fases del diseño temático entre los meses de Abril  - Junio de 2020.
</t>
  </si>
  <si>
    <t>Se construyeron los índices tipos Fischer y Quantum para 522 establecimientos y se realizó contraste con información de precios y cantidades de Coltelco.</t>
  </si>
  <si>
    <t>Se socializó el método de cálculo del deflactor para telecomunicaciones y se realizaron las ajustes temáticos y conceptuales necesarios, se diseñó formulario y se estableció estrategia operativa para la prueba piloto para recoger información básica para este deflactor.</t>
  </si>
  <si>
    <t>Se da inicio a la construcción de un inflactor para Indicador de Producción Industrial IPI</t>
  </si>
  <si>
    <t>se realizó informe para entrega de ponderaciones rediseño IPOC, así como el informe metodologíco para el deflactor de telecomunicaciones</t>
  </si>
  <si>
    <t>Se realizo un diagnostico del Marco 2018 actualizado a 27 de mayo 2020</t>
  </si>
  <si>
    <t>El GIT Diseños Muestrales de Estadisticas Sociales selecciono del Marco 2018 , en los meses de mayo y junio las muestras y las envio a Logistica para aplicarlas en campo en el III trimestre, se evidencia en el correo las muestras que se han entregado.</t>
  </si>
  <si>
    <t>Selección de las muestras con Marco 2018</t>
  </si>
  <si>
    <t>La  direccción técnica de DIMPE presentó un avance del 37 % en el inicio de actualizacion de las metodologás y fichas metodológicas  en los meses de abril mayo y junio. 
Se inició el cargue de metodologías en el aplicativo ISOLUCIÓN de 35% documentos, el área de DIRPEN se encuentra ajustando los documentos cargados en el aplicativo ISOLUCION ya que ajustaron nuevamente la plantilla de la estructura para las metodologías de las operaciones estadísticas.
De igual manera  se inicia con la actualizacion  documental del 38 % de las fichas metodológixas de las operaciones estadísticas.</t>
  </si>
  <si>
    <t>Se inició el cargue de metodologías en el aplicativo ISOLUCIÓN de 35% documentos.</t>
  </si>
  <si>
    <t>Se inició el cargue de fichas metodologías en el aplicativo ISOLUCIÓN de 38% documentos.</t>
  </si>
  <si>
    <t>Se concluyó con el diseño de métodos para la automatización y detección de anomalías del deflactor de alojamiento.</t>
  </si>
  <si>
    <t xml:space="preserve"> El grupo de deflactores, el equipo Tématico de servidios  yel apoyo de dirección técnica realizó 3 reuniones : 04 mayo, 19 mayo y16 junio. 
 Las reuniones se convocan con el objetivo de discutir los avances y cronogrmaas de trabajo de los dos equipos y de esta manera definir la fecha de entrega y el desarrollo de la automatización. Adicionalmente, durante las reuniones se evidencio el estado del  proceso de recolección por parte de losgistica, y mas aun el proceso de imputacion de imformación debido a el periodo de pandemia, lo cual es fundamental el el calculo del deflactor. Se esta a las espera de la entrega de la base preliminas de EMA para continuar con los cronogramas establecidos.
Durante este periodo se realizó la depuración y detección de atípicos de la base de datos de la EMA. Se  genero el diseño de  la automatización en el cálculo del deflactor del índice de alojamiento por medio de cuatro metodologías: Índices tipo Laspeyres (con una bese fija promedio), Paasche, Fisher y Acumulativo Quantum . Presentación metodologica  a la dirección tecnica (asesora Dora Sánchez) 100%.  Se definen las as salidas principales del  que se esperan delalgoritmo:  archivos .xlsx con los indices y variaciones para el año 2019,, cálculo de participaciones y contribuciones a nivel de establecimiento y hotel y la generación de tablas comparativas de los avlores nominales, el indice de habitaciones y de camas.​  
Producto: Se da inicio a el desarrollo de lo primeros códigos base para el calculo de los indices tipo laspeyres y paasche con base a los archivos de Excel entregados por el grupo de deflactores. 10%
En el archivo Q1_154.xlsx se muestra las priemras salidas.</t>
  </si>
  <si>
    <t>Se diseñaron las pruebas cognitivas de las preguntas relacionadas con identidad sexual y las tarjetas de ayuda.
El 5% faltante para el cumplimiento del diseño de protocolo de investigación se terminará en el III trimestre-2020 y se incluirá en el manual de conceptos. Lo anterior se debe a que no se ha podido realizar el análisis de la información, ya que no se ha comenzado la recolección debido a la situación asociada al Covid - 19.</t>
  </si>
  <si>
    <t xml:space="preserve">
La oficina de Mercado laboral incluyó las preguntas relacionadas con la temática LGBTI en el formulario de recolección de la prueba piloto y en los formularios de los tratamientos que van a ser utilizados en el diseño experimental. Se incluyó la definición metodológica y operativa de la pregunta en el Manual de recolección y conceptos básicos dela prueba piloto y el diseño experimental según la información enviada por el grupo de trabajo interseccional. Estos ajustes se finalizaron el 19 de junio de 2020. Terminado el proceso de recolección de la prueba piloto y los diseños experimentales se procederá a analizar la información relacionada con esta temática LGBTI.</t>
  </si>
  <si>
    <t>Se prepararon los formatos de las preguntas para adelantar entrevistas y pruebas cognitivas con las preguntas LGBTI.</t>
  </si>
  <si>
    <t>Dadas las implicaciones de la revisión de los efectos de la estratificación y la necesidad de actualizar los resultados con las proyecciones del CNPV 2018 se inicia un proceso de postestratificación y recalibración de los resultados. Por este motivo el avance disminuyó rspecto al avance enviado en el primer trimestre</t>
  </si>
  <si>
    <t>El  GIT de Curso y Calidad de Vidad y el grupo de Diseños Muestrales realizaron en los meses de mayo, junio y julio la evaluación de los cambios a relizar en los factores de la ECV. Esto tuvo como resultado un documento explicativo de las necesidades de cambio.
Cabe resaltar que las echas de entrega final de los subproductos fueron ajustados dado que los cambios en los factores aunado con el COVID - 19 retrasaron o  cambiaron todo el cronograma inicialmente pactado</t>
  </si>
  <si>
    <t>Se ha realizado una breve lectura metodológica.</t>
  </si>
  <si>
    <t>Se estableció comunicación con los expertos FMI para analizar los resultados obtenidos por los modelos implementados, en función de la información disponible, presentado el resultado de los ejercicios generados y se realizaron varias reuniones al interior del equipo DIMPE y el Banco de la Republica</t>
  </si>
  <si>
    <t xml:space="preserve">
Teniendo en cuenta que se cuenta con la información histórica de la SNR desde 2011, se adelanta la revisión de la calidad y cobertura de los datos, respecto del uso estadistico esperado, sin embargo se continua encontrando que los supuestos econometricos regularmente asignados a los modelos, no se cumplen, razón por la cual se adelanta la revisión de la información y metodologia aplicada con los expertos del FMI para este tema, sin embargo ellos han sido desplazados para apoyar las aristas de diseño del IPC para Africa y el Oeste de Europa por motivo del COVID y su cuyuntura de medición, lo que ha dificultado el trabajo. Entre tanto se realizan varios ejercicios relacionados (trabajo de la mano con los asesores de la Dirección general para este tema), con el fin de itentar identificar las ventanas de mejora a implementar en la medición</t>
  </si>
  <si>
    <t>Se firmó el Convenio SNR-DANE para contar con la información insumo del índice y el grupo ha desarrollado un metodo para definir la cobertura y calidad del registro respecto del uso en el indicador. Se ha avanzado en la rutina que permite realizar el analisis de cobertura y calidad de las bases de datos disponibles</t>
  </si>
  <si>
    <t xml:space="preserve">Se organizó, editó y etiquetaron 14,217 fotos que equivalen al 75% de las fotos recopiladas. </t>
  </si>
  <si>
    <t>Reportado el trimestre pasado</t>
  </si>
  <si>
    <t>Meta cumplida en el trimestre pasado</t>
  </si>
  <si>
    <t>Durante el primer semestre del año 2020, Se atendieron comunicaciones proyectadas: 2011 que corresponden a: 1742 urbanas, 76 rurales, 193 UAFs. Actividad adelantada por el Grupo Interno de Trabajo de Estratificación de la DIG.</t>
  </si>
  <si>
    <t>Meta cumplida el trimestre pasado</t>
  </si>
  <si>
    <t>Avance esperado para el otro trimestre</t>
  </si>
  <si>
    <t>Registros de 4 Mesas de  trabajo  con  GIT Área Lógistica y producción de información, Direcciones  Territoriales, Secretaría  General, Oficina Asesora Jurídica, Subdirección y enlaces de contratación Dane  Central para  la adaptación del  manual de supervisión.</t>
  </si>
  <si>
    <t>Se realizó 1 mesa de trabajo para el desarrollo de manual de supervisión, de la cual se desarrolló un borrador de manual de supervisión el cual ya fue socializado, y se está a la espera de observaciones.</t>
  </si>
  <si>
    <t>El área Gestión de Compras Públicas realizo una mesa de trabajo con los interesados, en la cual se busca realizar la adaptación del manual de suspensión. Como resultado se proyectó un borrador del manual de supervisión, el cual ya fue socializado, y se encuentra a la espera de observaciones</t>
  </si>
  <si>
    <t>Se realizaron 3 mesas de trabajo para el desarrollo de manual de supervisión, en el cual se revisaron observaciones y se ajustó el documento definitivo, para la aprobación de Dirección.</t>
  </si>
  <si>
    <t>Manual de supervisión  definido</t>
  </si>
  <si>
    <t>Socialización manual de supervisión</t>
  </si>
  <si>
    <t xml:space="preserve">El área de Gestión de Compras Públicas realizó 3 mesas de trabajo con las partes interesadas, cuyo objetivo fue dejar un documento definitivo del manual de supervisión, posterior a ello y a la aprobación de Dirección, se procedió a desarrollar la resolución por la cual se adopta el manual y a crear y aprobar por los responsables el documento en ISOLUCION, el cual quedó con el código GCO-030-MAN-002.
</t>
  </si>
  <si>
    <t>Durante el primer semestre el GIT Desarrollo de Personal  manifestó al equipo de sistemas la necesidad de contar con una herramienta para poder llevar el control de las asistencia a través de un aplicativo. Esta solicitud fue atendida por sistemas y apalancada por la necesidad de la entidad de tener evidencias de las asistencia con el uso de las TIC debido al aislamiento preventivo obligatorio, debido al Covid 19 por lo cual Sistemas desarrolló el aplicativo de asistencia en Queremos Saber Más de Ti, en la opción Asistencia a Reuniones.</t>
  </si>
  <si>
    <t>Definidas las unidades de obervación del CE dentro del Plna General, y por actualización del marco es necesario diseñar un formato de actualización de recuento que nos brnde información faltante o nueva que se presente dentro de la manzana con el fin de garantizar la cobertura de unidades para el censo, se entrego una primera versión de diseño junto con las especficaciones de funcionalidad a sistemas para inicie el desarrollo de la herramineta de recuento que va a alimentar el Sistema de seguimiento y Monitereo Estadístico del CE SIMCE.</t>
  </si>
  <si>
    <t>De acuerdo a la nueva versión del Plan General se procedio a la actualización del diseño de los lineamientos operativos de acuerdo a los supuestos de diseño entregados por temática para tener un número aproximado de los diferentes requerimientos operaciones que serviran de base de inicio a los demás componentes operativos y logisticos requeridos para su funcionamiento</t>
  </si>
  <si>
    <t>El programa de monitoreos del Área de Logística y Producción información se realiza sobre los  insumos, políticas de operación, procesos, procedimientos, actividades y productos de los planes, programas, proyectos, y encuestas realizadas al interior del Área de Logística y Producción de Información de DANE Central, tomando como marco de referencia, principalmente, el Modelo Integrado de Planeación y Gestión – MIPG.
El alcance del programa se sustenta en  las actividades incluidas en la guía para realizar monitoreos internos del GIT Área de Logística y Producción de Información, que inicia con la recopilación y análisis de la información necesaria para identificar y priorizar los procesos, procedimientos, políticas de control  y criterios específicos de monitoreo, continua con: la elaboración del Programa Anual de Monitoreos Internos, la presentación para aprobación, la socialización con los líderes de proceso, la conformación de los equipos de monitoreo, la recopilación, análisis y evaluación de la información necesaria para adelantar el proceso, la ejecución del proceso según cronograma aprobado, la socialización de resultados, la presentación y análisis de observaciones, objeciones y contradicciones, la suscripción de planes de mejoramiento; y finaliza con la reunión de presentación del informe final.</t>
  </si>
  <si>
    <t>Se desarrolla el documento de propuesta tecnico economica ICCP rediseño y el correo de la ampliación de la canasta ICCP.
Se consiguio realizar las actividades requeridas para salir a campo el 2 de julio según cronograma</t>
  </si>
  <si>
    <t xml:space="preserve">Una vez elaborado el documento de requerimiento se realizan  ajustes al Documento de Diseño en versión 3, la Prueba Beta del modelo de costos aplicado a la operación estadística GEIH en su versión 7 como prueba funcional y el Modelo de Costos en su versión 7, donde se ajustaron los parámetros de cobertura geográfica incluyendo a DANE Central como sede, la ciudad de Bogotá dentro de los parámetros de la Territorial Bogotá y ajustes de los porcentajes de gastos administrativos. 
 Para este trimestre el PAI cumplió con el 80%, dado que para llegar al 100% se deben cumplir las siguientes actividades:
1. El pasado 17 de junio tuvimos reunión con el director y nos solicitó ajustar el modelo con respecto al análisis, desarrollo y aplicación de variables de transporte al Modelo de Costos; dado que él sugiere se adicionen las variables que definan las  distancias entre sedes/subsedes y las cabeceras municipales, de igual manera la distancia radial entre cabecera municipal y centros poblados para rutas terrestres. Esta información ya fue solicitada a la Dirección de Geoestadística y fue entregada hasta la semana del 20 al 24 de julio.
2. Entre el 09 y 16 de junio tuvimos mesas de trabajo con las Direcciones Territoriales, trabajamos con ellos en la prueba beta realizada con la encuesta GEIH y donde nos solicitaron hacer algunos ajustes al modelo en los cuales estamos trabajando.
3. Tenemos  pendiente por parte de los Coordinadores del GIT Logística la revisión y aplicación del Modelo de Costos a las operaciones estadísticas actuales, la reunión para capacitarlos y revisar con ellos que ajustes se deben hacer al modelo desde la perspectiva Logística; dado que es el área encargada actualmente de realizar los costeos de las encuestas.
Adjunto estamos enviando el Cronograma de Trabajo en su versión 10, donde se encuentran las fechas de inicio y fin de las actividades mencionadas anteriormente. </t>
  </si>
  <si>
    <t>Una vez recibido la ultima versión del Plna Genral que es la herramineta de arranque a las fases de diseño y construcción del censo, se procedio a la actualización y revisión de los productos programados a realizar durante este periodo. Se trabajo la versión del formulario básico como para construir el diagrama funcional de operación durante las fases de recolección, analisis y consolidación de información. Una vez ya definido el diseño funcional, se procedio a la construcción de la primera versión del SIMCE en el cual se tienen componentes de analisis tematico y operativos que brindran el seguimiento del censo en tiempo real con el fin que sirva de herramienta de seguimiento y control permanente d e la operación censal. Debido a la desactualización del marco censal por alto grado de la mortalidad de las unidades de observación se procedio a implentar una fase previa de actualización de unidades de obervación 30 días antes de la fase de recolección, razon por la cual se definio un formato de recuento que ayudará a actualizar el marco y el sistema de seguimiento que tendremos en el CE con sus respectivas especificaciones de funcionalidad y consistencxia para su desarrollo por parte de sistemas.</t>
  </si>
  <si>
    <t>Se realizan las especificaciones de validación y calculo ( finales marzo 2020)para el desarrollo del aplicativo. Se tiene la primera verision del aplicativo de captura ( abril 2020) y se le realizan las diferentes pruebas.Se comienza la recolección y publicacion de información de la investigación.</t>
  </si>
  <si>
    <t>Se ha adelantado el 60% del plan de socialización</t>
  </si>
  <si>
    <t>Avance esperado para  el siguiente trimestre</t>
  </si>
  <si>
    <t xml:space="preserve">Avance esperado para el ultimo trimestre </t>
  </si>
  <si>
    <t>Realizar el proceso de provisión de empleo de 128 cargos mediante la figura de encargo de las vacantes que por necesidades del servicio la administración requiera</t>
  </si>
  <si>
    <t>Estudio técnico de requisitos elaborado y publicado y el Acto Administrativo de nombramiento en encargo de empleo.</t>
  </si>
  <si>
    <t xml:space="preserve">Meta cumplida </t>
  </si>
  <si>
    <t>Meta cumplida</t>
  </si>
  <si>
    <t>Se envió el correo al DICE DANE Central (Andres Holguin y Adriana Quintero) para su apoyo con la transmisión masiva de correo a fuentes, donde iba el texto definido del comunicado a enviar a las fuentes incluyendo en el cuerpo del correo el link para visitar el sitio virtual donde se alojan las presentaciones del Director nacional “Webinar Resultados y Perspectivas” año estadístico 2018 por sector – Comercio, Industria y Servicios y el link para recoger la retroalimentación de las empresas de Encuestas Económicas Anuales sobre el grado de conocimiento  que las empresas tienen de la importancia y uso de la información que suministran al DANE, después de ver las presentaciones del Director nacional.                                                                       
Para revisión del DANE Central y envío por mensajería masiva. Se han hecho 4 seguimientos y no se ha logrado la colaboración esperada
Esta meta se da por finalizada debido a : Por recomendación de la dirección DICE que la realización de las metas en un plazo de tiempo tan cercano de una meta con la otra, se saturen a las fuentes empresariales obtenido un resultado negativo</t>
  </si>
  <si>
    <t>Esta meta se da por finalizada debido a : Por recomendación de la dirección DICE que la realización de las metas en un plazo de tiempo tan cercano de una meta con la otra, se saturen a las fuentes empresariales obtenido un resultado negativo</t>
  </si>
  <si>
    <t xml:space="preserve">Subproducto terminado </t>
  </si>
  <si>
    <t>Subproducto terminado</t>
  </si>
  <si>
    <t>Para DANE 2020, se gestionaron y registraron en la base maestra 38 modificaciones contractuales</t>
  </si>
  <si>
    <t>Durante el primer semestre el equipo técnico de las cuentas satélites, inició la elaboración de los documentos de conceptualización, desarrollo metodológico y cálculos preliminares de valoración de los activos minero-energéticos no financieros no producidos, y del activo suelo, en el marco de la implementación del Sistema de contabilidad ambiental y económica –SCAE</t>
  </si>
  <si>
    <t xml:space="preserve">Meta cumplida en el trimestre pasado	
	</t>
  </si>
  <si>
    <r>
      <t>J</t>
    </r>
    <r>
      <rPr>
        <sz val="14"/>
        <color theme="1" tint="0.499984740745262"/>
        <rFont val="Segoe UI"/>
      </rPr>
      <t>ustifique su avance  en un párrafo  en el que indique: ¿Qué hizo?, ¿quien lo hizo?, ¿cómo lo hizo? Y ¿Cuándo lo hizo?
E incluya otro párrafo en el que se evidencie el aporte del área por medio de esta meta al Plan Estratégico Institucional. Especifique el objetivo especifico y/o la estratégia  (Ver https://www.dane.gov.co/index.php/servicios-al-ciudadano/tramites/participacion-ciudadana/planes-institucionales-nvo/planes-institucionales#plan-estrategico-institucional)</t>
    </r>
  </si>
  <si>
    <t>Ejecución de los mecanismos de la política de prevención del daño antijurídico (plan de acción PPDA) definidos para la vigencia 2020.</t>
  </si>
  <si>
    <t>RESPONSABLE</t>
  </si>
  <si>
    <t xml:space="preserve">Área / Dependencia </t>
  </si>
  <si>
    <t xml:space="preserve">Iniciar proceso de actualización documental (metodología) de las operaciones estadísticas bajo el modelo GSBPM. 
</t>
  </si>
  <si>
    <t>Adaptar el  Manual de Supervisión con enfoque territorial  y  orientado al  uso  de  medios  electrónicos, en conjunto con la Oficina Asesora Jurídica</t>
  </si>
  <si>
    <t>Documento ejecutivo del rediseño del IPM</t>
  </si>
  <si>
    <t xml:space="preserve">Propuesta estratégica marco para el aprovechamiento de Fuentes Alternativas en la producción estadística del DANE. </t>
  </si>
  <si>
    <t xml:space="preserve">Documento preliminar del Diagnóstico, incluyendo los instrumentos de Identificación de necesidades de información. </t>
  </si>
  <si>
    <t>25%( 104)</t>
  </si>
  <si>
    <t>50% (208)</t>
  </si>
  <si>
    <t>75% (312)</t>
  </si>
  <si>
    <t>100% (416)</t>
  </si>
  <si>
    <t>Implementar una estrategia de interacción con los grupos de interés para relacionamiento con fuentes de información: económicas y sociales.</t>
  </si>
  <si>
    <t>9. Estrategia de comunicación interna</t>
  </si>
  <si>
    <t>30 servidores capacitados en norma aplicada al Sistema Integrado de Gestión Institucional</t>
  </si>
  <si>
    <t>Formular 2 proyectos de inversión del DANE</t>
  </si>
  <si>
    <t xml:space="preserve">Documento de proyecto de Gestión Documental formulado en MGA </t>
  </si>
  <si>
    <t>70%</t>
  </si>
  <si>
    <t xml:space="preserve">Formular una propuesta de reconversión de la operación logistica del DANE </t>
  </si>
  <si>
    <t xml:space="preserve">17. Pensar, diseñar y poner en marcha nuevas arquitecturas institucionales, asociadas a los retos y metas </t>
  </si>
  <si>
    <t>3. Realizar un ejercicio de demografía empresarial en el que participen todas las direcciones técnicas, a partir de los resultados del conteo del censo experimental y del censo económico, aclarando el esquema de gobernanza de dicho ejercicio.</t>
  </si>
  <si>
    <t>1. Directorio estadístico “único” y de responsabilidad compartida</t>
  </si>
  <si>
    <t>2. Ajustar las estadísticas económicas de acuerdo con la actualización del Directorio Estadístico.</t>
  </si>
  <si>
    <t>7. Deflactores</t>
  </si>
  <si>
    <t xml:space="preserve"> Implementar el nuevo marco muestral basado en el Censo Nacional de población y Vivienda 2018 (CNPV). (Operaciones con inicio en el III trimestre)</t>
  </si>
  <si>
    <t>Desarrollar la I fase de automatización  en  la producción y análisis estadístico, realizadas por el grupo de Analítica y métodos computacionales .</t>
  </si>
  <si>
    <t xml:space="preserve">5. Institucionalidad post censal </t>
  </si>
  <si>
    <t>15. Comisión intersectorial de Estadísticas Vitales</t>
  </si>
  <si>
    <t xml:space="preserve">12. Definir el mecanismo de ejecución del CE </t>
  </si>
  <si>
    <t xml:space="preserve">Certificar 50 personas del DANE a nivel nacional en competencias laborales, contribuye al aumento del resultado del clima organizacional y al aumento de la Dimensión del Talento Humano. </t>
  </si>
  <si>
    <t xml:space="preserve">Certificar a 50 personas del DANE a nivel nacional en competencias laborales. </t>
  </si>
  <si>
    <t>6. Gestión humana organizada y con PERNO solucionado</t>
  </si>
  <si>
    <t xml:space="preserve">Acto administrativo de adopción, actualización de procedimiento evaluación y/o valoración de los servidores de la entidad con sus respectivos formatos y elaboración de guía de evaluación para empleos de gerencia pública.  </t>
  </si>
  <si>
    <t>Seis (6) contratos interadministrativos para evaluar la implementación de los criterios de calidad de las operaciones estadísticas del SEN</t>
  </si>
  <si>
    <t>A partir de los ejercicios de clusters de ciudades se decidió realizar el ejercicio de líneas de pobreza diferenciales para cada uno de los 25 dominios geográficos. La justificación de la escogencia de los artículos del componente alimentario se realizó mediante ejercicios de máxima curvatura, con lo que quedaron aprobadas las líneas de pobreza extrema. Para el componente no alimentario, la escogencia de los artículos se realizó con base en 4 criterios: frecuencias de consumo mayores al 10%, elasticidades ingreso de la demanda entre 0 y 1, participación en el gasto total mayor a la participación promedio de todos los bienes y artículos a los cuales se les hace seguimiento en el IPC. Además de esto, se definieron aspectos conceptuales del Coeficiente de Orshansky endógeno. Con esto, quedaron aprobadas las líneas de pobreza monetaria.</t>
  </si>
  <si>
    <t>Se actualizó la serie MESEP con base en el nuevo deflactor especial de las líneas de pobreza. Sin embargo, se decidió generar las cifras de 2019 de MESEP con un deflactor similar al que se estaba utilizando en años anteriores, con el fin de dar continuidad a las cifras MESEP por dos o tres años más. Así mismo, se generó la serie 2012 - 2019 de las cifras de pobreza y pobreza extrema teniendo en cuenta la actualización metodológica.</t>
  </si>
  <si>
    <t>Debido a la decisión del Comité de Expertos de definir líneas de pobreza para cada uno de los 25 dominios geográficos, el cronograma de publicación de la serie de pobreza monetaria se aplazó hasta el 13 de octubre. Sin embargo, el 30 de septiembre se realizó una rueda de prensa centrada en la explicación de la actualización metodológica.</t>
  </si>
  <si>
    <t>Como parte del seguimiento trimestral que se realiza al avance del plan de priorizacicion, en el tercer trimestre se realizó la segunda reunión Interagencial con el SNU en las cual se expuso el consolidado de la aplicacición de barómetro para aquellos indicadores priorizados; con el fin de  determinar su grado de progreso con respecto a la linea base calculada al inicio del año. Esta reunión se acompañó con un informe dirigido a cada una de las agencias, en el que se detalla el balance de las acciones realizadas hasta mitad de año.
Adicionalmente, con el fin de mantener un control sobre los avances de cada indicador, sea que estos estén incluidos o no dentro del Plan de priorización de 2020, el grupo ODS lleva un registro de seguimiento aplicado cada dos semanas, en el cual se puede consultar el detalle de los avances.</t>
  </si>
  <si>
    <t>Durante el tercer trimestre se recibieron y aplicaron diferentes solicitudes de ajuste del área técnica. Los comentario y sugerencias de DIRPEN se han incluido en la última versión de la metodologia, sin embargo aún no se tiene un documento definitivo. Como evidencia se anexan las diferentes versiones de la metodología ajustadas según las correcciones que solicitó DIRPEN para la aprobación defintiva.</t>
  </si>
  <si>
    <t>Es necesario contar con el diseño definitivo de la auditoría de manera previa a su aplicación, siendo por lo tanto un requisito previo al desarrollo de este hito, por lo cual no ha sido posible avanzar en su desarrollo.</t>
  </si>
  <si>
    <t>El desarrollo de este hito depende de la culminacición del hito anterior, es decir de la aplicacición de la auditoría, por lo cual no se tiene avance sobre este hito.</t>
  </si>
  <si>
    <t>Se cuenta con los documentos preliminares elaborados a los largo del año, no obstante se requiere hacer la consolidacición del documento. A la fecha no ha sido posible avanzar gradualmente en el cumplimiento del hito considerando la dedicacición limitada de los integrantes del equipo a esta tarea, en parte como consecuencia de la asignación de tiempo a obligaciones diferentes asumidas durante el tercer trimestre.</t>
  </si>
  <si>
    <t>La estructuración definitiva de la estratégia de nuevas fuentes depende de la culminacición del diagnóstico, por lo que no se han realizado avances significativos durante el tercer trimestre.</t>
  </si>
  <si>
    <t>A la fecha se ha trabajado en la elaboracición del Concept Note para un proyecto piloto que se desarrollará en conjunto con la agencia alemana GIZ, y el cual podrá servir como formato base para los próximos proyectos que se adelantes en este marco. Sin embargo no se ha ahondado en la identificacición de criterios que sirvan como directriz en su formulación.</t>
  </si>
  <si>
    <t>Tomando en cuenta las diferentes metodologías internacionales revisadas,  se realizaron varios cálculos a partir del conjunto de indicadores nacionales para obtener una medición integral, es decir medir que tan lejos esta el país de lograr los ODS y la tendencia hacia donde van estos indicadores respecto a las metas trazadas por el Gobierno.</t>
  </si>
  <si>
    <t>Debido a los diferentes enfoques metodologicos ha sido necesario replicar varios ejercicios a fin de poder seleccionar la metodologìa que mejor se adapte a las necesidades de la mediciòn de datos nacionales. Sin embargo no se ha definido hasta el momento el enfoque a utilizar dado que a nivel regional se adelanta un ejercicio paralelo similar tendiente al cierre de brechas en la producción de datos y estadísticas para la Agenda 2030, y el cual es liderado desde la Conferencia Estadística de las Américas CEA-CEPAL, por cuanto se considera importante que el ejercicio de medición adelantado desde el nivel nacional se alinee con el enfoque acordado en este espacio regional, cuyo próximo encuentro se realizará en el mes de noviembre.</t>
  </si>
  <si>
    <t>Se cuenta con una versión actualizada del Calendario de Publicaciones, considerando los ajustes aplicados como consecuencia de los retrasos presentados en el desarrollo de algunas actividades programadas.</t>
  </si>
  <si>
    <t xml:space="preserve">Se cuenta con un marco general del sistema de seguimiento y evaluación de la estratégia de difusión, lo cual incluye la definición de los criterios de evaluación y la definición de algunos indicadores de producto-resultado. se informa que el porcentaje corresponde al documento de criterios generales para la aplicación de la evaluación. 
Sin embargo, ello debe complementarse con los demás instrumentos diseñados para la recopilación de información a partir de la cual se generarán las respectivas mediciones (por ejemplo, encuestas). Como es de notarse, el diseño del instrumento de evaluación implicó un diseño más complejo al esperado inicialmente, por lo cual se ha requerido de un mayor tiempo para la entrega de este subproducto.  </t>
  </si>
  <si>
    <t>Superados las dificultades del aislamiento obligatorio decretado, se avanzó en su totalidad en este subproducto llevándolo a ser gestionado en su totalidad</t>
  </si>
  <si>
    <t xml:space="preserve">Superados las dificultades del aislamiento obligatorio decretado, se avanzó en el desarrollo de este subproducto como consecuencia de las reuniones que se han realizado entre GEDI Y DICE don este último ya se encuentra desarrollando las pruebas </t>
  </si>
  <si>
    <t>Apoyados en las otras áreas del DANE se realizó las actualizaciones de algunos de los indicadores del Perfil</t>
  </si>
  <si>
    <t>Superados las dificultades se realizó la presentación de la ECP con respecto a la  Pertenencia a grupo u organización religiosa, Mujeres en cargos de elección popular, Percepción: Participación igualitaria y Percepción de la democracia</t>
  </si>
  <si>
    <t>Superados las dificultades que se nos presentó debido al confinamiento obligatorio se logró avanzar y se realizó la presentación de la ECP con respecto a la Pertenencia a grupo u organización religiosa, Mujeres en cargos de elección popular, Percepción: Participación igualitaria y Percepción de la democracia.</t>
  </si>
  <si>
    <t>Mediante el trámite de 115 solicitudes/requerimientos internacionales durante el III trimestre se alcanzó un 2,21% del total de la meta anual establecida (8%), contribuyendo a que el avance semestral frente a la meta anual sea del  6,34% (330 solicitudes).
La Oficina de Relacionamiento  entendiendo que el DANE es el coordinador del Sistema Estadístico Nacional - SEN,  ha enfocado sus esfuerzos en el establecimiento de alianzas estratégicas con actores actores estratégicos del ambito  internacional con el fin de fortalecer las capacidades estadísticas nacionales.</t>
  </si>
  <si>
    <t>Se elaboraron  informes de gestión de la oficina del GIT de Cooperación Técnica y Relaciones Internacionales a fin de dar conocimiento del Estado actual de la oficina a la alta dirección</t>
  </si>
  <si>
    <t>El Grupo de Pobreza avanzó en el diseño metodológico de las nuevas líneas, para lo cual se tuvo en cuenta el criterio de máxima curvatura (para el componente alimentario), y los criterios de frecuencias de consumo mayores al 10%, elasticidades ingreso de la demanda entre 0 y 1, participación en el gasto total mayor a la participación promedio de todos los bienes y artículos a los cuales se les hace seguimiento en el IPC (para el componente no alimentario). Así mismo, se definieron aspectos conceptuales del Coeficiente de Orshansky endógeno. De esta manera, quedaron aprobadas las líneas de pobreza monetaria y monetaria extrema. A partir de eso, y utilizando el deflactor especial de las líneas de pobreza, se construyó la serie de pobreza y pobreza extrema con la actualización metodológica. Estas cifras fueron publicadas y divulgadas el 13 de octubre.</t>
  </si>
  <si>
    <t>Con las modificaciones aplicadas al plan de priorizacición conformado por 65 indicadores, durante lo corrido del año se han elaborado y acordado 32 planes de trabajo, de los cuales 24 se reportaron en el II Trimestre y 8 en el III Trimestre.
En total se tiene que a corte del III Trimestre se han acordado 32 Planes de trabajo.
Respecto al balance general del Plan de Priorizacición, cabe indicar que no todos los indicadores priorizados requieren necesariamente de la concertación y desarrollo de un Plan de trabajo, pues esto depende de las necesidades y características particualres del indicador. En algunos casos, las actividades requeridas para avnzar en su producción no ameritaban implementar un Plan a juicio del profesional encargado, pero si representan algun tipo de avance que se deja reportado en la Matriz de seguimiento. Por ejemplo el diligenciamiento de un cuestionario enviado por las Agencias para recolectar información periódica  (Ver ODS_META1_H4_MATRIZ DE SEGUIMIENTO_SEP20).
Del total de indicadores que hacen parte de la lista de priorizados (65 indicadores), se tiene que 15 de estos no han presentado ningun avance durante el año, mientras que en 50 indicadores se relaciona algún tipo avance, a saber el 77%, incluyendo aquellos a los que se les formuló un Plan de Trabajo (Ver Matriz de Priorizacición).</t>
  </si>
  <si>
    <t xml:space="preserve">"Respecto a la Meta 2: Aplicar una auditoria de calidad piloto para evaluar la producción de 10 indicadores ODS, y específicamente sobre los retrasos presentados para la entrega de los subproductos 2 y 3 cuya fecha de finalización estaba prevista para el 30 de septiembre, se informa que, si bien el GIT ODS había avanzado en la propuesta diseño de la auditoria de calidad durante lo corrido del año, el subproducto 2 estableció como requisito la  ""aprobación formal de DIRPEN respecto a la metodológica de la auditoria"", por cuanto ello debía estar sujeto al Marco de Aseguramiento de la Calidad, a los procedimientos institucionales y a los demás lineamientos que sobre el tema emitiera la Dirección Técnica. Este proceso de revisión demandó un mayor tiempo al esperado ya que la Coordinación de Calidad Estadística de DIRPEN en más de una ocasión solicitó y sugirió al GIT ODS realizar ajustes en el diseño de la auditoria, considerando entre otras cosas cambios a los criterios de evaluación y a los conceptos utilizados.
 En consecuencia, y hasta tanto no se tuviera una versión definitiva del diseño de la Auditoria, el Grupo ODS no podía realizar su aplicación al grupo de indicadores priorizados (relacionados en el subproducto 3), ni tampoco desarrollar el informe de conclusiones y recomendaciones al que refiere el subproducto 4. Pues se entiende que ambos subproductos dependen necesariamente del primero. No obstante, es de resaltar que a comienzos del mes de octubre el Grupo ODS recibió concepto favorable del grupo de DIRPEN sobre la metodología propuesta, por cuanto en lo siguiente el GIT ODS inició con la implementación de la auditoría considerando su aplicación a 10 indicadores ODS. Se espera que los resultados del ejercicio reflejados dentro del informe de conclusiones y recomendaciones se presenten a mediados de diciembre"
</t>
  </si>
  <si>
    <t xml:space="preserve">A la fecha se han generado series cálculadas para dos indicadores ODS de la lista de indicadores priorizados como producción. La versisión definitiva de las fichas técnicas de estos indicadores estará prevista para el siguiente trimestre junto con las de los demás indicadores que concluyan su proceso.
</t>
  </si>
  <si>
    <t>Respecto a la Meta 4: Elaborar una estrategia marco para el aprovechamiento de Fuentes Alternativas en la producción estadística del DANE, y específicamente frente al subproducto 1 cuya fecha de finalización estaba definida para el 30 de septiembre, se informa que el Grupo ODS había venido avanzado en la revisión de literatura y en la exploración de referentes que pudieran ser tenidos en cuenta para la estructuración de los contenidos del diagnóstico bajo el enfoque de Marco Lógico usado. No obstante, cabe señalar que la producción de los contenidos estuvo también sujeta a la definición del alcance del diagnóstico, considerando la visión del proceso de producción estadística y la redefinición del papel de las oficinas estadísticas en el nuevo ecosistema de datos. Lo anterior dificultó el desarrollo de los contenidos, aunado a que la demanda de tiempo de otras tareas a cargo del GIT ODS restaron dedicación de tiempo a esta actividad.  
Durante el último trimestre el GIT ODS ha venido avanzando también en la consolidación del Subproducto 1 de la Meta 4, es decir en el documento de diagnóstico de la estrategia, incluyendo entre otras cosas las revisiones anteriores. Si bien, actualmente se tiene una versión avanzada del documento, es preciso que el documento sea revisado por las Direcciones Técnicas Implicadas (a saber, DIRPEN y la DIG) antes de tener una versión definitiva, además con el ánimo de que estas puedan retroalimentar el ejercicio desarrollado desde el GT ODS de la Dirección General. Esto último implicará por lo tanto un tiempo adicional antes de tener el diagnóstico definitivo.  
Así las cosas, pese a que el GIT ODS avanzará paralelamente en la estructuración de la propuesta estratégica tomando en cuenta los resultados preliminares del diagnóstico con el fin de cumplir con los subproductos definidos a inicio del año, se considera que, dadas las restricciones de tiempo y las condiciones de revisión y aprobación por parte de las Direcciones Técnicas, no será posible comprometerse con una versión definitiva de lo entregables.</t>
  </si>
  <si>
    <t>Se realizaron varios ejercicios de calculo basados en las metodologías internacionales usadas en otros países y organismos multilaterales, esto con el fin de seleccionar posteriormente la propuesta que mejor se adapte al contexto nacional. Una vez se decida sobre la metodología más idonea que será empleada, se presentarán los resultados y conclusiones.</t>
  </si>
  <si>
    <t xml:space="preserve">"A corte del III Trimestre se ha desarrollado la pimera actividad programa dentro de la estratégia de difusión, denominada Tablero de Conciencia, esto implicó la publicacición de 6 notas de reflexión en la DANEnet, así como la publicación de las piezas enviadas por Mail y Whatsapp invitando a consultar el contenido.
Adicionalmente se aprobó la versión definitiva del instrumento de aplicacición para el cálculo de la Huella de Carbono, la cual corresponde al desarrollo de la segunda actividad proyectada dentro de la estartégia de difusión. Para ello se definieron los criterios a incluir dentro del calculo, se diseñaron las preguntas y se asiganron los coheficientes; así mismo se diseño el cuestionario a partir de la herramienta Forms incluida en el paquete de Microsoft 360 y de las piezas de diseño elaboradas por DICE. 
El ejercicio de la Huella de Carbono tambien incluyó la elaboracición de una nota de reflexión publicada en la DANEnet y  las piezas de difusión enviadas por Mail y Whatsapp invitando a las personas a consulta su contenido y a participar del injercicio ingresando al cuestionario. La publicación de los resultados se hará en Octubre.
Por otro lado se avanzó en el diseño del marco de seguimiento y evaluación de la estratégia, con el fin de mantener una retroalimentación de la ejecución de cada fase."
</t>
  </si>
  <si>
    <t>Se dio paso a una propuesta visual alineada a las recomendaciones del manual de imagen visual de la entidad. La propuesta visual ha sido enviada al área de Sistemas y a DICE para determinar su viabilidad técnica. DICE ya se encuentra desarrollando las pruebas del subproducto, eegistro del desarrollo de pruebas y publicación del Micrositio.
 Se ha enviado los cuadros de salida de los indicadores que se han priorizado para el visor de datos con enfoque diferencial, igualmente se envió el enlace de la propuesta grafica del micrositio.</t>
  </si>
  <si>
    <t>El Grupo de Enfoque Diferencial e Interseccional realizó procesamientos y gestionó indicadores por parte de otras áreas del DANE para actualizar algunos de los indicadores del Perfil, en acuerdo con  ONU Mujeres, el Perfil en su versión final se agendó para ser publicado en noviembre de 2020. Se realizó la presentación de compilación de indicadores para el "Análisis con perspectiva de género de los resultados de la Encuesta de Cultura Política" se avanzó en la presentación de la ficha técnica. Versión final del "Análisis con perspectiva de género de los resultados de la Encuesta de Cultura Política"</t>
  </si>
  <si>
    <t>Durante el periodo comprendido entre julio y septiembre de 2020, el DANE ha aumentado su visibilidad internacional mediante la participación en escenarios internacionales como  la XIX Reunión del Comité Ejecutivo de la Conferencia Estadísticas de las Américas de la CEPAL desarrollada del 25 al 27 de Agosto 2020 y la Octava reunión del Grupo de Expertos en Indicadores de Hogares de Telecomunicaciones llevada a cabo entre el 17 y 18 de septiembre de 2020 en formato virtual.</t>
  </si>
  <si>
    <t>Reportada en el primer trimestre</t>
  </si>
  <si>
    <t xml:space="preserve">Realización de 10 Webinar con la asistencia de 57.542 asistentes. 
</t>
  </si>
  <si>
    <t xml:space="preserve">Se entrega actualización del esquema de aprendizaje desde el sentir, pensar y actuar. esta actualización se hizo con base en el diligenciamiento de las matrices de objetivos para la construcción de contenidos para 5 cursos de producción estadística y para el proceso de aprendizaje del operativo de unidades del Censo Económico. </t>
  </si>
  <si>
    <t xml:space="preserve">Se realiza informe con resumen de la realización de 22 videoconferencias con el personal operativo y con la asistencia de más de 2.100 asistentes de todos los roles. Para operaciones estadísticas, como: 
       GEIH actual y diseño experimental, Censo de Habitantes de la Calle, Encuesta de Calidad de Vida, Encuesta Multipropósito Bogotá, ENTIC Empresas y Hogares, Educación Formal, EGIT, Pulso Social, ECSC, ENUT, ECC, EMICRON. </t>
  </si>
  <si>
    <t>Actividad ejecutada al 100 %</t>
  </si>
  <si>
    <t xml:space="preserve">Se realizó la socialización manual de estilo gráfico para la visualización de datos mediante la trasmisión de un webinar realizado el martes 4 de agosto de 10 a.m. a 11:30 a.m.
Se anexa como evidencia la lista de asistencia. </t>
  </si>
  <si>
    <t xml:space="preserve">Documento con la definición conceptual el cual incluye </t>
  </si>
  <si>
    <t xml:space="preserve">Se entrega el wireframe y mockup vista en celular para android y IOS. </t>
  </si>
  <si>
    <t>Mantenimiento. Actualización de la información del  VISOR DE TURISMO</t>
  </si>
  <si>
    <t xml:space="preserve">Mantenimiento. Actualización de la información del VISOR DE RETROPOLACIÓN </t>
  </si>
  <si>
    <t>Mantenimiento. Actualización de la información del visor RESULTADOS DE PUEBLOS INDÍGENAS</t>
  </si>
  <si>
    <t xml:space="preserve">
Maquetación. Análisis de propuesta y definición de requerimientos de narrativa para el visor de VISOR DE INDICADORES RELEVANTES CATALOGADOS POR TRES ÁREAS TEMÁTICAS,</t>
  </si>
  <si>
    <t>Mantenimiento. Actualización de la información VISOR DE INDICADORES RELEVANTES CATALOGADOS POR TRES ÁREAS TEMÁTICAS,</t>
  </si>
  <si>
    <t xml:space="preserve">Se actualizó la estrategia  de relacionamiento y comunicación. </t>
  </si>
  <si>
    <t xml:space="preserve">Se realizó el estudio de conveniencia y oportunidad - estudio previo para la suscripción de un memorando de entendimiento con el fin de con el fin de difundir información estadística a través del Centro de Datos con la siguientes entidades:
Universidad del Magdalena.
Universidad EAFIT.
Universidad Libre seccional Cúcuta.
Universidad Simón Bolívar.
Estos documentos se encuentran aprobados por las partes y están en proceso de firmas. </t>
  </si>
  <si>
    <t>Se suscribió el Memorando de entendimiento No. 006  entre el Departamento Administrativo Nacional de estadística — DANE y la Universidad Santo Tomás Seccional de Bucaramanga.
Se realizaron las minutas con el fin de con el fin de difundir información estadística a través del Centro de Datos con la siguientes entidades:
Universidad del Magdalena.
Universidad EAFIT.
Universidad Libre seccional Cúcuta.
Universidad Simón Bolívar.
Se envían los proyectos de minuta a las entidades para la firma.</t>
  </si>
  <si>
    <t xml:space="preserve">Lanzamiento de la nueva DANEnet en plataforma SharePoint (21 de julio).
Notas publicadas en la nueva DANEnet: 180     
Total visitas: 197.065
Visitantes únicos por mes: 1.637
Envíos de correos masivos: 27 </t>
  </si>
  <si>
    <t xml:space="preserve">Protocolo de almacenamiento y uso de imágenes. </t>
  </si>
  <si>
    <t xml:space="preserve">Se entrega el aplicativo de búsqueda desarrollado con la herramienta SharePoint. </t>
  </si>
  <si>
    <t>Se realiza la entrega del Banco de Imágenes que está publicado en: https://danegovco.sharepoint.com/sites/IntranetDANEnet/Banco%20de%20imagenes/Forms/AllItems.aspx?FilterField1=Categoria&amp;FilterValue1=Censo%20%2D%20CNPV%202018&amp;FilterType1=Choice&amp;viewid=93a99afa%2De814%2D45d5%2D87a3%2Da011f60f9d94</t>
  </si>
  <si>
    <t>Se realizaron  10 Webinar con la asistencia de 57.542 asistentes, como parte de la implementación de la estrategia de interacción con los grupos de interés para relacionamiento con fuentes de información: económicas y sociales.</t>
  </si>
  <si>
    <t xml:space="preserve"> -  Realización de 22 videoconferencias con el personal operativo y con la asistencia de más de 2.100 asistentes de todos los roles. Para operaciones estadísticas, como: 
       GEIH actual y diseño experimental, Censo de Habitantes de la Calle, Encuesta de Calidad de Vida, Encuesta Multipropósito Bogotá, ENTIC Empresas y Hogares, Educación Formal, EGIT, Pulso Social, ECSC, ENUT, ECC, EMICRON. </t>
  </si>
  <si>
    <t xml:space="preserve">Se entregó el manual de estilo de estilo gráfico para la visualización de datos, se hizo la socialización con la entidad mediante la trasmisión de un webinar realizado el martes 4 de agosto de 10 a.m. a 11:30 a.m.
Se anexa como evidencia la lista de asistencia. </t>
  </si>
  <si>
    <t>Se entrega el diseño de la App para SIPSA, contiene el wireframe y mockup vista en celular para android y IOS. Está en fase de aprobación una vez sea aprobado se reportará el avance del 100 %. La fase de producción se realizará en el 2021.</t>
  </si>
  <si>
    <t xml:space="preserve">Se hizo la entrega de la DANEnet  como el medio de comunicación interna. Todos los contenidos son publicados y difundidos. Para ingresar a la DANEnet ahora no es necesario estar conectado a la red interna. 
Nota.  Se reporta al 80% </t>
  </si>
  <si>
    <t>Se realiza la entrega del Banco de imágenes del DANE. https://danegovco.sharepoint.com/sites/IntranetDANEnet/</t>
  </si>
  <si>
    <t>Para el tercer trimestre se definió la propuesta del sistema para la administración de los indicadores de alta frecuencia y este fue presentado al equipo de Microsoft, para que posteriormente se defina un cronograma y plan de trabajo para su desarrollo a través de la herramienta power bi. El documento de la propuesta contiene el diseño del módulo de administración de indicadores. Se entrega la metodología para administrar, gestionar y registrar los datos de cyuntura en el sistema de información de la DSCN.</t>
  </si>
  <si>
    <t>Este subproducto se alineó al módulo de indicadores de tal manera que en la administración de indicadores también se pueda implementar herramientas analíticas. Dentro del documento de propuesta se encuentra el comoponente de análitica.</t>
  </si>
  <si>
    <t>Se elaboró informe de modelos de predicción que se pueden implementar en las oepraciones de las cuentas coyunturales.</t>
  </si>
  <si>
    <t>Se elaboró relaciona la serie trimestral (2014_1 a 2020_2) de la remuneracion por sector y actividad económica</t>
  </si>
  <si>
    <t>Se elaboró la serie trimestral (2014_1 a 2020_2) de la remuneracion por sector y actividad económica</t>
  </si>
  <si>
    <t>Seelaboró la serie trimestral (2014_1 a 2020_2) de la remuneracion por sector y actividad económica</t>
  </si>
  <si>
    <t>Se elaboró archivo con la recolección, compilación, centralización, agrupación  y estandarización de indicadores por actividades económicas con periodicidad trimestral y mensual por departamentos para las series disponibles.</t>
  </si>
  <si>
    <t>Se está adelantando el ejercicio de revisión y validación de la estadística básica disponible, con el fin de depurar y seleccionar la información más adecuada para la construcción del piloto de indicadores</t>
  </si>
  <si>
    <t>Se finalizó la elaboración y revisión del plan general de acuerdo a los lineamientos del modelo GSBPM</t>
  </si>
  <si>
    <t>Se avanza en documento borrador de diagnóstico para la medición de la economía digital a partir de las directrices técnicas y metodológicas del Sistema de Cuentas Nacionales y la Organización para la Cooperación y el Desarrollo Económico (OCDE).</t>
  </si>
  <si>
    <t xml:space="preserve">Subproducto terminado. El  Plan general fue terminado a través de un documento bajo la estructura del GSBPM, el cual contiene las actividades y los resultados obtenidos en la fase de “Detección y análisis de necesidades”, así como la descripción de los principales elementos de la nueva operación estadística Cuenta Satélite de Bioeconomía, justificando su desarrollo. 
</t>
  </si>
  <si>
    <t>Avance en la elaboracion del documento de diseño estadístico y de acopio, de la cuenta satélite de bioeconomía, de acuerdo a los lineamientos del modelo GSBPM.</t>
  </si>
  <si>
    <t xml:space="preserve">Subproducto terminado. El  Plan general fue terminado a través de un documento bajo la estructura del GSBPM, el cual contiene las actividades y los resultados obtenidos en la fase de “Detección y análisis de necesidades”, así como la descripción de los principales elementos de la nueva operación estadística Cuenta Satélite de Economía circular, justificando su desarrollo. </t>
  </si>
  <si>
    <t>Avance en la elaboracion del documento de diseño estadístico y de acopio, de la cuenta satélite de economía circular, de acuerdo a los lineamientos del modelo GSBPM. El documento de diseño presentó un avance en lo correspondiente a la elaboración del diseño estadístico, el cual  presenta componentes propios de este diseño, tales como  la definición del  universo de estudio, la población,  cobertura geográfica, periodos de referencia, fuentes de datos, entre otros.</t>
  </si>
  <si>
    <t>Revisión y ajustes del documento de conceptualización, desarrollo metodológico y cálculos preliminares de valoración de los activos minero energéticos no financieros no producidos, en el marco de la implementación del Sistema de Contabilidad Ambiental y Económica (SCAE)</t>
  </si>
  <si>
    <t>Elaboración del documento de conceptualización, desarrollo metodológico y cálculos preliminares del activo suelo, en el marco de la implementación del Sistema de Contabilidad Ambiental y Económica (SCAE). Finalización del marco legal, desarrollo del plan de resultados, e inicio de contrucción del capítulo métodos para elaboración de estadísticas derivadas (Se realiza gestión de información)</t>
  </si>
  <si>
    <t>Con la homologación y consolidación del gobierno general (Central, Local y Seguridad Social) se estimaron las cuentas del gasto por finalidad de acuerdo a la clasificación COFOG, para el año 2019 provisional, teniendo en cuentas las fuentes SIIF, FUT, SGR y CGN); Igualmente  se avanó en la mesa secotorialrealizando acuecdos  institucionales en la  conceptualización  de clasificación de la unidades institucionales del gobierno central, en lo que tiene que ver con la finalidad para los gastos de funcionamiento, inversión y deuda.</t>
  </si>
  <si>
    <t>Con la homologación y consolidación del gobierno general (Central, Local y Seguridad Social) se homologo y consolidado las variables devcuentas nacionales y se estimo el cuadro cruzado del gobierno general  y  los gastos  por finalidad de acuerdo a la clasificación COFOG, para el año 2019 provisional, teniendo en cuentas las fuentes SIIF, FUT, S</t>
  </si>
  <si>
    <t>Se revisaron y se  consolidaron programas de las  transacciones  de las fuentes SIIF, FUT, SGR y CGN para el gobierno general, las variables de la cuenta satélite de salud, FOMAG, COLPENSIONES y se estimaron las transacciones de acuerdo con la  metodología SOCX - OCDE para incorporlas a las tablas del Gasto social pública y privado., año 2019 provisional</t>
  </si>
  <si>
    <t>Se elabora el cronograma bajo la estructura de actividades del modelo GSBPM</t>
  </si>
  <si>
    <t>Está en proceso de construcción el plan general de la cuenta a partir del modelo GSBPM</t>
  </si>
  <si>
    <t>Se está desarrollando el diseño de la cuenta bajo las recomendaciones del manual de Naciones Unidas</t>
  </si>
  <si>
    <t>Reporte esperado para el siguiente trimestre</t>
  </si>
  <si>
    <t>Se culminó el diseño del módulo de administración de indicadores y la herramienta analítica para el análisis de los mismos. Se presentó la propuesta al equipo de Microsoft, para que se dé inicio con el proceso de implementación junto con la oficina de sistemas del DANE. El modelo predictivo se definió para mediciones anticipadas y predictivas con cifras mensuales y trimestrales de las cuentas nacionales.</t>
  </si>
  <si>
    <t xml:space="preserve">El GIT de las cuentas trimestrales por sector institucional, elaboró el analisis y actualización de las series 2014_1 a 2020_2 de las transacciones relacionadas con el cálculo de PIB desde la optica del ingreso durante el trimestre III de 2020. </t>
  </si>
  <si>
    <t>Para la construcción del piloto de indicadores departamentales trimestrales, se ha construido una matriz con 220 indicadores con periodicidad trimestral y mensual por departamentos, con la hoja de vida correspondiente, además se ha adelantado la recolección y compilación de información necesaria, por actividad económica y departamento.</t>
  </si>
  <si>
    <t>La DSCN finalizó el plan general de trabajo de la economía digital priorizando su desarrollo en la construcción de las mediciones e indicadores líderes de la economía digital, formulando las actividades de conformidad con los lineamientos del modelo GSBPM y acogiendo las directrices del marco central del sistema de cuentas nacionales y la Organización para la Cooperación y el Desarrollo Económico (OCDE). Así mismo, la DSCN presenta avances con corte a tercer trimestre de 2020 en el planteamiento del documento diagnóstico técnico orientado al diseño de la medición de la economía digital bajo el Sistema de Cuentas Nacionales en Colombia, priorizando el cálculo de los Balances Oferta–Utilización Digitales (BOU’s) y de los Indicadores Priorizados de la Economía Digital. Para tal fin se han abordado las fases establecidas en la hoja de ruta institucional y se han tomado como principales referentes de trabajo las directrices técnicas y metodológicas del Sistema de Cuentas Nacionales y los lineamientos (en desarrollo) de diferentes organismos multilaterales e instituciones de primer nivel mundial.</t>
  </si>
  <si>
    <t>El equipo técnico de la cuenta satélite de bioeconomía, elaboró el plan general de la cuenta bajo los lineamientos del modelo de producción estadística GSBPM, y avanzó en el documento de diseño que incluye: identificación de necesidades, definición de objetivos, identificación de conceptos, comprobación de la disponibildad de datos y elaboración del plan general. Así mismo avanzó en el diseño estadístico y de acopio de la cuenta.</t>
  </si>
  <si>
    <t>El equipo técnico de la cuenta satélite de economía circular, elaboró el plan general de la cuenta bajo los lineamientos del modelo de producción estadística GSBPM, y avanzó en el documento de diseño que incluye: identificación de necesidades, definición de objetivos, identificación de conceptos, comprobación de la disponibildad de datos y elaboración del plan general. Así mismo avanzó en el diseño estadístico y de acopio de la cuenta.</t>
  </si>
  <si>
    <t>El equipo técnico de las cuentas satélites, avanza en la elaboración de los documentos de conceptualización, desarrollo metodológico y cálculos preliminares de valoración de los activos minero-energéticos no financieros no producidos, y del activo suelo, en el marco de la implementación del Sistema de contabilidad ambiental y económica –SCAE</t>
  </si>
  <si>
    <t>Se consolidaron los archivos de trabajo de Gobierno general y se publicó el cuadro cruzado, de acuerdo a  lo establecido en el crnograma de trabajo y como se evidencia en la página web del Dane.</t>
  </si>
  <si>
    <t>Se revisaron y se  consolidaron programas de las  transacciones  de las fuentes SIIF, FUT, SGR y CGN para el gobierno general, las variables de la cuenta satélite de salud, FOMAG, COLPENSIONES y se estimaron las transacciones de acuerdo con la  metodología SOCX - OCDE para incorporlas a las tablas del Gasto social pública y privado, año 2019 provisional.</t>
  </si>
  <si>
    <t>Durante el tercer trimestre la dirección técnica, elaboró el plan de trabajo,  el documento preliminar del plan general de la cuenta bajo los lineamientos del modelo de producción estadística GSBPM, y avanzó en el documento de diseño que incluye: identificación de necesidades, definición de objetivos, identificación de conceptos, comprobación de la disponibildad de datos y elaboración del plan general. Así mismo inició el diseño estadístico de la cuenta.</t>
  </si>
  <si>
    <t xml:space="preserve">Generación del panel anual 18 – 19 aportantes y aportantes independientes “hogares”. Así mismo se genero el panel a 61 ramas y 109 ramas para independientes.
Generación de la base preparada como insumo para la creación del proceso de similaridad del proveedor CONFECAMARAS 2020. Implementación de transformaciones para generar la base preparada de SUPERSOCIEDADES con su estructuración e incorporación de la información 2019.
Adicionalmente, se actualizó el visor y presentación definida para el seguimiento de los indicadores del sector de economía naranja para las 103 actividades económicas totales y parciales CIIU4 REV. 4 A.C con las base del DEST 2019 y 2020 calculo del ponderador OMPI sobre las actividades parciales del conjunto de datos de economía naranja. </t>
  </si>
  <si>
    <t>Se realizó el cruce, depuración y ajustes bases (información, contraloría) para las unidades del sector público y revisión ajustes y primeros ejercicios de homologación de cuentas contables.</t>
  </si>
  <si>
    <t>Disposición del marco anonimizado integrado con las principales variables del CNPV.</t>
  </si>
  <si>
    <t>Se  generaron 69.756 productos cartográficos para los operativos de campo de las operaciones estadistica, para un acumulado de 87%</t>
  </si>
  <si>
    <t>Se actualizaron los nivel de topónimos a partir de novedades del CNPV 2018.</t>
  </si>
  <si>
    <t xml:space="preserve">Actualización de la variable cobertura de la tierra para conglomerados </t>
  </si>
  <si>
    <t>Se adelanto sesión dirigida a operaciones estadísticas internas (DANE) con aplicación del instrumento de seguimiento. Ficha detallada de las sesiones de acompañamiento ajustada y material de la sesión ajustado.</t>
  </si>
  <si>
    <t xml:space="preserve">Avance en la revisión de necesidades de información para la región de las Américas y fuentes de información para la versión 2.0 del MEGA.
Y se continua con la interacción con diferentes sectores del gobierno y grupos internacionales para ampliar el tema del aporte del sector estadísticas e integración de la información estadística y geoespacial en la gestión de riesgo de desastres. </t>
  </si>
  <si>
    <t>Se realizó jornada de fortalecimiento de las competencias del personal de apoyo cartográfico en la territoriales, abordando los temas estratégicos del quehacer de la Dirección de Geoestadística: generalidades de la DIG; generación de productos; recuentos; aplicativos geoportal e introducción de tema de las áreas de concentración económica rural.</t>
  </si>
  <si>
    <t>Se avanzo en el cálculo inicial del indicador 11.3.2, 2015-2020 para 63 ciudades del país. 22 se encuentran revisadas y 41 en proceso de revisión; del ODS 11.1.1: se descarga la información de inundaciones (fuente IDEAM) y delimita localidad para la prueba piloto; del ODS 11.2.1: se define el flujo de procesamiento con el documento de formulación y clasificación de áreas edificadas en ciudades; y del 9.1.1 se calculo de tres maneras diferentes.</t>
  </si>
  <si>
    <t>Se genero el modelo normal y de Poisson. Selección de 102 manzanas para verificación en campo mediante recuentos completos en septiembre de 2020 marco teórico (España, México y UK), información de recuentos, glosario y bibliografía, en el marco de la propuesta metodológica para la actualización de los marcos (MGN, MMRA)</t>
  </si>
  <si>
    <t>Se han generado los productos de geoanalítica, geoespaciales y geovisualización, conforme a los requerimientos que llegan al GIT</t>
  </si>
  <si>
    <t>Se ajustaron los requerimientos en el documento de la definición del proyecto del visor</t>
  </si>
  <si>
    <t>Se ajustaron y se validaron nuevos servicios y funcionalidades de acuerdo con los requerimientos</t>
  </si>
  <si>
    <t>Se avanza en los pilotos para una mejor gobernanza de los datos geoestadísticos, correspondientes a:
Disposición de servicios Web y Gestor de Imágenes, Georreferenciador, Catálogos de componentes de información, gestión de la información con SFTP, edición concurrente del marco geoestadístico, Gestión de datos espaciales, Gestor documental.</t>
  </si>
  <si>
    <t>Desarrollo de la interfaz de usuario: solicitudes, consulta, recibido y reportes.</t>
  </si>
  <si>
    <t>Se continua con la capacitacion a territoriales de la app de recuento y se avanza en el desarrollo del prototipo del geovisor de seguimiento a CEED</t>
  </si>
  <si>
    <t>Se realizal a normalizacion de las direcciones de los catastros 2020 entregados a la DIG.</t>
  </si>
  <si>
    <t>Configuración del ambiente de desarrollo de acuerdo a la arquitectura propuesta para el sistema. Almacenamiento del ambiente de desarrollo en el repositorio gitlab de DANE y habilitación del development team control de versionamiento de software base de datos v1 y backend del sistema mockup, desarrollo de formulario para identificación y características físicas de la vivienda</t>
  </si>
  <si>
    <t>Durante el tercer trimestre se actualiza la herramienta de cálculo y presentación de los indicadores del sector de economía naranja para las 103 actividades económicas totales y parciales CIIU4 rev. 4 a.c con las base del Directorio Estadístico vigencias  2019 y 2020. En cuanto a la conformación del Directorio Único se está llevando a cabo la integración de los marcos de las diferentes operaciones económicas con el Directorio Estadístico para ampliar la cobertura de las unidades económicas; este trabajo conjunto es realizado entre las áreas técnicas del DANE y busca el aprovechamiento de los registros estadísticos en procura de la generación de marcos muestrales. En este contexto, se realizó la versión preliminar de la resolución que respalda el uso y conformación del Directorio Único como fuente de información.
Se realizó el lanzamiento del Directorio del sector público conforme a los diferentes ejercicios de homologación y consolidación de la información para las unidades del sector público. Actividad adelantada por el Grupo Interno de Trabajo del DES de la DIG.</t>
  </si>
  <si>
    <t>Durante el tercer trimestre del año 2020, se dispuso el marco anonimizado integrado con las principales variables del CNPV, dispuesto para los niveles de Departamento, Municipio, sector rural, sección rural, cabecera, centros poblados, sector urbano, sección urbana y manzana. Donde se destaca parala actualización cartografica del MGN con la incoprporación de nuevos centros poblados. Actividad adelantada por el Grupo Interno de Trabajo del MGN de la DIG.
El avance obtenido contribuye al indicador del Plan estratégico: "Operaciones estadísticas nuevas o rediseñadas que atienden necesidades del país" en el objetivo específico/estrategia "Capacidad metodológica."</t>
  </si>
  <si>
    <t xml:space="preserve">Durante el tercer trimestre del año 2020, se avanzó en la actualización de la variable cobertura de la tierra para un acumulado de 30.000 conglomerados, con un avance del 100% y se generaron los indicadores de productividad y conflictos de uso del suelo del marco maestro rural y agropecuario. Actividad adelantada por el Grupo Interno de Trabajo del MGN de la DIG.
</t>
  </si>
  <si>
    <t>Durante el tercer trimestre del año 2020 se realizaron las siguientes actividades:
1. Programa de fortalecimiento: se elaboró el material para las sesiones de acompañamiento a la estrategía 8 del PEN 2017-2022. 
2. Fortalecimiento en el uso e integración de información: se avanzó en la revisión de necesidades de información para la región de las Américas y fuentes de información para la versión 2.0 del MEGA.
3. Fortalecer las capacidades técnicas en el uso de la información geoespacial en las direcciones territoriales: se realizó la  jornada de fortalecimiento de las competencias del personal de apoyo cartográfico el día 24 de septiembre de 2020 con la participación de 8 funcionarios, en la cual se abordaron temáticas relacionadas con las Generalidades de la DIG; Generación de productos; recuentos; aplicativos geoportal e introducción de tema de las áreas de concentración económica rural.
Este avance referente a la actividad "Fortalecer capacidades técnicas en el uso de la información geoespacial en las direcciones territoriales" le contribuye al indicador del Plan estrategico: "Aumentar el conocimiento de los servidores respecto a la misionalidad de la entidad." en el objetivo especifico/estrategía "Gestión pública admirable."</t>
  </si>
  <si>
    <t>Durante el tercer trimestre del año 2020, en la actividad de la Propuesta metodológica para la actualización y uso de las variables de los marcos (MGN, MMRA) utilizando imágenes de drones, otros  sensores remotos y fuentes big data, se generó el modelo normal y de Poisson que permita una mejor comportamiento de la variable teniendo encuenta las limitaciones de los datos d elos insumos.
Así mismo, se han calculado los indicadores ODS 9.1.1, 11.3.1, 11.1.1, 11.2.2, 11.7.1 a partir del uso de información geoespacial y datos post-censales.
Actividad adelantada por el Grupo Interno de Trabajo de Investigación y Desarrollo de la DIG.</t>
  </si>
  <si>
    <t xml:space="preserve">Durante el tercer trimestre del año 2020, se avanzo en la generación de productos Desarrollo de clústering espacial para encuestas en el municipio de Cumaribo, vichada. Densidad de viviendas por manzana en área urbana de Mitú. Estadística espacial local de diferencias censo-predios en Soacha. Como el desarrollo de productos geoespaciales temáticos y analíticos - comparación estratificación socioeconómica y pobreza multidimensional en cinco cabeceras de Antioquia y Quindío.
Mapas estáticos para direcciones técnicas del DANE en temas como: ENAM, censo económico, IPM y CNPV. Avances en geovisor de funcionamiento humano. Generación de 114 productos geoespaciales: ECV - EMICRON. Actualización de geovisores asociados a PIB departamental, valor agregado municipal. Desarrollo de visor serie temporal PIB departamental. 
Actividad adelantada por el Grupo Interno de Trabajo de Investigación y Desarrollo de la DIG.
</t>
  </si>
  <si>
    <t>Durante el tercer trimestre del año 2020, se avanzó en las siguientes actividades:
1. Se habilita la consulta de las variables de cinco temas entregados por la DCD, en niveles sector y manzana censal del geovisor del CNPV2018.
2.En lo referente a la generación de los servicios web geográficos se publicaron los servicios de VIHOPE para promover la difusión de la información del CNPV2018.
3. Del desarrollo del geovisor de consulta de indicadores regionales como resultado de las operaciones estadísticas, se cargan y habilita la tasa de mortalidad infantil. 
4. Se generacron y publicaron los SWG de material de pisos y paredes para departamentos y municipios en el servicio web geográfico para viviendas.
5. Del geovisor de Directorio Estadístico de Empresas, se genera la versión del prototipo de empresas con la visualización de la georreferenciación de las empresas filtradas el CIIU.
Este avance le contribuye al indicador del Plan estratégico: "Renovar el Geoportal del DANE." en objetivo especifico/estrategia "Accesibilidad."</t>
  </si>
  <si>
    <t>Durante el tercer trimestre del año 2020, se avanzó en las siguientes actividades: 
De los pilotos se cuenta con los siguientes logros: 
•	Modelo de transformación digital y gestión del cambio de la DIG: Se realiza la capacitación del gestor de imágenes de ESRI y ARCIS manager para los servicios web geográficos, 
•	Georreferenciación: se avanza en los procesos de georreferenciación complementaria en Postgresql, 
•	Catálogos de componentes de información: Se elaboraron las plantillas para los catálogos. - según formatos MINTIC - servicios base de datos / servicios - articulación con la oficina de sistemas para integración de los catálogos. 
De otra parte, del sistema gestión automática de solicitudes de información: se avanzó con el desarrollo de la interfaz de usuario: solicitudes, consulta, recibido y reportes en el  Aplicativo Gestor de proyectos de la Dirección Técnica. 
Actividad adelantada por el Grupo Interno de Trabajo de Geoinformación de la DIG.</t>
  </si>
  <si>
    <t xml:space="preserve">
En el tercer trimestre del año 2020, se avanzó en actividades donde se destacan las capacitaciones a las territoriales en los servicios generados y se realiza la normalización de las direcciones de los catastros 2020.
Actividad adelantada por el Grupo Interno de Trabajo de Geoinformación de la DIG.  </t>
  </si>
  <si>
    <t>Durante el tercer trimestre del año 2020, se atendieron comunicaciones proyectadas: 2540 que corresponden a: 2121 urbanas, 214 rurales, 205 UAFs. Actividad adelantada por el Grupo Interno de Trabajo de Estratificación de la DIG.</t>
  </si>
  <si>
    <t>Durante este periodo se cuenta con los documentos del Diseño, implementación y desarrollo del SIGESCO, Plan de Trabajo para el desarrollo y Propuesta de bitácora para seguimiento al desarrollo del sistema. Asi mismo, se genero el Modelos Base de Datos para el SIGESCO, se definió la imagen del sistema, se desarrolló el mockups para las interfaces, se definió el plan de pruebas de acuerdo con las historias de usuario, configuración, testeo y optimización de ambiente:  BackEnd, FrontEnd y SIG en Docker, se diseño los modelos: conceptual, lógico e implementación del modelo Físico para módulos Alcaldía y DANE.
Desarrollo de formulario para identificación y características físicas de la vivienda y para UAF con enfoque multidispositivo. 
Actividad adelantada por el Grupo Interno de Trabajo de Estratificación de la DIG.</t>
  </si>
  <si>
    <t>Con respecto al cumplimiento del plan de acción, me permito informar que el equipo de la secretaría general a cargo de las funciones de formulación y adecuación de las especificaciones operativas y presupuestales del sistema de costos, dio cumplimiento a la misma el 17 de junio por cronograma del grupo interno, dado que, en esta fecha se realizó la entrega oficial del modelo Beta aplicado en la operación GEIH, y compartiendo los resultados a las territoriales, dirección y subdirección; en esta entrega se consolidaron las especificaciones pertinentes que dan cumplimiento en su totalidad del plan de acción para la meta específica, las demás actividades surgidas después de esta entrega, son productos emergentes que suplen al perfeccionamiento del sistema y no a la modificación de las especificaciones que puedan alterar el alcance.
Con lo anterior nos permitimos confirmar que la meta en sus dos subproductos ya fue cumplida al 100%.</t>
  </si>
  <si>
    <t>Operativo de campo terminado con cobertura de viviendas, hogares y personas esperadas y visitadas del 100% entrega de infome operativo</t>
  </si>
  <si>
    <t>En proceso recoleccion de la informacion inicio de operativo el  pasado 21 de septiembre  en las siguientes ciudades ; Bucaramanga, Medellin, Barranquilla,Cali,Pereira ,quibdo, Villavicencio,Cucuta,Pasto, avance de cobertura del 30%.</t>
  </si>
  <si>
    <t xml:space="preserve">Despues de evaluar la viabidad inmediata de captar informacion web, se definieron las fuentes que cumplian el requisito del tener en su pagina el código DANE para apartir de junio tomar la informacion mensualmente </t>
  </si>
  <si>
    <t>Se tiene la información mensual desde agosto para definir incluir en la base de datos</t>
  </si>
  <si>
    <t>El avance corresponde a la entrega definitiva de las especificaciones de IIOC y validaciones para que inicie el desarrollador y resolver inquietudes, en cuando al CHV ya se entrego el modulo de fuente, esta proceso el de administración. FIVI sigue sin avanzar no se ha definido el formulario</t>
  </si>
  <si>
    <t>Propuesta generación de usuarios IIOC Fw: Revisión y aprobación historias de usuario requerimientos sistema IIOC</t>
  </si>
  <si>
    <t>Se realizaron 2 sesiones de pruebas a la malla de validación de EMC, así mismo se ejecutó una sesión de pruebas al módulo de novedades de la EMC en los meses de agosto y septiembre. Para la EAS se realizaron las pruebas de validación del módulo ambiental, ficha de análisis y ficha de departamentos. Para la EMA se generaron requerimientos de validación y consistencia entre módulos en el mes de septiembre. Para la EAID se generaron requerimientos de validación y funcionalidad del aplicativo, estos fueron principalmente sobre los flujos del formulario entre los diferentes tipos de usuarios.</t>
  </si>
  <si>
    <t>Se está actualizando el documento con las especificaciones técnicas del módulo que irá incluido en el sistema de monitoreo y control. Se han hecho algunas reuniones con el área de Sistemas, quien nos informa que debemos ajustarlo al nuevo formato de requerimientos</t>
  </si>
  <si>
    <t>El equipo de trabajo de SIPSA del GIT Logística y Producción de información, realizó tres reuniones en las fechas 6 y 21 de Julio y 11 de Agosto de 2020 ,con el fin de identificar las necesidades a implementar en los aplicativos del SIPSA, según los componentes de la investigación Precios Mayoristas SIPSA-P, Insumos y Factores asociados a la producción agrícola y pecuaria SIPSA-I y Abastecimiento de Mercados SIPSA-A, realizando el acta final de conclusiones donde se detalla cada una de las necesidades a implementar en los diferentes módulos del aplicativo SIPSA.</t>
  </si>
  <si>
    <t>El equipo de trabajo de SIPSA del GIT Logística y Producción de información, avanza con el documento borrador con el diseño de las especificaciones necesarias a implementar conforme a las conclusiones del acta general para los aplicativos del SIPSA-P Y SIPSA-I</t>
  </si>
  <si>
    <t>Una vez definida la funcionalidad del formulario básico del censo económico y generados los estados de captura y el manejo de las novedades, se presenta un formato de reportes, que  establecen los mecanismos de seguimiento y control a nivel de manzana, establecimientos y resultados de entrevista en tiempo real que nos brindaran las alertas operativas para la toma de decisiones.</t>
  </si>
  <si>
    <t>De acuerdo al diseño de funcionalidad, se crean etapas de control operativo para el seguimiento de los estados de entrevista y  estados de captura que en el aplicativo todo formulario de tener una novedad como resultado de la gestión relizada por el equipo operativo a nivel territorial y central</t>
  </si>
  <si>
    <t>Como parte del Programa de monitoreos del Área de Logística y Producción de Información se desarrollo la prueba piloto. Para la prueba piloto fueron seleccionadas los reentrenamientos que se deben realizar durante los operativos de las encuestas; Anual Manufacturera, Anual de Servicios y Anual de Comercio, de acuerdo con lo establecido en los manuales operativos. 
La prueba piloto siguio la guía para realizar monitoreos internos versión 1 de junio de 2020 (No incluida en ISOLUCIÓN), y el documento de lineamientos para el desarrollo y seguimiento de las actividades de implementación y funcionamiento del programa de monitoreos del Área de Logística y Producción de Información del mismo mes. En estos informes se presenta lo correspondiente a las encuesta: Anual Manufacturera, Anual de servicios y Anual de comercio.</t>
  </si>
  <si>
    <t xml:space="preserve">Actualmente estamos en etapa exploratoria para la implementación de herramientas de control (Requerimientos y competencias del Área frente al monitoreo interno de procesos, componentes, procedimientos, etc). Por eso, los avances se podran evidenciar una vez se concluya la etapa exploratoria y se implemente el programa de manera oficial como parte de las funciones establecidas para el GIT Área de Logística y Producción de Información. </t>
  </si>
  <si>
    <t>Se cumplio con las publicaciones semanales hasta el 30 de agosto como estaba en principio programado pero la investigacion se  prorrogo hasta el 30 de marzo de 2021</t>
  </si>
  <si>
    <t>Se  cumplio con la recolección de los 406 articulos solicitados, logrando una cobertura de 360 articulos</t>
  </si>
  <si>
    <t>Cierre del operativo de campo presentacion de resultados de la prueba piloto GEIH rediseños, en la ciudades de Riohacha, Villavicencio, Bogota, Cucuta, Pereira, Medellin cobertura alcanzada del 98%</t>
  </si>
  <si>
    <t>Despues de documentar los diferentes metodos utilizados para tomar la información en las paginas web, se determino manualmente tomar los precios de los licores correctamente identificados en la misma desde junio a la fecha</t>
  </si>
  <si>
    <t>Partiendo del diagnóstico de documento de mejoras para los aplicativos de las encuestas económicas se generaron los requerimientos específicos para las siguientes investigaciones, Encuesta Anual Manufacturera - EAM , Encuesta Mensual Manufacturera con Enfoque Territorial -EMMET, Encuesta Mensual de Comercio – EMC, Encuesta Mensual de Alojamiento -EMA, y Encuesta Anual de Inversión Extranjera Directa -EAID, donde se solicitaron las siguientes especificaciones para la EMMET el módulo de Quantum y para la EAM Ajustes de consistencia en las ficha de análisis, para la Encuesta Anual de Servicios -EAS se generaron especificaciones de desarrollo para el módulo ambiental, mejora de validación y consistencia de la ficha de análisis y ficha de departamentos; para la Encuesta Mensual de comercio EMC se generó propuesta de  indicadores y reporte de malla de validación, para la Encuesta Anual de Comercio EAC se dieron especificaciones para la el control de cambios, malla de validación y mejoras ficha de análisis. . Para la EMA se generaron requerimientos de validación y consistencia entre módulos en el mes de septiembre. Para la EAID se generaron requerimientos de validación y funcionalidad del aplicativo, estos fueron principalmente sobre los flujos del formulario entre los diferentes tipos de usuarios. El diagnóstico y la propuesta de mejora así como las evidencias y avances de estos requerimientos están contemplados en el documento propuesta de mejora de aplicativos para las encuestas económicas.</t>
  </si>
  <si>
    <t>La generación de los requerimientos puede terminarse de manera temprana, antes de la fecha prevista para el cuarto trimestre, de tal manera que pueda inciarse con su desarrollo a finales de este año  o en el primer trimestre del siguiente año</t>
  </si>
  <si>
    <t>El equipo de trabajo SIPSA GIT logística y Producción de la información elaboró el acta final con las necesidades a implementar en los aplicativos del SIPSA y se encuentra realizando el borrador para el documento final que contiene la descripción del diseño de las especificaciones necesarias.</t>
  </si>
  <si>
    <t>El grupo de Logística del censo económico en conjunto con los equipos de DIMPE y la Oficina de Sistemas entrega el  formato de funcionalidad el cual determina el flujo de los procesos operativos desde la recolección de información, tipos de revisión por parte del supervisor, análisis a nivel local y aprobación y cambio de estado de información del establecimiento para ser verificado en el nivel central por parte del equipo técnico del censo que rechaza la información y cambia de estado para devolver a campo o aprueba generando la constancia de cumplimiento para la fuente. Mediante el Sistema de Monitoreo y control realiza seguimieto al operativo y lo visualiza por los reportes generados por el SMCE brindando las alertas respectivas a la operación censal.</t>
  </si>
  <si>
    <t>A partir de los lineamientos del programa “El programa de monitoreos del Área de Logística y Producción de Información es un  conjunto de actividades organizadas secuencialmente bajo el concepto de sistemas, que se realizan en el Área de Logística y de Producción de Información, en desarrollo de las funciones establecidas en la Resolución 875 de 2019”.
Su objetivo es, verificar la pertinencia de las actividades realizadas durante los diferentes procesos, procedimientos, proyectos, planes y programas desarrollados en el Área de Logística y de Producción de Información, frente a lo establecido para estas actividades, en los sistemas, manuales, guías, instructivos, y demás documentos que las soportan y describen. Además, hacer seguimiento a las acciones de los planes de mejoramiento que surjan, con ocasión de la ejecución del programa de monitoreos. El avance cualitativo de la meta se puede presentar en terminos de la aplicacion en la prueba piloto, de los instrumentos definidos en el diagnostico y alcance, y  en la propuesta de control y monitoreo.</t>
  </si>
  <si>
    <t xml:space="preserve">El equipo logistico todos los dias hizo seguimiento al reporte de las fuentes de PVPAPN para garantizar la mejor cobertura, analisis y depuracion diaria de la información par garantizar la calidad,-Todo esto para garantizar del 1 de julio al 30 de septiembre ,  la entrega semanal todos los miercoles de la base para la publicación   de la informacion </t>
  </si>
  <si>
    <t>Durante el 3er trimestre ,se le entrego a las ciudades un directorio de fuentes para la recolección de informacion , se le hizo seguimiento a la canasta y cotizaciones mensuales para poder tomar las medidas correctivas entre los equipos temáticos y logisticos y se diseño y ejecuto  la encuenta a contructores activos en octubre para completar las cotizaciones de la canasta.</t>
  </si>
  <si>
    <t>Se suscribieron 11 nuevos convenios</t>
  </si>
  <si>
    <t>Se suscribieron 3 nuevos contratos</t>
  </si>
  <si>
    <t>El 22 de julio del 2020, se oficializó por parte de la coordinación del grupo de Gestión documental el documento final de Diagnóstico integral de archivos elaborado con base en la información recolectada por las direcciones territoriales en los cuestionarios enviados para el levantamiento de la información, como insumo para la actualización del PGD.</t>
  </si>
  <si>
    <t>El 4 de septiembre se finalizó el documento propuesta del Programa de Gestión Documental, el 29 de septiembre se finalizó el documento propuesta de política de gestión documental y se ha venido adelantando en la propuesta de banco terminológico, de la cual se presenta un avance.</t>
  </si>
  <si>
    <t xml:space="preserve">El  cuadro de  seguimiento para este III trimestre refleja una ejecución presupuestal de los mantenimientos recurrentes por valor de $  325.736.611  equivalente al 90% con corte a septiembre 30.
A junio 30 se tenía una ejecución presupuestal de los mantenimientos recurrentes del 39%, lo cual nos da un incremento del 51% para el tercer trimestre.
En este tercer trimestre se llevaron a cabo logros importantes como el lavado del sótano por valor de $ 17.841.500  y el traslado de la sede Bucaramanga por valor de $  118.085.730 de los recursos de infraestructura , para un total de recursos de infraestructura comprometidos de $  535.621.091 equivalente al 89% del total de presupuesto de infraestructura asignado ; De los mantenimientos recurrentes se identificaron 26 proyectos de los cuales 24  ya se encuentran adjudicados.
</t>
  </si>
  <si>
    <t>La construcción del subproducto “Documento de gestión que identifique  las conductas más frecuentes asociadas a la Transparencia, Integridad e incidencia disciplinaria en el ejercicio de la función pública de  la Entidad”, se  encuentra en desarrollo ya que  su creación nace del análisis de los insumos aportados por parte de las oficinas competentes en la promoción de la transparencia y lucha contra la corrupción, en la entidad. La Oficina de Control Interno aporta en el mes de junio 2020 un informe acerca de los hallazgos encontrados en auditorías realizadas por la Contraloría General de la República y Oficina de Control Interno DANE 2018, 2019 y 2020, la Oficina Asesora Jurídica fue oficiada con radicado 20203500024263, se encuentra en la consolidación de la información igual que la Oficina de Planeación oficiada con radicado 20203500024133.</t>
  </si>
  <si>
    <t>El subproducto fue ejecutado en fecha posterior al seguimiento y avance esperado para el trimestre, por lo anterior se reportara en el cuarto trimestre.</t>
  </si>
  <si>
    <t>En conjunto con el equipo de censo económico se elaboraron los informes financieros correspondientes a Julio, Agosto y Septiembre de 2020 referente al proyecto.</t>
  </si>
  <si>
    <t>Se realizarón 2 jornadas de capacitación con Direcciones Territoriales, para brindar información relevante al proceso GCO, con lo cual se cumple el 100%  de lo establecido en el Subproducto.</t>
  </si>
  <si>
    <t>Se realizaron 3 mesas de trabajo para el ajuste de la Resolución de transporte, en donde se revisaron los anexos soportes a la resolución cuyo resultado está enmarcado en revisión y ajustes por parte de Área Logistica a la justificación de los soportes a la resolución de transporte.</t>
  </si>
  <si>
    <t>Se realizaron 6 jornadas de socialización a Direcciones Territoriales y Dane Central, en la cual se presenta y socialza el manual de supervisión del DANE / FONDANE.</t>
  </si>
  <si>
    <t>De las tres primeras normas para la certificación de competencias, se finalizó  el proceso con la  corrrespondiente a  Atender clientes, las otras dos normas se encuentran en gestión.  
 Adicionalmente se ofertaron dos normas nuevas que están en proceso de atención con el SENA.</t>
  </si>
  <si>
    <t xml:space="preserve"> Se firmó la orden de compra No 52656 de 2020 a través de la Tienda Virtual del Estado colombiano - Software por Catálogo, Instrumento de Agregación por Demanda CCE-139-IAD-2020, numero de proceso CCE-116-IAD-2020. 
Registro presupuestal No. 115620 del 27 de julio de 2020 
.el objeto es adquirir el licenciamiento, configuración, migración, soporte, capacitación y actualización del sistema KACTUS-HCM NOMINA ESTANDAR ONPREMISE. </t>
  </si>
  <si>
    <t>Durante la implementación se han desarrollado las siguientes actividades:  Creación de usuarios en la aplicación; Capacitación modelo de paz y salvo en Kactus; Definir alcance integraciones; Definición campos reportes ISOLUCION (-Planta Activa, Indicador de Ausentismo, Sociodemográfico);.Generación de Scripts para vistas de integración con Otros Software; Instalación ambiente productivo; Revisión Matriz RFP; Definir que tablas se deben migrar en el delta de información para la salida en producción; Envío estructuras cuentas contables para parametrización; Reunión personalización del auto servicio; Publicación a internet serviciosgh.dane.gov.co; Aclaración campos Información Cetil - certificación salarios y otros factores.
La certificación E-Learning se originó para 11 funcionarios en el tema Introducción a Kactus; en el tema Contextualización GH se certificaron 12 y para el tema Contextualización Nomina se certificaron 9 funcionarios</t>
  </si>
  <si>
    <t xml:space="preserve">El GIT de Evaluación y Carrera Administrativa ajustó el diseño de   tres  formatos  para la  evaluación del desempeño de los Gerentes Públicos, adoptando el sistema de evaluación del Departamento Administrativo de la Función Pública.  
Los formatos ajustados que se están evaluando al interior del Área de Gestión Humana son:
1. Concertación, seguimiento, retroalimentación y evaluación de compromisos gerenciales 
2. Valoración de competencias
3. Consolidado de evaluación de Acuerdos de Gestión
</t>
  </si>
  <si>
    <t>Se está revisando la documentación de insumo para la elaboración del Acto Administrativo para la adopción  del  sistema de evaluación de Gerentes Públicos</t>
  </si>
  <si>
    <t xml:space="preserve">El GIT de Evaluación y Carrera Administrativa realizó el estudio de cumplimiento de requisitos de los servidores de Carrera Administrativas con cargo titular de profesional universitario 2044 grado 11 y 10,  se elaboraron y enviaron a publicar en la intranet institucional un total de 59 Resoluciones de nombramiento en encargo. </t>
  </si>
  <si>
    <t>El GIT de Evaluación y Carrera Administrativa realizó la elaboración y publicación de estudios técnicos para realizar los siguientes encargos:
Un (1) profesional especializado grado 17
dos (2) profesional especializado grado 16
Diez (12) profesional especializado grado 15
Cuatro (5) profesional especializado grado 14
Siete (10) profesional especializado grado 13
Seis (21) profesional especializado grado 12
Seis (8) profesional universitario grado 11</t>
  </si>
  <si>
    <t>En  cumplimiento  de  las  actividades  descritas  en  el  contrato  interadministrativo  No. 010d e2020, de acuerdo con el cronograma de capacitación para el 2020 se han desarrollado y culminado los siguientes cursos en el tercer trimestre de 2020.
a. Curso R nivel Intermedio:  (16 horas - 4 sesiones) 
b. Curso Machine Learning  (16 horas - 4 sesiones)
c. .Curso de Geomática :  ( 8 horas - 2 sesiones) 
d. Estadística Espacial  (16 horas - 4 sesiones)
e. Manejo de base de datos espaciales en Postgres / Postgis
 (16 horas - 4 sesiones).
f. Procesamiento de datos en SAS - nivel intermedio
 (20 horas - 5 sesiones)</t>
  </si>
  <si>
    <t>EL GIT de Gestión Documental elaboró Diagnóstico Integal de archivos utilizando la información remitida por las direcciones territoriales en los formularios enviados para tal fin y con base en este diagnóstico,  elaboró la propuesta de programa de gestión documental, adicionalmente, se eleboró borrador de la política de gestión documental y se ha avanzado en la elaboración de la propuesta de banco terminológico.</t>
  </si>
  <si>
    <t>Con base  a los recursos asignados, se realizó la contratación del personal del grupo de infraestructura, se dispusieron recursos para el traslado de la sede de Bucaramanga  y se asignaron recursos a las direcciones territoriales y Dane Central para los mantenimientos recurrentes por valor de 361.189.487  (incluyendo el lavado del sotano). Continúa el bloqueo de recursos por lo cual el presupuesto total disponible sigue siendo de $ 600 millones.  Actualmente se tiene comprometido el 90% de los recursos asignados a mantenimientos recurrentes y el 89% del total del presupuesto asignado para el proyecto de infraestructura.</t>
  </si>
  <si>
    <t xml:space="preserve">El grupo de trabajo Control Interno Disciplinario avanza con el cumplimiento del segundo subproducto, proyectado en la meta del diseño del Observatorio por la Transparencia DANE, logrando la proyección de las actividades y el encausamiento para el acopio de la información, como insumo clave para que la entidad, tenga mayores y mejores elementos para la toma de decisiones en materia de lucha contra la corrupción y promoción de la transparencia. Esta actividad  se fortalece, con el apoyo que se recibió por parte de la función pública con la asesoría frente al tema del conflicto de intereses, que permite ampliar a manera de prevención las actividades a fomentar,  dentro del observatorio. Además se ofician las oficinas competentes para la recolección de los insumos que permiten identificar  las conductas más frecuentes asociadas a la Transparencia, Integridad e incidencia disciplinaria en el ejercicio de la función pública de  la Entidad. </t>
  </si>
  <si>
    <t>El área financiera ha desarrollado dos mesas de trabajo presencial y virtual en conjunto con el equipo responsable del proyecto del censo económico en donde se determinaron los compromisos por las partes y el cronograma de entrega de los informes financieros, y el seguimiento a la ejecución del proyecto, se tiene previsto realizar las otras dos mesas de trabajo en el último trimestre del año.  Adicional se elaboraron en conjunto los informes financieros correspondientes a los meses enero, febrero, marzo, abril, mayo, junio, Julio, Agosto y Septiembre de la presente vigencia, los acompañamientos a las direcciones territoriales se tienen previstos hacerlos en el último trimestre del año para cierre contable y presupuestal vigencia 2020.</t>
  </si>
  <si>
    <t>El Área de Gestión de Compras Públicas realizó 3 jornadas de capacitación con enlaces de DANE Central y 2 jornadas de capacitación con Direcciones Territoriales. Dichas jordanas se dieron en temas relativos y de importancia con la Gestión Contractual de la entidad, como formatos y procedimientos, Polizas, Plan anual de adquisiciones, Manual de supervisión y riesgos de gestión.</t>
  </si>
  <si>
    <t>El área de Gestión de Compras Públicas realizó 3 mesas de trabajo con secretaría General, Área Logistica y la oficina de juridica, cuyo objetivo era revisar los anexos soportes a la resolución, en la cual se llega a la necesidad de realizar una revisión y ajustes por parte de Área Logistica a la justificación de los soportes a la resolución de transporte.</t>
  </si>
  <si>
    <t>Se realizaron 6 jornadas de socialización a Direcciones Territoriales y Dane Central, en la cual se presenta y socialza el manual de supervisión del DANE / FONDANE,  con lo cual se cumple el 100% de la meta establecida.</t>
  </si>
  <si>
    <t>Reporte esperado para siguiente trimestre</t>
  </si>
  <si>
    <t>Durante el trimestre se ha trabajado de la mano con el SENA para certificar a los servidores del DANE, en  las siguientes  normas de competencia laboral: 
1. Atender clientes, la cual finalizó cumpliendo las actividades grupales e individuales. En la certificación de esta norma participaron 19 servidores. 
2. Analizar datos. 3. Archivos de gestión. Estás dos normas se encuentran en proceso de certificación. 
Debido a la gran acogida que tuvo el programa de Certificación de Competencias Laborales, el DANE en articulación con el SENA, abrió una nueva convocatoria para que los trabajadores de la entidad a nivel nacional certifiquen sus competencias laborales por 3 años con fecha límite de inscripción el 22 de septiembre de 2020. Esta nueva etapa incluye dos normas relacionadas con temas transversales : a. Elaboración de documentos de acuerdo con normas y b. Organización de reuniones administrativas de acuerdo con procedimientos técnicos.
Se ha determinó que se realizará una sola actividad de entrega de certificados.</t>
  </si>
  <si>
    <t>"El Área de Gestión Humana y la Oficina de Sistemas gestionaron la adjudicación de la Orden de Compra N° 52656 .
El acta que dio inició a la ejecución de la etapa contractual, teniendo en cuenta el objeto y las obligaciones contraídas por las partes, se realizó el 10 de agosto de 2020 por  parte de ANDRES HOLGUIN CORAL en su calidad de Jefe de 0ficina de Sistemas y LUZ ESTHER BUENO ACERO Coordinadora GIT de Servicios Administrativos de Talento 
Humano del DANE quienes son encargados de ejercer el control y vigilancia de la Orden de Compra 52656.
Durante la implementación del proyecto Kactus iniciado el 10 de agosto de 2020, liderado por  la Oficina de Sistemas y el Área de Gestión Humana,  se han ejecutado las siguientes actividades:
 a. Instalación ambiente productivo y ambiente de pruebas. b. Conocimiento procesos del cliente. c. Revisión matriz anexo técnico d. Revisión de integraciones. 
Durante la fase de migración de pruebas se desarrollaron las actividades relacionadas con el conocimiento del cliente, especificación de requerimientos y capacitación ajuste de parametrización.  Los funcionarios del DANE que hacen parte del proyecto fueron certificados en la herramienta E-learning de la empresa Digitalware.
En cuanto a las integraciones revisadas se determinó lo siguiente: 1. CETIL un reporte. 2. ISOLUCION tres reportes (Planta Activa; indicador de ausentismo y perfil sociodemográfico). 3. CNSC un reporte.  4. SIIF -FNA, estándar del sistema y de la aplicación. 5. Vistas: Quince vistas definidas por parte del DANE. En cuanto a las integraciones con ORFEO y SIGEP2 se toma la decisión de no realizar implementaciones."</t>
  </si>
  <si>
    <t>El GIT de Evaluación y Carrera Administrativa ajusto 3 formatos de evaluación del desempeño de los Gerentes Públicos , adoptando el sistema de evaluación del Departamento Administrativo de la Función Pública, dando cumplimiento así, al  diseño del instrumento de evaluación para Gerentes Públicos.</t>
  </si>
  <si>
    <t>Para el tercer trimestre   de la presente vigencia,  el GIT de Evaluación y Carrera Administrativa realizó el estudio de cumplimiento de requisitos de los servidores de Carrera Administrativas con cargo titular de profesional universitario 2044 grado 11 y 10. Como resultado del respectivo estudio, se elaboraron y enviaron a publicar en la intranet institucional un total de 59 Resoluciones de nombramiento en encargo, Asi mismo se elaboraron y publicaron los respectivos estudios técnicos.
A septiembre 30 de 2020 se registran un total de 98 cargos provistos.</t>
  </si>
  <si>
    <t xml:space="preserve"> A corte del III trimestre de 2020 y  de acuerdo con el cronograma de capacitación para el 2020 se ha ejecutado  de los 16 cursos previstos se han realizado 15 representando el 94% de los cursos contratados  con  la Universidad Nacional. 
Está pendiente de realizar el último curso  con tematica " Herramientas para visualización de la información (Power BI) el cual se realiza  en octubre de 2020</t>
  </si>
  <si>
    <t>Los estudios previos se elaboraron y se entregaron a la Oficina Jurídica junto con la documentación respectiva, estamos a la espera de revisión y elaboración de la minuta de los Memorandos de Entendimiento.</t>
  </si>
  <si>
    <t>A raiz de la Pandemia no fue posible realizar visitas por lo tanto se realizaron contactos telefonicos y por correo electronico con las Universidades y con las areas Juridica y de GIT – Información y Servicio al Ciudadano
Difusión, Mercadeo y Cultura Estadística - DICE de DANE CENTRAL. Se adjuntan evidencias de contactos y gestion.</t>
  </si>
  <si>
    <t>1. Se formalizo el Memorando de Entendimiento con la Universidad Santo Tomas de Bucaramanga.                                           2. Se encuentra para la firma el Memorando de Entendimiento con la Universidad Libre de Cucuta</t>
  </si>
  <si>
    <t>Se desarrollaron (3) talleres  con los funcionarios de la territorial denominados para la socializacion del plan estrategico "charlemos un ratico"</t>
  </si>
  <si>
    <t xml:space="preserve">Se realizaron (3) talleres y actividades de la territorial realizados en el III trimestre :  Talleres de sensibilización e intercambios de conocimiento entre los GIT que conforma la Territorial.
Las evidencias son muy pesadas para cargar por correo electrónico, por lo cual comparto la ruta de las carpetas compartidas para los meses de julio, agosto y septiembre en donde puedes encontrar las evidencias:
</t>
  </si>
  <si>
    <t>El Área Operativa realizo (2) dos talleres sobre la caja de Herramientas, una para las nuevas integrantes del equipo de sensibilización y los apoyos de GEIH</t>
  </si>
  <si>
    <t xml:space="preserve">Se realizó (1)  taller de socialización sobre recuento y cartografía para los nuevos integrantes del equipo de sensibilización y los apoyos de GEIH .
</t>
  </si>
  <si>
    <t xml:space="preserve">1 . Memorando de Entendimiento firmado con la Universidad Santo Tomas de Bucaramanga.                                                                          2. En la fase de validacion de los estudios previos y se entregaron a la Oficina Jurídica de DANE CENTRAL junto con la documentación respectiva, Estamos a la espera de revisión y elaboración de la minuta de memorando de entendimiento para las siguiente universidades:                                                                                                        
-          UNIVERSIDAD LIBRE – Cucuta
-          UNIVERSIDAD SIMON BOLIVAR – Cúcuta                                             3.Se han presentado inconvenientes con la Universidad Industrial de Santander Con respecto a la UIS, debido a   que la Universidad pide hacer un convenio y DANE está trabajando memorandos de entendimiento. 
Se espera una próxima reúnion de los representantes de la oficina jurídica de DANE y UIS para revisar este tema, cabe aclarar que ya se ha realizado varias sesiones de este tipo.
</t>
  </si>
  <si>
    <t>En el subproducto 1, se encuentra al 100% desde el II trimestre.                                                                                                                   En el subproducto 2 se realizaron (3) talleres de sensibilización e intercambios de conocimiento entre los GIT que conforma la Territorial.</t>
  </si>
  <si>
    <t>Desde el Área Operativa se realizaron dos talleres de sensibilizacion sobre la caja de Herramientas, una para las nuevas integrantes del equipo de sensibilización y los apoyos de GEIH y de la ECV. Adicionalmente el Arquitecto Víctor Paredes realizó un taller sobre recuento y cartografía para las nuevas integrantes del equipo de sensibilización y los apoyos de GEIH .</t>
  </si>
  <si>
    <t>La meta se concluyo satisfactoriamente dejando productos: Base de Datos de la Encuesta; Archivo Excel con frecuencias de respuestas por Sector Ecojnomico y Boletin de Resultados Consolidados</t>
  </si>
  <si>
    <t>Se realizaron los últimos ajustes al formulario con base en las observaciones recibidas por DICE y en las Direcciones Territoriales.  El formulario final fue aprobado por DICE.</t>
  </si>
  <si>
    <t>Los ajustes aprobados en el formulario fueron aplicados en su versión digital por parte del encargado de Sistemas</t>
  </si>
  <si>
    <t>El desarrollo del formulario se completó y se realizaron los ajustes necesarios para que cada territorial tenga su propio formulario y una persona delegada que se encargará de llevar control sobre la aplicación y los resultados de esta encuesta</t>
  </si>
  <si>
    <t>La persona delegada de DICE dio su aprobación y visto bueno final al desarrollo del formulario para comenzar su aplicación en todas las territoriales</t>
  </si>
  <si>
    <t>El formulario desarrollado se prueba en línea con éxito y se toman pantallazos de cómo quedó.  Los resultados de las encuestas aplicadas llegan luego al correo de la persona delegada en cada territorial</t>
  </si>
  <si>
    <t>La universidades contactadas fueron finalmente la Universidad de Antioquia, la Universidad CES y la Universidad Pontificia Bolivariana.  Las tres universidades fueron contactadas por correo electrónico al igual que la coordinación del agendamiento de las charlas.</t>
  </si>
  <si>
    <t xml:space="preserve">Se realizaron los tres eventos a través de plataformas digitales en la cual se dictó la capacitación por parte del Dr Carlos Narváez, asesor médico del Dane.  </t>
  </si>
  <si>
    <t>El Director Territorial avanzó en negociaciones con la Universidad de Antioquia sobre los temas que abarcaría el convenio y se estableció que el mecanismo para dar inicio a este acuerdo es a través de una carta de intención firmada por el rector de la UdeA dirigida al Director Nacional del Dane.  El borrador de esta carta y los temas del convenio fueron discutidos en una mesa de trabajo con personal de la UdeA, de DIMPE y de la Territorial</t>
  </si>
  <si>
    <t>El Director Territorial continuó acompañando el desarrollo y los ajustes del formulario digital hasta conseguir la aprobación final por parte de DICE.  También fueron contactados los demás Directores Territoriales para nombrar a la persona delegada para llevar el control en la aplicación e interpretación de resultados de las encuestas digitales que diligencien los contratistas que terminan contrato.  Ya la herramienta cuenta con visto bueno de todas las áreas involucradas en su desarrollo y está disponible para ser aplicada a partir de los próximos contratistas que terminen contrato.</t>
  </si>
  <si>
    <t>El Director Territorial retomó los contactos realizados con las tres universidades para coordinar y agendar las charlas a través de las decanaturas o jefaturas de carrera de medicina para los estudiantes de último año académico.  Las charlas se llevaron a cabo a través de plataformas digitales sin contratiempos obteniendo asistencias de entre 80 y 260 estudiantes conectados.  Las universidades se mostraron muy complacidas con las charlas y nos invitaron a continuar realizándolas en próximos años</t>
  </si>
  <si>
    <t>El Director Territorial logró avanzar con la Universidad de Antioquia en negociaciones sobre el alcance del convenio y del mecanismo para dar inicio a este proceso.  No se han podido concretar reuniones con las demás universidades para avanzar en este tema.</t>
  </si>
  <si>
    <t>2208 Contratos DANE Vigencia 2020 registrados en base de control.
278 contratos por FONDANE suscritos y registrados en base de control.</t>
  </si>
  <si>
    <t>Se han generado 75 modificaciones contractuales por DANE y 4 por FONDANE, para un total de 79 que se encuentran cargadas en la base de gestión contractual.</t>
  </si>
  <si>
    <t xml:space="preserve">DANE 2020 para el TERCER trimestre de 2020, se tienen cargados 205 contratos con las respectivas modificaciones contractuales:
FONDANE vigencia 2020 total cargados 70 contratos con las respectivas modificaciones contractuales. </t>
  </si>
  <si>
    <t>Reportado anteriormente</t>
  </si>
  <si>
    <t>Al corte del tercer trimestre, se cargaron los datos de 186 ECOS aprobados para DANE de 330 y 15 de 53 para FONDANE, los cuales hacen parte de la información precontractual para el desarrollo de consolidación de la información contractual y generación de documentos del proceso tales como “Certificado de Idoneidad”, “Acta de Inicio” y “Aprobación de pólizas”.
Se inició la migración del Sistema ala herramienta Office 365, debido a problemas de compatibilidad entre versiones de Office de cada uno de los usuarios que interviene en los procesos precontractual y contractual de la DTC y cada una de las Sedes involucradas.</t>
  </si>
  <si>
    <t>"DANE 2020 para el TERCER trimestre de 2020, se tienen cargados 205 contratos con las respectivas modificaciones contractuales:
FONDANE vigencia 2020 total cargados 70 contratos con las respectivas modificaciones contractuales. "</t>
  </si>
  <si>
    <t>"Al corte del tercer trimestre, se cargaron los datos de 186 ECOS aprobados para DANE de 330 y 15 de 53 para FONDANE, los cuales hacen parte de la información precontractual para el desarrollo de consolidación de la información contractual y generación de documentos del proceso tales como “Certificado de Idoneidad”, “Acta de Inicio” y “Aprobación de pólizas”.
Se inició la migración del Sistema ala herramienta Office 365, debido a problemas de compatibilidad entre versiones de Office de cada uno de los usuarios que interviene en los procesos precontractual y contractual de la DTC y cada una de las Sedes involucradas."</t>
  </si>
  <si>
    <t>Se realizan reuniones virtuales a diario a través del aplicativo Teams,con el equipo de apoyos operativos donde se evalúa el avance de las investigaciones económicas, se plantean estrategias y se revisa el estado de cada investigación, así mismo se realizan reuniones virtuales con los asistentes técnicos donde se plantean las estrategias a seguir en torno a los operativos de cada investigación.</t>
  </si>
  <si>
    <t>Se continúa con el envío de comunicaciones masivas a través del correo del director, con el fin de solicitar a las fuentes el diligenciamiento de la información solicitada, así mismo se establece comunicación sensibilizando y ofreciendo el acompañamiento en el proceso del diligenciamiento de los formularios. Dado que para el segundo semestre se tienen nuevas investigaciones económicas como ENTIC empresas, los envíos van a continuar.</t>
  </si>
  <si>
    <t>Se realizan reuniones virtuales a diario a través del aplicativo Teams,con el equipo de apoyos operativos donde se evalúa el avance de las investigaciones económicas, se plantean estrategias y se revisa el estado de cada investigación, así mismo se realizan reuniones virtuales con los asistentes técnicos donde se plantean las estrategias a seguir en torno a los operativos de cada investigación.
Se continúa con el envío de comunicaciones masivas a través del correo del director, con el fin de solicitar a las fuentes el diligenciamiento de la información solicitada, así mismo se establece comunicación sensibilizando y ofreciendo el acompañamiento en el proceso del diligenciamiento de los formularios. Dado que para el segundo semestre se tienen nuevas investigaciones económicas como ENTIC empresas, los envíos van a continuar.</t>
  </si>
  <si>
    <t>Se realizaron dos capacitaciones dirigidas a  los funcionarios de la Dirección Territorial Centro Occidente (Manizales, Pereira, Armenia e Ibagué).</t>
  </si>
  <si>
    <t>Se realizaron catorce seguimientos a las agendas operativas y tableros de control implementados en la Dirección Territorial Centro Occidente.</t>
  </si>
  <si>
    <t xml:space="preserve">La Dirección Territorial Centro Occidente - Sede Manizales, realizó dos capacitaciones, dirigidas a los funcionarios de la Territorial Manizales y Sedes: Pereira, Armenia e Ibagué, relacionadas con la "Sensibilización de operaciones estadísticas", enfocadas en las investigaciones: Índices de Precios al Consumidor - IPC y Encuesta de Micronegocios - EMICRON. Estas capacitaciones se realizaron los días 15 y 23 de septiembre de 2020, a través de teleconferencias usando la herramienta Microsoft Teams. </t>
  </si>
  <si>
    <t>En la Territorial Centro Occidente, se implementaron los tableros de control para hacer seguimiento a la cobertura y oportunidad de las siguientes operaciones estadísticas: CEED, Precios, Económicas y Sociales; adicionalmente, se está llevando a cabo un seguimiento a las agendas operativas y a los tableros de control implementados, por ello, con corte al 30 de septiembre de 2020, se han realizado catorce seguimientos.</t>
  </si>
  <si>
    <t>La Coordinación admisnitrativa efectúa medición mes a mes de los backus, llegando a un 97,6% de cumplimiento acumulado a septiembre.</t>
  </si>
  <si>
    <t xml:space="preserve">La Coordinación operativa adelantó en julio la capacitación EAS y EMS, en agosto SIPSA, para un total de 7 capacitaciones de 10, que equivalen al 70% </t>
  </si>
  <si>
    <t xml:space="preserve">La segunda socialización de daño antijurídico esta programada para el cuarto trimestre. </t>
  </si>
  <si>
    <t>La Coordinación admisnitrativa efectúa medición mes a mes de los backus, llegando a un 97,6% de cumplimiento acumulado a septiembre.
Aporte al Plan Estratégico: Incremento en el resultado de la medición de la capacidad territorial</t>
  </si>
  <si>
    <t>En el tercer trimestre se adelantaron dos capacitaciones en el marco de la estrategia Territorial DANE enseña DANE, actividades que han permitido al personal operativo y administrativo profundizar en temáticas que no son de su diaria labor, pero que contribuyen a tanto al mejoramiento del conocimiento del personal como al posicionamiento del DANE a través del conocimiento de los funcionarios.
Aporte al Plan Estratégico: Aumentar el conocimiento de los servidores respecto a la misionalidad de la entidad.</t>
  </si>
  <si>
    <t>Proyecciones de Población y Análisis Demográfico actualmente están elaborando 5 estudios de investigadores Senior de los cuales tres tienen  contenido étnico; y nueve estudios de investigadores junior de los cuales 1 tiene enfoque de funcionamiento humano.</t>
  </si>
  <si>
    <t>Se culminaron las retroproyecciones a nivel nacional 1950-2018, a nivel cabecera - resto, en edades simples.</t>
  </si>
  <si>
    <t>Se avanzó en la  retroproyección a nivel departamental de la serie 1985-2018.</t>
  </si>
  <si>
    <t>Se avanzó en la desagregación matemática a nivel municipal de las retroproyecciones de población 1985-2018.</t>
  </si>
  <si>
    <t>Se realizaron las estimaciones de los componentes de fecundidad, mortalidad y migración  a nivel departamental, área y edades simples.</t>
  </si>
  <si>
    <t>En el marco del comité operativo para la formulación de la politica publica social para ciudadanos habitantes de calle, se realizaron 2 mesas de trabajo virtuales con la alcaldia de Florencia los días 3 y 16 de septiembre y en Villavicencio con los delegados de las alcaldías, responsables del manejo de los  grupos especiales de población,  el 15 de septiembre, donde se definieron compromisos por parte de la alcaldia y el DANE para realizar  la operacoión censal en estos municipios.</t>
  </si>
  <si>
    <t>El equipo de trabajo de CHC, cuenta con las versiones finales de todos los documentos para el operativo como son: manual operativo, analista de información,coordinación de campo, recolección y conceptos básicos, supervisión,  diligenciamiento del cuestionario censal, formatos operativos de seguimiento con su instructivo. Estos documentos ya fueron impresos por el taller de Ediciones y están en proceso de distribución con las difernetes sedes del DANE.</t>
  </si>
  <si>
    <t>Avance esperado para otro trimestre ya que la operación estadistica se encuentra en el proceso de Construcción dada la contingencia de salud COVID 19</t>
  </si>
  <si>
    <t>Los resultados de la ENHAB han sido entregados a la Gobernación de San Andrés: Cuadros de salida, presentación de resultados y la herramienta REDATAM. Una vez revisados dichos resultados y se cuente con el visto bueno de la Gobernación, se procedería con la publicación de estos resultados en la página Web del DANE".</t>
  </si>
  <si>
    <t>* Se concluyó la actualización del documento con la metodología de emparejamiento del REBP en español y en inglés, incluyendo los métodos probabilísticos
* Se encuentra en procesamiento  la construcción de la tabla de evolución de documentos de las personas.</t>
  </si>
  <si>
    <t>Se terminó la integración al REBP de los 29 registros administrativos, actualmente se encuentra en ejecución la fase de de marcación de estado de las personas, el proceso de validación y generación de la fucha estadística final</t>
  </si>
  <si>
    <t>Se encuentra en ejecución el proceso final de validación de las variables de identificación del REBP, queda pendiente la ficha</t>
  </si>
  <si>
    <t>Se avanzó en la propuesta de plan de análisis de los indicadores a calcular y el prosesamiento de las tablas insumos para los calculos  de indicadores propuestos.</t>
  </si>
  <si>
    <t>Esta actividad de socialización se tiene programada para cuando se tenga finzalido el plan de trabajo  de un conteo basados en Registros Administrativos.
JUSTIFICACIÓN
La actividad se ha visto afectada dad que en la programación se tenían previstos acompañamientos técnicos e intercambios de experiencias internacionales a través del convenio con el Fondo de Población de Naciones Unidas(UNFPA) con el INE de España, sin embargo, estas actividades o visitas técnicas de socialización fueron suspendidas temporalmente por la pandemia por coronavirus COVID-19.</t>
  </si>
  <si>
    <t>Se avanzó en la comparabilidad de los diccionarios de los siguientes registros administrativos:  PAI Nacional
Registro de defunciones DANE, Registro de nacidos vivos, PILA, SIMAT, SNIES, SIET, Registro de discapacidad
BDUA, Diccionario RNEC integrado, SISBEN III, en relación con el diccionario del CNPV 2018
JUSTIFICACIÓN
La actividad se ha visto afectada por la renuncia/retiro de personal del GIT PPAD/DCD</t>
  </si>
  <si>
    <t>Avance esperado para otro trimestre 
JUSTIFICACIÓN
La actividad se ha visto afectada por la renuncia/retiro de personal del GIT PPAD/DCD</t>
  </si>
  <si>
    <t>Se hizo una revisión bibliográfica de documentos que contengan experiencias internacionales sobre la trancisión de censos tradicionales a censos basados en registros. 
JUSTIFICACIÓN
La actividad se ha visto afectada por la renuncia/retiro de personal del GIT PPAD/DCD, así mismo, el personal asignado a éstas actividades ha cubierto la entrega de resultados en otros proyectos prioritarios.</t>
  </si>
  <si>
    <t>Participación en las mesas temáticas del fenómeno migratorio
JUSTIFICACIÓN
La actividad se ha visto afectada por la renuncia/retiro de personal del GIT PPAD/DCD, así mismo, el personal asignado a éstas actividades ha cubierto la entrega de resultados en otros proyectos prioritarios.</t>
  </si>
  <si>
    <t>Análisis de las propuestas técnicas disponibles
JUSTIFICACIÓN
La actividad se ha visto afectada por la renuncia/retiro de personal del GIT PPAD/DCD, así mismo, el personal asignado a éstas actividades ha cubierto la entrega de resultados en otros proyectos prioritarios.</t>
  </si>
  <si>
    <t>Identificación de perfiles técnicos y recurso físico - humano para la configuración del proyecto
JUSTIFICACIÓN
La actividad se ha visto afectada por la renuncia/retiro de personal del GIT PPAD/DCD, así mismo, el personal asignado a éstas actividades ha cubierto la entrega de resultados en otros proyectos prioritarios.</t>
  </si>
  <si>
    <t>El Grupo Interno de Trabajo de Proyecciones de Población y Análisis Demográfico ha realizado acercamientos técnicos con las áreas internas del DANE, Cuentas Nacionales y DIMPE
JUSTIFICACIÓN
La actividad se ha visto afectada por la renuncia/retiro de personal del GIT PPAD/DCD.
Por otra parte, no se ha logrado una articulación y comunicación adecuada entre los técnicos de las áreas internas de las Direcciones Técnicas involucradas en el proyecto.</t>
  </si>
  <si>
    <t>Se ha realizado la revisió metodologica de las cuenta nacionales de transferencia intergeneracionales
JUSTIFICACIÓN
La actividad se ha visto afectada por la renuncia/retiro de personal del GIT PPAD/DCD.
Por otra parte, no se ha logrado una articulación y comunicación adecuada entre los técnicos de las áreas internas de las Direcciones Técnicas involucradas en el proyecto.</t>
  </si>
  <si>
    <t>La coordinación de estadísticas vitales en conjunta otras las entidades de la comisión intersectorial avanzó en los siguientes procesos definidos en el plan de acción: 
a. Intercambio de información RNEC-DANE-RNEC para mejorar la cobertura y calidad
b. Implementación de la generación del certificado antecedente a través del RUAF.
c. Emisión y divulgación de la circular conjunta que reglamente la anterior implementación.</t>
  </si>
  <si>
    <t>Avance esperado para el IV trimestre del año al hacer seguimiento de las metas y compromisos del plan de acción del comité, previo a la ultima sesión de la comisión intersectorial de EEVV</t>
  </si>
  <si>
    <t>La oficina DCD-EEVV,  a nivel de software - realizó reuniones diarias con el equipo desarrollador del convenio DANE-BLOOMBERG/Vital Strategies y semanales de seguimiento y revisión de cumplimiento y metas. Se recibió una versión completa del módulo de “enmiendas”  y su parametrización dentro del módulo de administración y están pendientes pruebas y últimas afinaciones del mismo. La complejidad de este módulo ocasionó una extensión en el tiempo, que fue compensada en el siguiente módulo de “novedades” del que también se recibió una versión completa y están pendientes las pruebas y últimas afinaciones. A nivel de hardware y comunicaciones – se recibió el servidor de producción como clon del servidor de pruebas y un buzón de correo para la administración de mensajes propios del aplicativo (SIGEV- Sistema de información y gestión de estadísticas vitales). Durante el siguiente trimestre se trabajará en el módulo de eventos de interés en salud pública, con sus opciones de parametrización y en las actividades necesarias para migrar del ambiente de pruebas a producción.</t>
  </si>
  <si>
    <t xml:space="preserve">En el tercer trimestre se realizó un nuevo cruce con base de la RNEC para nacimientos y defunciones, y cuyos resultados fueron enviados al Ministerio de Salud para su correspondiente gestión así como a las territoriales DANE para su seguimiento oportuno. </t>
  </si>
  <si>
    <t xml:space="preserve">Del primer cruce enviado al sector salud y con corte al III trimestre, se han recuperado 704 nacimientos y 504 defunciones, que corresponden al 21,8% y 28,1% respectivamente. Del cruce de solo nacimientos enviado en Junio 2020 se han recuperado 1.647 nacimientos que corresponde al 16,7%. </t>
  </si>
  <si>
    <t xml:space="preserve">En el primer trimestre se avanzo en el ajuste de los formatos con apoyo del GIT especializado en comunidades étnicas de la DCD Se consiguió apoyo de autoridades indígenas Guajira. Se abrió convocatoria para la prueba en Uribía. En 2 y 3 trimestre no se ha podido avanzar en la socialización e implementación de los formatos de notificación, debido a la emergencia sanitaria. </t>
  </si>
  <si>
    <t xml:space="preserve">En el segundo trimestre se recibió de la Junta Mayor de Palabreros Wayuú el formato de nacimientos con las observaciones a la traducción en Wayunaiki y se realizó el respectivo ajuste. No obstante, No se ha podido avanzar en la socialización e implementación en el territorio de los formatos de notificación debido a la emergencia sanitaria. Sin embargo se ha avanzado en la definición de la ruta y los actores idoneos en territorio para el reporte y notificación de hechos vitales. Se identificó que las autoridades claniles son los actores idoneos para esta función en el territorio. </t>
  </si>
  <si>
    <t xml:space="preserve">No se ha podido avanzar en este subproducto debido a la emergencia sanitaria. </t>
  </si>
  <si>
    <t xml:space="preserve">
Se cuenta con el convenio del Fondo de Población de Naciones Unidas UNFPA, se encuentra en proceso de elaboración, los estudios especializados, con base del CNPV 2018
</t>
  </si>
  <si>
    <t>Se culminaron las estimaciones del cambio demográfico en el periodo 1985-2018 en los componentes de fecundidad , mortalidad y migración a partir de lo cual se obtuvieron las retroproyecciones de población en el mismo periodo a nivel departamental, desagregando a nivel municipal por métodos matemáticos.  A nivel nacional esta serie se obtuvo para el periodo 1950-2018. Actualmente se realiza el proceso de evaluación y empalme de series para el cierre final de la actividad.</t>
  </si>
  <si>
    <t>Desde la DCD se avanzó en la actualización de la metodologia de Censo Habitantes de la Calle, de acuerdo a las plantilla definida por DIRPEN . Igualmente se actulizó el manual operativo para el año 2020.
Se actualizarón e mprimieron , formularios, manuales, instructivos, formatos y demás piezas necesarias  para la realización del CHC en los municipios programados
En el marco de la ley 1641/2013, se  han realizado  mesas de trabajo interintitucionales con la alcaldía de  Florencia y Villavicencio. Actualmente se están relizando acercamientos con las alcaldias del resto de  municipios para desarrollar esta actividad, con el fin de dar inicio al opertivo de recolección en los municipios donde se realizará la operación censal.</t>
  </si>
  <si>
    <t>Se entrega la documentación correspondiente a la encuesta de la ENHAB  a la Gobernación, quien definira la fecha de publicación de los resultados finales en la página web</t>
  </si>
  <si>
    <t>Se concluyó la actualización del documento con la metodología de emparejamiento en un 100% y se terminó la fase de integración de los 29 registros administrativos que conforman el REBP 2020</t>
  </si>
  <si>
    <t>Se avanzó en el proceso de elaboración de indicadores de calidad e indicadores propuestas.</t>
  </si>
  <si>
    <t>Se avanzó en la matriz de comparación  de variables y conceptos técnicos de REBP.
Se avanzó en la consolidación de documentos internacionales que se revisarán, para crear el documento de experiencias en el proceso de transición censos tradicionales a censos basados en registros.</t>
  </si>
  <si>
    <t>El equipo técnico se ha concentrado en la realización de estimaciones de migración interna, de acuerdo con la información de las fuentes disponibles. En este sentido, esta meta esta iniciando avances en la revisión de referentes técnicos para la preparación del proyecto.</t>
  </si>
  <si>
    <t>El Grupo Interno de Trabajo de Proyecciones de Población y Análisis Demográfico ha realizado durante el III trimestre de 2020 la revisión bibliográfica de referentes técnicos</t>
  </si>
  <si>
    <t>En el marco de las actividades suscritas en el plan de acción de la comisión intersectorial para el 2020, en cabeza del DANE se ha logrado avanzar en tres líneas importante que beneficiaran la calidad y cobertura de las estadísticas vitales:
1. Disposición de las bases de Registro civil de nacimientos y defunción para la identificación y recuperación que hechos vitales que son captados por el registro civil y no por el sector salud, fuente de información de la producción estadística de nacimientos y defunción
2. Disposición de las bases por parte de ICBF de los niños beneficiarios de programa de alimentación que no reportan documentos de identificación en los grupos étnicos, lo cual permitirá identificar geográficamente las zonas con mayor subregistro de los nacimientos y que impactará en la cobertura de la información 
3. Avanzar en un piloto en los departamentos de Nariño y Cauca en la generación del certificado antecedente para el registro civil desde el aplicativo RUAF-ND el cual permitirá tener información con mayor oportunidad y calidad.</t>
  </si>
  <si>
    <t xml:space="preserve">En el tercer trimestre fue posible realizar otro cruce de información y de evaluar el grado de avance en la recuperación de hechos vitales reportados en cruces anteriores. En el IV trimestre se debera redoblar los esfuerzos para el seguimiento a la recuperación de hechos vitales, sin embargo, es importante aclarar que la competencia de la recuperación en territorio recae sobre el sector salud y su ente rector, el Ministerio de Salud. </t>
  </si>
  <si>
    <t xml:space="preserve">Se realizó reunión convocada por la consejería para las Regiones para avanzar en la identificación jurídica de las autoridades claniles como los idóneos en el reporte y notificación de los hechos vitales. Esta reunión se había concertado con la Registraduría Nacional del Estado Civil y Ministerio del Interior, no obstante, esta última entidad no se presentó o acudió a la convocatoria. Teniendo en cuenta que, aún se encuentra la restricción de movilidad y confinamiento generadas por la pandemia del Covid-19, es importante avanzar en este acuerdo, el cual ayudará a acotar los tiempos de implementación de la estrategia.
Estos subproductos se han reportado previamente a la dirección técnica y dirección general como seriamente afectados por la imposibilidad de desplazarse al territorio para adelantar las actividades relacionadas, debido a la emergencia sanitaria originada por la COVID-19. </t>
  </si>
  <si>
    <t>Se aprobó por parte de la Dirección General la selección de los expertos temáticos que conformarán el equipo evaluador de las operaciones de: Banco de la República, DAFP, SINCHI, Policía Nacional, INVEMAR, MinTic y un experto en proceso estadístico.
Se está avanzando en el proceso contractual con Minsalud, y Policía Nacional. Se firmó contrato con MinTic.
Se realizó la contratación de tres expertos estadísticos para las evaluaciones a desarrollar entre septiembre y diciembre. 
Se recibió confirmación por parte de CEPAL e INEGI para los expertos temáticos de 6 operaciones estadísticas del DANE. 
Se realizó la evaluación remota para las operaciones estadísticas:  Histórico de la Posición de Encaje y de los Pasivos Sujetos a Encaje (BR), Agregados Monetarios y Crediticios (BR), Encuesta de Convivencia y Seguridad Ciudadana (DANE), Medición del Desempeño Institucional (DAFP) y Estadísticas de la presión pesquera artesanal sobre el tamaño de las principales especies de peces de la ecorregión ciénaga grande de Santa Marta (INVEMAR).
Se desarrolló la etapa documental para las siguientes operaciones estadísticas: Estadísticas de Monitoreo de la Cobertura de la Tierra de la Amazonía Colombiana (SINCHI) y Deuda Externa (BR)
Se entregaron los planes de evaluación para las siguientes operaciones estadísticas: Encuesta Ambiental Industrial, Financiación de Vivienda, Encuesta Mensual Manufacturera con Enfoque Territorial, Encuesta Trimestral sobre la situación del Crédito en Colombia.
Se llevó a cabo Comité de Certificación en donde se generó decisión para las siguientes operaciones estadísticas:
1. Agregados Monetarios y Crediticios
2. Histórico de la Posición de Encaje y de los pasivos sujetos a encaje (diarios)
3. ENSIN 2015</t>
  </si>
  <si>
    <t>Se realizaron los informes de rol: estadístico, proceso estadístico,temático y final de evaluación para las siguientes operaciones estadísticas: 
Histórico de la Posición de Encaje y de los Pasivos sujetos a encaje del Banco de la República.
Agregados Monetarios y Crediticios del Banco de la República
Encuesta de Convivencia y Seguridad Ciudadana del DANE</t>
  </si>
  <si>
    <t xml:space="preserve">En el marco del esquema de evaluación y certificación de la calidad estadística, el GIT Calidad Estadística adelanta el Seguimiento de los Planes de Mejoramiento (Correcciones y Acciones Correctivas) resultado de las Evaluaciones de la Calidad de las operaciones estadísticas evaluadas en las vigencias 2018 y 2019, de acuerdo con las decisiones del Comité de Certificación, para tal fin las entidades del SEN con procesos estadísticos certificados presentan el resultado de su ejercicio de autoevaluación un año posterior a la fecha de certificación, incluyendo entre otros aspectos la implementación de mejoras en la producción estadística.  
Para las operaciones estadísticas certificadas en el año 2018: 
-Se remitieron requerimientos para reporte de avance y evidencias para culminar el seguimiento (EAC, EDUC, ECG, CEED, EC, ICTC e IPC). 
-Se desarrolló la revisión de evidencias para cerrar las no conformidades de acuerdo con las respuestas de los responsables de las operaciones estadísticas. 
-Se llevaron a cabo mesas de trabajo para fortalecer el reporte de evidencias, con la participación de funcionarios del GIT Temática Construcción. 
Para las operaciones estadística certificadas en la vigencia 2019: 
-Se remitieron requerimientos para reporte de avance y evidencias (operaciones estadísticas EDI/EDID, EAM, ELIC, ICES, ZF, EXPO, IMPO) 
-Se desarrolló la revisión de evidencias para cerrar las no conformidades de acuerdo con las respuestas de los responsables de las operaciones estadísticas. 
La macro que contiene el Diagnóstico de los Planes de Mejoramiento resultado de la Evaluación de la Calidad Estadística se alimentó de acuerdo con los reportes de cumplimiento de los planes de mejoramiento por parte de los responsables de las operaciones estadísticas EAC, EDUC, EC, ECG, CEED, EC, IPC, ZF e IMPO y con el seguimiento por parte del GIT Calidad Estadística. 
Se diseñó presentación para el comité técnico de la entidad, incluyendo resultados del seguimiento de las Evaluaciones de la Calidad Estadística de las operaciones estadísticas del DANE con corte a 20 de agosto de 2020 incluyendo la descripción de las estrategias del plan de intervención que se adelanta para el fortalecimiento de las operaciones estadísticas del DANE. 
Se construyeron presentaciones dirigidas a la Dirección General correspondiente a los resultados del seguimiento a los planes de mejoramiento generados de las Evaluaciones de la Calidad para las operaciones estadísticas del DANE, con corte a 15 de agosto y 15 de septiembre de 2020, generando alertas sobre los resultados del seguimiento. 
Se realizó correlativa de las acciones generadas de las evaluaciones de la calidad estadística suscritas ante la Oficina de Control Interno con respecto a las suscritas ante el GIT Calidad Estadística en el Formato de Declaración de No Conformidades para las operaciones estadísticas MTA, SIPSAA y MTA, revisando evidencias reportadas por los responsables de la operación estadística a la Oficina de Control Interno. 
</t>
  </si>
  <si>
    <t>Se realizó la suscripción del convenio interadministrativo con FONTUR
Se realizó el Plan de Trabajo para el desarrollo de la revisión sistémica que ya fué aprobado por el Ministerio de Comercio y el FONTUR
Se desarrolló la convocatoria y selección de cada uno de los roles que conforman el equipo de revisiones sistémicas.​
Se estableció contacto con los SITUR para la actualización del Directorio por medio telefónico y correo electrónico, como parte de la estrategia de sensibilización contemplada en el plan de trabajo.​
Desarrollo de los formularios web para ser diligenciados en línea.​</t>
  </si>
  <si>
    <t>Entrega al Ministerio de Comercio y a FONTUR de los formularios diseñados para recibir observaciones y propuestas de ajuste.​
Mesas de trabajo para ajustes de los formularios de las dimensiones del SITUR CITUR de acuerdo con los comentarios del Ministerio de Comercio.​</t>
  </si>
  <si>
    <t xml:space="preserve">Ejercicio de contextualización con los responsables de la operación estadística Censo de Edificaciones, en la cual se socializaron los aspectos generales de la operación y el problema identificado.​
Prueba de escritorio y ajustes por parte del equipo DIRPEN, al formato de reporte del problema.​
Solicitud del diligenciamiento del formato de reporte del problema por parte de los responsables de la operación estadística Censo de Edificaciones . Los resultados se obtendrán en la segunda semana de octubre.​
</t>
  </si>
  <si>
    <t>Culminación de la fase de construcción del formato de apoyo para la selección e identificación de las rutas de investigación, con base en el lineamiento del proceso estadístico, teniendo en cuenta las entradas y salidas de cada uno de los subprocesos.​
Culminación de la fase de construcción del formato de acopio de evidencias, que se someterá a prueba de escritorio durante la primera semana de octubre.​
Avance en la formulación y consolidación de la batería de preguntas que alimentan la herramienta de análisis, para orientar a los expertos temáticos e investigadores a identificar las posibles causas del problema.​</t>
  </si>
  <si>
    <t>Se preparó el Informe Global con la evaluación a los comentarios y observaciones presentadas al proyecto de Resolución "Por la cual se regula el funcionamiento de los Comités Estadísticos Sectoriales" y se ajusto dicha resolución y se remitio a los directores tecnicas. se tiene la versión final de la resolución para la firma del señor director</t>
  </si>
  <si>
    <t xml:space="preserve">Se han desarrollado las siguientes reuniones de las salas especializadas,en las cuales se revisaron las líneas o proyectos a trabajar en el 2020 y en el 2021:
- Sala especializada para la modernización técnologica: 3 reuniones
- Sala especializada de salud: 3 reuniones
-Sala especializada de gobierno: 4 reuniones
- Sala especializada geografia: 3 reniones
- Sala especializada economía: 4 reuniones
De igual manera, se ha continuado en el trabajo con la mesa sectoriales realizando de Economía circular , Educación, Agropecuario, Turismo, Minero y Economía naranja. en esta se ha avanzado en la revsión de la demandas de la información, inventarios de oferta e indicadores productido. para el caso de la mesa agropecuaria se ha avanzado en el Plan estadístico sectorial. 
</t>
  </si>
  <si>
    <t xml:space="preserve">En la página web de la entidad el proyecto de Resolución “ por la cual se actualiza el Plan Estadístico Nacional”  entre el 24 de julio al 07 de agosto de 2020 y el documento denominado “Actualización Plan Estadístico Nacional 2020 - 2022” entre 24 de julio al 07 de agosto de 2020, para comentarios y observaciones de los ciudadanos y grupos de interés.
De igual manera se remitio a los expertos del CASEN para su realimentación en el mes de Julio. </t>
  </si>
  <si>
    <t>Se remitio Carta por parte del Director del DANE a la Sala general del CASEN para la apobración del PEN. Se espera publicar el mismo en el mes de octubre</t>
  </si>
  <si>
    <t>Recolección de la información de los usuarios de las 35 entidades territoriales (32 capitales de departamento y 3 departamentos de caterogria especial) y consolidación de información recolectada por pagina web de las entidades mencionadas.</t>
  </si>
  <si>
    <t>Se realizó las revisión de las preguntas de la política incluidas en el FURAG, de esta forma se paso para medir la política de
2020: 19 preguntas propias y 16 preguntas de otras políticas
2021: 20 preguntas propias y 15 de otras políticas</t>
  </si>
  <si>
    <t xml:space="preserve">Se realizó el diagnostico de la implementación de la políticas de gestión de información tanto para entidades del orden nacional como territorial </t>
  </si>
  <si>
    <t xml:space="preserve">En la plataforma de aprendanet estan los cursos de Planifcación estadísticas y diseño de indicadores.
Se cuenta con las plantillas que soporta el desarrollo de los otros tres cursos
Se tiene el guión del módulo 1 del curso de lineamietos y se esta trabajando con base a esta inforamación se esta trabajando en el diseño y maquetación
En el curso de fortalecimiento de RRAA se tiene el contenido de los técnicos para el desarrollo de 3 de.los 4 módulos para los cuales ya se esta avanzando en su diseño y maquetació.
</t>
  </si>
  <si>
    <t>En el marco de una de las herramientas contempladas dentro del "Programa de fotalecimiento Estadistico Territorial", correpondiente a las asistencias técnicas en la formulación de Planes Estadisticos, se realizaron las siguientes actividades:
 i) Asesorias técnicas mediante plataforma teams, a las Alcaldia de Pereira y Mosquera en temas inherentes a las dos primeras subfases para la actualización del PET.
  ii) Elaboración y gestión de un convenio interadminsitrativo con la Alcaldia de Monteria, para la formulación del Plan Estadistico y el autodiagnóstico del registro adminsitrativo SISBEN.</t>
  </si>
  <si>
    <t>El GIT de Prospectiva y  Análisis de Datos realiza la publicación periódica de contenido y noticias. Los ajustes habituales realizados en la página corresponden a la publicación del noticias, el indicador del mes, también todos aquellos ajustes relacionados con navegabilidad identificados así como los ajuste de diseño para navegación en dispositivos móviles.</t>
  </si>
  <si>
    <t>Entre julio y septiembre se realizan las labores requeridas para el desarrollo del sistema de consulta de clasificaciones CIIU Rev 4.  En este trabajo se realiza trabajo activo y validación de producto requerido con el GIT de Regulación Estadística.  Con corte a septiembre el sistema de gestión y consulta de clasificaciones se encuentra diseñado y cargado en ambiente de pruebas.</t>
  </si>
  <si>
    <t>El desarrollo informático arranca en el mes de octubre.</t>
  </si>
  <si>
    <t>El GIT de Prospectiva y  Análisis de Datos en el tercer trimestre continua con el trabajo de caracterización de los registros administrativos realizados con la Superintendencia de Servicios Públicos (tres registros) la superintendencia de Notariado y Registro (1 registro) y la Unidad Administrativa Especial del Servicio Publico de empleo (dos registros) y comienza con el diagnóstico de los registros del ICFES (dos registros).</t>
  </si>
  <si>
    <t>El GIT de Prospectiva y análisis de Datos,continua con el proceso de diagnóstico de los registros administrativos y sus bases de datos, estos son insumos necesarios para la elaboración del plan de fortalecimiento.</t>
  </si>
  <si>
    <t>El DANE en el primer semestre quedan firmados los convenios interadministrativos con dos entidades para el diagnóstico y fortalecimiento de sus registros administrativos, en estos convenios el GIT de Prospectiva y Análisis de Datos tiene garantizado el flujo de información para realizar los diagnósticos de sus Registros Administrativos.  Los convenio fueron establecidos con la superintendencia de Notariado y Registro y la Unidad Administrativa Especial del Servicio Público de Empleo.  Adicionalmente para el trabajo con la Superintendencia de Servicios Públicos domiciliarios contamos con convenio firmado en 2019 y con el ICFES, acuerdo de confidencialidad el cual garantiza el flujo de información.</t>
  </si>
  <si>
    <t>Se realizaron las capacitaciones programadas en el plan de socialización</t>
  </si>
  <si>
    <t>Se realizaron los talleres de acompañamiento previstos en el plan de intervención, se brindó acompañamiento en estándares estadísticos DDI y DC</t>
  </si>
  <si>
    <t>Se entregó a la OAJ la documentación luego de surtir todas las etapas</t>
  </si>
  <si>
    <t>En el trimestre se cerró 1 clasificación para un total de 4 clasificaciones, de las que quedan 1 está en paso a consulta pública y 1 en validación de expertos y empresarios</t>
  </si>
  <si>
    <t>En el trimestre se culminaron 11 documentos para un total a la fecha de 21 documentos, de estos 3 están pndientes de ser publicados por ajustes de estilo</t>
  </si>
  <si>
    <t>En el trimestre se elaboraron y publicaron 5 correlativas para un total de 13 correlativas de las temáticas económica y ambiental</t>
  </si>
  <si>
    <t>El GIT de Prospectiva y Análisis de Datos a tercer trimestre realiza presentaciones periódicas de los avances en los proyectos abordados a partir de las cuales se realizan ajustes y acatan recomendaciones.</t>
  </si>
  <si>
    <t>En el tercer trimestre se logró avanzar en los procesos de soporte para la evaluación de las operaciones estadísticas, así como en los procesos propios de la evaluación de la calidad de las operaciones definidas en el Plan Anual de Evaluación. Se avanzó en la gestión con las entidades del SEN y con los temáticos del DANE, responsables de la producción estadística, para definir y concertar las fechas de los procesos de evaluación.  
Con la evaluación de la calidad de las operaciones estadísticas del DANE se contribuye al objetivo estratégico del Plan Estratégico Institucional de: "Asegurar la calidad estadística en procesos y resultados", teniendo en cuenta que se identifica el nivel de cumplimiento de los atributos de la calidad establecidos en la NTC PE 1000. Asimismo, se ha continuado en el seguimiento de los planes de mejoramiento de las operaciones estadísticas evaluadas durante las vigencias 2018 y 2019, lo cual contribuye a la mejora continua del proceso de producción estadística..</t>
  </si>
  <si>
    <t xml:space="preserve">En el tercer trimestre se avanzó en la implementación y pruebas piloto de los tres instrumentos definidos en el Marco de Aseguramiento de la Calidad: para autoevaluaciones se cuenta con la lista de chequeo de la Fase Detección y Análisis de Necesidades así como la propuesta de la lista de chequeo para la fase de Diseño, en el instrumento de revisiones focalizadas se inció la prueba de la conceptualización con el Censo de Edificaciones a través del Formulario de Identificación del Problema y para revisiones sitemámicas se suscribió el convenio con el Ministerio de Comercio y  se encuentra en marcha la implementación de esta herramienta en el marco del esquema CITUR SITUR.  
Con el avance en la implementación de los instrumentos del Marco de Aseguramiento de la Calidad, se contribuye al objetivo estratégico del Plan Estratégico Institucional de: "Asegurar la calidad estadística en procesos y resultados", teniendo en cuenta que se identifica el nivel de cumplimiento de los atributos de la calidad a diferentes niveles de especificidad. </t>
  </si>
  <si>
    <t>La Dirpen preparo la Resolución  Por la cual se regula el funcionamiento de los Comités Estadísticos Sectoriales, se espera que en Octubre esta sea firmada por el Señor Director. Por otra parte se han desarrollado reuninoes en la diferentes salas especializadas con el fin de avanzar en las líneas de investiación a trabajar en el 2020; así mismo se han avanzando en algunas mesas sectoriales.</t>
  </si>
  <si>
    <t>Se presentó al SEN y al CASEN el Documento del Plan Estadístico Nacional (PEN) 2020 — 2022, se obtuvo realimentación del mismo. Se realizaron los ajustes a este de acuerdo a los comentarios recibidos. Y se hizo la presentación formal de PEN a la Sala General del PEN, en cumplimiento del Decreto 2404 de 2019</t>
  </si>
  <si>
    <t xml:space="preserve">Recolección de la información de los usuarios de las 35 entidades territoriales  y consolidación de información recolectada por pagina web </t>
  </si>
  <si>
    <t>Se realizó la actulización de las preguntas para la medición de la política de gestión de informacón estadística, de acuerdo a las indicaciones dadas por el DAFP y se realizo el Documento diagnostico de la implementación esta política.</t>
  </si>
  <si>
    <t>Cursos virtuales de Planificación y diseño de indicadores finalizado, se ha avanzando en el curso de lineamientos del proceso estadístico y de fortaleciiento a RRAA. 
En el marco de programa de fortaleciiento estadístico territorial se ha dado asesorias a Pereia y Mosquera, tambien se ha avanzado en el convenio con Monteria</t>
  </si>
  <si>
    <t xml:space="preserve">El GIT de Prospectiva y Análisis de Datos en el tercer trimestre de 2020: 
• Realiza actividades de mantenimiento y soporte de los sistemas de operaciones estadísticas y de Registros Administrativos desarrollados, en esta tarea realiza validación y prueba permanente con el GIT de planificación estadística de las funcionalidades propias de estos sistemas para que den cuenta de las necesidades de los miembros del SEN.
• Adelanta el desarrollo del sistema de gestión y consulta de clasificaciones el cual queda montado en servidor de pruebas: http://clasificaciones-dev.dane.gov.co/
• Realiza la publicación periódica de contenido y noticias. En el tercer trimestre continua la actualización permanentemente las secciones de: noticias, contenidos, eventos e indicador del mes y demás contenido requerido para publicación por parte de la Dirección Técnica. En igual forma se realizan los justes de navegabilidad identificados, así como los ajustes de diseño responsive para navegación en dispositivos móviles.
El avance en estos productos aporta en forma indirecta a la estrategia de Cambio Cultural ya que con el mantenimiento del portal SEN y los desarrollos informáticos que se están adelantando generan una mayor disponibilidad y transparencia a los miembros del SEN, no solo de los inventarios de operaciones estadísticas y registros administrativos que requiere la entidad, sino de todos los lineamientos que DIRPEN está generando para una mayor coordinación entre entidades.
</t>
  </si>
  <si>
    <t xml:space="preserve">El GIT de Prospectiva y Análisis de Datos, en el tercer trimestre de 2020, continua con el trabajo de caracterización de seis de los ocho registros priorizados, los cuales se vienen trabajando con las siguientes entidades: Superintendencia de Servicios Públicos, Superintendencia de Notariado y Registro y la Unidad Administrativa Especial del Servicio Público de Empleo.  A finales de septiembre se inicia el proceso de diagnóstico de dos registros administrativos del ICFES.
El avance en este producto aporta en forma directa a la estrategia de Gestión Pública Admirable.  Con el diagnóstico y fortalecimiento de los registros administrativos priorizados, se incrementa su potencial de aprovechamiento para fines estadísticos, ya que en el proceso se busca incrementar la calidad con que estos son generados por las entidades miembros del SEN
</t>
  </si>
  <si>
    <t>Se ha ejecutado el plan de capacitación y se ha brindado capacitación y acompañamiento requerido para la implementación de lineamientos, normas y estándares, en especial en 5 operaciones a evaluar</t>
  </si>
  <si>
    <t>Se han elaborado los documentos técnicos, lineamientos, normas y estándares previstos</t>
  </si>
  <si>
    <t xml:space="preserve">Subproducto en  gestión </t>
  </si>
  <si>
    <t xml:space="preserve">La Oficina de Sistemas durante el III semestre, a través de sus equipos de trabajo GIT Sistemas de Información Técnica y GIT Plataforma Tecnológica, revisó  el cronograma 2020 - 2025 que detalla las actividades de mantenimiento y renovación de las plataformas tecnológicas para este periodo de tiempo, esta revisión se hace en el marco  de los cambios de la entidad, los requerimientos tecnológicos de la Entidad, la proyección presupuestal de la Oficina y el Plan Estratégico de Tecnologías de Información (PETI). </t>
  </si>
  <si>
    <t>La Oficina de Sistemas durante el III semestre, a través de sus equipos de trabajo GIT Sistemas de Información Técnica y GIT Plataforma Tecnológica, revisó  el cronograma 2020 - 2025 que detalla las actividades de mantenimiento y renovación de las plataformas tecnológicas para este periodo de tiempo, esta revisión se hace en el marco  de los cambios de la entidad, los requerimientos tecnológicos de la Entidad, la proyección presupuestal de la Oficina y el Plan Estratégico de Tecnologías de Información (PETI). Además la Oficina de Sistemas en cumplimiento de las actividades del MSPI  participó en la elaboración de los documentos preliminares fundamentales en el tema de la gestión de  Datos Personales de la entidad.</t>
  </si>
  <si>
    <t>La Oficina de Sistemas, a través de sus equipos de trabajo, durante el III semestre, revisó el Acuerdo de Nivel de Servicio, para el desarrollo, soporte y mantenimiento de los aplicativos de las Operaciones Estadísticas de la Entidad, que contiene las características principales de este servicio, los KPI y las responsabilidades y compromisos de las partes, con el objetivo de mejorar la prestación del servicio mencionado.
 Además, en el marco de desarrollo del Plan Estratégico de Tecnologías de la Información (PETI) 2019-2022, la Oficina de Sistemas en articulación con Secretaría General adquirió y se encuentra en proceso de implementación de la solución tecnológica, que será la base del nuevo Sistema de Información de Gestión de Talento Humano. Esta adquisición responde a la necesidad que tenía la Entidad de actualizar el aplicativo de nómina que existía.   
 Los temas de Censo Económicos se activaron, el equipo encargado  desarrolló el aplicativo de conteo  ;;;;;;</t>
  </si>
  <si>
    <t xml:space="preserve">La Oficina de Sistemas, a través de su equipo de trabajo, durante el III trimestre, elaboró documento preliminar del procedimiento soportar servicios tecnológicos, para fortalecer la prestación de estos servicios a los usuarios de la Entidad.
 Se adjudicó y se formalizó el contrato de subasta inversa para la renovación de servidores, actualmente se encuentra en etapa de alistamiento, que fortalecerán la infraestructura de servidores de la Entidad. Por otra parte, el equipo de adquisición tecnológica adelantó los estudios de mercado y estudios previos  para la renovación de computadores de la entidad.
El equipo de trabajo de plataforma tecnológica elaboró el documento preliminar de inventario de Software para garantizar la administración de este componente. </t>
  </si>
  <si>
    <t xml:space="preserve">La Oficina de Sistemas, a través de su equipo de trabajo, plataforma tecnológica durante el III trimestre, desarrollo capacitación dirigida a los usuarios de los Servicios Tecnológicos de la Entidad, relacionada con las funcionalidades de la nueva herramienta de GLPI, proyecto del PETI, que permitirá mejorar la gestión en los servicios TI de la Entidad. Además, elaboró el Manual GLPI y el borrador de  la guía servicios TI para los usuarios de los servicios TI de la Entidad. </t>
  </si>
  <si>
    <t xml:space="preserve">
-	Ajustes al cronograma del Plan de Acción de la Política de Prevención del Daño Antijurídico DANE/FONDANE 2020 – 2021.
-	Divulgación y sensibilización del material pedagógico y didáctico sobre del Manual de Supervisión.
-	Solicitud de ajuste en la fecha de cierre del subproducto y cambio en la redacción del mismo, se cambio por “Ejecución de los mecanismos de la política de prevención del daño antijurídico (plan de acción PPDA) definidos para la vigencia 2020.”
-	Sobre el mecanismo de “creación e implementación de una   herramienta informática para liquidación de pagos de sentencias por parte del Área de Gestión Humana” se adelantaron reuniones en las que las áreas involucradas.</t>
  </si>
  <si>
    <t>Mediante radicado No. 20202100222421 se remite a la Secretaria Jurídica del Departamento Administrativo de la Presidencia de la República – DAPRE, el Proyecto de Ley “Por la cual se expiden disposiciones sobre las estadísticas oficiales en el país”,</t>
  </si>
  <si>
    <t>Desarrollo de la sección de la guía de operaciones estadísticas en la web del DANE. Información ubicada en la sección de Servicios al ciudadano Transparencia y acceso a la información pública Normatividad Guía Normativa de operaciones estadísticas DANE, ubicado en la pàgina web de la entidad en la siguiente ruta
https://www.dane.gov.co/index.php/acerca-del-dane/informacion-institucional/normatividad/guia-normativa-de-operaciones-estadisticas-dane</t>
  </si>
  <si>
    <t>Actualización y publicación en la Biblioteca Jurídica virtual de la normatividad expedida durante el primer semestre 2020</t>
  </si>
  <si>
    <t xml:space="preserve">Desarrollo del 3 mesas de apoyo contractual con aspectos relacionado con el Censo Económico, en las  siguientes fechas:
30 de julio, 27 de agosto y 27 de septiembre. Temas tratados
Informe de la gestión de convenios y contratos interadministrativos. OAJ
Escenarios  contratación personal y  transporte. Censo Económico 
Presentación  de lo planteado en la sesión virtual del Comité Directivo del 10 de julio  de 2020 en lo relacionado con convenios. Oficina de Sistemas   
Uso de datos preliminares y línea base de unidades económicas como base de referencia para el cálculo de los elementos operativos y el desarrollo de los procesos de adquisición de bienes y servicios, a cargo del Equipo de Censo Económico 
Socialización de formatos actualizados en isolución
Formato de Estudios Previos_ Contratación directa DANE-FONDANE: GCO-040-PDT-010-f-001 
Formato de propuesta técnico – económica: GCO-040-PDT-010-f-002 
Formato de control de ingreso de documentos al expediente: GCO-040-PDT-010-f-003
Normatividad para el suministro de información y enfoque diferencial, a cargo del Equipo de Censo Económico </t>
  </si>
  <si>
    <t>La Oficina Asesora Jurídica durante el tercer  trimestre 2020 realizó las siguientes gestiones con respecto a la meta:
-	Ajustes al cronograma del Plan de Acción de la Política de Prevención del Daño Antijurídico DANE/FONDANE 2020 – 2021.
-	Divulgación y sensibilización del material pedagógico y didáctico sobre del Manual de Supervisión.
-	Solicitud de ajuste en la fecha de cierre del subproducto y cambio en la redacción del mismo, se cambio por “Ejecución de los mecanismos de la política de prevención del daño antijurídico (plan de acción PPDA) definidos para la vigencia 2020.”
-	Sobre el mecanismo de “creación e implementación de una   herramienta informática para liquidación de pagos de sentencias por parte del Área de Gestión Humana” se adelantaron reuniones en las que las áreas involucradas.</t>
  </si>
  <si>
    <t xml:space="preserve">La Oficina Asesora Jurídica durante el tercer  trimestre 2020 realizó las siguientes gestiones con respecto a la meta:
El Proyecto de Ley fue remitido a la Secretaría Jurídica de la Presidencia de la República, junto con los anexos.
Según la Directiva Presidencial No. 06 de 2018, el tiempo de revisión del Proyecto de Ley en la Presidencia es de 20 días hábiles contados desde su envío, teniendo en cuenta que está compuesto por 62 artículos.
Una vez el Proyecto de Ley cuente con concepto favorable de Presidencia, se podrá proceder a realizar la interlocución con el Ministerio del Interior para la radicación del Proyecto en el Congreso de la República.
</t>
  </si>
  <si>
    <t>El total de los subproductos asociados a la meta se cumplen al 100 % durante este trimestre. Se realizarón las siguientes actividades:
Actualización de la normatividad expedida durante el año 2019.
Desarrollo de la sección de la guía de operaciones estadísticas en la web del DANE. Información ubicada en la sección de Servicios al ciudadano Transparencia y acceso a la información pública  Normatividad Guía Normativa de operaciones estadísticas DANE. 
Actualización de la normatividad expedida durante el primer semestre 2020.</t>
  </si>
  <si>
    <t>La union temporal universidad de los andes y econometria deben entregar en el mes de octubre el cuarto producto sobre el diagnostico y uso de registros administrativos en el censo economico 2021</t>
  </si>
  <si>
    <t>El análisis realizados en cada uno de los sectores economicos permite establecer los registro admistrativo necesarios para el fortalecimiento del directorio en el marco del censo economico 2021.</t>
  </si>
  <si>
    <t>El análisis realizado en cada uno de los sectores economicos permite establecer los indicadores necesarios para el fortalecimiento del directorio en el marco del censo economico 2021.</t>
  </si>
  <si>
    <t>Se ha gestionado el registro administrativo RUNT con el ministerio de transporte pero a la fecha no se ha tenido respuesta.</t>
  </si>
  <si>
    <t>Se entrega los cuadro de salida solitados por la OCDE sobre demografía empresarial</t>
  </si>
  <si>
    <t>Se ajusta la metodología para la entrega de resultados del 2020</t>
  </si>
  <si>
    <t>Se generó la versión final del formulario de rediseño, luego de ajustar un flujo de ocupados y uno de micronegocios.
El diseño del análisis para las pruebas fue actualizado e incorporado al documento metodológico, enviado para revisión.</t>
  </si>
  <si>
    <t xml:space="preserve"> Se terminaron de ajustar los tratamientos y especificaciones de consistencia luego de ajustar los flujos de ocupados y de micronegocio, como producto de la prueba piloto. El diseño del análisis para las pruebas fue actualizado e incorporado al documento metodológico, enviado para revisión.</t>
  </si>
  <si>
    <t>No se han comenzado los diseños para la prueba paralelo debido a que la situación asociada al COVID - 19 retrasó las pruebas piloto y experimentales y, por consiguiente, también esta prueba.</t>
  </si>
  <si>
    <t>Se realizó la prueba piloto de la recolección de precios de los 561 artículos del deflactor, se diseñó encuesta de lugares de compra para el fortalecimiento para encontrar proveedores de artículos muy especializados y para el fortalecimiento de las fuentes para los principales insumos de obras civiles; se construyó manual de procesos productivos para apoyar los procesos de temática del IPOC y la recolección del avance físico de obras civiles; se realizó el sondeo, se presentaron resultados y se entregaron las tipologías de suspensión de obras civiles que se integraron como novedades en los procesos operativos de la construcción del IPOC.</t>
  </si>
  <si>
    <t>Se construyo el deflactor con  la metodologia tipo Laspeyres encadenado a partir de ponderaciones de ingresos actualizadas para representar los que realmente tuvieron ingresos por alojamiento efectivo, lo anterior para representar las mejores variaciones de precios en los meses afectados por la pandemia COVID 19. se calcularon las medidas de volumen a partir de este deflactor publicadas el 13 de Julio de 2020.</t>
  </si>
  <si>
    <t>Se realizó la prueba piloto con el forumlario estructural con lo que se pudo definir productos ideales y los articulos nivel flexible para el seguimiento de precios de los servicios de telecomunicaciones, se realzaron ajustes metodologicos a partir de las observaciones de los asesores del DANE.</t>
  </si>
  <si>
    <t>Se compila la información para la construcción de los deflacrtores, de acuerducto, energia electrica y gas natural minero y distribuido, y se construye el deflacrtor para acueducto.</t>
  </si>
  <si>
    <t>Se documentan los procesos de diseño y construcción del deflaxctor IPOC.</t>
  </si>
  <si>
    <t>El Marco Muestral ( georreferenciado)</t>
  </si>
  <si>
    <t>Recuperando datos. Espere unos segundos e intente cortar o copiar de nuevo.</t>
  </si>
  <si>
    <t>Se han  aprobado en el SDI 15 metodologias y 19 se encuentran en borrador.</t>
  </si>
  <si>
    <t>Se han aprobado en el SDI 23 fichas metodologicas, 17 se encuentran en borrador y 2 en proceso de revisión.</t>
  </si>
  <si>
    <t>Finalizó el proceso de desarrollo de la automatización del calculo del deflactor de alojamiento.</t>
  </si>
  <si>
    <t xml:space="preserve">Las preguntas relacionadas con identidad sexual para el cumplimiento del diseño de protocolo de investigación fueron incorporadas en la versión actualizada del Manual de recolección y conceptos básicos. </t>
  </si>
  <si>
    <t>Las preguntas relacionadas con identidad sexual fueron recolectadas en la prueba piloto y se encuentan en la base de datos correspondiente (agosto de 2020).</t>
  </si>
  <si>
    <t>Se realizó la publicación de resultados dela ECV con los indicadores solictados por la Dirección General.
SE elaboró documento con listado de indicadores para la realización de Storytelling de calidad de calidad de vida de los colombianos</t>
  </si>
  <si>
    <t>Se realizó la programación del modelo y se análizaron los primeros resultados</t>
  </si>
  <si>
    <t>Se hizo necesario participar en varias mesas de trabajo con la SNR (en el marco del comité de seguimento al Convenio DANE-SNR que permitió acceder a la base de datos), con el fin de identificar las particularidades de la base de datos y errores de registro. Se han realizado mesas de trabajo con el area de Infraestructura y Dirección DANE</t>
  </si>
  <si>
    <t>Se generaron resultados parciales con la información disponible. Sin embargo y en desarrollo del trabajo de diseño, se ha evidenciado la ausencia de información relevante dentro de la medición</t>
  </si>
  <si>
    <t xml:space="preserve">El grupo de censo economico QUÉ: realizó la gestion de solitud de registros administrativo para el sector construcción y transporte esto fue realizado en el mes de agosto y septiembre. 
</t>
  </si>
  <si>
    <t xml:space="preserve">El grupo de demografia empreserial junto con el equipo de la DEST  comprtieron la metodologia para la elaboración de los indicadores de demografia empresarial y se dieron los primeros resulatados del indicador de empresas activas, esto se realizó en los mes de septiembre. 
</t>
  </si>
  <si>
    <t xml:space="preserve">
"El GIT Temática Mercado Laboral generó la versión final del formulario de rediseño el 08-09-2020, luego de ajustar un flujo de ocupados y uno de micronegocios. Igualmente, terminó de ajustar los tratamientos y especificaciones de consistencia el 18-09-2020, como producto de la prueba piloto.
El diseño del análisis fue actualizado e incorporado al documento metodológico versión de fecha 22-09-2020, enviado para revisión.
Se retrasó el inicio de los diseños de la prueba paralelo debido a la situación asociada al COVID - 19, lo que tiene una fecha estimada para el 03-11-2020.
"</t>
  </si>
  <si>
    <t xml:space="preserve"> El grupo de trabajo de deflactores realizó las actividades correspondientes al manual de especificaciones de procesos productivos entregado el 15 de septiembre de 2020, llevo a cabo el sondeo de tipologías de suspensión de obras civiles entregado en agosto de 2020, realizó seguimiento al operativo de precios en los meses de agosto y septiembre de 2020, además de la construcción del deflactor de alojamiento entregado para publicación el 13 de Julio de 2020, la prueba piloto de recolección de información estructural de movistar recolectada entre el 01 de Julio y el 30 de septiembre, los cálculos del deflactor de acueducto y el informe de deflactores realizados en agosto y septiembre de 2020."
</t>
  </si>
  <si>
    <t xml:space="preserve">
 El Marco Muestral basado en el Censo Nacional de Población y Vivienda 2018 (CNPV)  fue entregado por la DIG y se encuentra disponible en un servidor referenciado.                                                          Las muestras  seleccionadas del Marco  basado en el CNPV 2018 fueron envidas a Logistica e iniciaron operativo en campo en: ENUT -septiembre, ENTIC -octubre, ECV - agosto, ECC -agosto , ECSC  agosto, EGIT - julio, Encuesta de Pulso Social a hogares - julio y el Diseño Experimental del rediseño de la GEIH -septiembre</t>
  </si>
  <si>
    <t xml:space="preserve">La Dirección Técnica del DIMPE realizó la actualización documental de 39 documentos en estado aprobado en el SDI , 36 documentos se encuentran en estado borrador y  2 en estado de revisión, segun el reporte emitido para el III trimestre 2020
</t>
  </si>
  <si>
    <t xml:space="preserve">" El grupo de deflactores, el equipo Tématico de servidios  y el apoyo de dirección técnica realizó 2  reuniones : 6 julio y30 julio. 
Durante las reuniones se evidencio el estado del  proceso de recolección por parte de losgistica, y mas aun el proceso de imputacion de imformación debido a el periodo de pandemia, lo cual es fundamental el el calculo del deflactor. Adicionalmente en le trasncurso y al finalizar los encuentros se pudo decidir y elegir el deflactor que se usaría en la publicación, bajo ciertos creiterios que fueron adiministrados por Dora Sánchez asesora de dirección. EN conclusión se decide por el deflactor tipo Laspeyres. (100%)
Finalmente se definen las as salidas principales del  que se esperan delalgoritmo:  archivos .xlsx con los indices y variaciones para el año 2019, cálculo de participaciones y contribuciones a nivel de establecimiento y hotel y la generación de tablas comparativas de los avlores nominales, el indice de habitaciones y de camas.​  
Producto: Se entregan los códigos base para el calculo del indice tipo laspeyres y se realiza una reunión de entrega y capacitación del programa en R el 28 de agosto y el 02 de septiembre. 100%
En el archivo Q1.xlsx se muestra las salidas par ael mes de agosot con la primera base de la EMA.
Las pruebas y resultado de la automatización se estan desarrollando y aun se estan implementando ajustes (50%)."
</t>
  </si>
  <si>
    <t xml:space="preserve">
"El GIT Temática Mercado Laboral generó una versión actualizada del Manual de recolección y conceptos básicos el 20-08-2020, incorporando las preguntas relacionadas con identidad sexual y el procedimiento para la recolección de estas preguntas.
Las preguntas relacionadas con identidad sexual fueron recolectadas por el personal operativo de la encuesta en la prueba piloto y se encuentan en la base de datos generada el 10-08-2020.
El análisis preliminar de resultados empezará la última semana de octubre."
</t>
  </si>
  <si>
    <t xml:space="preserve">
"El GIT Curso y Calidad De Vida, realizó el análisis de las dimensiones y variables a publicar y se defineiron los indicadores para generar storytelling de la calidad de vida de los colombianos
La base final de 2019, estaba en revisión para aprobación definitiva por partde de GIT y de Grupo diseños muestrales"
</t>
  </si>
  <si>
    <t>El GIT de precios participó activamente en cuatro reuniones con la SNR, en donde se expusieron los registros que no contaban las caracteristicas requeridas. Esto afecta la consecución del resultado debido a que los insumos (una parte relevante) no permiten definir con claridad el valor individual de la transacción necesaria para el cálculo del índice. De otro lado y con la información disponible se han calculado resultados preliminares, que sin embargo, no cuentan con la cobertura temática deseable. Los resultados se encuentran en la presentación adjunta</t>
  </si>
  <si>
    <t>Avance para el siguiente trimestre</t>
  </si>
  <si>
    <t>Se aprobó en Isolución el procedimiento de control de documentos SIO-020-PDT-001 y  la guía de codificación documental SIO-020-GUI-001,  Guia de levantamiento del modelo funcional opereaciones estadísticas SIO-020-GUI-002, Procedimiento de formulacion de inidcadores SIO-020-PDT-002 y el procedimiento de revisión por la dirección
Se encuentran en proceso de cargue en estado borrador el procedimiento de Gestión del cambio  y el procedimiento de prodcuto no conforme</t>
  </si>
  <si>
    <t>El manual de calidad  código SIO-020-MAN-001 se encuentra a Isolución debidamente aprobado</t>
  </si>
  <si>
    <t>Se inicio etapa precontractual ya se realizo la fase de cotizacion del servicio</t>
  </si>
  <si>
    <t>Los 14 procesos cuentan con caracterizaciòn y docuementación relacionada a sus funciones</t>
  </si>
  <si>
    <t>La fase documental del proceso de prodcucción  estadística inico el 1 de Junio, se viene adelantando la priorización de las oepraciones la documentación del censo economico con inicio de cargue de documentos en isolución</t>
  </si>
  <si>
    <t>Se traslado el 100% de los indicadores depurados  a los nuevos proceso y  se viene realizando la creacion de nuevos.
Los mapas de riesgos se vienen adelantado su revisión y ajuste se estima finalizar la labor en el mes de noviembre</t>
  </si>
  <si>
    <t>Sin avance. Se encuentra de acuerdo a cronograma de certificaciòn</t>
  </si>
  <si>
    <t>De acuerdo al avance reportado se cumplira con el 100% de lo planeado a corte 31 de diciembre, los retrazos son consistentes con la emergencia sanitaria presentada en la vigencia</t>
  </si>
  <si>
    <t>Esta acorde a las acciones  planeadas</t>
  </si>
  <si>
    <t xml:space="preserve">Se realizo la matriz de programación 2021, en donde se articulo la planeacion estrategica con la presupuestal. Esta matriz hace parte de la estrategia de formulacion de los planes institucionales y la programacion de los recursos de las areas y dependencias de la entidad. Asi mismo, como ejercicio complementario se elaboro un cronograma de trabajo para el taller "Planeación 2021" y un manual o guia explicativo del insumo de planeación. </t>
  </si>
  <si>
    <t xml:space="preserve">La OPLAN trabajo en la formalización de una matriz de programación de metas estrategicas con alineación presupuestal, con el fin de crear un unico ejercicio de planeación de los recursos de la entidad en función de las grandes metas o retos planteados para el 2021. Este ejercicio estuvo acompañado de talleres de asesoria y capacitación para su diligenciamiento. </t>
  </si>
  <si>
    <t>Para hacerle seguimiento a las acciones de fortalecimiento se optó –grosso modo– por dos canales: i) aprovechar los reportes semanales y mensuales provenientes de las Direcciones Territoriales; y, ii) sostener reuniones periódicas con las sedes para, bajo la lógica de función de producción, facilitar la articulación entre las dependencias del DANE Central y los ejercicios en territorio. El primer canal permite reconocer qué funciona con normalidad, pero también prender alertas tempranas sobre procesos con retrasos o riesgos de cualquier tipo que puedan materializarse. Sobre estas alertas es en donde el segundo canal de seguimiento toma sentido, pues no pretende ser un momento de rendición de cuentas, sino un espacio en el que los tiempos de las áreas se engranan pra favorecer la producción estadística.</t>
  </si>
  <si>
    <t xml:space="preserve">La Oficina de Control Interno termino de elaborar el informe de Austeridad del Gasto del primer trimestre de 2020, el cual se entregó a la Dirección en el mes de Julio, así mismo, se elaboró el informe del segundo trimestre de 2020, el cual se radicó a la Dirección en el mes de agosto, por otra parte, se elaboró el Informe de seguimiento a la Información Contable Pública reportada a través del Sistema Consolidador de Hacienda e Información Pública CHIP del segundo trimestre de 2020, el cual se radico en el mes de agosto a la Dirección. Se elaboró el seguimiento a los Planes de Mejoramiento Internos donde se revisaron 452 acciones de mejora y 41 acciones del Plan de Mejoramiento de la CGR, se reporto informe a la Dirección en septiembre, a la CGR se realizó el reporte en el mes de julio. Entre septiembre y octubre se elaboró el seguimiento a los Acuerdos de Gestión se remitió informe preliminar al Área de Gestión de Talento Humano y se realizó mesa de trabajo con la discusión de los resultados del análisis de la respuesta del informe preliminar para elaborar el informe final en el mes de octubre de 2020. En el mes de agosto y septiembre se elaboró el seguimiento al SIGEP el cual se remitió informe final a la Dirección. Finalmente se realizó Comité Sectorial de Auditoria y se elaboró el informe se seguimiento a la Dirección que se radico en el mes de julio de 2020.  </t>
  </si>
  <si>
    <t xml:space="preserve">La Oficina de Control Interno elaboró en el mes de julio el Informe Pormenorizado del Sistema de Control Interno, el cual fue publicado en la página Web de la Entidad; así mismo, entre los meses de septiembre y octubre se elaboró el informe de seguimiento al Plan Anticorrupción y de Atención al Ciudadano, para esto se revisaron 47 actividades; Mapa de Riesgos de Corrupción, se verificaron 13 riesgos de 10 procesos, adicionalmente, se evaluó la ejecución de 251 controles de 107 riesgos de gestión; los resultados de este informe se presentaron mediante informe preliminar radicado a la OPLAN mediante comunicación No. 20201400024013, De igual manera en el mes de septiembre se elaboró la Certificación del aplicativo EKOGUI de DANE y FONDANE y se elaboró el informe del cumplimiento de las funciones del Comité de Conciliación el cual sus resultados se socializaron en Sesión del mismo Comité. </t>
  </si>
  <si>
    <t>Debido a las actividades generadas en el Plan Anual de Auditoría, no se logró adelantar actividades frente a la meta programada.</t>
  </si>
  <si>
    <t xml:space="preserve">La Oficina de Control Interno ha elaborado y presentado 28 informes de seguimiento y evaluación programados en el Plan Anual de Auditoría, correspondiente a evaluar las gestiones adelantas durante el último ciclo (trimestre, semestre y cuatrimestre) de la vigencia 2020. 
Al cierre del tercer trimestre no se han elaborado los informes de seguimiento al Plan de Acción e Indicadores de Gestión, estos informes se iniciaron en el mes de octubre de 2020. Por situaciones administrativas relacionadas con la contratación de la Contadora no se terminó de elaborar el informe de Ejecución Presupuestal Vigencia, Reservas presupuestales constituidas en vigencia anterior y Cumplimiento de PAC por Nivel Central y Direcciones Territoriales, así mismo, el Arqueo de Caja que se tenía programado en el mes de septiembre de 2020. Por la realización de diferentes acciones de control no se ha logrado terminar el informe de Respuestas de las Peticiones, Quejas, Reclamos, Sugerencias y Denuncias (Oportunidad y Calidad), el cual tiene una periodicidad semestral.  
Los resultados obtenidos de la realización de los Informes de seguimiento y evaluación por parte de la Oficina de Control Interno indirectamente han aportado al objetivo estratégico de Modernizar la gestión territorial del DANE, así mismo, se han identificado mejoras al interior de diferentes procesos con el fin de subsanar las causas que las generan. </t>
  </si>
  <si>
    <t>No se reportaron avances durante el trimestre</t>
  </si>
  <si>
    <t xml:space="preserve">Desde el Grupo de Planeación estratégica y presupuestal se realizó un análisis de requerimientos y productos del proyecto de Fortalecimiento de la capacidad técnica y administrativa, y se envió correo con los resultados a la coordinadora del Grupo de Planeación Estratégica y Presupuestal el 19 de mayo de 2020.
Con este ejercicio se logró identificar que los requerimientos que no están cubiertos por el proyecto serían asumidos por el nuevo proyecto de Gestión Documental, y se determinó que no es necesaria la reformulación del proyecto durante la presente vigencia.
</t>
  </si>
  <si>
    <t>Documento que incluye las guias y defiuniciones del modelo del gobierno de datos y se anexaron los diagramas de nivel y el rotocolo en Excel del  modelo y diaramas de nivel de acuerdo al documento.</t>
  </si>
  <si>
    <t>Definición de los procedimientos para los subprocesos de gestión de proveedores en mesas de trabajo con los delegados de las áreas técnicas responsables del proceso y posterior vargue documental en la herramienta Isolución.</t>
  </si>
  <si>
    <t>Los documentos incluyen el perfilamiento de datos de los RRAA utilizados. En la pestaña resumen se encuentran los calculos de los indicadores como la consistencia, la coherencia y la completitud de las variables de cada conjunto de datos. Además de esto se consolidó un documento en el que se plantea la necesidad de modificar la periodicidad de entrega del RRAA de PILA.</t>
  </si>
  <si>
    <t>Documentos que describen los pilotos del lago de datos en la nube, con los proveedores de oracle, azure y google en el que se probaron algoritmos de- identificación para garantizar la seguridad en la liberacón de los datos.</t>
  </si>
  <si>
    <t>Generación de resultados del prosesamiento del registro estadistico RELAB para complementar los resultados de mercado laboral, dinamica empresarial y la temática económica.Además se presentan 2 ejercicios pilotos en el qye se utiliza la integraión RELAB-CNPV18-RUES-RUT-REBP1819- para el calculo de brechas salariales en Colombia y la generación de la informalidad estimada, utilizando RRAA y la GEIH</t>
  </si>
  <si>
    <t xml:space="preserve">Dentro de la necesidad del aprovechamiento estadístico de registros administrativos como fuente alternativa de información y en harás de mejorar la consistencia de las operaciones actuales se requieren procesos estandarizados, protocolos que garanticen el aseguramiento de la calidad y seguridad de la información de terceros. Dentro de esta meta se sugiere el modelo de gobierno de datos para los RRAA, la evaluación de calidad de las integraciones realizadas, pilotos para validar esquemas de liberación de resultados y algunos resultados de los ejercicios de integración realizados siguiendo el modelo propuesto. </t>
  </si>
  <si>
    <t>El GIT de Prospectiva y Análisis de Datos en tercer trimestre cuenta con avances en el desarrollo de 10 de los proyectos planteados, el avance en estos proyectos correspondiente a la incorporación de revisión metodológica, referentes, pruebas iniciales a partir de datos preliminares, socialización de resultados con la Direccion Técnica y áreas involucradas en dichos proyectos.</t>
  </si>
  <si>
    <t>El GIT de Prospectiva y Análisis de Datos a tercer trimestre realiza presentaciones de resultados preliminares de 10 de los proyectos a cargo, dichas presentaciones se han realizado a grupos de trabajo de DIMPE y DSCN, de estas reuniones se ha visto la posibilidad de realizar un trabajo articulado y el potencial de ser incorporados en estapas de la producción estadística que realiza el DANE, en especial aquellos que tienen relación con el Censo Economico 2021.</t>
  </si>
  <si>
    <t>El GIT de Prospectiva y Análisis de Datos en el tercer trimestre de 2020 continua con el desarrollo de los 10 proyectos de analítica de datos identificados, se avanza en el desarrollo de 8 de estos proyectos para los cuales se realiza seguimiento de avance con la Dirección Técnica de DIRPEN, así como acercamientos con otras Direcciones del DANE para la socialización de metodologías e acopio de insumos e involucramiento.
El levantamiento de información realizado, para el desarrollo de cuatro de los proyectos planteados, ha involucrado la participación de DIMPE, DIG y DSCN.
El desarrollo de los 10 proyectos de analítica indirectamente aporta a la estrategia de Cambio Cultural ya que a partir de los resultados obtenidos de estos se generarían recomendaciones e instrumentos que tienen el potencial de ser incorporados en los procesos de la entidad.</t>
  </si>
  <si>
    <t>Se entregó el Informe de aplicación de la estrategia con los Grupo de Interés.</t>
  </si>
  <si>
    <t>Se implementó la estrategia de interacción con los grupos de interés para relacionamiento con fuentes de información: económicas y sociales.</t>
  </si>
  <si>
    <t xml:space="preserve">Se realiza la entrega del Informe de aplicación de la estrategia con los grupos operativos. </t>
  </si>
  <si>
    <t xml:space="preserve">Informe de aplicación de la estrategia con los grupos operativo, en desarrollo de la estrategia: “sentir, pensar y actuar: una propuesta de aprendizaje para el personal operativo de las operaciones estadísticas del DANE”. </t>
  </si>
  <si>
    <t xml:space="preserve">Se entrega la versión final del wireframe y mockup vista en celular para android y IOS. </t>
  </si>
  <si>
    <t xml:space="preserve">Se entregó el diseño aprobadode la App para SIPSA para consulta de información estadística, para 2021 se inicia con la fase de desarrollo. </t>
  </si>
  <si>
    <t xml:space="preserve">Se realizó el estudio de conveniencia y oportunidad - estudio previo para la suscripción de un memorando de entendimiento con el fin de con el fin de difundir información estadística a través del Centro de Datos con la siguientes entidades:
Universidad Libre Seccional Cúcuta. 
Universidad Simón Bolívar. 
Universidad EAFIT. 
Universidad del Magdalena. 
Universidad Industrial De Santander - UIS. 
Universidad BERKELEY 
SOUTHERN METHODIST UNIVERSITY
</t>
  </si>
  <si>
    <t xml:space="preserve">Se realizó la suscripción de los memorandos de entendimiento que tienen por objeto difundir información estadística a través del Centro de Datos, fomentando el acercamiento de la población a la cultura estadística, con las sigueintes entidades:
• Memorando de entendimiento no. 009 suscrito entre el Departamento Administrativo Nacional de Estadística - DANE y La Universidad Libre Seccional Cúcuta. 
 FECHA: 27-NOV-2020
• Memorando de entendimiento no. 010 suscrito entre el Departamento Administrativo Nacional De Estadística - DANE y la Universidad Simón Bolívar. 
 FECHA: 27 - NOV -2020
• Memorando de entendimiento no. 011 suscrito entre el Departamento Administrativo Nacional de Estadística - DANE y la Universidad EAFIT. 
 FECHA: 27 - NOV -2020
• Memorando de entendimiento no. 012 suscrito entre el Departamento Administrativo Nacional De Estadística - DANE y la Universidad del Magdalena. 
 FECHA: 27 - NOV -2020
• Memorando de entendimiento no. suscrito entre el Departamento Administrativo Nacional De Estadística - DANE y La Universidad Industrial De Santander - UIS. 
 FECHA: 27 - NOV -2020
Los memorandos de entendimiento con la Universidad BERKELEY y SOUTHERN METHODIST UNIVERSITY, quedaron aprobados pero no se firmaron teniendo en cuenta que el personal administrativo de estas Universidades estaban en vacaciones. 
</t>
  </si>
  <si>
    <t xml:space="preserve">Se hizo la apertura de 8 centros de datos que tiene por objeto difundir información estadística a través del Centro de Datos, fomentando el acercamiento de la población a la cultura estadística. Los centros de datos con la Universidad BERKELEY y SOUTHERN METHODIST UNIVERSITY, quedaron aprobados, se adelantó el estudio de conveniencia y oportunidad así como el borrador del memorando de entendimiento el cual se encuentra aprobado por las partes,  pero no se firmaron teniendo en cuenta que el personal administrativo de estas Universidades estaban en vacaciones. 
</t>
  </si>
  <si>
    <t xml:space="preserve">Se entregó la nueva DANE NET.  https://danegovco.sharepoint.com/sites/IntranetDANEnet/.
Se adjunta excel con las publicaciones realizadas. </t>
  </si>
  <si>
    <t xml:space="preserve">Se entregó la nueva DANE NET https://danegovco.sharepoint.com/sites/IntranetDANEnet/ como principal herramienta de comunicación y relacionamiento que permite transmitir los mensajes estratégicos a la audiencia interna. Con DANEnet, se genera una comunicación en doble vía de manera diaria, ya que se publican noticias relacionadas con temas de interés para los servidores y funcionarios de la entidad, quienes cuentan con la posibilidad de generar comentarios, dudas o sugerencias en cada una de ellas. </t>
  </si>
  <si>
    <t>Se realizaron los estudios poscensales de investigadores senior e investigadores junior, con el apoyo del Fondo de Población de Naciones Unidad UNFPA</t>
  </si>
  <si>
    <t>Durante este último cuatrimestre dadas acciones de mejora implementadas a las retroproyecciones de población se actualizaron las estimaciones demográficas para la aplicación del método de componentes de cohortes, teniendo en cuenta ajustes en la conciliación de la información de los censos 1985-1993-2005-2018</t>
  </si>
  <si>
    <t>Se realizaron acciones de mejora sobre la técnicas de suavizamiento por áreas, sexo y edad en especial en los municipios segregados en el periodo 1985-2004 y análisis del índice de masculinidad al nacimiento</t>
  </si>
  <si>
    <t>Actualización de las series de población en edad de trabajar y de hogares y viviendas</t>
  </si>
  <si>
    <t xml:space="preserve">Se comparte  actas de reunión y listas de asistencia a las mesas técnicas, realizadas entre el DANE, las gobernaciones y alcaldías de los municipios priorizados, En estas mesas técnicas se presentó el operativo del Censo de habitantes de la calle y se concretó la participación de las gobernación y alcaldías en el marco de la Ley 1641 del 2013, con el fin de garantizar la operación censal en los diferentes municipios; igualmente se obtuvo el compromiso de las gobernaciones para requerir a las alcaldías que no tenían habitantes de la calle, para expedir por parte de las alcaldías la correspondiente certificación de la no presencia de esta población en los municipios.
</t>
  </si>
  <si>
    <t>Se realizó la recolección en campo de la información y se consolidada la información en la base final de la información recolectada en los municipios priorizados.</t>
  </si>
  <si>
    <t>Se publicaron los resultados definitivos de la ENHAB 2019 en la página del DANE</t>
  </si>
  <si>
    <t>*La actualización del documento con la metodología de emparejamiento del REBP en español y en inglés, incluyendo los métodos probabilísticos se ha concluido.
* Se termino el procesamiento para la construcción de la tabla de evolución de documentos de las personas.</t>
  </si>
  <si>
    <t>Se consolidó el informe final de evaluación de calidad de la información de REBP, el cual contiene el análisis integralidad, análisis de exactitud, análisis de completitud, análisis de temporalidad, generando recomendaciones de mejora a las versiones del REBP 2018 y 2019.</t>
  </si>
  <si>
    <t>Se realizaron comparaciones de las distribuciones poblaciones a niveles departamentales y municipales del REBP, usando como referentes el CNPV y la ECV 2018, dando como resultado una estructura sólida a niveles departamentales pero no para municipales.</t>
  </si>
  <si>
    <t>Procesamiento de indicadores de estructura por departamento correspondientes a índice de masculinidad, razón de dependencia, índice de envejecimiento y relación de niños por mujer.</t>
  </si>
  <si>
    <t xml:space="preserve">Con la Dirección Técnica de Censos y Demografía se realizaron presentaciones de los avances metodológicos y de resultados del REBP </t>
  </si>
  <si>
    <t xml:space="preserve">Se cuenta con una metodología definida y validada para la integración de RRAA con el fin de conformar el REBP. Y no obstante se avanza en la exploración metodológica para alinear la producción estadística a los referentes internacionales. </t>
  </si>
  <si>
    <t>Esta exploración técnica nos permite identificar que el país no cuenta con herramientas para definir registro estadístico de hogares y vivienda más allá de información censal, el único registro administrativo que cuenta con variables homologables para alimentar este registro estadístico que es sujeto de análisis y fortalecimiento para una conformación en próximas vigencias</t>
  </si>
  <si>
    <t>Se elaboró la revisión, identificación y análisis de principales experiencias en el ámbito poblacional</t>
  </si>
  <si>
    <t>En el marco de la mesa interinstitucional de población y del grupo de trabajo de Migración Internacional se compilaron las necesidades de información nacionales y regionales en materia de información estadística de las migraciones.</t>
  </si>
  <si>
    <t>La migración interna en el País mas allá de los motivos de conflicto armado esta motivada por oportunidades económicas, en estes sentido esta impulsada por la migración laboral es así que el principal insumo para su análisis son las encuestas de mercado laboral, con lo cual a través de la Subdirección del DANE y de los subgrupos de trabajo de la CEA CEPAL se conocieron las experiencias regionales para su medición.</t>
  </si>
  <si>
    <t xml:space="preserve">Con los recursos de inversión el DANE avanzó en la consultoria del Profesor Juan Fernando Vargas experto de la Universiadad del Rosario, quien ha venido desarrollando la propuesta de anteproyecto de una encuesta estructural en materia de migración </t>
  </si>
  <si>
    <t>Se realizarón reuniones con la Direción de Cuentas Nacionales y al interior de Censos y Demografía con el fin de elaborar un informe de dinámica poblacional para brindar contexto técnico de soporte a la desagregación por edades de las cuentas nacionales y las transferencias intergeneracionales.</t>
  </si>
  <si>
    <t xml:space="preserve">Se entrega presentación de contexto sobre el impacto de la fecundidad y la evolución de las generaciones, como contexto de la dinámica poblacional.
Falta socialización y validación con Dirección de Técnica de Censos. </t>
  </si>
  <si>
    <t xml:space="preserve">Se realizó la segunda reunión de la Comisión Intersectorial el 7 de diciembre de 2020. </t>
  </si>
  <si>
    <t>Durante este último trimestre del año, se realizaron ajustes en el "módulo de novedades", conforme fueron avanzando las pruebas con los usuarios territoriales. / Gracias al apoyo de BLOOMBERG -Vital Strategies, se recibió el apoyo de un nuevo contratista quién avanzó en el tema de "entregables" - en específico en la documentación de usuario y técnica del aplicativo - que se encontrará en línea en los íconos de ayuda. /  Se logró un 80% de avance en el desarrollo del "módulo de eventos de interés en salud pública", debido a complejidad en los detalles de c/u de los eventos(VIH,TBC,etc.) y a situaciones que surgen durante el proceso de desarrollo y consumen más tiempo del presupuestado. 
Queda pendiente entonces un 7% en total- para cerrar este  proyecto: mover al ambiente de producción, recibir la documentación final.
No se logró el 100% debido a la complejidad y detalles de cada uno de los eventos.</t>
  </si>
  <si>
    <t xml:space="preserve">En el cuarto trimestre se realizó un nuevo cruce con base de la RNEC para nacimientos y defunciones, cuyos resultados fueron enviados al Ministerio de Salud para su correspondiente gestión así como a las territoriales DANE para su seguimiento oportuno. </t>
  </si>
  <si>
    <t xml:space="preserve">Del cruce enviado al sector salud con hechos ocurridos en el II trimestre de 2020, se han recuperado 254 nacimientos y 408 defunciones, que corresponden al 13,59% y 19,94% respectivamente. Del cruce enviado al sector salud con hechos ocurridos en el 2019, se han recuperado adicionalmente 1,940 nacimientos y 289 defunciones, que corresponden al 19,70% y 16,10% respectivamente. </t>
  </si>
  <si>
    <t xml:space="preserve">Se realizó la socialización de los formatos de notificación y registro para personas pertenecientes a grupos étnicos en zonas sin presencia de salud -  (Nacimiento y muerte)
</t>
  </si>
  <si>
    <t>Se adjunta los formatos de notificaciones defunciones y formato de notificación de nacimientos</t>
  </si>
  <si>
    <t>Se realizó taller de capacitación a la comunidad y actores definidos</t>
  </si>
  <si>
    <t>En desarrollo del subproducto, se gestionaron los siguientes mecanismos de la Política de Prevención del daño antijurídico:
- Informe de obligaciones de contratistas y valoración de costos.
- Aplicativo informático que permita crear un sistema de alertas sobre la permanencia de los contratistas para evitar un daño antijurídico.
- Un acto administrativo para la creación de Comités en la Direcciones territoriales y sus sedes  y la participación de los Directores Territoriales en los comités directivos de Nivel Central.
- Adopción del Manual de Supervisión, divulgación y sensibilización del mismo a los supervisores en el Nivel Central y las Direcciones Territoriales.
- Creación e implementación de una herramienta informática para liquidación de pagos de sentencias.</t>
  </si>
  <si>
    <t>Los mecanismos asociados a la política de prevención del daño antijurídico definidos para la vigencia 2020, se desarrollaron dentro del tiempo establecido en el cronograma de actividades. Se cuenta con la información correspondiente que evidencia el cumplimiento.</t>
  </si>
  <si>
    <t>"Se dio cumplimiento  a la metta ""Aplicar y evaluar la política de prevención del daño antijurídico a nivel central y en las sedes del DANE, en el marco del fortalecimiento territorial".</t>
  </si>
  <si>
    <t xml:space="preserve">El texto propuesto para el Proyecto de Ley “Por la cual se expiden disposiciones sobre las estadísticas oficiales en el país”, remitido a la Secretaria Jurídica del Departamento Administrativo de la Presidencia de la República – DAPRE, mediante el radicado No. Radicado No. 20202100222421, fue revisado y por dicha entidad y se recibieron un conjunto de solicitudes de modificación y socialización con entidades. </t>
  </si>
  <si>
    <t xml:space="preserve">Desarrollo del 3 mesas de apoyo contractual con aspectos relacionado con el Censo Económico, en las  siguientes fechas, 29 de octubre, 26 de noviembre y 23 de diciembre de 2020. Temas tratados
1. Mesa del 29 de octubre de 2020:
- Informe de la gestión de convenios y  contratos interadministrativos a cargo de la OAJ
- Ley de garantías - Censo Económico 
- Varios
Mesa del 26 de noviembre de 2020:
- Informe de la gestión de convenios y  contratos interadministrativos a cargo de la OAJ.
- Proceso de consulta al Ministerio del Interior sobre enfoque étnico para el desarrollo de la operación de campo del CE. 
- Varios.
Mesa del 23 de diciembre de 2020:
- Seguimiento a los compromisos adquiridos en mesas anteriores.
- Informe de la gestión de convenios y contratos interadministrativos y liquidaciones a cargo de la OAJ.
 -Borrador del memorando de entendimiento DANE-CAMACOL a cargo del Equipo de Censo Económico. 
- Varios.
</t>
  </si>
  <si>
    <t xml:space="preserve">Se dio cumplimiento a la meta de “Realizar 11 mesas de trabajo de apoyo contractual enfocadas al desarrollo del Censo Económico”. En las carpetas respectivas se encuentran las evidencias del cumplimiento, el cual fue reportado trimestralmente.
</t>
  </si>
  <si>
    <t>La Coordinación admisnitrativa efectúa medición mes a mes de los backus, llegando a un 96% de cumplimiento acumulado a diciiembre, sobrepasando la meta del 80%</t>
  </si>
  <si>
    <t>Durante el cuarto trimestre, la Coordinación opertiva adelantó las capacitaciones de las OE: Calidad de vida, Censo Económico CNUE y ECSC</t>
  </si>
  <si>
    <t>En el mes de octubre de adelantó capacitación en daño antijurídico en los temas de Deberes y derechos de los contratistas y Supervisión contratos DANE - deberes financieros.</t>
  </si>
  <si>
    <t>La Coordinación admisnitrativa efectúa medición mes a mes de los backus, llegando a un 96% de cumplimiento acumulado a diciiembre, sobrepasando la meta del 80%
Aporte al Plan Estratégico: Incremento en el resultado de la medición de la capacidad territorial</t>
  </si>
  <si>
    <t>En el cuarto trimestre se adelantaron dos capacitaciones en el marco de la estrategia Territorial DANE enseña DANE, actividades que han permitido al personal operativo y administrativo profundizar en temáticas que no son de su diaria labor, pero que contribuyen a tanto al mejoramiento del conocimiento del personal como al posicionamiento del DANE a través del conocimiento de los funcionarios.
Aporte al Plan Estratégico: Aumentar el conocimiento de los servidores respecto a la misionalidad de la entidad.</t>
  </si>
  <si>
    <t>En los meses de octubre y noviembre se realizó la revisión y ajustes correspondientes a los documentos de propuesta de de programa de gestión documental y política de gestión documental y se finalizó el documento de propuesta de banco terminológico.</t>
  </si>
  <si>
    <t>El 7 de diciembre fueron enviadas las propuestas de programa y política de gestión documental a la oficina de planeación para ser incluidos en la agenda del Comité Institucional de Gestión y Desempeño, el cual se llevó a cabo de manera virtual del 16 al 21 de diciembre, donde estos instrumentos fueron aprobados.
El banco terminológico no se llevó al comité debido a que no se requiere por norma y adicionalmente, los terminos incluido en el ya se encuentran validados y formalizados en la normatividad de la entidad.</t>
  </si>
  <si>
    <t>Reporte acumulado avance cuantitativo  IV  trimestre 100:%
Reporte cualitativo IV Trimestre.
En el primer semestre del año se elaboró el documento de Diagnóstico Integral de archivos, por medio del cual  se hizo la recopilación de los aspectos críticos en cuanto a gestión documental en la entidad, del cual también se hicieron participes a las territoriales, quienes remitieron la información por medio del diligenciamiento de un instrumento de recolección, el cual, posteriormente se consolidó y analizó.  Con base en este Diagnóstico, se inició la elaboración de las propuestas de política y programa de gestión documental, las cuales, luego de su revisión por las coordinaciones de Gestión documental y administrativa, fueron remitidas al Comité Institucional de Gestión y Desempeño para su aprobación, lo cual se realizó el 21 de diciembre, posteriormente, se publicaron en la página web del DANE.   Así mismo, se elaboró el documento del banco Terminológico, el cual no requiere aprobación del Comité institucional de Gestión y Desempeño, debido a que la información relacionada allí se basa en conceptos ya definidos y aceptados pro la entidad en los diferentes procedimientos y normatividad interna, así como la del Archivo General de la Nación.</t>
  </si>
  <si>
    <t xml:space="preserve"> El  cuadro de  seguimiento para este IV trimestre refleja una ejecución presupuestal de los mantenimientos recurrentes por valor de $340.883.912  equivalente al 94% y una ejecución de recursos del desbloqueo por valor de $259,249,576,82 equivalente al 88%.con corte a  Diciembre 31.
Al 30 de septiembre se tenia una ejecución presupuestal de los mantenimientos recurrentes por valor de $  325.736.611,  pero ya en el cuarto trimestre al incrementarse el presupuesto se logró un total de $833.344.001 ejecutados del total de presupuesto asignado al proyecto de infraestructura.
 En este trimestre se llevaron a cabo logros importantes como: Pintura de la sede de Medellín por valor de $29.252.606,75 , así como el mantenimiento y ampliación de red contra incendios de esta misma sede, por valor de $49.868.525, compra de equipos de aire acondicionado para las sedes de la Territorial Bogotá por valor de $11.761.168, arreglo del archivo de la sede de Cali, por valor de $21.599.600, traslado de las sedes de: Buenaventura, Tumaco y Mocoa para cierre, por valor de $18.000.000, compra de equipos de aire acondicionado en Barranquilla por valor de $32.740.686, adquisición de cortinas para el Dane Central por valor de $16.436.200 , suministro de divisiones en acrílico para atención público a nivel nacional por valor de $12.660.180 y cambio de tendidos en el archivo central por valor de $ 21.083.900 . De los mantenimientos recurrentes se realizaron todos los contratos para un cumplimiento del 100%. Para los proyectos con recursos del desbloqueo se identificaron 21, de los cuales se contrataron 18. Los proyectos de compra de equipos de aire acondicionado para las sedes de Manizales y Armenia no se realizaron por decisión del DT de la Territorial y el arreglo de baños y rampa en Cali tampoco, por el limitado tiempo para ejecutarlo y por no haber logrado los permisos para intervenir el edificio.</t>
  </si>
  <si>
    <t>Reporte acumulado avance cuantitativo III trimestre:100%
Reporte cualitativo IV Trimestre.
Como gestión del GIT Infraestructura, para el cuarto trimestre,  mes de octubre, realizó desbloqueo de recursos de infraestructura por valor de $268.981.300. Estos recursos junto con los sobrantes de los contratos de mantenimientos recurrentes fueron distribuidos entre las Territoriales y Dane Central para un total de recursos de $295.644.115,  para suplir necesidades de esta indole a nivel nacional.  El  cuadro de  seguimiento para este IV trimestre refleja una ejecución presupuestal de los m.antenimientos recurrentes por valor de $340.883.912  equivalente al 94% y una ejecución de recursos del desbloqueo por valor de $259,249,576,82 equivalente al 88%. Con un promedio de 94% de ejecución para la totalidad de los recursos asignados y un valor total de $833.344.001,82. En este trimestre se llevaron a cabo logros importantes como: Pintura de la sede de Medellín por valor de $29.252.606,75 , así como el mantenimiento y ampliación de red contra incendios de esta misma sede, por valor de $49.868.525, compra de equipos de aire acondicionado para las sedes de la Territorial Bogotá por valor de $11.761.168, arreglo del archivo de la sede de Cali, por valor de $21.599.600, traslado de las sedes de: Buenaventura, Tumaco y Mocoa para cierre, por valor de $18.000.000, compra de equipos de aire acondicionado en Barranquilla por valor de $32.740.686, adquisición de cortinas para el Dane Central por valor de $16.436.200  y suministro de divisiones en acrílico para atención público a nivel nacional por valor de $12.660.180. De los mantenimientos recurrentes se realizaron todos los contratos para un cumplimiento del 100%. Para los proyectos con recursos del desbloqueo se identificaron 21, de los cuales se contrataron 17. Los proyectos de compra de equipos de aire acondicionado para las sedes de Manizales y Armenia no se realizaron por decisión del DT de la Territorial y la compra de luminarias de Quibdó tampoco, por priorización de estos recursos para otras necesidades a solicitud del DT Medellín.</t>
  </si>
  <si>
    <t>La creación del documento de gestión con la identificación de las conductas frecuentes, asociadas a la transparencia , integridad e incidencia disciplinaria, fue construido en el marco del primer eje de ejecución del observatorio &lt;&lt; Medir &gt;&gt;, donde se analizó  y consolido  la información recibida de las auditorías adelantadas en la Entidad vigencias 2017 – 2019, las cuales se encuentran publicadas en la Página Web: Servicio al ciudadano – Transparencia y acceso a la información pública &lt;&lt; https://www.dane.gov.co/index.php/servicios-al-ciudadano/tramites/transparencia-y-acceso-a-la-informacion-publica/control/informes-de-gestion-evaluacion-y-auditoria#evaluacion-y-auditoria&gt;&gt;</t>
  </si>
  <si>
    <t xml:space="preserve">La socialización a los funcionarios de la Entidad sobre los resultados del Observatorio, se realizó el día 09 de diciembre de 2020, con una participación de 354 funcionarios a nivel nacional. Esta actividad de desarrollo por la plataforma virtual TEAMS. </t>
  </si>
  <si>
    <t xml:space="preserve">El grupo de trabajo Control Interno Disciplinario culmina con el desarrollo de las actividades propuestas para el año 2020, dentro del Plan de Acción Institucional PAI, con el ejercicio de la implementación de un Observatorio  por la Transparencia, que permite identificar, medir y analizar las conductas de los servidores públicos del DANE, para prevenir la corrupción, promover la transparencia y contribuir con la efectividad de los principios y fines del Estado. 
Atendiendo a que dentro de las mesas de trabajo realizadas con la Oficina  Asesora  de Planeación, se informó al Grupo Disciplinario que dentro de su gestión, en el marco de la información solicitada por el grupo disciplinario, acerca  de las acciones que se habían adelantado por la Entidad para subsanar los hallazgos de las auditoras externas e internas, con los diferentes planes (PETI, PAI y PINAR),  para tenerlas como insumo para la creación de un  &lt;&lt;Documento de gestión que identifique las conductas más frecuentes asociadas a la Transparencia, Integridad e incidencia disciplinaria en el ejercicio de la función pública de la Entidad&gt;&gt;,  el director delegó a la jefe de la Oficina Asesora de Planeación para que realicé el rol  Oficial de Transparencia solicitado por RITA (Red Interinstitucional de Transparencia y Anticorrupción), para atender de forma inmediata las denuncias de corrupción allegadas a la Entidad. En este sentido, las actividades que se adelantaron por parte del grupo de trabajo Control Interno Disciplinario serán aportadas, como insumo, a la gestión de la OPLAN como encargados de fortalecer  los mecanismos de la lucha contra la corrupción en el ejercicio de la función pública. </t>
  </si>
  <si>
    <t xml:space="preserve">El área financiera desarrolló la tercera y cuarta mesa de trabajo virtual por teams en conjunto con el equipo responsable del proyecto del censo económico los días 8 de Octubre y  24 de Diciembre del 2020 en donde se revisaron temas referentes a la ejecución de los recursos e informes financieros del censo económico.    </t>
  </si>
  <si>
    <t>En conjunto con el equipo de censo económico se elaboraron los informes financieros correspondientes a Octubre y Noviembre de 2020 referente al proyecto.</t>
  </si>
  <si>
    <t xml:space="preserve">El área Financiera y el equipo de trabajo de Censo Económico desarrollarono los 6 acompañamientos virtuales por teams a las Direcciones Territoriales efocandose en los siguientes temas:  1-10-2020 Facturación Electrónica, 15-10-2020 Gestión Finanaciera revisión de ejecución de CDP T, Bogotá, 4-11-2020 Conteo Nacional de Unidades Económicas, 8-11-2020 Reunión preparatoria programación presupuestal 2021, 23-11-2020 PMU Conteo Nacional, 15/12/2020 Reteneción en la Fuente para pago de cuentas.  </t>
  </si>
  <si>
    <t xml:space="preserve">Para el IV Trimestre se da cumplimiento al 100% de los hitos establecidos en la meta relacionada. Se desarrollaron  4 mesas de trabajo con el equipo de censo económico  en donde se revisaron temas de ejecución de recursos, revisión y aclaraciones de los informes financieros elaborados, y la revisión de evidencias del desarrollo de los acompañamientos a las direcciones territoriales.
Se elaboraron 11 informes financieros de los periodos de Enero a Noviembre en donde se relacionaron temas de reprogramación, ejecución de recursos y metas. 
Se desarrollaron los 6 acompañamientos a las Direcciones Territoriales efocandos en los siguientes temas:  1-10-2020 Facturación Electrónica, 15-10-2020 Gestión Finanaciera revisión de ejecución de CDP T, Bogotá, 4-11-2020 Conteo Nacional de Unidades Económicas, 8-11-2020 Reunión preparatoria programación presupuestal 2021, 23-11-2020 PMU Conteo Nacional, 15/12/2020 Reteneción en la Fuente para pago de cuentas.  </t>
  </si>
  <si>
    <t>Se realizaron 2 jordanas de capacitación con enlaces de DANE Central, para brindar información con lo concerniente al proceso GCO, contratación con personas naturales extranjeras y requisitos precontactuales psp.</t>
  </si>
  <si>
    <t>El Área de Gestión de Compras Públicas realizó 2 jornadas de capacitación con enlaces de DANE Central y  Direcciones Territoriales. Dichas jordanas se dieron en temas relativos y de importancia con la Gestión Contractual de la entidad, como la capacitación de la guia para la contratación con personas naturales extranjeras y capacitación de circular 19 de los requisitos precontactuales para prestación de servicios profesionales.</t>
  </si>
  <si>
    <t>Se realizó la elaboración de la resolución 1306 de 2020, por medio de la cual se derogo la resolución 047 y 342 de 2012.</t>
  </si>
  <si>
    <t>Se realizó memorando dando los lineamientos que se van a tener a partir de 2021 para la contratación de transporte urbano y rural para las operaciones del DANE</t>
  </si>
  <si>
    <t>El Área de Gestión de Compras Púbicas despues de 6 mesas de trabajo establecidas y en el ejercicio de propender por el adecuado servicio de transporte para el personal contratado que realiza la recolección de  información mediante los diferente operativos misionales, se expide la Resolución Nro. 1306 del 12 de noviembre de 2020 derogando las Resoluciones 047 y 342 del 2012, lo anterior bajo un análisis cuyo resultado pudo establecer que los costos de movilización en las diferentes regiones del país en transporte rural y urbano son muy variables, impidiendo establecer tarifas estándares con carácter permanente para el transporte en todos los proyectos que requiere el DANE. Para la vigencia 2021, se generarán las tarifas de transporte urbano y rural, las cual se deberán actualizar en cada vigencia teniendo en cuenta la fluctuación en los precios de mercado para cada año y con el apoyo del modelo de costos se podrá planear, analizar y plasmar proyecciones bajo cobertura geográfica; lo anterior se realizará bajo el liderazgo del Área Logística de la entidad, permitiendo tener unos presupuestos más convenientes y con los valores acordes a la realidad del mercado.</t>
  </si>
  <si>
    <t>Se realizó documento con las responsabilidades y periodicidad de las reuniones del Comité de Estructuración de proceso de selección.</t>
  </si>
  <si>
    <t>Se realizó la socialización y la publicación del documento con los integrantes, responsabilidades, actividades y periodicidad de reuniones.</t>
  </si>
  <si>
    <t>El Área de Gestión de Compras Públicas expidió  los documentos que determinan los integrantes, las responsabilidades, las actividades y la periodicidad de las reuniones del comité de estructuración de procesos de selección el cual se socializó el día 22/12/2020 y se publico en la intranet.</t>
  </si>
  <si>
    <t>De las Normas de Competencia Laboral realizadas con el apoyo del SENA, se cumplió con la meta pactada.  En total se obtuvieron los siguientes certificados por NCL:
i. Procesar datos: 28 candidatos
ii. Organizar archivos de gestión: 7 candidatos
iii. Elaborar Documentos: 10 candidatos 
iv. Atender clientes: 19 candidatos</t>
  </si>
  <si>
    <t>El Área de Gestión Humana, dio cumplimieno a esta meta a nivel nacional con el apoyo del SENA y gracias a la virtualidad.  En total de certificaron por norma de competencia laboral, así:
i. Procesar datos: 28 candidatos
ii. Organizar archivos de gestión: 7 candidatos
iii. Elaborar Documentos: 10 candidatos 
iv. Atender clientes: 19 candidatos</t>
  </si>
  <si>
    <t>Durante el proceso de implementación en el IV trimestre de 2020 se han desarrollado diferentes actividades asociadas al ajuste de parametrización y migración de la información, evaluación de la integración con otros software, personalización del autoservicio, se ejecutaron las pruebas smart people para su lanzamiento, liquidación de nómina, primas y seguridad social, archivos SIIF, ejecución cuentas por pagar, pruebas y entrega de los módulos de disciplinarios, comisiones y de compensación, generación proceso cuentas exógenas.</t>
  </si>
  <si>
    <t>Con el acompañamiento del proveedor del software kactus se llevó a cabo el paralelo de la nómina del mes de octubre  2020 y las nóminas de noviembre y diciembre de 2020 se realizan directamente el el sistema kactus</t>
  </si>
  <si>
    <t>El Área de Gestión Humana con el acompañamiento de la Oficina de Sistemas y del proveedor Digitalware, gestionó la implementación del nuevo software kactus para la liquidación de la nómina, llevando a cabo las acciones requeridas para la parametrización y migración de la información, actividades que dieron inicio en agosto 10 de 2020. 
La liquidación de la nómina en paralelo se efectó en el mes de octubre y para noviembre y diciembre se realizó la liquidadción en el sistema kactus, con la respectiva liquidación de la seguridad social y parafiscales.
Los módulos  de disciplinarios, comisiones y  de  compensaciones  quedaron integrados  al sistema de nómina kactus.
El autoservicio se entrega en  funcionamiento y a través de éste se descarga  el desprendible de nómina, la certificación  laboral con y sin funciones. Se espera que durante enero de 2021, los servidores accedan a la información que allí se habilita.</t>
  </si>
  <si>
    <t>Mediante la resolución 1384 del 27 de diciembre de 2020, se adoptó el instrumento de evaluación y rendimiento de gerentes públicos establecido por el Departamento Administrativo de la Función Pública - DAFP, el cual entra en vigencia a partir del 1 de enero de 2021, derogando la Resolución 0368 del 17 de marzo de 2017 y las demás disposiciones que le sean contrarias. 
En cuanto a la documentación tipo parámetro y/o registro se generó la guía Gestión de rendimiento de los gerentes públicos GTH-070-GUI-008 con 3 formatos asociados: a)Formato Concertación seguimiento retroalimentación evaluación de compromisos gerenciales 	GTH-070-GUI-008-f-001 b) Formato Valoración de competencias GTH-070-GUI-008-f-002; y c) Formato Consolidado de evaluación de acuerdos de gestión GTH-070-GUI-008-f-003. De igual forma, se actualizó el procedimiento Evaluación y/o  Valoración de los Servidores de la Entidad GTH-070-PDT-009</t>
  </si>
  <si>
    <t>El GIT Evaluación y Carrera del Área de Gestión Humana realizó la  socialización a los evaluados y evaluadores mediante correo electrónico, presentando los documentos tipo parámetro y registros relacionados con los Gerentes Públicos, con vigencia del 1 de enero de 2021 en adelante.</t>
  </si>
  <si>
    <t>El GIT de Evaluación y Carrera Administrativa del Área de Gestión Humana adelantó llas acciones necesarias para actualizar el sistema de evaluación de Gerentes Públicos de la Entidad, para lo cual adoptó el instrumento de evaluación del rendimiento establecido por el Departamento Administrativo de la Función Pública- DAFP, ajustando los documentos tipo parámetro y registro dentro de la plataforma Isolución;.
Así mismo, se dierion a conocer los nuevos lineamientos a los evaluados y evaluadores mediante un correo electrónico.</t>
  </si>
  <si>
    <t xml:space="preserve">El GIT de Evaluación y Carrera Administrativa del Área de Gestión Humana realizó el estudio de cumplimiento de requisitos de los servidores de Carrera Administrativas con cargo titular de profesional universitario 2044 grados del 10 al  4,  se elaboraron y enviaron a publicar en la intranet institucional un total de 38 resoluciones de nombramiento en encargo. </t>
  </si>
  <si>
    <t xml:space="preserve">El GIT de Evaluación y Carrera Administrativa del Área de Gestión Humana elaboró y pubicó los estudios técnicos para realizar los siguientes encargos:
Dos (2) profesional Especializado grado 16
Ocho (8) profesional Especializado grado 15
Dos (2) profesional Especializado grado 14
Dos (2) profesional Especializado grado 13
Seis (6) profesional Especializado grado 12
Diez (10) profesional universitario  grado 11
Siete (7) profesional universitario  grado 9
Un (1) profesional universitario grado 7
</t>
  </si>
  <si>
    <t>El GIT de Evaluación y Carrera Administrativa del Área de Gestión Humana  realizó el estudio de cumplimiento de requisitos de los servidores de Carrera Administrativa con cargo titular de profesional universitario 2044 grados del 10 al 4. Como resultado del respectivo estudio, se elaboraron y enviaron a publicar en la intranet institucional un total de 38 Resoluciones de nombramiento en encargo, Asi mismo se elaboraron y publicaron los respectivos estudios técnicos.
A diciembre 30 de 2020 se registran un total de 175 cargos provistos, mediante la figura de encargo, con lo cual se da cumplimiento a la meta establecida y se logra superar el número de cargos inicialmente proyectado.</t>
  </si>
  <si>
    <t xml:space="preserve">En  cumplimiento  de  las  actividades  descritas  en  el  contrato  interadministrativo  No. 010d e2020, de acuerdo con el cronograma de capacitación para el 2020 se han desarrollado y culminado los siguientes cursos en el cuarto trimestre de 2020: 
Estadística básica (26 certificados – 10 horas)
Estadista intermedia (34 certificados – 16 horas)
Minería de datos (21 certificados – 16 horas)
Big data (29 certificados – 16 horas)
Confidencialidad de datos buenas prácticas en la protección de datos (26 certificados -12 horas)
Elaboración de documentos técnicos (20 certificados – 16 horas)
Diseño de indicadores (26 certificados – 16 horas)
Procesamiento de datos en SAS - nivel intermedio (26 certificados – 16 horas)
Herramientas para visualización de la información (Power BI) (16 certificados – 16 horas)
</t>
  </si>
  <si>
    <t>Se ejecutaron todas las acciones programadas en el contrato, incluidas las establecidas en la adición realizada al contrato durante este trimestre con una ejecución  del 100% de las actividades programadas.  Se cuenta con los informes de entrega y los demás soportes de ejecución del contrato.
Con la inversión inicial de $120.000.000 se realizaron 16 cursos, 208 horas y 375 personal certificadas. Con el adicional de $60.000.000 se realizaron 7 cursos, 102 horas y 182 servidores certificados.
En total se invirtieron $180.000.000., se obtuvieron 310 horas de capacitación y 527 certificados de servidores que atendieron en su totalidad los cursos programados.</t>
  </si>
  <si>
    <t>3277 Contratos DANE Vigencia 2020 registrados en base de control.
632contratos por FONDANE suscritos y registrados en base de control.</t>
  </si>
  <si>
    <t xml:space="preserve">Se han generado siguientes modificaciones para DANE y FONDANE, así:
637 adiciones y prorrogas de Vigencias Futuras 
80 prorrogas
120 cesiones de contrato 
317 adiciones y prorrogas </t>
  </si>
  <si>
    <t xml:space="preserve">DANE y FONDANE para la vigencia 2020 para el  IV trimestre de 2020, se tienen cargados  1267 contratos en el aplicativo Cert_en linea, para consulta ciudadana.
</t>
  </si>
  <si>
    <t>La Dirección Territorial Centro para el IV trimestre de 2020, cargo en la Base de Contratación 3277 registro de nueva contratación insumo para la el sistema de información de certificados en línea. 
Además se registraron la novedades contractuales relacionadas con 637 adiciones y prorrogas de Vigencias Futuras , 80 prorrogas, 120 cesiones de contrato y 317 adiciones y prorrogas.
Por otra parte el sistema de información de certificados en línea "Cert_enlinea" fue cargado con l+BD11+BD4:BD10+BD4:BD14+BD11+BD4:BD10</t>
  </si>
  <si>
    <t>Debido a los problemas de compatibilidad entre versiones de Office de cada uno de los usuarios que interviene en los procesos precontractual y contractual de la DTC y cada una de las Sedes involucradas, se adelanto en el  IV trimestre el informe de fallos y posibles mejoras, para qué en el 2021 según la capacidad, se adelanten los ajustes pertinentes para dar continuidad al Sistema de información para el seguimiento y control de la contratación de prestación de servicios.</t>
  </si>
  <si>
    <t>Se realizan informes periódicos de seguimiento de las operaciones económicas, los cuales muestran el avance de cada una de las operaciones.</t>
  </si>
  <si>
    <t>Se realizan reuniones virtuales a través del aplicativo Teams,con el equipo de apoyos operativos donde se evalúa el avance de las investigaciones económicas, se plantean estrategias y se revisa el estado de cada investigación, así mismo se realizan reuniones virtuales con los asistentes técnicos donde se plantean las estrategias a seguir en torno a los operativos de cada investigación.</t>
  </si>
  <si>
    <t>Para el cuarto trimestre, se elaboró el documento de evaluación  de la información solicitada por parte de las instituciones socializadas.</t>
  </si>
  <si>
    <t>La Dirección Territorial Centro Occidente, en el mes de marzo de 2020, elaboró el documento en donde se encuentran consignados los temas seleccionados para realizar las respectivas capacitaciones a los funcionarios de la Dirección Territorial Centro Occidente. La selección de los temas fue realizada con base en las necesidades identificadas en la Territorial. Es de anotar que, la Dirección Territorial, realizó el cumplimiento del segundo subproducto propuesto, puesto que realizó 10 capacitaciones, dirigidas a los funcionarios de la Dirección Territorial. Para dar cumplimiento al reporte del cuarto trimestre, se realizaron las siguientes capacitaciones: Excel básico (14/10/2020), Información para tener en cuenta al elaborar actas de inicio (20/10/2020), Por qué sufrimos y por que nos enfermamos. Estrategias que nos permiten disfrutar la vida en medio de las dificultades (23/11/2020), Revisión y cargue de pólizas (30/11/2020).</t>
  </si>
  <si>
    <t>En la Territorial Centro Occidente, se implementaron los tableros de control para hacer seguimiento a la cobertura y oportunidad de las siguientes operaciones estadísticas: CEED, Precios, Económicas y Sociales; para dar cumplimiento al reporte del cuarto trimestre se elaboró el documento de evaluación de la implementación y uso del tablero de control, donde se detallan las ventajas y desventajas de la implementación de estos tableros.</t>
  </si>
  <si>
    <t>Para el cuarto trimestre, se realizaron las siguientes capacitaciones:  Excel básico (14/10/2020), Información para tener en cuenta al elaborar actas de inicio (20/10/2020), Por qué sufrimos y por que nos enfermamos. Estrategias que nos permiten disfrutar la vida en medio de las dificultades (23/11/2020), Revisión y cargue de pólizas (30/11/2020).</t>
  </si>
  <si>
    <t>Para el cuarto trimestre,  se elaboró el documento de evaluación de la implementación y uso del tablero de control.</t>
  </si>
  <si>
    <t>Se aprobó en Isolución el procedimiento de control de documentos SIO-020-PDT-001 y  la guía de codificación documental SIO-020-GUI-001,  Guia de levantamiento del modelo funcional opereaciones estadísticas SIO-020-GUI-002, Procedimiento de formulacion de inidcadores SIO-020-PDT-002,  el procedimiento de revisión por la dirección, procedimiento de Gestión del cambio  y el procedimiento de producto no conforme</t>
  </si>
  <si>
    <t>Se realizo capacitación en formación de auditores mas de 30 auditores  en la norma NTCPE 1000 e ISO 19011</t>
  </si>
  <si>
    <t xml:space="preserve">todos los porcesos definidos por la entidad cuentan con docuemntación aprobada en Isolución </t>
  </si>
  <si>
    <t>15 procesos cuentan con mapa de riesgos de corrupción
los 15 procesos cuentan con indicadores de gestión revisados y cargados en isolución</t>
  </si>
  <si>
    <t xml:space="preserve">Se realizo auditoria internan en norma ISO 9001:2015, la cual contemplo indicadores, riesgos, documentación y mejoramiento continuo </t>
  </si>
  <si>
    <t xml:space="preserve">Se realizaron dos sesiones del Comité de Expertos en Pobreza para retomar la revisión de la metodología del Índice de Pobreza Multidimensional (IPM). 
Principales conclusiones: 
1. se debe revisar de manera amplia en una próxima sesión la definición del incicador de trabajo informal, desempleo de larga duración y barreras de acceso a la salud.
2. El DANE presentó la nueva metodológia de medición del deficit habitacional, y el Comité aprobó tomar dicha metodología como punto de partida para ajustar los indicadores de condiciones de vivienda del IPM.
Teniendo en cuenta lo anterior se realizó un acta del comité de expertos especificando el estado actual del rediseño del IPM, que se usará como el documento ejecutivo del rediseño del IPM. </t>
  </si>
  <si>
    <t>Para la implementación del sistema integrado de gestión de calidad se redefinio el mapa de procesos de la entidad el cual fue aprobado por el comité directivo el 27 de enero de 2020, con esta base los procesos fueron documentados bajo los lineamientos de la norma ISO 9001:2015 alrededor de 350 documentos actualizados,se evaluaron, ajustaron y definieron  los indicadores y se  restructuro el mapa de riesgos de la entidad, cumpliendo con la meta establecida para la vigencia 2020.</t>
  </si>
  <si>
    <t>En el mes de diciembre se realizó una auditoria interna de tercera parte a los quince procesos de la entidad, dejando como resultado un informe consolidado con  las fortalezas y debilidades de los mismos asi como las recomendaciones de mejora en cuanto documentación riesgos, indicadores e implemnatción.</t>
  </si>
  <si>
    <t xml:space="preserve">I TRIMESTRE </t>
  </si>
  <si>
    <t xml:space="preserve">II TRIMESTRE </t>
  </si>
  <si>
    <t xml:space="preserve">III TRIMESTRE </t>
  </si>
  <si>
    <t xml:space="preserve">IV TRIMESTRE </t>
  </si>
  <si>
    <t>Porcentaje de cumplimiento logrado 
META</t>
  </si>
  <si>
    <t xml:space="preserve">REPORTE DE CUMPLIMIENTO </t>
  </si>
  <si>
    <t xml:space="preserve">MATRIZ DE SEGUIMIENTO IV TRIMESTRE / PLAN DE ACCIÓN INSTITUCIONAL 2020 DANE - FONDANE	</t>
  </si>
  <si>
    <t xml:space="preserve">ESTADO DE 
LA META </t>
  </si>
  <si>
    <t xml:space="preserve">Reporte cuantitativo de la META </t>
  </si>
  <si>
    <t>I TRIMESTRE</t>
  </si>
  <si>
    <t>II TRIMESTRE</t>
  </si>
  <si>
    <t>III TRIMESTRE</t>
  </si>
  <si>
    <t>IV TRIMESTRE</t>
  </si>
  <si>
    <t>% de Avance Subproducto</t>
  </si>
  <si>
    <t>Avance cuantitativo</t>
  </si>
  <si>
    <t xml:space="preserve">Mediante el trámite de 107 solicitudes/requerimientos internacionales durante el IV trimestre se aportó un 2,05 % al avance de la meta anual establecida del  8% (correspondiente a 416 requerimientos) ). Con la inlcusiòn de estas 107, el total anual de solicitudes y requerimientos gestionados ascendiò a 437, llevando a que se superarà la meta de 416. </t>
  </si>
  <si>
    <t>Se elaboró un informe de gestión con las actividades desarrolladas por parte de la oficina del GIT de Cooperación Técnica y Relaciones Internacionales durante el año 2020 a fin de dar conocimiento del estado de dichas acciones a la alta dirección</t>
  </si>
  <si>
    <t>Para la vigencia se resaltan los siguientes eventos, los cuales tuvieron una participación activa de la Institución:
 - Participación del director del DANE en el 38avo periodo de sesiones de la CEPAL (28 de octubre) donde se presentó a los Estados miembros las actividades llevadas a cabo por parte de la Conferencia Estadística de las Américas. 
- XVII Simposio Mundial de Indicadores de Telecomunicaciones de la Unión Internacional de las Telecomunicaciones (3 de diciembre), donde el DANE, en su calidad de presidente del Grupo de Expertos sobre indicadores de hogares en TIC (EGH) presentó las conclusiones de la 8va reunión para aprobación del plan de trabajo del 2021. 
- 8vo Foro de Estadísticas del Fondo Monetario Internacional (17 de noviembre), donde el DANE presentó a los asistentes su experiencia desarrollando el índice de Vulnerabilidad. 
Es importante resaltar que para el periodo en cuestión se llevaron a cabo 45 videoconferencias que permitieron establecer vínculos con otras entidades, generar grupos de discusión, espacios de cooperación técnica y la promoción de redes de asistencia con homólogos de los diferentes países miembros.</t>
  </si>
  <si>
    <t>FORMULA:Indicadores calculados / indicadores priorizados para producción
2/10 = 20%
Como resultado del III trimestre se generaron series definitivas para el indicador 3.6.1. En resumen de los 17 indicadores priorizados para producción durante lo corrido del año se calcularon series definitivas para los indicadores 3.6.1 y 5.4.1.;  ambos indicadores con planes de trabajo elaborados y ejecutados este año en conjunto con  UNFPA y ONU Mujeres respectivamente.</t>
  </si>
  <si>
    <t xml:space="preserve">FORMULA:Indicadores con ficha técnica / indicadores priorizados para producción
0/10 = 0%
Se ha adelantado la elaboración de la ficha técncia para el indicador 5.4.1, sin embargo, el formato de la ficha técnica aún está bajo revisión y ajuste, por lo cual no se tiene aún una version definitva </t>
  </si>
  <si>
    <t>Duarante este trimestre, las actividades ejecutadas en el marco de los subproductos del presente Plan de Acción nos acercaron a GSBPM, pues se promovió la lógica de función de producción y la atención temprana de las alertas que se activan en las sedes.</t>
  </si>
  <si>
    <t xml:space="preserve">No se reporta avance </t>
  </si>
  <si>
    <t>Se suscribieron 12 nuevos convenios</t>
  </si>
  <si>
    <t>Se suscribieron 6 nuevos contratos</t>
  </si>
  <si>
    <t>La Oficina de Control Interno tuvo contacto con el señor Alexander Aldana Coordinador de Gestión del Conocimiento en el LABcapital de la Veeduría Distrital el día 20 de octubre de 2020, para conocer la oferta académica que ofrecería está entidad para el segundo semestre de 2020, de acuerdo a la reunión efectuada el mismo día se informo los cursos que se encontraban activos, los cuales estaban siendo dictados únicamente para las Entidades Distritales, por tanto, para poder obtener cupos para el Departamento era necesario generar un Contrato Interadministrativo entre la Veeduría y el DANE. Para realizar los acercamientos se debían realizar con el Área de Gestión Humana, por tanto, se realizó una reunión con la Coordinadora del GIT de Desarrollo de Personal, informando los resultados de la Reunión.</t>
  </si>
  <si>
    <t>La Oficina de Control Interno adelantó el 3 de diciembre de 2020, el Taller/ capacitación de Análisis de Causas con la participación de 47 servidores públicos, así mismo, se realizó el 10 del mismo mes el taller/capacitación sobre Seguimiento y Monitoreo a Indicadores de Gestión con la participación de 33 servidores públicos de las diferentes sedes de la Entidad, de las capacitaciones efectuadas se aplicaron pruebas pre y post de conocimiento para conocer la evolución de conocimiento por parte de los servidores públicos. Los soportes documentales de las capacitaciones se remitieron al GIT de Desarrollo de Personal para que estas capacitaciones se incluyeran al PIC de la Entidad.</t>
  </si>
  <si>
    <t xml:space="preserve">La Oficina de Control Interno termino de elaborar el informe de PQRSD del primer semestre de 2020, el cual se entregó a la Dirección en el mes de diciembre, por otra parte, se elaboró el Informe de seguimiento a la Información Contable Pública reportada a través del Sistema Consolidador de Hacienda e Información Pública CHIP del tercer trimestre de 2020, el cual se radico en el mes de diciembre a la Dirección. Se elaboró el seguimiento a los Planes de Mejoramiento Internos y CGR, se reportó informe a la Dirección en diciembre. Entre noviembre y diciembre se elaboraron los seguimientos a la implementación del SGSST, las Conclusiones de la Rendición de Cuentas 2019-2020 y el seguimiento al SIGEP, se remitieron los informes preliminares al Área de Gestión de Talento Humano y la OPLAN, una vez recibida la respuesta por parte de las áreas se elaboró el informe Final. Adicionalmente se elaboró el informe del Comité Sectorial de Auditoria, el cual se radico a la Dirección finalizando el mes de diciembre. </t>
  </si>
  <si>
    <t xml:space="preserve">La Oficina de Control Interno en el mes de octubre inició la Auditoría Interna de Gestión a la selección del personal contratado requerido en la ejecución de las operaciones estadísticas del DANE, la ejecución se realizó entre el 1 de noviembre hasta el 11 de diciembre de 2020, se realizaron mesas de trabajo y analizó documentación entregada por la Subdirección, la reunión de cierre se realizó el 14 de diciembre y se radicó el informe preliminar el 16 del mismo mes, el cual fue respondido el 21 y el informe final se radico el 31 de diciembre de 2020. Por otra parte, en el mes de diciembre se realizó la evaluación de la agenda regulatoria de DANE – FONDANE, se elaboró el informe preliminar remitido a la Oficina Asesora de Planeación e Informe Final enviado a la Dirección General. </t>
  </si>
  <si>
    <t xml:space="preserve">
Frente al primer subproducto la OCI gestionó reunión con la Veeduría Distrital para conocer la Oferta académica y el proceso para poder celebrar un Convenio Interadministrativo, el cual debe ser gestionado con la Secretaría General – Talento Humano, así mismo, se realizaron dos capacitaciones: la primera de Análisis Causal donde se presentaron las diferentes Herramientas para el análisis causal, mostrando los conceptos básicos y los pasos para la aplicación de las mismas; la segunda capacitación se relaciono con el seguimiento y monitoreo de indicadores, en esta se socializó los conceptos de indicadores y tips para la realización de monitoreos y análisis de los datos reportados. 
Estas capacitaciones permitieron mostrar a los procesos las diferentes herramientas de análisis causal, para identificar las causas raíz de los planes de mejoramiento de los informes de evaluación y seguimiento realizados por la OCI o identificación de planes por autocontrol, por otra parte, la capacitación de indicadores contribuirá a mejorar el reporte y análisis de datos de los indicadores de gestión. </t>
  </si>
  <si>
    <t xml:space="preserve">La Oficina de Control Interno elaboró 20 informes de seguimiento y evaluación y uno de Auditoría Interna de Gestión durante el cuarto trimestre de 2020 programados en el Plan Anual de Auditoría, correspondiente a evaluar las gestiones adelantadas durante el tercer trimestre o primer semestre de la vigencia 2020; está pendiente elaborar el informe final del Seguimiento a las políticas de Seguridad del SIIF Nación, el cual se recibió la respuesta del informe preliminar del Área Financiera el 8 de enero de 2021.
Al cierre del cuarto trimestre, se logró finalizar los informes y Auditoría programados en el PAAI de la vigencia 2020, sin embargo, los Informes de Seguimiento al Presupuesto de la vigencia, se realizaron a partir de la verificación de la información de SIIF Nación, el Seguimiento al Plan de Acción se realizaron a partir de mesas de trabajo con los servidores públicos designados por los responsables de los procesos e Indicadores con la verificación de la información reportada por los procesos en ISOLUCIÓN, pero no se radicaron, en razón a que eran extemporáneos a la fecha que se programó su realización. . 
</t>
  </si>
  <si>
    <t xml:space="preserve">La Oficina de Sistemas, a través de su equipo de trabajo GIT Plataforma Tecnológica, construyó el procedimiento de control de acceso, el procedimiento de criptografìa, la polìtica de control de acceso, y la polìtica de criptografìa, así como el informe de implmenentación de ipv6 para la Entidad
</t>
  </si>
  <si>
    <t>La Oficina de Sistemas, a través de su equipo de trabajo GIT Sistemas de Información Técnica hizo la socialización del Acuerdo de Nivel de Servicios, para el desarrollo, soporte y mantenimiento de los aplicativos de las Operaciones Estadísticas de la Entidad, asì como la inclusión de su caracterización en el catàlogo de servicios de la oficina de sistemas.</t>
  </si>
  <si>
    <t>La Oficina de Sistemas, a través de su equipo de trabajo GIT Sistemas de Información Técnica y del GIT Plataforma Tecnológica hizo la socialización con a los GITs de la Oficina de Sistemas como antesala para la divulgación del nuevo sistema de información Kactus.  Categorización del servicio en GLPI (la nueva herramienta de apoyo implementada en esta misma vigencia) para dar el manejo a la gestión de incidentes y requerimientos.  Se creó el procedimiento del Servicio. Se actualizó el catálogo de servicios.</t>
  </si>
  <si>
    <t>La Oficina de Sistemas, a través de su equipo de trabajo GIT Sistemas de Información Técnica hizo el desarrollo el aplicativo de captura del conteno de unidades economicas y el sistema de monitoreo de esta operacion, tambièn se hizo el desarrollo y ajuste del aplicativo de transporte.</t>
  </si>
  <si>
    <t>La Oficina de Sistemas, a través de su equipo de trabajo GIT Plataforma Tecnológica llevó a cabo Adquisición e instalación de una solución de infraestructura de cómputo y almacenamiento de la información para el centro de datos del DANE; así como el servicio de migración de la infraestructura obsoleta a la solución a contratar.</t>
  </si>
  <si>
    <t>La Oficina de Sistemas, a través de su equipo de trabajo GIT Sistemas de Información y GIT Plataforma Tecnológica hizo la adquisición de 643 computadores</t>
  </si>
  <si>
    <t>La Oficina de Sistemas, a través de su equipo de trabajo GIT Plataforma Tecnológica hizo el diseño e implementación de la herramienta de apoyo OCS Inventory para hacer el levantamiento automático del inventario de Software.   Adicionalmente en conjunto con el GIT Sistemas de Información se hicieron las renovaciones de los contratos de soporte programados para la presente vigencia.</t>
  </si>
  <si>
    <t>La Oficina de Sistemas, a través de su equipo de trabajo GIT Plataforma Tecnológica hizo el diseño e implementación de las herramientas de apoyo OCS Inventory para dar cabida a la base de conocimiento de Hardware y Software de estaciones.
En esta misma vigencia se hizo el diseño e implementación de la herramienta de apoyo iTop en la cual se da cabida a la base de conocimiento de Hardware y Software de servidores. 
Esta base de conocimiento instalada en las herramientas de apoyo, es la que va a ser usada por el equipo de uso y apropiación (tambièn implementado en la presente vigencia) para llevar a cabo las transferencias de conocimiento al personal nuevo que se vincule o para hacer reinducción a personal que venga de vigencias anteriores.</t>
  </si>
  <si>
    <t>La Oficina de Sistemas durante el IV semestre, a través de sus equipos de trabajo GIT Sistemas de Información Técnica y GIT Plataforma Tecnológica, revisó  el cronograma 2020 - 2025 que detalla las actividades de mantenimiento y renovación de las plataformas tecnológicas para este periodo de tiempo, esta revisión se hace en el marco  de los cambios de la entidad, los requerimientos tecnológicos de la Entidad, la proyección presupuestal de la Oficina y el Plan Estratégico de Tecnologías de Información (PETI). Además la Oficina de Sistemas en cumplimiento de las actividades del Modelo de Seguridad y Privacidad de la Información (MSPI) elaboró de documentos fundamentales en el tema de polìticas de seguridad, puntualmente en la gestión de  Datos Personales de la entidad.</t>
  </si>
  <si>
    <t>La Oficina de Sistemas, a través de sus equipos de trabajo GIT Sistemas de Información Técnica, GIT Plataforma Tecnológica y GIT Gestión de Información, durante el IV semestre, mejoró su catálogo de servicios ofrecido al interior de la Entidad.   Definiendo estos acuerdos de niveles de servicio, y llevando a las herramientas de apoyo (también implementadas durante la presente vigencia) la respectiva parametrización para atender los requerimientos e incidentes.   De esta forma se tienen claros los procedimientos para recibir solicitudes en cuanto a sistemas de información, incluyendo el de gestión de talento humano Kactus que reemplaza a Perno.
Con esta primera construcción de acuerdos de niveles de servicio, se prueba la efectividiad de tomar un sistema de información ya existente para llevarlo a esquemas formales de soporte.    Con la inclusión del Sistema de Información Kactus en los procesos de soporte, se prueba la efectividad de la Oficina de Sistemas en la capacidad de implementar sistemas de información, plataformas tecnológicas y/o operaciones estadìsticas, y luego crear desde cero su respectiva caracterización para llevarlo a esquemas formales de soporte.</t>
  </si>
  <si>
    <t>La Oficina de Sistemas, a través del GIT de Plataforma Tecnológica llevó a cabo las adquisiciones programadas para la vigencia 2020.    
Durante el IV trimestre, terminó la instalación de la solución de infraestructura de cómputo y almacenamiento de la información para el centro de datos del DANE.   Hizo la adquisición de computadores para la Entidad.  Hizo la adquisiciòn de equipos switches de red para la Entidad.   Con la elaboración de los primeros acuerdos niveles de servicio para algunos sistemas de información, la oficina puede continuar en la siguiente vigencia ofreciendo servicios tecnològicos misionales con mecanismos formales de soporte.   Con las primeras renovaciones de plataformas tecnologicas, la oficina puede continuar en la siguiente vigencia en la construcción de acuerdos de niveles de servicio para dar completitud a los mecanismos formales de soporte.</t>
  </si>
  <si>
    <t>Meta cumplida
La Oficina de Sistemas, a través de su equipo de trabajo, plataforma tecnológica durante el IV trimestre, desarrollo capacitación dirigida a los usuarios de los Servicios Tecnológicos de la Entidad, relacionada con las funcionalidades de la nueva herramienta de GLPI, proyecto del PETI, que permitirá mejorar la gestión en los servicios TI de la Entidad. Socializó el Manual GLPI y la guía servicios TI para los usuarios de los servicios TI de la Entidad para continuar en la siguiente vigencia con la gestión de incidentes y requerimientos con mecanismos formales de soporte.
Con la entrada en funcionamiento del nuevo sistema de informaciónn Kactus (reemplazo de Perno) se elaboraron los documentos de operación de los servicios tecnológicos relacionados.
Con la entrada en funcionamiento de la nueva solución de cómputo y almacenamiento el contratista RedCómputo proveedor de esta nueva plataforma tecnológica elaboró los documentos de operación de las nuevas plataformas tecnológicas de conectividad, red, centro de procesamiento de datos y virtualización implementadas.   
Con las anteriores documentos y sus respectivas socializaciones la oficina queda con una línea de uso y apropiación definida.</t>
  </si>
  <si>
    <t>El micrositio fue desarrollado de acuerdo con la propuesta de DICE y retroalimentado por GEDI</t>
  </si>
  <si>
    <t>GEDI gestionó y elaboró varios documentos de divulgación durante el año, en particular y de acuerdo a las metas estipuladas en el PAI, se logró la publicación del Libro Mujeres y Hombres, Brechas de Género en Colombia y unas piezas especiales en el día de conmemoracíón del Voto Femenino, con información de la Encuesta de Cultura Política</t>
  </si>
  <si>
    <t xml:space="preserve">Se construyo el informe final de seguimiento de los planes de mejoramiento par alas operaciones estadisticas del DANE y del SEN, a las que se realizo seguimiento durante el año 2020
Se alimentaron las macro de seguimiento del DANe y SEN de acuerdo con la información suministrada por los responsables de las operaciones estadisticas del DANE y el SEN
</t>
  </si>
  <si>
    <t xml:space="preserve">Se construye el informe final de la revision sistemica del esquema CITUR-SITUR como resultado del convenio con FONTUR
Los formularios de las cuatro dimensiones en su versión final son generados en microsoft forms para su uso en el proyecto.
Se revisa y ajusta metodologia de "revisión sistemica"
</t>
  </si>
  <si>
    <t>Ajuste y consolidación de los formatos definitivos de:
-Identificación del problema
-Acopio de evidencias
-Herramienta de analisis
- Metodología de revisiones focalizadas</t>
  </si>
  <si>
    <t>Se realizó el diligenciamiento de las listas de chequeo para las fases de Diseño y Construcción por parte de la Gran Encuesta Integrada de Hogares.
Se consolidaron las listas de cheque genéricas del instrumento de autoevaluación</t>
  </si>
  <si>
    <t xml:space="preserve">Se desarrolló  el informe con las recomedacines emitidas por  los expertos de cada una de las salas especializadas , de las líneas priorizadas. </t>
  </si>
  <si>
    <t>Se publico el Plan Estadístico Nacional PEN 2020 - 2022, junto con la resolución 1379 de 2020, por la cual se actualiza el PEN</t>
  </si>
  <si>
    <t>Se desarrolló el procesamiento de la información para la medición del ICET, para las 35 entidades territoriales definidas</t>
  </si>
  <si>
    <t>Se desarrollaron el cálculo del ICET y se generaron el boletin del ICET 2019, junto con la presentación de resultados,los resultados agregados y desagregados para cada una de las entidades territoriales. De igual manera se actualizó la metodología del ICET para publicación</t>
  </si>
  <si>
    <t>Se lanzaron los cursos de 1. Planificación Estadística - formulación y ejecución de Planes Estadísticos. Duración 40 horas​​ y  2. Diseño y construcción de indicadores. Duración 30 horas​, el Diciembre 3 de 2020​. En los cuales se inscribieron: 
1. Planificación Estadística: 165​personas
2. Diseño y construcción de indicadores. 515​
3. Ambos cursos ​​:1111​
Así mismo se diseñaron los cursos de : 
3. Proceso estadístico.  Duración 40 horas​
4. Fortalecimiento de registros administrativos para su aprovechamiento estadístico.  Duración 40 horas​
5. Condiciones para la evaluación de la calidad estadística.  Duración 30 horas​</t>
  </si>
  <si>
    <t>Se firmó el de convenió con monteria y se desarrollaron las primeras dos subfases del PET, así mismo se brindo asesoría a Mosquera y Pereira</t>
  </si>
  <si>
    <t>En diciembre se hace entrega del sistema de consulta de clasificaciones.</t>
  </si>
  <si>
    <t>En diciembre se hace entrega del sistema de consulta de conceptos.</t>
  </si>
  <si>
    <t>Configuración, instalación y pruebas en servidor amalfi02 de los componentes base para el visor federado SDMX.
Preparación y configuración de repositorio y dockers asociados al despliegue del visor federado SDMX en el servidor amalfi02.</t>
  </si>
  <si>
    <t>Se realizan los analisis de bases de datos de los registros administrativos priorizados, con estos analisisi se completan los informes de diagnostico de los 8 registros administrativos priorizados en 2020.</t>
  </si>
  <si>
    <t>Se entregan los informes de diagnostico de los registros administrativos en los cuales se incluyen los hallazgos encontrados en la revision de bases de datos y documentación dispuesta por cada entidad.  En cada informe se presentan las recomendaciones de mejora asociados a cada uno de los hallazgos y se incluye un anexo que resume para cada uno de estos las acciones de mejora propuestas a la entidad.  El documento de diagnostico y plan de fortalecimiento se encuentran en proceso de revision y firma de las entidades para su adopcion a partir de 2021.</t>
  </si>
  <si>
    <t>Se remiten los documentos de diagnostico de registros administrativos a cada una de las entidades para su revision.  Se realizan reuniones en las que se presentan los resultados obtenidos así como el respectivo seguimiento del proceso en los comités técnicos de los convenios establecidos con la Superintendencia de Servicios Públicos Domiciliarios, Superintendencia de Notariado y Registro y Unidad del Servicio Publico de Empleo.</t>
  </si>
  <si>
    <t>Se realizaron las capacitaciones requeridas</t>
  </si>
  <si>
    <t>Se brindó el acompañamiento requerido</t>
  </si>
  <si>
    <t>Se publicó la Norma Técnica de la Calidad del Proceso Estadístico 2020</t>
  </si>
  <si>
    <t>Se publicó 1 clasificación para un total de 5 publicadas y se habilitó consulta pública de 2 clasificaciones CUOC y CISO</t>
  </si>
  <si>
    <t>Se elaboraron 3 documentos guía para un total de 23 documentos</t>
  </si>
  <si>
    <t>En el trimestre se completaron 15 correlativas publicadas</t>
  </si>
  <si>
    <t>El GIT de Prospectiva y Análisis de Datos a cuarto trimestre consolida documentos finales de cada una de los proyectos, documentos reproducibles y de visualizacion requeridos en cada proyecto.</t>
  </si>
  <si>
    <t>El GIT de Prospectiva y Análisis de Datos a cuarto trimestre realiza presentaciones periódicas de los resultados obtenidos en los proyectos realizados en 2020.</t>
  </si>
  <si>
    <t>En el cuarto trimestre se logró avanzar y finalizar los procesos de soporte para la evaluación de las operaciones estadísticas, así como en los procesos propios de la evaluación de la calidad de las operaciones definidas en el Programa Anual de Evaluación. Se finalizó la gestión con las entidades del SEN y con los grupos temáticos del DANE responsables de la producción estadística, cerrando los procesos de evaluación según la programación  de la calidad PECE 2020.  
Con la evaluación de la calidad de las operaciones estadísticas del DANE se contribuye al objetivo estratégico del Plan Estratégico Institucional de: "Asegurar la calidad estadística en procesos y resultados", teniendo en cuenta que se identifica el nivel de cumplimiento de los atributos de la calidad establecidos en la NTC PE 1000. Asimismo, se ha continuado en el seguimiento de los planes de mejoramiento de las operaciones estadísticas evaluadas durante las vigencias 2018 y 2019, lo cual contribuye a la mejora continua del proceso de producción estadística..</t>
  </si>
  <si>
    <t xml:space="preserve">En el cuarto trimestre se finalizaron los ejercicios propuestos de implementación y pruebas para los tres instrumentos definidos en el Marco de Aseguramiento de la Calidad: para autoevaluaciones se diligenciaron las listas de chequeo para las fases de Diseño y Construcción por parte de la Gran Encuesta Integrada de Hogares y se consolidaron las listas de chequeo genéricas, en el instrumento de revisiones focalizadas se realizó la prueba de la conceptualización con el Censo de Edificaciones que concluyó en la propuesta de ruta para elanálisis del problema y para revisiones sistémicas se  implementó este instrumento al esquema CITIR SITUR, cuyas conclusiones se encuentran en el informe final de revisión.  
Con el avance en la implementación de los instrumentos del Marco de Aseguramiento de la Calidad, se contribuye al objetivo estratégico del Plan Estratégico Institucional de: "Asegurar la calidad estadística en procesos y resultados", teniendo en cuenta que se identifica el nivel de cumplimiento de los atributos de la calidad a diferentes niveles de especificidad. </t>
  </si>
  <si>
    <t xml:space="preserve">La Dirpen cumplió con la meta de Gestionar el SEN 2.0 a partir del decreto reglamentario del artículo 155 del Plan Nacional de Desarrollo, de esta forma generarón 4 resoluciones por la cual se regalmento el CASEN;  el CAD, el CSEE y el CES junto con las mesas estadísticas. De igual manera se desarrollaron las salas especializadas del CASEN, generando cada uno de ellos un documento con recomendaciones. </t>
  </si>
  <si>
    <t>El DANE realizo la publicación del Plan Estadístico Nacional 2020 - 2022, cumpliendo así la meta establecida. El plan junto con la resolución se pueden consultar tambien en la  web del SEN: https://www.sen.gov.co/conozca-el-sen/instrumentos/planificacion-articulacion-estadistica/plan-estadistico-nacional</t>
  </si>
  <si>
    <t>El DANE realizó el cálculo del ICET para 35 entidades territoriales:
31 municipios (Ciudades capitales) ​​
Leticia (Amazonas)​​
Neiva (Huila)​​
Medellín (Antioquia)​​
Riohacha (La Guajira)​​
Arauca  (Arauca)​​
Santa Marta (Magdalena)​​
Barranquilla (Atlántico)​​
Villavicencio (Meta)​​
Cartagena (Bolívar)​​
Pasto (Nariño)​​
Tunja (Boyacá)​​
Cúcuta (Norte de Santander)​​
Manizales (Caldas)​​
Mocoa (Putumayo)​​
Florencia (Caquetá)​​
Armenia (Quindío)​​
Yopal (Casanare)​​
Pereira (Risaralda)​​
Popayán (Cauca)​​
Bucaramanga (Santander)​​
Valledupar (Cesar)​​
Sincelejo (Sucre)​​
Quibdó (Chocó)​​
Ibagué (Tolima)​​
Montería (Córdoba)​​
Cali (Valle del Cauca)​​
Bogotá​​
Mitú (Vaupés)​​
Puerto Inírida ( Guainía)​​
Puerto Carreño (Vichada)​​
San José del Guaviare ​
Departamentos de  Categoría especial:​​
Antioquia​​
Cundinamarca​
Valle del Cauca​
San Andrés, Providencia y Santa Catalina * ​
​
​
​​</t>
  </si>
  <si>
    <t xml:space="preserve">Se cumplio con la meta establecida, de esta manera se brindo asesoria a 3 territorios: Monteria, Mosquera y Pereira. De igual manera se desarrollaron 5 cursos virtuales y se lanzaron 2 cursos virtuales </t>
  </si>
  <si>
    <t xml:space="preserve">El GIT de Prospectiva y Análisis de Datos en el cuarto trimestre de 2020: 
• Realiza actividades de mantenimiento y soporte de los sistemas de operaciones estadísticas y de Registros Administrativos desarrollados, en esta tarea realiza validación y prueba permanente con el GIT de planificación estadística de las funcionalidades propias de estos sistemas para que den cuenta de las necesidades de los miembros del SEN.
• Realiza el cierre del desarrollo del sistema de gestión y consulta de clasificaciones el cual queda montado en servidor de pruebas: http://clasificaciones-dev.dane.gov.co/
• Realiza la publicación periódica de contenido y noticias. En el cuarto trimestre continua la actualización permanentemente las secciones de: noticias, contenidos, eventos e indicador del mes y demás contenido requerido para publicación por parte de la Dirección Técnica. En igual forma se realizan los justes de navegabilidad identificados, así como los ajustes de diseño responsive para navegación en dispositivos móviles.
El avance en estos productos aporta en forma indirecta a la estrategia de Cambio Cultural ya que con el mantenimiento del portal SEN y los desarrollos informáticos que se están adelantando generan una mayor disponibilidad y transparencia a los miembros del SEN, no solo de los inventarios de operaciones estadísticas y registros administrativos que requiere la entidad, sino de todos los lineamientos que DIRPEN está generando para una mayor coordinación entre entidades.
</t>
  </si>
  <si>
    <t>El GIT de Prospectiva y Análisis de Datos, en el cuarto trimestre de 2020, realiza el cierre de los informes de diagnostico de los ocho registros administrativos priorizados en 2020, los cuales se trabajaron con las siguientes entidades: Superintendencia de Servicios Públicos, Superintendencia de Notariado y Registro, la Unidad Administrativa Especial del Servicio Público de Empleo e ICFES.  
El avance en este producto aporta en forma directa a la estrategia de Gestión Pública Admirable.  Con el diagnóstico y fortalecimiento de los registros administrativos priorizados, se incrementa su potencial de aprovechamiento para fines estadísticos, ya que en el proceso se busca incrementar la calidad con que estos son generados por las entidades miembros del SEN</t>
  </si>
  <si>
    <t>Se finalizaron los documentos previstos en el plan de trabajo para lineamientos, norma, estándares y documentación técnica</t>
  </si>
  <si>
    <t>El GIT de Prospectiva y Análisis de Datos en el cuarto trimestre de 2020 realiza el cierre de los 10 proyectos de analítica de datos identificados en 2020.  De cada proyecto se realiza un registro de los productos esperados en cada uno de ellos, los cuales van desde códigos reproducibles tipo Mark Down, documentos metodológicos e instrumentos de visualización, estos productos se registran en repositorio de Teams y se comparten los principales soportes generados en su desarrollo.
El levantamiento de información realizado, para el desarrollo de cuatro de los proyectos planteados, ha involucrado la participación de DIMPE, DIG y DSCN.
El desarrollo de los 10 proyectos de analítica indirectamente aporta a la estrategia de Cambio Cultural ya que a partir de los resultados obtenidos de estos se generarían recomendaciones e instrumentos que tienen el potencial de ser incorporados en los procesos de la entidad.</t>
  </si>
  <si>
    <t xml:space="preserve">Durante el II semestre del 2020 el proyecto de Censo Económico en el marco de cooperación con Swiss Contact y la Unión Temporal Econometria Universidad de los Andes entregó  el cuarto producto parte 1 titulado: DISEÑO DE UNA ESTRATEGIA PARA
ENRIQUECER EL CENSO ECONÓMICO DISCUSIÓN DE LA POTENCIAL ESTRATEGIA DE REEMPLAZO EN LA RECOLECCIÓN Y METODOLOGÍAS DE CALIDAD E IMPUTACIÓN
Unión Temporal Econometría universidad de los Andes -  Revisión del equipo tematico del DIMPE - GIT CE
Se realizarón mesas de trabajo entre la UT y los equipos tecnicos del DANE para revisar los resultados entregados, y entregar obervaciones y comentarios
Se realizó en el II semestre de 2020
</t>
  </si>
  <si>
    <t>La union temporal universidad de los andes y econometria deben entregar en el mes de diciembre el cuarto producto sobre el diagnostico y uso de registros administrativos en el censo economico 2021</t>
  </si>
  <si>
    <t>Se obtuvo el registro de RUNT y se consolido el directorio de empresas del sector de la contrucción a partir del convenio SECO - CAMCOL</t>
  </si>
  <si>
    <t>Se estan llevando a cabo los pocesamientos y anáisis de información de estos RRAA</t>
  </si>
  <si>
    <t>Registro RUNT y directorio encuestas de construcción</t>
  </si>
  <si>
    <t>Elaboración y traducción de la metodología de cálculo de los indicadores de demografia empresarial</t>
  </si>
  <si>
    <t>Se va a iniciar una revisión de las metodología para el calculo de la demografia empresarrial. Teniendo en cuenta los ajustes realizados en DEST</t>
  </si>
  <si>
    <t>Subproducto terminado en el trimestre anterior</t>
  </si>
  <si>
    <t>Se elaboró el formulario para la prueba paralelo, teniendo en cuenta los resultados de la prueba piloto y las pruebas experimentales.
El diseño del análisis para la prueba paralelo fue adaptado e incluido en el documento metodológico, enviado para revisión.</t>
  </si>
  <si>
    <t>se definieron 6 versiones para las ponderaciones del deflactor a todos los niveles y se establecieron los cuadros de salida para la publicación del indicador de precios ICOCIV, así mismo se realizó el rediseño del ICCP a partir de las estructuras y canastas del deflactor ICOCIV</t>
  </si>
  <si>
    <t>Se elaboró el desarrollo de algoritmo para el cálculo del deflactor en SAS, teniendo en cuenta la metodología planteada y socializada con la asesora de la dirección la doctora Dora Sanchez, así como las respectivas pruebas y análisis de sus resultados, posteriormente la entrega mensual del cálculo al GIT de Temática de servicios.</t>
  </si>
  <si>
    <t>El calculo del deflactor está suspendido para telecomunicaciones por falta de datos para su calculo</t>
  </si>
  <si>
    <t>Se avanzó con la componente de energía eléctrica, falta el componente de gas , este componente esta limitado a la información que provee la bolsa de mercantil , el cual al 31 de diciembre todavía no se había firmado el acuerdo para que la bolsa mercantil compartieran la información</t>
  </si>
  <si>
    <t> documentó y socializó tanto interna como externamente el nuevo indicador y se definió publicación para el 12 de febrero de 2021.</t>
  </si>
  <si>
    <t>En el IV trimestre  se selecciono la muestra paralela del rediseño de la GEIH   usando el Marco basado en el CNPV 2018.</t>
  </si>
  <si>
    <t xml:space="preserve"> Se realizó con el proceso de adaptación de las metodologías de las operaciones estadísticas bajo el modelo GSBPM. </t>
  </si>
  <si>
    <t xml:space="preserve"> Se realizó con el proceso de adaptación de las fichas metodológicas de las operaciones estadísticas bajo el modelo GSBPM. </t>
  </si>
  <si>
    <t>El equipo de deflectores concluyó con el diseño de métodos para la automatización, detección de anomalías y cálculo del deflactor de acueducto para el IPI durante el último trimestre de 2020</t>
  </si>
  <si>
    <t>El equipo de la GEIH elaboró las preguntas relacionadas con identidad sexual fueron incluidas en el Manual de Recolección y Conceptos Básicos para la prueba paralelo durante el IV trimestre de 2020.</t>
  </si>
  <si>
    <t>El equipo de la GEIH elaboró el informe de análisis preliminar de resultados, tomando como base la prueba piloto durante el cuarto trimestre de 2020.</t>
  </si>
  <si>
    <t xml:space="preserve">El grupo temático de la ECV realizó el análisis de las dimensiones y variables a estudiar y se generó el primer documento de storytellig de la ECV, en el cuarto trimestre de 2020
</t>
  </si>
  <si>
    <t xml:space="preserve">El equipo temático de la ECV corrió el modelo econométrico, se realizó el análisis de la pobreza subjetiva vs pobreza objetiva y se generó el documento final, durante el cuarto trimestre de 2020
</t>
  </si>
  <si>
    <t xml:space="preserve">El equipo temático de la ECV generó el tablero de control para hacer seguimiento a algunos de los indicadores generados por la Encuesta Nacional de Calidad de Vida (ECV), durante el cuarto trimestre de 2020.
</t>
  </si>
  <si>
    <t>El GIT de índices de precio y costos realizó durante el cuarto trimestre, reuniones con la dirección del DIMPE y el asesor de la dirección general designado, en las cuales se fueron evaluando los avances realizados y se plantearon diferentes ejercicios en busca de consolidar una propuesta final de cálculo del IPPR.</t>
  </si>
  <si>
    <t>El GIT de índices de precio y costos durante el cuarto trimestre, tomando en consideración las recomendaciones de la dirección DIMPE y el asesor de la dirección general designado, realizó la evaluación de varios escenarios para el cálculo del IPPR a la luz de los resultados obtenidos al correr diferentes modelos econométricos. La culminación de este trabajo es la propuesta final de desarrollo metodologíco del IPPR plasmada en la presentación que se adjunta.</t>
  </si>
  <si>
    <t xml:space="preserve">Durante el II semestre del 2020 el proyecto de Censo Económico en el marco de cooperación con Swiss Contact y la Unión Temporal Econometria Universidad de los Andes entregó  el cuarto producto parte 1 titulado: DISEÑO DE UNA ESTRATEGIA PARA
ENRIQUECER EL CENSO ECONÓMICO DISCUSIÓN DE LA POTENCIAL ESTRATEGIA DE REEMPLAZO EN LA RECOLECCIÓN Y METODOLOGÍAS DE CALIDAD E IMPUTACIÓN
Unión Temporal Econometría universidad de los Andes -  Revisión del equipo tematico del DIMPE - GIT CE
Se realizarón mesas de trabajo entre la UT y los equipos tecnicos del DANE para revisar los resultados entregados, y entregar obervaciones y comentarios
Se realizó en el el mes de diciembre 2020
</t>
  </si>
  <si>
    <t xml:space="preserve">El grupo de demografìa empresarial conjuntamente con el DEST de la DIG realizó el calculo del numero de empresas activas para el año 2019. 
Se revisó la serie y se detecto un cambio significativo en la serie de empleo. la DIG explicó que se debio a cambios en la froma de entrega de la información del proveedor. Por este motivo se debe revisar la metodología utilizada. Estos análisis se realizaron en el mes de noviembre-diciembre.
</t>
  </si>
  <si>
    <t>El GIT Temática Mercado Laboral generó una versión ajustada del formulario de rediseño y terminó de ajustar las especificaciones de consistencia el 18-12-2020, producto de la pruebas realizadas.
Asimismo, el GIT Temática Mercado Laboral elaboró el formulario para la prueba paralelo el 16-12-2020, teniendo en cuenta los resultados de la prueba piloto y las pruebas experimentales. El diseño del análisis para la prueba paralelo fue adaptado e incluido en el documento metodológico, enviado para revisión el 24-12-2020.</t>
  </si>
  <si>
    <t>Quien lo hizo: EL grupo de Estadísticos, economistas e ingenieros, con los lineamientos de las asesoras Carmela Serna y Dora Sanchez y la coordinación del grupo interno de trabajo de deflactores y diseños muestrales de las estadísticas económicas y ambientales. 
Que se hizo: se inició prueba piloto para la recolección de precios de los insumos definidos en la canasta 561 así mismo realizó encuesta de lugares de compra para  establecer el directorio preliminar que sería base para la recolección de precios, se realizó prueba de levantamiento de cotizaciones y se apoyó a logística con la recolección de precios; por otro lado se apoyó la carga de ponderadores al indicador nominal IPOC, así como la encuesta para determinar tipologías de suspensión de obras civiles; por otro lado se definieron 6 versiones para las ponderaciones del deflactor a todos los niveles y se establecieron los cuadros de salida para la publicación del indicador de precios ICOCIV, así mismo se realizó el rediseño del ICCP a partir de las estructuras y canastas del deflactor ICOCIV. Finalmente se documentó y socializó tanto interna como externamente el nuevo indicador y se definió publicación para el 12 de febrero de 2021.
 Cuando se hizo: las tareas se realizaron entre octubre y diciembre de 2020.</t>
  </si>
  <si>
    <t xml:space="preserve">El Marco Muestral basado en el Censo Nacional de Población y Vivienda 2018 (CNPV)  fue entregado por la DIG y se encuentra disponible en un servidor referenciado. En el IV trimestre  se selecciono  la muestra paralela del rediseño de la GEIH a partir del Marco del CNPV 2018 y de esta manera se tiene que todas las muestras de las encuestas sociales fueron  seleccionadas del Marco  basado en el CNPV 2018.  </t>
  </si>
  <si>
    <t>Los diferentes GIT del DIMPE Iniciaron el  proceso de actualización de la documentación metodológica esto es para fichas y metodológias de las operaciones estadísticas adaptadas el modelo GSBPM. Este se realizó a lo largo de toda la vigencia 2020.</t>
  </si>
  <si>
    <t xml:space="preserve">El grupo interno de trabajo de diseños muestrales de las estadísticas económicas y ambientales. Se realizo la recolección y acopio de la información de precios y cantidades suministradas de empresas generadoras del acueducto de las regiones de Colombia , posteriormente,  con esta información se realizó el cálculo del índice con la metodología para precios de un laspeyres encadenado. Las tareas se realizaron entre septiembre y diciembre de 2020
</t>
  </si>
  <si>
    <t>El GIT Temática Mercado Laboral generó el Manual de Recolección y Conceptos Básicos para la prueba paralelo el 16-12-2020, incorporando las preguntas relacionadas con identidad sexual y el procedimiento para su recolección, producto de las pruebas realizadas.
Igualmente, el GIT Temática Mercado Laboral elaboró el informe de análisis preliminar de resultados el 16-10-2020, tomando como base la prueba piloto.</t>
  </si>
  <si>
    <t xml:space="preserve">El GIT Curso y Calidad De Vida, realizó el análisis de las dimensiones y variables a  estudiar, se definieron los indicadores y se generó el documento storytelling de la calidad de vida de los colombianos.
Así mismo se realizó el análisis de la pobreza subjetiva vs pobreza objetiva, examinando los resultados de los modelos que buscan evaluar el impacto de los componentes de la pobreza multidimensional sobre la percepción de pobreza, así como la incidencia de algunas características de los hogares.
Se generó el tablero de control para hacer seguimiento a algunos de los indicadores generados por la Encuesta Nacional de Calidad de Vida (ECV).
</t>
  </si>
  <si>
    <t>Durante el cuarto trimestre, el GIT de índices de precios y costos consolidó la propuesta de desarrollo metodológico para el IPPR y presentó la misma a la dirección del DIMPE. Durante este periodo se llevaron a cabo 9 reuniones (1 en octubre, 7 en noviembre y 1 en diciembre ) con la dirección DIMPE y el asesor de la dirección general designado para realizar acompañamiento a este proyecto, estas reuniones implicaron la evaluación de varios escenarios posibles para el desarrollo metodológico y el perfeccionamiento de la propuesta inicial. Los escenarios contemplaron, por ejemplo, cambiar la forma de introducir las variables, explorar metodologías alternativas como: las de componentes principales, metodologías espaciales, metodologías que permitieran incluir la información del censo de edificaciones, entre otras.</t>
  </si>
  <si>
    <t xml:space="preserve">Se amplió la capacidad del SIRWEB de la Registraduría Nacional del Estado Civil y cubrió el 54,6% de las notarías que tienen funciones registrales. En la actualidad, 402 de las 736 notarías tienen acceso a la plataforma tecnológica de la Registraduría; también se amplió la capacidad a 146 hospitales y clinicas. 
Se creó para los notarios con funciones registrales usuario para acceder al RUAF-ND, lo cual les permitirá realizar consultas y validad informaicón. 
La RNEC avanzó en la consecución de recursos para implementar el registro civil de defunción en línea de manera oficiosa y dar cumplimiento al artículo 20 del Decreto 2106 de 2019.   
Generación de cuatro cruce de información entre la RNEC y DANE los cuales permitieron identificar y recuperar nacimientos y defunciones que se  captaron en registro civil y no se disponian en la base del RUAF-ND. Esta actividad permitió reducir la omisión en la información estadística. </t>
  </si>
  <si>
    <t>Se cumplió con registros del seguimiento al plan de acción formulado por las entidades del sistema de registro civil y estadísticas vitales ( (SRCEV))</t>
  </si>
  <si>
    <t>En el marco de la estrategia Partera Vital, se desarrolló una App con la estructura de los formatos de notificación el cual está siendo usado por las partera y parteros de ASOREDIPAR en Choco</t>
  </si>
  <si>
    <t>Durante el último trimestre se continuo con la realizaron los estudios poscensales, con el apoyo del Fondo de Población de Naciones Unidad UNFPA, con base en el CNPV 2018.</t>
  </si>
  <si>
    <t>A través de la página web del DANE se pueden consultar los resultados consolidados de las estimaciones o retroproyecciones de población desagregadas por área, sexo y edad para todas las entidades territoriales del País, lo cual configura la información demográfica y poblacional con carácter oficial correspondientes a las series de población.</t>
  </si>
  <si>
    <t>Durante este último cuatrimeste de 2020, se realizó la recolección de datos en campo, se realizó el análisis y publicación de la información del Censo Habitante de la Calle</t>
  </si>
  <si>
    <t>Se realizó la publicación de los resultados definitivos de la Encuesta de hábitat y usos socioeconómicos , en la página Web del DANE</t>
  </si>
  <si>
    <t>* Se concluyó la actualización del documento con la metodología de emparejamiento en un 100%
* Se terminó y entregó el  REBP con corte diciembre 2019.
* Se terminó y entregó la base de evolución de documentos</t>
  </si>
  <si>
    <t xml:space="preserve">Terminado el diagnóstico de las variables que conforman los 29 registros administrativos y de las variables de identificación del REBP 2019. 
Se realizó el informe técnico describiendo el procedimiento empleado, sus fortalezas y debilidades
Generación de fichas por departamentos con la pirámide poblacional e indicadores demográficos por departamento, obtenidos por REBP.
</t>
  </si>
  <si>
    <t xml:space="preserve">Se diseñaron y desarrollaron las actividades de corto plazo para 
la transformación de un Censo Tradicional a uno basados en Registros Administrativos, así mismo se formularon los lineamientos técnicos para su conformación en el mediano y largo plazo.
</t>
  </si>
  <si>
    <t>Se cuenta con los lineamientos técnicos y una propueta de instrumento de medición para su socialización en el marco de proyectos a ser financiados con recursos de cooperación técnica.</t>
  </si>
  <si>
    <t>El aplicativo SIGEV permitirá el fortalecimiento de las EEVV - al integrar y visibilizar la gestión territorial en pro de la mejora de la calidad de la información en temas como enmiendas, novedades y eventos de interés en salud pública.</t>
  </si>
  <si>
    <t xml:space="preserve">En el cuarto trimestre fue posible realizar otro cruce de información y de evaluar el grado de avance en la recuperación de hechos vitales reportados en cruces anteriores. Es importante aclarar que la competencia de la recuperación en territorio recae sobre el sector salud y su ente rector, el Ministerio de Salud. </t>
  </si>
  <si>
    <t>Se reaizó socialización del uso de los formatos de notificación y registro a los grupos étnicos, ademas se realizó taller de capacitación a las parteras y se publicó video (documental partera vital Colombia)</t>
  </si>
  <si>
    <t>Se realizo intercambio de comunicaciones con las Universidades.</t>
  </si>
  <si>
    <t>A raiz de la Pandemia no fue posible realizar visitas por lo tanto se realizaron contactos telefonicos y por correo electronico con las Universidades y con las areas Juridica y de GIT – Información y Servicio al Ciudadano
Difusión, Mercadeo y Cultura Estadística - DICE de DANE CENTRAL.</t>
  </si>
  <si>
    <t>1. Se formalizo el Memorando de Entendimiento con la Universidad Santo Tomas de Bucaramanga. En el III trimesrte.                                           2. Se formalizó el Memorando de Entendimiento con la Universidad Simon Bolivar de Cucuta. Se adjunta la evidencia de cumplimiento en el IV trimestre</t>
  </si>
  <si>
    <t>El Área Operativa realizo (2) dos talleres Fortalecimiento, acceso y uso de la información Estadística producida por el DANE a los  contratistas de la Territorial.</t>
  </si>
  <si>
    <t xml:space="preserve">Se cumplió la meta al 100%                                                                                                 
1 . Memorando de Entendimiento firmado con la Universidad Santo Tomas de Bucaramanga.                                                                          
2. Memorando de Entendimiento firmado con la Universidad Uniersidad Simon Bolivar – Cúcuta                                                    
3.Se realizo intercambio de correos con la Universidad Industrial de Santander, debido a   que la Universidad pide hacer un convenio y DANE está trabajando memorandos de entendimiento.
</t>
  </si>
  <si>
    <t>El subproducto 1, se encuentra al 100% desde el II trimestre.                                                                                                                    
El subproducto 2, se encuentra al 100% desde el III trimestre.</t>
  </si>
  <si>
    <t xml:space="preserve">El subproducto 1, se encuentra al 100% desde el III trimestre.                                                                                                                           
El subproducto 2, se encuentra al 100% desde el IV trimestre.                                                                                       </t>
  </si>
  <si>
    <t xml:space="preserve">Se generó el cargue y consolidación de la información PILA 2020 y publicación del Directorio Estadistico de  Empresas actualizado.
</t>
  </si>
  <si>
    <t>Se realizó el cruce, depuración y ajustes bases de información para las unidades del sector público y revisión ajustes.</t>
  </si>
  <si>
    <t>Se realizó la actualización del Marco Geoestadístico Nacional – MGN en sus componentes cartográfico, temático y de la sectorización rural.</t>
  </si>
  <si>
    <t>Se  generaron los productos cartográficos para los operativos de campo de las operaciones estadistica GEIH Continua, CEED, EGIT, CAM, GEIH Paralela y el procesamiento digital de las 450  imágenes para un acumulado de la meta del 100%</t>
  </si>
  <si>
    <t>Se realizó la actualización cartográfica del nivel de topónimos del Marco Geoestadístico Nacional - MGN correspondiente a 905 Municipios.</t>
  </si>
  <si>
    <t xml:space="preserve">Se realizó sesión dirigida al relacionamiento de las operaciones estadísticas internas (DANE) </t>
  </si>
  <si>
    <t>1. Participación en reuniones: 1.1 centro de datos e innovación covid-19. 1.2uso de datos para combatir el covid 19 y lograr una mejor reconstrucción" 1.3 6ta reunión sala de geografía comité estadístico sectorial 1.4 7ma reunión sala de geografía comité estadístico sectorial 2. Documentos e informes: 2.1.documento de evaluación de diferentes plataformas que proveen imágenes de satélite para la atención de desastres. 2.2. solicitud ungrd para el acceso a imágenes de satélite. 3. Traducciones: 3.1. Parte 3 (anexos) the global statistical geospatial framework. 3.2 revisión parte 1 de la traducción hecha por INEGI. Y se cuenta Documento con la propuesta preliminar de temáticas e indicadores para la versión 2.0 del mega.</t>
  </si>
  <si>
    <t>Se cumplió con las jornadas de fortalecimiento de las competencias del personal de apoyo cartográfico en la territoriales definidas, abordando los temas estratégicos del quehacer de la dirección de geoestadística: generalidades de la dig; generación de productos; recuentos; aplicativos geoportal e introducción de tema de las áreas de concentración económica rural.</t>
  </si>
  <si>
    <t xml:space="preserve">Se calcularon los indicadores de desarrollo sostenible ODS a partir del uso de los datos postcensales e información geoespacial </t>
  </si>
  <si>
    <t>Documento final de la actualización de centros poblados y cabeceras del MGN y el documento Actualización de la variable cantidad de viviendas año 2020 usando operaciones estadísticas y registros administrativos.</t>
  </si>
  <si>
    <t>Productos geoespaciales y geoanalíticos temáticos para presentaciones en territorio, y reportes de variables temáticas sociodemográficas. Generación de geovisores de funcionamiento humano. Y reportes de temáticas sociodemográficas.</t>
  </si>
  <si>
    <t>Se generarón los geoservicios  para la difusión del Directorio Estadístico, publicados a través del Geoportal del DANE, entre los cuales se destacan El Geovisor consulta de sedes educativas del SISE y generación de la versión 2.0 del geovisor del directorio de empresas.</t>
  </si>
  <si>
    <t xml:space="preserve">Se publicaron servicios web Geográficos  que permiten la interoperabilidad con los datos de la difusión del MGN 2019 con la espacialización de los resultados del CNPV 2018, publicados a través del servidor de mapas del Geoportal del DANE.
Se dispuso el servicio de descarga de los niveles geográficos del MGN con los datos integrados de los resultados del CNPV 2018.
Se realizo la publicación de los geovisores de indicadores regionales y de la encuesta nacional agropecuaria ENA.
Desarrollo y publicación de los geovisores: de consulta detallada del CNPV 2018, de enfoque de genero, de clúster para grupos etnicos, sistema de indicadores de economía naranja SIENA y de encuesta mensula de alojamiento EMA.
</t>
  </si>
  <si>
    <t>Se adelantarón una serie de  proyectos piloto que tienen como propósito la utilización de las herramientas tecnológicas más recientes en la DIG, que mejoren la gobernanza del dato y levantamientos de procesos que identifiquen los flujos de la información actual y propuestas de mejora.  
Se destacan proyectos piloto para: Georreferenciación complementaria con el uso de postgres, Portal web de servicios geográficos, Repositorio de Imágenes, actualización del catálogo de Metadatos geográficos, Bus de datos, SFTP y Gestión Documental.</t>
  </si>
  <si>
    <t>Se cuenta con el diseño y desarrollo del prototipo del Sistema Autogestionado.</t>
  </si>
  <si>
    <t>Se generarón diferentes aplicación movil y web para la recolección de información y seguimiento de las operaciones estadisticas que requieran el componente geográfico, dentro de la política de reducción de uso de papelEntre cuales se destacan: Aplicativo web  de asignación de cargas a supervisores para el conteo del Censo económico, App Móvil de Novedades Cartográficas, Geovisor Web de Seguimiento a Novedades Cartográficas, App Móvil de Seguimiento de Obras de CEED, App Web  de Seguimiento de  Recuento de Unidades Estadísticas (usuario de red).</t>
  </si>
  <si>
    <t>Se desarrollo el visor de consulta de información DANE a niveles desagregados del MGN como insumo y apoyo a la gestión catastral.
Se realizó la actualización del aplicativo de georreferenciación masiva de direcciones y de la base del maestro de direcciones.</t>
  </si>
  <si>
    <t>Se adelanto el desarrollo de la primera fase del Sistema de Información para la gestión de la estratificación socioeconómica y de las coberturas de los servicios públicos domiciliarios - SIGESCO, de los dos primeros módulos: Alcaldía y DANE.</t>
  </si>
  <si>
    <t>Durante el último trimestre del año 2020 se generaron las dos bases de datos de los Directorios Estadísticos de Empresas con la inclusión de fuentes internas y externas reportadas y la disposición del directorio del Sector Público articulado con las caracterización y clasificación institucional de las entidades para los análisis por parte de los usuarios. Actividad adelantada por el Grupo Interno de Trabajo del DES de la DIG.</t>
  </si>
  <si>
    <t>Durante el último trimestre del año 2020, se actualizó el marco geoestadístico nacional en sus componentes cartograficos, temáticos y de la sectorización conforme a las novedades de las operaciones estadísticas. Donde se destaca para la actualización cartografica del MGN con la incoprporación de nuevos centros poblados para 905 municipios. Actividad adelantada por el Grupo Interno de Trabajo del MGN de la DIG.
El avance obtenido contribuye al indicador del Plan estratégico: "Operaciones estadísticas nuevas o rediseñadas que atienden necesidades del país" en el objetivo específico/estrategia "Capacidad metodológica."</t>
  </si>
  <si>
    <t xml:space="preserve">Durante el año 2020, se alcanzó la actualización de la variable cobertura de la tierra para un acumulado de 30.000 conglomerados, con un avance del 100% y se generaron los indicadores de productividad y conflictos de uso del suelo del marco maestro rural y agropecuario. Actividad adelantada por el Grupo Interno de Trabajo del MGN de la DIG.
</t>
  </si>
  <si>
    <t>Durante el último trimestre del año 2020 se cumplio con el programa de fortalecimiento conforme a la estrategía 8 del PEN 2017-2022. Se genero el documento de MEGA V- 2 con la información para la región de las Américas. Frente al fortalecimento de las capacidades técnicas en el uso de la información geoespacial en las direcciones territoriales: se adelantarón las jornada de fortalecimiento de las competencias del personal de apoyo cartográfico donde se abordaron temáticas relacionadas con las generalidades de la DIG; generación de productos; recuentos; aplicativos geoportal e introducción de tema de las áreas de concentración económica rural.
Este avance referente a la actividad "Fortalecer capacidades técnicas en el uso de la información geoespacial en las direcciones territoriales" se adelanto por el GIT de Investigación y Desarrollo y le contribuye al indicador del Plan estrategico: "Aumentar el conocimiento de los servidores respecto a la misionalidad de la entidad." en el objetivo especifico/estrategía "Gestión pública admirable."</t>
  </si>
  <si>
    <t>Durante el cuarto trimestre del año 2020, en la actividad de la Propuesta metodológica para la actualización y uso de las variables de los marcos (MGN, MMRA) utilizando imágenes de drones, otros  sensores remotos y fuentes big data.
Actividad adelantada por el Grupo Interno de Trabajo de Investigación y Desarrollo de la DIG."</t>
  </si>
  <si>
    <t xml:space="preserve">Durante el cuarto trimestre del año 2020, se avanzo en la generación de productos geoespaciales y geoanalíticos demandados.
Actividad adelantada por el Grupo Interno de Trabajo de Investigación y Desarrollo de la DIG.
</t>
  </si>
  <si>
    <t>Durante el último trimestre del año 2020, se generarón y actualizaron los diferentes visores y geoservicios que permitan disponer la información de las operaciones estadísticas y optimizar los procesos de captura, seguimiento de la información en las operaciones de campo.
Este avance le contribuye al indicador del Plan estratégico: "Renovar el Geoportal del DANE." en objetivo especifico/estrategia "Accesibilidad."</t>
  </si>
  <si>
    <t>Durante el cuarto trimestre del año 2020, se avanzó en las siguientes actividades: 
De los pilotos se cuenta con los siguientes logros: 
•	Donde se destacan proyectos piloto de Lago de datos, Georreferenciación masiva, Gestor de Imágenes, actualización de catálogo de Metadatos, PostGres, Bus de datos, SFTP, Gestión Documental, Gestor de Proyectos,  SDMX, Sistema de Gestión Automática,  entre otros.
Actividad adelantada por el Grupo Interno de Trabajo de Geoinformación de la DIG.</t>
  </si>
  <si>
    <t xml:space="preserve">
En el último trimestre del año 2020, se avanzó en actividades donde se destaca el visor de consulta de información DANE a niveles desagregados del Marco Geoestadístico Nacional como insumo y apoyo a la gestión catastral.
Actividad adelantada por el Grupo Interno de Trabajo de Geoinformación de la DIG.  </t>
  </si>
  <si>
    <t>Durante el último trimestre del año 2020, se atendieron comunicaciones proyectadas: 2.665 que corresponden a: 2.234 urbanas, 223 rurales, 208 UAFs.</t>
  </si>
  <si>
    <t>Durante el cuarto trimestre, se cuenta con la  primera fase del Sistema de Información para la gestión de la estratificación socioeconómica y de las coberturas de los servicios públicos domiciliarios - SIGESCO, de los dos primeros módulos: Alcaldía y DANE.</t>
  </si>
  <si>
    <t xml:space="preserve">Se realizó la recolección y compilación de informnación para los cálculos y estimaciones de los departamentos de Antioquia y Valle del Cauca para la serie 2015-I a 2020-II por actividades económicas. </t>
  </si>
  <si>
    <t>Se elaboró el ejercicio piloto para los cálculos y estimaciones para los departamentos de Antioquia y Valle del Cauca para la serie 2015-I a 2020-II por actividades económicas, detallando el paso a paso de los cálculos preliminares como parte del primer piloto para los Indicadores Trimestrales de Actividad Económica Departamental (ITAED).</t>
  </si>
  <si>
    <t>Se culmina la elaboración del documento diagnóstico para la medición de la economía digital a partir de las directrices técnicas y metodológicas del Sistema de Cuentas Nacionales y la Organización para la Cooperación y el Desarrollo Económico (OCDE)</t>
  </si>
  <si>
    <t>Subproducto terminado. Documento de diseño temático, estadístico y de acopio, de la cuenta satélite de bioeconomía, de acuerdo a los lineamientos del modelo GSBPM.</t>
  </si>
  <si>
    <t>Subproducto terminado. Documento de diseño temático, estadístico y de acopio, de la cuenta satélite de economía circular, de acuerdo a los lineamientos del modelo GSBPM.</t>
  </si>
  <si>
    <t>Subproducto terminado. Documento de conceptualización, desarrollo metodológico y cálculos preliminares de valoración de los activos minero energéticos no financieros no producidos, en el marco de la implementación del Sistema de Contabilidad Ambiental y Económica (SCAE). Ajustes derivados de la revisión de la Coordinación de las Cuentas Satélites</t>
  </si>
  <si>
    <t>Subproducto terminado. Documento de conceptualización, desarrollo metodológico del activo suelo, en el marco de la implementación del Sistema de Contabilidad Ambiental y Económica (SCAE). Ajustes derivados de la revisión de la Coordinación de las Cuentas Satélites de Conceptos Alternativos. Anexo con cálculos preliminares del activo suelo.</t>
  </si>
  <si>
    <t>Se revisaron y se  consolidaron programas de las  transacciones  de las fuentes SIIF, FUT, SGR y CGN para el gobierno general, las variables de la cuenta satélite de salud, FOMAG, COLPENSIONES y se estimaron las transacciones de acuerdo con la  metodología SOCX - OCDE para incorporlas a las tablas del Gasto social pública y privado, año 2019 provisional y preparación de cuadro OCDE.</t>
  </si>
  <si>
    <t>Se documentaron las bases preliminares del plan general de la cuenta a partir del modelo GSBPM</t>
  </si>
  <si>
    <t>Se inició el diseño de la cuenta bajo las recomendaciones del manual de Naciones Unidas</t>
  </si>
  <si>
    <t>No se alcanzó a iniciar el piloto de las Cuentas Nacionales de Transferencia ya que no se cumplieron en su totalidad los subproductos anteriores.</t>
  </si>
  <si>
    <t xml:space="preserve">La meta de reducir el rezago del Indicador de seguimiento a la economía - ISE en 5 días se logró para el pimer trimestre del año a través del desarrollo de los cuatro subproductos programados como fueron: analizar los registros de recepción de la estadística básica para poder así realizar la evaluación de estos tiempos y con estos datos lograr sensibilizar a las fuentes que presentaban mayor rezago de entrega y en conjunto con todo el equipo de trabajo de la Dirección de Síntesis y Cuentas Nacionales mejorar los tiempos de entrega al grupo de consolidación. </t>
  </si>
  <si>
    <t>Se logró la meta de desagregar la publicación del ISE en 3 actividades lo anterior a través de los cálculos realizados a los sectores primarios, secundarios y terciarios analizando dicha información, así como realizando la prueba de dichos resultados. Actualmente la información de estas actividades están contenidas en el boletín técnico y anexos estadísticos del ISE y dicha desagregación estará en las publicaciones de los resultados del ISE.</t>
  </si>
  <si>
    <t>Se logró la meta de tener un esquema analítico que permitiera administrar indicadores de alta frecuencia para así complementar todo el proceso de síntesis y análisis que se realiza de las cuentas nacionales coyunturales, lo anterior se logró realizando una revisión inicial de indicadores mensuales acorde a la estructura del ISE (es el producto de referencia inicial  para identificar indicadores de respuesta rápida), para posteriormente obtener un inventario de la información recolectada. Finalmente se definió un modelo predictivo para mediciones anticipadas que utiliza cifras mensuales y trimestrales de las cuentas nacionales. Esta herraienta busca tener mayor oportunidad de las cifras macroeconómicas que se producen en la DSCN.</t>
  </si>
  <si>
    <t>Por medio de los subproductos establecidos se construyen las series de los 5 sectores institucionales junto con el sector resto del mundo para finalmente tener el el analisis y actualización de las series de tiempo 2016_1 a 2020_1 para los diferentes sectores institucionales de la cuenta de producción y generación del ingreso, posteriormente se realizaron los análisis y revisiones finales de estas series de tiempo con el fin de llegar a la meta de tener el cálculo de PIB desde la optica del ingreso.</t>
  </si>
  <si>
    <t xml:space="preserve">Se logró construir una matriz con 220 indicadores con periodicidad trimestral y mensual por departamentos, así como la hoja de vida correspondiente, posteriormente se relizó la recolección y compilación de información necesaria por actividad económica y departamento para los cálculos y estimaciones para los departamentos de Antioquia y Valle del Cauca para la serie 2015-I a 2020-II por actividades económicas. Estos subproductos finalmente conducen al ejercicio del piloto para los Indicadores Trimestrales de Actividad Económica Departamental (ITAED). </t>
  </si>
  <si>
    <t xml:space="preserve">Se culmina la elaboración del documento diagnóstico para la medición de la economía digital a partir de las directrices técnicas y metodológicas del Sistema de Cuentas Nacionales y la Organización para la Cooperación y el Desarrollo Económico (OCDE), priorizando el cálculo de los Balances Oferta–Utilización Digitales (BOU’s) y de los Indicadores Priorizados de la Economía Digital.
</t>
  </si>
  <si>
    <t>Teniendo en cuenta el desarrollo de cada subproducto planteado desde la definición y seguimiento del cronograma de trabajo, luego la elaboración del plan general de la cuenta, hasta llegar al diseño del documento de la cuenta satélite de bioeconomía el cual contiene la identificación de necesidades, definición de objetivos, identificación de conceptos, comprobación de la disponibildad de datos así como el diseño estadístico y de acopio de la cuenta entre otros, se logra el cumplimiento de la meta establecida, bajo los lineamientos del modelo de producción estadística GSBPM.</t>
  </si>
  <si>
    <t>A través del cumplimiento de los subproductos planteados como fueron el cronograma de trabajo, la elaboración del plan general de la cuenta y finalmente el documento de diseño que incluye desde la identificación de necesidades, definición de objetivos, identificación de conceptos, comprobación de la disponibildad de datos, hasta el diseño estadístico y de acopio de la cuenta, se logra llegar a la meta establecida para la cuenta satélite de economía circular, cumpliendo los lineamientos del modelo de producción estadística GSBPM.</t>
  </si>
  <si>
    <t>Se logra a través del cumplimiento de los dos subproductos la elaboración de los documentos de conceptualización, desarrollo metodológico y cálculos preliminares de valoración de los dos activos propuestos como son el minero-energéticos no financieros no producidos, y el activo suelo, en el marco de la implementación del Sistema de contabilidad ambiental y económica –SCAE.</t>
  </si>
  <si>
    <t>Se logró la publicación con el visualizador de los principales resultados de la retropolación lo cual se trabajó en conjunto con el área de DICE. Los productos de publicación incluyen: Cuadros Oferta Utilización a precios corrientes y constantes del año anterior para la serie 2005-2013; Anexo de agregados macroeconómicos para la serie 1975 - 2019pr; y Documento metodológico de la retropolación base 2015.</t>
  </si>
  <si>
    <t>El equipo técnico de Cuentas de Bienes y Servicios diseñó el  preliminar de la metodología para posteriormente realizar las revisioens pertienentes y generar la versión final de la metodología de medición de la Matriz Insumo Producto - MIP. El documento una vez revisado por los involucrados se publicó en Isolución  con aprobación de la dirección técnica de la DSCN.</t>
  </si>
  <si>
    <t xml:space="preserve">Se inicia con la homologación de los catálogos presupuestales de ( funcionamiento, inversión, deuda y regalías) para el año 2019, armonizando la clasificación de cada uno de los programas con los años anteriores, posteriormente el grupo de gasto por finalidad revisó de acuerdo con los resultados obtenidos  y considerando tanto las  fuentes (SIIF, FUT,SNR y CGN) como el sector gobierno general, local y seguridad constatando y revisando  la serie 2014 2018  del gasto para cada una de las finalidades propuestas en la COFOG, y considerando para los gastos de inversión, funcionamiento, deuda y regalías.
Con la ejecución de los dos subproductos anteriores se inicia la homologación y consolidación del gobierno general (Central, Local y Seguridad Social), también se homologó y consolidó las variables de cuentas nacionales y se estimó el cuadro cruzado del gobierno general y los gastos por finalidad de acuerdo a la clasificación COFOG, para el año 2019 provisional, teniendo en cuentas las fuentes SIIF, FUT, S. Finalmente se logra la meta establecida con la publicación del cuadro cruzado en la página web del DANE.
</t>
  </si>
  <si>
    <t>Como primer subproducto se realizó el catálogo de clasificación presupuestal, en el marco del proyecto de estimación del gasto social público y privado y de acuerdo con la base de datos de gastos sociales de la OCDE (SOCX siglas en inglés),  posteriormente se revisó las variables del sistema de cuentas nacionales homologadas por el grupo del gasto por finalidad de las fuentes SIIF, FUT, SGR y CGN para el gobierno general, las cuales con las variables de las cuentas económicas integradas por sector institucional después de homologarlas a las variables de la metodología SOCX - OCDE se incorporan a las tablas del Gasto social pública y privado. Finalmente se consolidaron los programas de las  transacciones de las fuentes SIIF, FUT, SGR y CGN para el gobierno general, las variables de la cuenta satélite de salud, FOMAG, COLPENSIONES y se estimaron las transacciones de acuerdo con la  metodología SOCX - OCDE para incorporlas a las tablas del Gasto social pública y privado, año 2019 provisional.para así documentar la metodología del gasto social.</t>
  </si>
  <si>
    <t xml:space="preserve">Se presentó demoras en el avance y logro de la meta en cuanto a los subproductos 2 y 3 "Plan general y documento del diseño de la Cuenta Satélite" respectivamente, ya que ambos quedaron documentados en las bases preliminares, para el subproducto 4 "Piloto de resultados" no se realizó ningún avance debido a que dependía del cumplimiento de los dos primeros; todo lo anterior atribuible a temas coyunturales en el marco de los diversos procesos de articulación y cambios que se dieron durante el año 2020 en los responsables de las diferentes Direcciones Técnicas, lo cual no permitió dar continuidad al equipo de trabajo que debía realizar las actividades asignadas para terminar los subproductos mencionados, por lo anterior se incluirá esta meta para el PAI del año 2021.
</t>
  </si>
  <si>
    <t>Se entrega el documento con la presentacion de los diseños experimentales de la Gran Encuesta Integrada de Hogares GEIHD-2020</t>
  </si>
  <si>
    <t>Se incluyó en la base de certificación, la información de precios de los licores recolectados de la web</t>
  </si>
  <si>
    <t>El avance corresponde a la entrega definitiva de las especificaciones de IIOC, la aprobación de las historias de usuarios: ModuloCaratula_PerfilFuente, Modulo CargueTrimAnterior_PerfilFuente, Modulo InformacionReportada_PerfilFuente, MóduloNovedades_PerfilFuente, MóduloReporte_PerfilFuente, Módulo Usuarios, Login, MóduloDirectorio, MóduloInactivar_Activar, MóduloBorradoCargue, 1Codificación, 2Codificación_Validación_Admin, 3Codificación_Revisión_Temática, 4Codificación_Corrección, 5Codificación_CorrecciónValidación_Admin, 6Codificación_RevisiónCorrección_Temática, TrimestreVencido_1Codificación, TrimestreVencido_2Codificación_Validación_Admin, TrimestreVencido_3Codificación_Revisión_Temática, TrimestreVencido_4Codificación_Corrección, TrimestreVencido_5Codificación_CorrecciónValidación_Admin, TrimestreVencido_6Codificación_CorrecciónRevisión_Temática y validaciones, el desarrollador se encuentra trabajando en las primeras historias de usuario aprobadas, se resuelven inquietudes, en cuando al CHV ya se entregó la totalidad del requerimiento (perfil fuente, perfil admin, perfil, operativo y perfil temático). FIVI sigue sin avance en espera de formulario definitivo luego de auditoría de calidad de operación estadística con expertos externos.</t>
  </si>
  <si>
    <t>Propuesta generación de usuarios IIOC Fw: Revisión y aprobación historias de usuario requerimientos sistema IIOC. Propuesta de estados.</t>
  </si>
  <si>
    <t>Con la consolidación del documento de requerimiento se definen las necesidades de desarrollo que requieren los aplicativos de las encuestas económicas como compromiso del plan de acción y mejora continua de estas investigaciones.</t>
  </si>
  <si>
    <t>Se terminó el desarrollo del módulo que fue incluido en el aplicativo web para recuentos</t>
  </si>
  <si>
    <t>El documento final  permite evidenciar, con base en los procesos actuales para la investigación estadística de SIPSA y sus diferentes componentes, las mejoras a implementar en sus herramientas tecnológicas de captura de información y análisis con el fin de garantizar la cobertura, calidad, oportunidad y consistencia de la información.</t>
  </si>
  <si>
    <t>Recibido la base del CNUE para los municipios del censo experimental, se procedio a realizar el cálculo de la matriz de requerimientos para el Censo Experimental</t>
  </si>
  <si>
    <t>Durante este periodo se realizo ajuste al documento de Diseño en lo relacionado a las cargas de trabajo, de acuerdo a los esquemas de recolección.</t>
  </si>
  <si>
    <t>A partir de los documentos construidos durante el desarrollo de la meta se solicito a subdirección la aprobación para su implementación durante el 2021.</t>
  </si>
  <si>
    <t>Recolección de nuevos artículos de la canasta de ICOCIV</t>
  </si>
  <si>
    <t>Cierre  de operativo y entrega de resultados.
Diseños experimentales de la Gran Encuesta Integrada de Hogares GEIHD-2020</t>
  </si>
  <si>
    <t>Despues de documentar los diferentes metodos utilizados para tomar la información en las paginas web, se determino manualmente tomar los precios de los licores correctamente identificados en la misma desde junio. Se incluyó en la base final de cálculo la información de tres páginas web que cumplian con los requisitos establecidos</t>
  </si>
  <si>
    <t>Se realizó la consolidación del documento de requerimientos. De Manera adicional se continuó con el avance de acuerdo al diagnótico inicial realizando lo siguiente:
Módulo Ambiental EAS: A principios de diciembre se envió al área de Sistemas, propuesta de ajuste al módulo ambiental, elaborada conjuntamente por el grupo de Temática Ambiental de DIMPE, Cuentas Nacionales y Subdirección.  Evidencia de la propuesta enviada en el Formato de Solicitud de Desarrollo de Sistemas de Información, código GTE-020-PDT-001-f-001                    EMA: Se dio solución a los requerimientos enviados  relacionados con validación y consistencia entre módulos. Se evidencia en correos de solicitud y de solución.                        EAID: De 24 requerimientos enviados al área de Sistemas, relacionados con errores en la validación y funcionalidad del aplicativo en sus diferentes módulos, durante los meses de septiembre a diciembre, todos fueron solucionados. Estos requerimientos con fechas de envío y de solución se relacionan en el informe final del operativo, entregado por el líder logístico de la encuesta. Adicional, en el correo institucional se encuentra la evidencia de los requerimientos y confirmación de solución.
Para el sector comercio se finalizaron las pruebas de la malla de validación de la Encuesta Mensual de Comercio durante los meses de octubre y noviembre. Por otro lado, en el mes de diciembre se reealizaron pruebas e implementación de mejoras en la ficha de análisis para el seguimiento de la variable costo y del margen comercial.</t>
  </si>
  <si>
    <t>Se terminó el desarrollo del módulo que fue incluido en el aplicativo web para recuentos, sobre el cual se realizaran pruebas durante el mes de enero de 2021.</t>
  </si>
  <si>
    <t>El equipo de trabajo SIPSA GIT logística y producción de información elaboró el documento final que contiene las descripción de las especificaciones necesarias y anexa al documento archivo excel con la formulación de calculos completando la totalidad de la información para el subproducto</t>
  </si>
  <si>
    <t>Una vez entregada la base con la enumeración de los municipios del censo experimertal se procedio a ejecutar la matriz de requerimientos, para su entrega a Logistica de Secretaria. Se tiene para aprobación los documentos de diseño provisional del operativo de campo, basados en el Plan General del censo a fecha de marzo 2019.</t>
  </si>
  <si>
    <t xml:space="preserve">Durante el desarrollo de esta meta se realizo el diagnostico y alcance del programa, se definieron los lineamientos a seguir, y se realizo una prueba piloto a tres operaciones estadisticas, entregando los informes finales correspondientes. La implementación del programa no ha optenido aprobación por parte de la Subdirección.
Se realizo reunion con la asesora Adriana Posada, quien sugirio redefinir el alcance del programa.
Se propuso a la Subdirección dar continuidad a esta meta delta durante el año 2021 , redefiniendo el alcance, las guias y las herramientas e instrumnetos de control, acogiendo las sugerencias de la Doctora Adriana Posada, asesora de la Subdirección.
</t>
  </si>
  <si>
    <t xml:space="preserve">Desde el mes de julio se comenzó la prueba piloto de la investigación , en el mes de diciembre se implementan ajustes al precio recolectado (precio promedio facturado),. Por lo anterior , se  amplío el cierre del periodo operativo para ICOCIV al 20 del mes siguiente al periodo de recolección. </t>
  </si>
  <si>
    <t xml:space="preserve">A la fecha se han ejecutado 7 acciones de 2 actividades contempladas en la Fase 1 de la estratégia de difusión para los ODS, esto incluye 6 notas publicadas del Tablero de conciencia y el diseño de los instrumentos  para el calculo de la huella de carbono individual, junto con una nota explicativa de este indicador. Sin embargo, la aplicación del ejercicio "Huella de carbono" y la entrega de resultados se previó para mediados del mes de Octubre. El desarrollo de cada actividad implicó tambien la preparación de piezas de invitacición enviadas a  los correos electrónicos y a los grupos de Whatsapp de los funcionarios con el fin de llegar a la mayor cantidad de personas posible. 
Es necesario especificar que la primera Fase de la Estrategia está conformada por 7 actividades o herramientas, de las cuales 3 están previstas para ejecución en este año según los tiempos definidos en el Cronograma de Publicaciones 2020. Ello no solo obedece a los recursos disponibles sino también a un volumen de producción "inteligente" de piezas con el fin de evitar una saturación de información en los receptores. Por este motivo, solo será posible ejecutar en el marco de las circunstancias actuales las actividades especificadas en el cronograma 2020.  </t>
  </si>
  <si>
    <t>Construcción y publicación de contenidos en los proyectos de la nueva DANEnet 
Publicación semanal de calendario de eventos 
Creación y publicación de contenidos en los proyectos “Cuidados para fortalecer la salud mental”, “Así vamos con la certificación de Calidad” y “Tips para la visualización de datos” como espacios colaborativos. 
Migración de los espacios de SINTRADANE y SINDICOLOMBIA. 
Las métricas de la nueva DANEnet permiten calcular el número de visitas a la página y los usuarios únicos, mientras que la antigua DANEnet hacia el calculo sobre el número de veces que fue vista cada nota.</t>
  </si>
  <si>
    <t>Gran Encuesta Integrada de Hogares
Validación de los resultados del proceso de revisión documental (matriz de verificación de evidencias) de manera articulada entre los equipos de GEIH y DIRPEN, como insumo para el diligenciamiento de la lista de chequeo y la alimentación del visor para la fase DAN. ​
Diligenciamiento de la lista de chequeo para la fase DAN.​
Diligenciamiento de la matriz de verificación de evidencias de la fase de Diseño, a partir de las evidencias documentales proporcionadas por GEIH.​
Adaptación de la lista de chequeo para la fase de Diseño, para su implementación en GEIH rediseño.​
Censo Económico
Diligenciamiento final de la lista de chequeo de la fase DAN entre DIRPEN y el GIT Censo Económico
​</t>
  </si>
  <si>
    <t>En el mes de enero, se elaboró la matriz de priorización para definir el set de indicadores ODS sobre los cuales se establecería la ruta de trabajo para avanzar en su cálculo durante la vigencia 2020. La matriz fue diligenciada por cada integrante del grupo teniendo en cuenta la asignación inicial de indicadores y atendiendo los criterios previamente  establecidos. De los 231 únicos indicadores que integran la Agenda Global (Sin repetir), se seleccionaron 52 indicadores para el trabajo 2020, de los cuales se estima que 17 podrían ser calculados para este año.</t>
  </si>
  <si>
    <t>Para completar el ejercicio de priorización, cada integrante aplicó el instrumento "barómetro" a los indicadores bajo su cargo hasta completar el diagnóstico para los 231 indicadores (sin repetir), y el cual fue utilizado como criterio dentro del ejercicio definitivo de priorización.</t>
  </si>
  <si>
    <t xml:space="preserve">Para el tercer trimestre del año en curso, el grupo de trabajo control interno disciplinario elaboró un documento que estableció las directrices para el funcionamiento y actividades a ejecutar en el observatorio por la transparencia DANE, con el objetivo general de generar un espacio de estudio para la transparencia y el fenómeno de la corrupción en cumplimiento del deber funcional de los servidores públicos del DANE, desde del análisis de las auditorías internas, externas, quejas e informes, fortaleciendo los mecanismos de prevención a partir del conocimiento adquirido para tener mayores y mejores elementos en la toma de decisiones en materia de lucha contra la corrupción y promoción de la transparencia. Además, en el mes de agosto se realizó una capacitación acerca del conflicto de intereses, aportando  al documento de gestión que se desarrollará en el cuarto trimestre del año 2020, la identificación de las prácticas preventivas para no incurrir en actividades que atenten contra la transparencia o puedan constituirse en actos de corrupción o faltas disciplinarias, finalidad del Observatorio por la transparencia. </t>
  </si>
  <si>
    <t>De manera semanal y mensual las Direcciones Territoriales envían sus reportes de actividades, logros y alertas. Con base en estos reportes, y las reuniones periódicas con las sedes, se registran las acciones de fortalecimiento territorial de las distintas áreas.</t>
  </si>
  <si>
    <t xml:space="preserve">En el modelo genérico de producción estadística que hemos adaptado para actualizar nuestro mapa de procesos y, con él, la manera de hacer, la logística tiene un rol central. En particular, de las ocho fases del modelo, logística está de manera directa en cuatro y es el responsable de la recolección/acopio, dentro de ellos. Así mismo, de los 51 subprocesos, está en trece. Al analizar el desempeño de la logística del DANE, se detectó falta de rigor, efectividad y transparencia. Dado lo anterior, y tras caracterizar las causas de ese problema, se culminará la propuesta de reconversión logística. Este ajuste al modelo de gestión operativo del DANE, fortalecerá las capacidades territoriales y la relación entre el DANE Central y las sedes de la Entidad. </t>
  </si>
  <si>
    <t xml:space="preserve">DIRECCCIÓN </t>
  </si>
  <si>
    <t>"El GIT Pobreza avanzó con el rediseño metodológico del IPM, y para esto se llevaron a cabo sesiones de trabajo con el Comité de Expertos, con el objetivo de revisar el estado de avance de la revisión metodológica. Así mismo, se presentó al Comité la nueva metodología de déficit habitacional, con el propósito de adoptar dicha metodología para la dimensión de condiciones de vivienda del IPM. 
Para lo anterior se anexan las evidencias correspondientes (en la ruta indicada) de las sesiones de trabajo del Comité de Expertos, y así mismo se elaboró un documento ejecutivo (acta del Comité) explicando el estado actual del rediseño del IPM."</t>
  </si>
  <si>
    <t xml:space="preserve">El micrositio fue desarrollado de acuerdo con la propuesta de DICE y retroalimentado por GEDI. Se decidió mostrar una visualización por cada uno de los enfoques, abriendo el sitio con la Guía para la Transversalización de los enfoques en el SEN. El sitio web a la fecha se encuentra listo. </t>
  </si>
  <si>
    <t xml:space="preserve">GEDI gestionó y elaboró varios documentos de divulgación durante el año, en particular y de acuerdo a las metas estipuladas en el PAI, se logró la publicación del Libro Mujeres y Hombres, Brechas de Género en Colombia y unas piezas especiales en el día de conmemoracíón del Voto Femenino, con información de la Encuesta de Cultura Política. </t>
  </si>
  <si>
    <t>Se elaboró el informe de avance de los planes a partir de la matriz de seguimiento diligenciada durante el año, así como tambien de los resultados del barómetro calculados para los indicadores priorizados.</t>
  </si>
  <si>
    <t>Entre el mes de octubre y noviembre se acordó junto con DIRPEN  la metodología definitiva de la Auditoria de Calidad, no obstante en el mes de diciembre se realizó un ajuste al documento como resultado de las recomendaciones surgidas durante la aplicación en campo de la metodología.</t>
  </si>
  <si>
    <t>De los 10 indicadores en producción se elaboraron 8 fichas técnicas, específicamente para los indicadores 3.6.1 / 4.2.2 / 5.4.1 / 5.5.1 / 5.a.2  / 9.1.1 / 9.b.1 / 11.5.1 atendiendo el formato acordado con el Sistema de Naciones Unidas . Por otro lado, respecto a los indicadores 8.3.1  y 8.6.1 se aclara que estos indicadores tubieron un trato diferencial dadas las particularidades de su producción; al respecto ambos indicadores globales son directamnete calculados por la OIT a partir de los datos publicados de la GEIH, no obstante, el país tambien genera datos propios para el caso de los jóvenes NINIS (8.6.1.P) y para la medición del empleo informal (8.3.1.P), los cuales hacen aprte de la batería de indicadores para el seguimiento nacional (CONPES 3918). Por tanto es necesario evaluar previamente la pertinencia de incorporar los indicadores producidos por la OIT, siempre que su metodología a nivel global difiere del método de cálculo nacional.</t>
  </si>
  <si>
    <t xml:space="preserve">Con el fin de solicitar la inclusión del grupo de indicadores globales producidos en el marco de seguimiento nacional (conpes 3918), el 4 de diciembre se realizó una primer reunión con el  DNP para presentar el balance del trabajo 2020 y  la lista de indicadores con posibilidad de inclusión. Posteriormente, el 7 de diciembre, se socializó con el Comité Técnico de la Comisión de Alto Nivel para la implementación de la Agenda 2030 la lista de indicadores con posibilidad de inclusión, con el fin de dar viabilidad política a la propuesta, y que se pudiera acordar un proceso técnico para la validación de los indicadores. </t>
  </si>
  <si>
    <t xml:space="preserve">Se consolidó el documento de diagnóstico para la elaboración de una estratégia de aprovechamiento de fuentes, el cual integra principalmente referencias internacionales sobre el tema, y una aproximación al contexto nacional, incluyendo un análisis del marco legal que habilita el uso de fuentes alternativas y la gestiónd e datos, y la documentación de algunas experiencias previas del DANE en el aprovechamiento de fuentes alternativas para la producción estadística, así como un diagnóstico general de las demandas de información. 
Se incluye tambien el árbol de problemas identificados sobre el cual se estructuró la propuesta del plan de acción.
</t>
  </si>
  <si>
    <t xml:space="preserve">Se elaboró una propuesta de plan de acción ajustada con las necesidades identificadas en el arbol de problemas, la cual se debe ir actualizando de acuerdo con las propuestas que se planteen desde las áreas técnicas. </t>
  </si>
  <si>
    <t>Se elaboró un documento preliminar con los lineamientos que deben ser considerados para la formulacición y postulación de proyectos relacionados con el aprovechamiento de nuevas fuentes de información. Estos lineamientos deberán ser socializados igualmente con las áreas técnicas, con el fin de incluir las inquietudes y sugerencias de los profesionales.</t>
  </si>
  <si>
    <t>Se elaboró una presentación con los resultados definitivos del ejercicio adelantado para el cálculo de un indice sintético de seguimiento integral a la Agenda 2030.</t>
  </si>
  <si>
    <t>Entre el 28 de septiembre y el 13 de octubre se habilitó la encuesta para aplicar un calculo aproximado de "Huella de Carbono" individual dentro del DANE. En esta actividad participaron 172 servidores la institución y se entregaron resultados a 169. Para ello se realizó el calculó de la huella de carbono aplicando los coeficientes definidos a las opciones de respuesta seleccionadas por cada servidor y se enviaron los resultados de manera personalizada al correo electrónico. Adicionalmente, se elaboró un informe con los resultados agregados del ejercicio, el cual fue publicado en la DANEnet, y se elaboró una nota con recomendaciones para reducir la huella de carbono individual. 
Por otra parte, se elaboró el guion para el desarrollo de la Historieta ODS V.6 (actividad 3) y se propusieron los contenidos de las piezas correspondientes a la actividad No. 4; las cuales incluyen infografías y videos alineados con la Fase I de la estrategia de comunicación ODS. La graficación, edición y publicación de estas actividades esta prevista para 2021</t>
  </si>
  <si>
    <t>Se cuenta con la versión definitiva del marco para la evaluación y seguimiento a la estrategia de comunicación de los ODS, lo cual incluye la definición de los criterios de evaluación y la definición de algunos indicadores de producto-resultado.
Cabe resaltar que la aplicación del marco de seguimiento y evaluación se tiene previsto una vez se finalice con la Fase I y II de la estrategia de comunicación de los ODS</t>
  </si>
  <si>
    <t>Para la vigencia 2020 se formalizaron 32 planes de trabajo con Agencias y entidades nacionales, lo cual sobrepasa la meta fijada para este año. Cabe aclarar que, de acuerdo con el alcance temporal establecido en cada plan de trabajo, algunos de estos tendrán continuidad para el 2021. Por su parte, el detalle sobre el avance de los planes y la producción de  los indicadores priorizados pueden consultarse en el informe que se anexa como evidencia.</t>
  </si>
  <si>
    <t>Como resultado se cuenta con una metodología aprobada para auditar la calidad de los indicadores ODS y alienada con el Marco de Aseguramiento de la Calidad Estadistica. Dicha metodología fue además probada en 12 indicadores ODS del Marco de seguimiento Nacional (bateria del CONPES 3918), para los cuales se elaboraron los respectivos  informes de conclusiones y recomendaciones.</t>
  </si>
  <si>
    <t>Como resultado, en 2020 se avanzó en la producción de 10 indicadores del marco de seguimiento global, de los cuales 8 se encontraban incluidos dentro del marco de priorización. Particularmente de los 10 indicadores relacionados, a saber, 3.6.1 / 4.2.2 / 5.4.1 / 5.5.1 / 5.a.2  / 8.3.1 / 8.6.1 / 9.1.1 / 9.b.1 / 11.5.1 , se elaboró ficha técnica para 8 de estos, con el fin de solicitar su inclusión dentro del marco de seguimiento nacional (CONPES3918). Si bien se socializó la propuesta de inclusión al DNP y al Comité Técnico de la Comisión de Alto Nivel para la Agenda 2030, se debe acordar los pasos siguientes para formalizar la revisión de la solicitud.</t>
  </si>
  <si>
    <t xml:space="preserve">Se cuenta con una propuesta inicial para mejorar la integración de las fuentes alternativas en la producción estadística; la cual se enfoca en tres objetivos: 1. Marcos Instituionales, 2. Talento Humano y 3. Adecuación Técnológica. No obstante, los doccumentos deben ser socializados con las áreas Técnicas con el fin de retroalimentar el proceso e incluir las inquietudes y sugerencias de los expertos. En este sentiddo, se considera que para la vigencia 2021 se deberá articular los avances alcanzados hasta el momento con el trabajo desarrollado por la DIRPEN y la DIG. </t>
  </si>
  <si>
    <t>Como resultado se cuenta con un método de medición para la producción de un indice de seguimiento integral a la Agenda 2030, que parte de la revisión de algunos referentes internacionales; y el cual permite dar una idea general del estado actual del país respecto al cumplimiento de los ODS en terminos cuantitativos. Este ejercicio podría posteriomente ser complementado con un análisis más detallado partiendo de la actualización de los datos en 2021.</t>
  </si>
  <si>
    <t>Como resultado del año, se cuenta con una estratégia definida para la difusión de los ODS y con un plan de acción con actividades definidas. De estas actividades a la fecha se ha avanzado en 4, incluyendo: 1. El tableero de Conciencia; 2. La huella de Carbono. 3. La Historieta ods y 4. Las infografias y videos d ela Fase I. Por otro lado, como un aspecto complementario, se cuenta con una versión final del marco de seguimiento y evaluación de la estratégia.</t>
  </si>
  <si>
    <t>Oficina Asesora de Planeación</t>
  </si>
  <si>
    <t>Secretaría General</t>
  </si>
  <si>
    <t>Durante el primer trimestre se construyó la Matriz con las series de datos de los indicadores que conforman el marco de seguimiento Nacional a los ODS, y los cuales han sido definidos por el CONPES 3918 de 2018, tomando como base la información  de los reportes entregados por las entidades definidas como responsables de su producción. La serie esta construida desde el 2000, aun cuando existen indicadores que cuentan con series de datos mas cortas, por cuanto se definió el año 2015 como línea base para la gran mayoría de indicadores atendiendo también la fecha de adopción de la Agenda 2030. Para aquellos indicadores cuyo año base es diferente se deja claramente demarcado el año y el dato.
La matriz, que es insumo esencial para la aplicación de los ejercicios, contiene también las metas parciales por indicador para el 2018 y la meta final 2030. A la fecha del reporte, los datos ya pasaron por un primer proceso de estandarización.</t>
  </si>
  <si>
    <t>Se realizó la revisión de referentes internacionales con el fin de elaborar el marco conceptual de la metodología, y el estado del arte.</t>
  </si>
  <si>
    <t>Considerandando algunas sugerencias del SNU y algunas solicitudes internas, se realizó un ajuste a la lista de indicadores priorizados a inicio del año. Para ello se adicionaron 7 indicadores nuevos al plan de priorización; incluidos: 11.5.1 / 12.6.1 / 8.6.1 / 9.1.1 / 6.6.1 / 14.b.1 y 15.1.2 . En este sentido el grupo de indicadores priorizados corresponde a 59 indicadores.
Cabe aclarar que aun se encuentran pendientes por confirma la inclusión de otros 8 indicadores a la lista de priorización, incluidos: 1.1.1 / 3.b.1 / 3.1.1 / 3.3.1 / 3.7.1 / 12.1.1 / 16.1.1 / 17.14.1</t>
  </si>
  <si>
    <r>
      <t>De acuerdo con el Plan de priorizaciòn establecido para este año, durante el segundo trimestre se formularon 25 planes de trabajo individuales de los 15 proyectados.Al respecto 5 se elaboraron en marco del trabajo conjunto DANE-OIT;  uno se realizó con cooperación de la UNICEF, 6 fueron acordados con la FAO;  4 con PNUMA, 3 con la Oficina de Naciones Unidas para los Derechos Humanos (OHCHR) y 6 fueron elaborados con ONU Mujeres, de los cuales la custiodia de  2 indicadores es comaprtida con UNFPA y 1 con FAO.
Así mismo, como parte del seguimiento a la  reunión realizada con PNUD , se espera confirmar planes de trabajo para dos (2) indicadores adicionales.
Respecto al balance general, se tiene que de los</t>
    </r>
    <r>
      <rPr>
        <b/>
        <sz val="18"/>
        <color theme="2" tint="-0.749992370372631"/>
        <rFont val="Segoe UI"/>
      </rPr>
      <t xml:space="preserve"> 52 indicadores</t>
    </r>
    <r>
      <rPr>
        <sz val="18"/>
        <color theme="2" tint="-0.749992370372631"/>
        <rFont val="Segoe UI"/>
      </rPr>
      <t xml:space="preserve"> priorizados a principios de año; a la fecha se han presentado avances sobre </t>
    </r>
    <r>
      <rPr>
        <b/>
        <sz val="18"/>
        <color theme="2" tint="-0.749992370372631"/>
        <rFont val="Segoe UI"/>
      </rPr>
      <t>31 indicadore</t>
    </r>
    <r>
      <rPr>
        <sz val="18"/>
        <color theme="2" tint="-0.749992370372631"/>
        <rFont val="Segoe UI"/>
      </rPr>
      <t xml:space="preserve">s, respecto a estos indicadores con algún nivel de avance se detalla:
9 indicadores  priorizados como "producción", de los cuales  se formularon nuevos planes de trabajo para 7 
22  indicadores priorizados como "avance 2020", de los cuales se formularon nuevos planes de trabajo para 14 .
Por otro lado, considerando la inclusión de 7 nuevos indicadores al plan de priorización, se aclara que se elaboraron 2 planes de trabajo para los indicadores 8.6.1 y 6.6.1
Adicionalmente, se formularon 2 nuevos planes de trabajo para indicadores que no habian sido objeto de priorización, situación excepcional que da por sujerencia de las Agencias del SNU (a saber el 12.5.1 y el 6.5.2).  En total se tiene que a la fecha se han formulado 25 planes de trabajo (7+14+2+2)
La especificidad del balance general del plan de priorización puede verse en el documento ODS_META1_H1_MatrizPriorizacion2020
</t>
    </r>
  </si>
  <si>
    <t>FORMULA: Planes formulados / planes previstos
(5 OIT + 1 UNICEF + 3 ONUM + 2 ONUM y UNFPA + 7 FAO + 4 PNUMA + 3 OHCHR) / 15 = (160,6%)
Como parte del trabajo del Grupo Interno de Trabajo para los ODS se gestionaron encuentros con las Agencias custodias y partes implicadas en la producciòn de los indicadores a partir de la agenda priorizada, asì como tambien se formularon las propuestas de plan de trabajo para cada uno de ellos. Particularmente se  desarrollaron:
1. Dos mesas de trabajo con OIT a partir de las cuales se formularon 5 planes de trabajo, que se encuentran pendientes de aprobaciòn por parte de la Agencia. Cada Plan de Trabajo corresponde a los indicadores 1.3.1 / 5.5.2 / 8.3.1 / 8.6.1 / 8.7.1 / 10.7.1
2. Una mesa de trabajo con UNICEF para definir  el plan de trabajo del indicador 4.2.1 en conjunto con otras entidades nacionales.El plan de trabajo se encuentra en modificación por parte de la Agencia. 
3. Se realizó una nueva versión de los planes de trabajo de los indicadores 5.1.1 /  5.4.1 y 5.c.1. los cuales se encuentran en revisión por parte de ONU Mujeres y deberán ser aprobados en los próximos días. 
4. Se realizó una nueva versión de los planes de trabajo de las  indicadores 5.2.1 y 5.2.2  cuya custodia es comaprtida entre  UNFPA y ONU Mujeres (ONUM). Actualmente se encuentran para la aprobación de UNFPA.
5. Se realizó con ONUM una propuesta de plan de trabajo para el indicador 5.a.1 ; cuya custodia es compartida con la FAO; sin embargo no se ha recibido confirmación por parte de ellos.
6. Dos mesas de trabajo con la representante de FAO Colombia, donde se definieron 6 indicadores para planes de trabajo:  2.c.1 / 15.1.1  /  15.2.1  / 15.4.2  /  2.a.1  / 2.1.2. A estos,  se adiciona el indicador 5.a.1  trabajado en conjunto con ONUM como se detalló antes.
7. Con PNUMA (UNEP por sus siglas en ingles) se acordó avanzar metodologicamente en los indicadores 12.4.2 y 12.5.1 ; trabajo que se articulará con el proyecto con de estadisticas ambientales de la CEA-CEPAL. Adicionalmente se estructuraron planes de trabajo con esta agencia para los indicadores: 6.6.1  /  6.5.2
8. Tres mesas de trabajo con la OHCHR para la definición de los planes de trabajo de los indicadores 16.1.2, 10.3.1 / 16.b.1  (indicadores repetidos) y 16.10.1, que ya fueron aprobados por la agencia custodía.
9. A partir de la reunión realizada con la Agencia PNUD , y en la que se discutieron un conjunto de indicadores priorizados, se espera  elaborar planes de trabajo para los indicadores, a saber el  12.6.1 y 14.b.1; este último en conjunto con la FAO . 
10. Se han realizado consultas previas sobre el indicador 1.4.1.  Si bien no se tiene aún una respuesta por parte de las Agencias a las cuales se elebó la consulta (PNUD-ONUHábitat), se ha realizado un ejercicio previo de identificación de necesidades, y de identificación de fuentes (ECV).
11. Respecto al indicador 12.3.1 de Pérdidas y Desperdicios de alimentos, se han tenido avances importantes a partir del trabajo desarrollado en la Submesa intersectorial de Perdidas y Desperdicios PDA. Actualmente se adjudicó el contrato de la firma Bioestadística, quien efectuará el diseño metodológico del indicador para colombia en el marco del convenio DANE-FAO-BID. El plan de trabajo se encuentra aún en aprobación.</t>
  </si>
  <si>
    <r>
      <t xml:space="preserve">FORMULA: Planes formulados / planes previstos
(6 OIT + 1 UNICEF + 3 ONUM + 2 ONUM y UNFPA + 4 UNFPA + 7 FAO + 3 PNUMA + 3 OHCHR + 2 UNODC + 1 MinEducación) / 15 = (213%)
En primer lugar, cabe señalar que se realizaron algunas modificaciones al Plan de priorizacion durante el tercer trimestre; a saber de los 8 indicadores que estaban pendientes por confirmar en el II Trimestre se incluyeron definitivamente 5 indicadores: 3.3.1 / 16.1.1 / 17.14.1. Por otro lado se adicionó por solictud de las Agencias los indicadores 16.5.1  / 11.5.2 / 6.5.2 y 8.8.2, así como se excluyó al indicador 15.1.1 del listado priorizado. </t>
    </r>
    <r>
      <rPr>
        <u/>
        <sz val="18"/>
        <color theme="2" tint="-0.749992370372631"/>
        <rFont val="Segoe UI"/>
      </rPr>
      <t>Lo anterior se resume en un listado de 65 indicadores priorizados en total durante 2020.</t>
    </r>
    <r>
      <rPr>
        <sz val="18"/>
        <color theme="2" tint="-0.749992370372631"/>
        <rFont val="Segoe UI"/>
      </rPr>
      <t xml:space="preserve">
En el periodo de reporte anterior se habian reportado un total de 25 planes de trabajo, 23 de ellos relacionados con la lista de indicadores priorizados y 2 indicadores cuyos planes fueron propuestos por la Agencia sin estar incluidos en el Plan de priorizacición. 
Sin embargo, como parte de los avances realizados respecto al plan de priorizacición de 65 indicadores priorizados se acordaron 8 nuevos planes de trabajo durante el tercer trimestre, a saber:
1.  Con UNFPA se definieron 4 nuevos planes para los indicadores priorizados 3.6.1 / 3.3.1 / 5.6.1 y 5.6.2
2. Así mismo se definió un Plan de trabajo con MinEducación para avanzar en el indicador 4.5.1
3. Con UNODC se aprobaron 2 nuevos planes de trabajo para los indicadores 16.1.1 y  16.5.1.
4. Con OIT se aprobó nuevo plan de trabajo para el indicador 8.8.2
En segundo lugar, de los planes de trabajo reportados en trimestres anteriores, se aplicaron y acordaron ajustes para 7 de estos, a saber:
1. Tres (3) planes de trabajo correspondientes a los indicadores 5.c.1 / 5.1.1. y 5.4.2 desarrollados con ONU Mujeres
2. Dos (2) planes de trabajo correspondientes a los indicadores 5.2.1 y 5.2.2 desarrollados con UNFPA
3. Dos (2) planes de trabajo correspondientes a los indicadores 8.6.1 y 8.7.1 desarrollados con OIT
En tercer lugar es importante aclarar que por contratiempos en la agenda programada para el indicador 12.5.1 , cuyo plan habia sido acordado con PNUMA, se decició dar de baja a este Plan de Trabajo. En este sentido, el balance general de los planes de trabajo es de 32 Planes a corte del III Trimestre.</t>
    </r>
  </si>
  <si>
    <r>
      <rPr>
        <b/>
        <sz val="18"/>
        <color theme="2" tint="-0.749992370372631"/>
        <rFont val="Segoe UI"/>
      </rPr>
      <t xml:space="preserve">Formula: Numero de indicadores auditados / 10 indicadores previstos para auditar (12/10 = 120%) </t>
    </r>
    <r>
      <rPr>
        <sz val="18"/>
        <color theme="2" tint="-0.749992370372631"/>
        <rFont val="Segoe UI"/>
      </rPr>
      <t xml:space="preserve">
En el mes de noviembre se aplicó la auditoría de calidad a 12 indicadores ODS del marco de seguimiento nacional, entre ellos: 1.1.1.G / 3.1.1.G / 4.2.2.C / 5.a.1.C / 6.2.1.P / 8.6.1.P / 10.1.1.G / 12.4.1.C / 13.1.1.P / 15.1.3.C / 16.1.2.P / 17.8.1.G</t>
    </r>
  </si>
  <si>
    <r>
      <rPr>
        <b/>
        <sz val="18"/>
        <color theme="2" tint="-0.749992370372631"/>
        <rFont val="Segoe UI"/>
      </rPr>
      <t xml:space="preserve">Formula: Numero de informes de auditoria elaborados / 10
(10/10=100%)
</t>
    </r>
    <r>
      <rPr>
        <sz val="18"/>
        <color theme="2" tint="-0.749992370372631"/>
        <rFont val="Segoe UI"/>
      </rPr>
      <t>En el mes de diciembre se elaboraron los informes de conclusiones y recomendaciones de 12 indicadores ODS auditados; 10 informe en tienen una versión definitiva y 2 en proceso de revisión.</t>
    </r>
  </si>
  <si>
    <t xml:space="preserve">FORMULA:Indicadores calculados / indicadores priorizados para producción
1/10 = 10%
A la fecha de corte, se realizó el cálculo del indicador 5.4.1 sobre trabajo dómestico a partir de la información de la Encueta Nacional de Uso de Tiempo, este claculo fue realizado por DIMPE y compartido con ONU Mujeres para su validación. </t>
  </si>
  <si>
    <r>
      <rPr>
        <b/>
        <sz val="18"/>
        <color theme="2" tint="-0.749992370372631"/>
        <rFont val="Segoe UI"/>
      </rPr>
      <t>FORMULA:Indicadores calculados / indicadores priorizados para producción
10/10 = 100%</t>
    </r>
    <r>
      <rPr>
        <sz val="18"/>
        <color theme="2" tint="-0.749992370372631"/>
        <rFont val="Segoe UI"/>
      </rPr>
      <t xml:space="preserve">
En el IV trimestre se generaron series definitivas para los indicadores 4.2.2 / 5.5.1 / 5.a.2 / 8.3.1 / 8.6.1 / 9.1.1 / 9.b.1 / 11.5.1 (repetido con 1.5.1 y el 13.1.1) ; para un total de 10 indicadores producidos en 2020 del total de indicadores priorizados para vigencia. De estos indicadores 5 incluyen planes de trabajo desarrollados durante el año.</t>
    </r>
  </si>
  <si>
    <r>
      <t xml:space="preserve">
</t>
    </r>
    <r>
      <rPr>
        <b/>
        <sz val="18"/>
        <color theme="2" tint="-0.749992370372631"/>
        <rFont val="Segoe UI"/>
      </rPr>
      <t>15%</t>
    </r>
  </si>
  <si>
    <r>
      <t>La Dirección de Difusión Mercadeo y Cultura Estadística, realizó</t>
    </r>
    <r>
      <rPr>
        <b/>
        <sz val="18"/>
        <color theme="2" tint="-0.749992370372631"/>
        <rFont val="Segoe UI"/>
      </rPr>
      <t xml:space="preserve"> la estrategia de relacionamiento</t>
    </r>
    <r>
      <rPr>
        <sz val="18"/>
        <color theme="2" tint="-0.749992370372631"/>
        <rFont val="Segoe UI"/>
      </rPr>
      <t xml:space="preserve"> (documento PDF anexo con fecha de febrero 2020), en la que se explica que es un actor estratégico, define los objetivos del relacionamiento y la sensibilización, explica actividades en el relacionamiento, así como todos los formatos necesarios para esta labor. 
Para el I semestre se realizaron trece talleres (9 primer trimestre - 5 segundo trimestre): 
24 de febrero de 2020 – videoconferencia el Taller de comunicación, relacionamiento y sensibilización para los asistentes de encuesta de la Encuesta de Tecnologías de la Información y las Comunicaciones.
28 de febrero de 2020 - Taller de comunicación, relacionamiento y sensibilización para que los asistentes de encuesta de la Encuesta de Viajeros Internacionales EVI  .
11 de marzo de 2020 - Videoconferencia de la socialización final, con los ajustes solicitados, del Procedimiento del relacionamiento y la sensibilización transversal para los asistentes de encuesta, los colaboradores de los Centros de Información y Atención al ciudadano CIAC y los sensibilizadores contratados.
12 de marzo de 2020 - Realización discurso de presentación del piloto de la GEIH.
17 de marzo de 2020 - Realización, revisión y ajusté de la propuesta de las piezas de sensibilización de la Encuesta de Tecnologías de la información y las Comunicaciones  ENTIC.
17 de marzo 2020 - Revisión, ajuste y aprobación de los bancos de preguntas de relacionamiento presencial, relacionamiento virtual y Para comunicarnos mejor.
17 de marzo de 2020 manuales operativos de la GEIH.
26 de marzo de 2020 - Revisión de Manual de recolección y conceptos básicos  de la Encuesta de Tecnologías de la información y la Comunicación -ENTIC.
27 de marzo de 2020 - Revisión y ajuste Guion 1 de Recuento, antes de salir a campo.
Se relizó el Plan de relacionamiento con grupos de interés para el Censo Minero: 
          - Elaboración de documento metodológico del relacionamiento.
UBICACIÓN ANEXOS: CARPETA EVIDENCIA DIMCE_ITEM 12</t>
    </r>
  </si>
  <si>
    <r>
      <t>La Dirección de Difusión Mercadeo y Cultura Estadística, realizó la estrategia de relacionamiento (documento PDF anexo con fecha de febrero 2020), en la que se explica que es un actor estratégico, define los objetivos del relacionamiento y la sensibilización, explica actividades en el relacionamiento, así como todos los formatos necesarios para esta labor. Para el segundo trimestre se entrega una actualización del documento. 
Para el</t>
    </r>
    <r>
      <rPr>
        <b/>
        <u/>
        <sz val="18"/>
        <color theme="2" tint="-0.749992370372631"/>
        <rFont val="Segoe UI"/>
      </rPr>
      <t xml:space="preserve"> PRIMER SEMESTRE </t>
    </r>
    <r>
      <rPr>
        <sz val="18"/>
        <color theme="2" tint="-0.749992370372631"/>
        <rFont val="Segoe UI"/>
      </rPr>
      <t xml:space="preserve">se realizaron trece talleres (9 primer trimestre - 5 segundo trimestre): 
</t>
    </r>
    <r>
      <rPr>
        <b/>
        <sz val="18"/>
        <color theme="2" tint="-0.749992370372631"/>
        <rFont val="Segoe UI"/>
      </rPr>
      <t xml:space="preserve">PRIMER TRIMESTRE 
</t>
    </r>
    <r>
      <rPr>
        <sz val="18"/>
        <color theme="2" tint="-0.749992370372631"/>
        <rFont val="Segoe UI"/>
      </rPr>
      <t xml:space="preserve">
• 24 de febrero de 2020. Videoconferencia el Taller de comunicación, relacionamiento y sensibilización para los asistentes de encuesta de la Encuesta de Tecnologías de la Información y las Comunicaciones.
• 28 de febrero de 2020. Taller de comunicación, relacionamiento y sensibilización para que los asistentes de encuesta de la Encuesta de Viajeros Internacionales EVI.
• 11 de marzo de 2020. Videoconferencia de la socialización final, con los ajustes solicitados, del Procedimiento del relacionamiento y la sensibilización transversal para los asistentes de encuesta, los colaboradores de los Centros de Información y Atención al ciudadano CIAC y los sensibilizadores contratados.
• 12 de marzo de 2020. Realización discurso de presentación del piloto de la GEIH.
• 17 de marzo de 2020. Realización, revisión y ajusté de la propuesta de las piezas de sensibilización de la Encuesta de Tecnologías de la información y las Comunicaciones  ENTIC.
• 17 de marzo 2020. Revisión, ajuste y aprobación de los bancos de preguntas de relacionamiento presencial, relacionamiento virtual y Para comunicarnos mejor.
• 17 de marzo de 2020. manuales operativos de la GEIH.
• 26 de marzo de 2020. Revisión de Manual de recolección y conceptos básicos  de la Encuesta de Tecnologías de la información y la Comunicación -ENTIC.
• 27 de marzo de 2020. Revisión y ajuste Guion 1 de Recuento, antes de salir a campo.
</t>
    </r>
    <r>
      <rPr>
        <b/>
        <sz val="18"/>
        <color theme="2" tint="-0.749992370372631"/>
        <rFont val="Segoe UI"/>
      </rPr>
      <t>SEGUNDO TRIMESTRE :</t>
    </r>
    <r>
      <rPr>
        <sz val="18"/>
        <color theme="2" tint="-0.749992370372631"/>
        <rFont val="Segoe UI"/>
      </rPr>
      <t xml:space="preserve"> Debido al confinamiento obligatorio a nivel nacional, las conferencias programadas de manera presencial se llevaron a cabo a través de webinars así:
• 4 de mayo de 2020. Resultados y perspectivas: - Encuesta Anual de Comercio 2018.
• 5 de mayo de 2020. Resultados y perspectivas: - Encuesta Anual Manufacturera 2018.
• 6 de mayo de 2020. Resultados y perspectivas - Encuesta Anual de Servicios 2018.
• 28 de mayo de 2020. Resultados Encuesta de Micronegocios 2019.
• 2 de julio de 2020. Resultados Pulso Empresarial primera ronda 2020</t>
    </r>
  </si>
  <si>
    <r>
      <t xml:space="preserve">Se realizó el documento metodológico </t>
    </r>
    <r>
      <rPr>
        <i/>
        <sz val="18"/>
        <color theme="2" tint="-0.749992370372631"/>
        <rFont val="Segoe UI"/>
      </rPr>
      <t>“Sentir, pensar y actuar: una propuesta de aprendizaje para el personal operativo de las operaciones estadísticas del DANE”</t>
    </r>
    <r>
      <rPr>
        <sz val="18"/>
        <color theme="2" tint="-0.749992370372631"/>
        <rFont val="Segoe UI"/>
      </rPr>
      <t>. El documento es una guía para desarrollar habilidades  del personal operativo para el desempeño de su trabajo, en el cual se hace una revisión de experiencias de aprendizaje y la definición del aprendizaje desde el sentir, pensar y actuar.</t>
    </r>
  </si>
  <si>
    <r>
      <rPr>
        <b/>
        <sz val="18"/>
        <color theme="2" tint="-0.749992370372631"/>
        <rFont val="Segoe UI"/>
      </rPr>
      <t>A. Se realizó el documento de definición de elementos de visualización de datos.</t>
    </r>
    <r>
      <rPr>
        <sz val="18"/>
        <color theme="2" tint="-0.749992370372631"/>
        <rFont val="Segoe UI"/>
      </rPr>
      <t xml:space="preserve">
El GIT Comunicación Visual y Diseño de DIMCE, desde el mes de enero y durante el primer trimestre hizo la recolección de definición de elementos de visualización de datos. Se consolido en un documento que contiene entre otros los siguientes conceptos:
• Definición de la visualización de datos.
• Aplicaciones
• Perfilamiento de datos
• Color: Conformación de color, Esquema de color
• Prácticas para la visualización de datos
• Referentes gráficos de visualización de datos
</t>
    </r>
    <r>
      <rPr>
        <b/>
        <sz val="18"/>
        <color theme="2" tint="-0.749992370372631"/>
        <rFont val="Segoe UI"/>
      </rPr>
      <t xml:space="preserve">B. Manual de estilo gráfico de para la visualización de datos. 
</t>
    </r>
    <r>
      <rPr>
        <sz val="18"/>
        <color theme="2" tint="-0.749992370372631"/>
        <rFont val="Segoe UI"/>
      </rPr>
      <t xml:space="preserve">
Con base en el documento de definición de elementos de visualización de datos, se elabora el manual de estilo grafico  que tiene por objetivo brindar una herramienta de consulta para facilitar la comunicación visual en la difusión de información estadística con el fin de que los datos sean accesibles y comprensibles bajo los estándares del manual de Identidad Visual y Arquitectura de Marca DANE.
</t>
    </r>
    <r>
      <rPr>
        <b/>
        <sz val="18"/>
        <color theme="2" tint="-0.749992370372631"/>
        <rFont val="Segoe UI"/>
      </rPr>
      <t xml:space="preserve">C. Publicación página 
</t>
    </r>
    <r>
      <rPr>
        <sz val="18"/>
        <color theme="2" tint="-0.749992370372631"/>
        <rFont val="Segoe UI"/>
      </rPr>
      <t xml:space="preserve">
Se realiza la publicación en DANENET con el fin de que sea de consulta pública para la entidad. 
</t>
    </r>
    <r>
      <rPr>
        <b/>
        <sz val="18"/>
        <color theme="2" tint="-0.749992370372631"/>
        <rFont val="Segoe UI"/>
      </rPr>
      <t xml:space="preserve">
D. Socialización y difusión 
</t>
    </r>
    <r>
      <rPr>
        <sz val="18"/>
        <color theme="2" tint="-0.749992370372631"/>
        <rFont val="Segoe UI"/>
      </rPr>
      <t xml:space="preserve">
Teniendo en cuenta el confinamiento decretado por Presidencia de la República, y en consecuencia la imposibilidad de realizar actividades que no estén contempladas dentro de las excepciones contempladas en el Decreto 749 del 2020, la campaña de difusión se está reañizando en DANEnet mediante la difusión de video. Como actividad complementaria se realizará un webinar. 
</t>
    </r>
  </si>
  <si>
    <r>
      <t xml:space="preserve">La Dirección de Difusión para el primer trimestre realizó las siguientes actividades para los desarrollos.
</t>
    </r>
    <r>
      <rPr>
        <b/>
        <sz val="18"/>
        <color theme="2" tint="-0.749992370372631"/>
        <rFont val="Segoe UI"/>
      </rPr>
      <t xml:space="preserve">
1 DESARROLLO. VISOR DE TURISMO 
</t>
    </r>
    <r>
      <rPr>
        <sz val="18"/>
        <color theme="2" tint="-0.749992370372631"/>
        <rFont val="Segoe UI"/>
      </rPr>
      <t xml:space="preserve">Maquetación. Análisis de propuesta y definición de requerimientos narrativa. 
Estructuración. Diseño y desarrollo  del visor.
Mantenimiento. Actualización de la información de las encuestas que tienen relacionadas con turismo. 
Publicación 31  de marzo: https://sitios.dane.gov.co/turismo/#!/inicio
</t>
    </r>
    <r>
      <rPr>
        <b/>
        <sz val="18"/>
        <color theme="2" tint="-0.749992370372631"/>
        <rFont val="Segoe UI"/>
      </rPr>
      <t xml:space="preserve">
2. DESARROLLO. PIB 
Maquetación. Definir la temática de operación para hacer el rediseño de esta investigación en la página web. 
Estructuración. Propuesta de diseño de la restructuración en fase de ejecución. 
Se realizó el  plan de trabajo para el rediseño del PIB </t>
    </r>
    <r>
      <rPr>
        <sz val="18"/>
        <color theme="2" tint="-0.749992370372631"/>
        <rFont val="Segoe UI"/>
      </rPr>
      <t xml:space="preserve">
FASE 1: Definir una temática u operación estadística para rediseñar en el sitio web de la entidad a partir de la comprensión del contexto, de los usuarios y de la información.
FASE 2: Diseñar y desarrollar en un ambiente de pruebas una propuesta de organización, navegación, etiquetas y metadatos para la temática u operación definida.
FASE 3: Validar la propuesta con pruebas de usabilidad con usuarios, inspecciones de criterios de conformidad o validación de normas de diseño web.
FASE 4: Analizar los resultados y ajustar la propuesta para proceder a implementarla en el sitio web público.
UBICACIÓN ANEXOS: EVIDENCIA_DIMCE_ITEM 16</t>
    </r>
  </si>
  <si>
    <r>
      <rPr>
        <b/>
        <sz val="18"/>
        <color theme="2" tint="-0.749992370372631"/>
        <rFont val="Segoe UI"/>
      </rPr>
      <t>1. VISOR DE TURISMO</t>
    </r>
    <r>
      <rPr>
        <sz val="18"/>
        <color theme="2" tint="-0.749992370372631"/>
        <rFont val="Segoe UI"/>
      </rPr>
      <t xml:space="preserve">: El visor de turismo le permite navegar para consultar y explorar los principales indicadores resultado de la medición del sector, de las características de los viajes y de los viajeros en Colombia, a través de gráficas y mapas interactivos.
• https://sitios.dane.gov.co/turismo/#!/inicio
</t>
    </r>
    <r>
      <rPr>
        <b/>
        <sz val="18"/>
        <color theme="2" tint="-0.749992370372631"/>
        <rFont val="Segoe UI"/>
      </rPr>
      <t xml:space="preserve">2.  PIB </t>
    </r>
    <r>
      <rPr>
        <sz val="18"/>
        <color theme="2" tint="-0.749992370372631"/>
        <rFont val="Segoe UI"/>
      </rPr>
      <t xml:space="preserve">
</t>
    </r>
    <r>
      <rPr>
        <b/>
        <sz val="18"/>
        <color theme="2" tint="-0.749992370372631"/>
        <rFont val="Segoe UI"/>
      </rPr>
      <t xml:space="preserve">A. DESARROLLO DEL VISOR DE RETROPOLACIÓN: </t>
    </r>
    <r>
      <rPr>
        <sz val="18"/>
        <color theme="2" tint="-0.749992370372631"/>
        <rFont val="Segoe UI"/>
      </rPr>
      <t xml:space="preserve">Los datos que presenta este visor, muestran los principales agregados macroeconómicos para la serie 1975 – 2019 preliminar de la 2015 de las Cuentas Nacionales. El comportamiento del valor agregado se presenta para 12 agregaciones de actividades económicas a partir de la Clasificación Internacional Industrial Uniforme – CIIU Rev. 4 adaptada para Colombia.  Para ello, se podrán observar los resultados a precios y a precios constantes por encadenamiento, así como la participación porcentual en el valor agregado total, para el caso de las actividades económicas. 
•  https://sitios.dane.gov.co/retropolacion/
</t>
    </r>
    <r>
      <rPr>
        <b/>
        <sz val="18"/>
        <color theme="2" tint="-0.749992370372631"/>
        <rFont val="Segoe UI"/>
      </rPr>
      <t>B. REDISEÑO DE LA SECCIÓN DE PIB.</t>
    </r>
    <r>
      <rPr>
        <sz val="18"/>
        <color theme="2" tint="-0.749992370372631"/>
        <rFont val="Segoe UI"/>
      </rPr>
      <t xml:space="preserve">
• SECCIÓN CUENTAS NACIONALES.
  https://www.dane.gov.co/index.php/?option=com_content&amp;view=article&amp;id=5065
• PIB BASE 2005.
https://www.dane.gov.co/index.php/?option=com_content&amp;view=article&amp;id=5225
• HISTÓRICOS PIB. 
https://www.dane.gov.co/index.php/?option=com_content&amp;view=article&amp;id=5226
</t>
    </r>
    <r>
      <rPr>
        <b/>
        <sz val="18"/>
        <color theme="2" tint="-0.749992370372631"/>
        <rFont val="Segoe UI"/>
      </rPr>
      <t>3.  VISOR DE RESULTADOS DE PUEBLOS INDÍGENAS:</t>
    </r>
    <r>
      <rPr>
        <sz val="18"/>
        <color theme="2" tint="-0.749992370372631"/>
        <rFont val="Segoe UI"/>
      </rPr>
      <t xml:space="preserve"> En este explorador de datos encuentra información de la Población indígena por resguardos y por municipios obtenida a partir del Censo de Población y Vivienda 2018. Puede explorarla y filtrarla por resguardo, y visualizarla desagregada por (1) ubicación geográfica en el territorio nacional (cabeceras municipales, rural disperso, centros poblados), (2) sexo, (3) grupos de edad, (4) pueblo, (5) lengua nativa, (6) nivel educativo, (7) asistencia escolar, (8). Alfabetismo, (9). Funcionamiento humano y, la (10). Cobertura de servicios públicos.
• https://sitios.dane.gov.co/resguardos_indigenas/index.html
</t>
    </r>
  </si>
  <si>
    <r>
      <rPr>
        <b/>
        <sz val="18"/>
        <color theme="2" tint="-0.749992370372631"/>
        <rFont val="Segoe UI"/>
      </rPr>
      <t>1. VISOR DE TURISMO:</t>
    </r>
    <r>
      <rPr>
        <sz val="18"/>
        <color theme="2" tint="-0.749992370372631"/>
        <rFont val="Segoe UI"/>
      </rPr>
      <t xml:space="preserve"> El visor de turismo le permite navegar para consultar y explorar los principales indicadores resultado de la medición del sector, de las características de los viajes y de los viajeros en Colombia, a través de gráficas y mapas interactivos.
• https://sitios.dane.gov.co/turismo/#!/inicio
</t>
    </r>
    <r>
      <rPr>
        <b/>
        <sz val="18"/>
        <color theme="2" tint="-0.749992370372631"/>
        <rFont val="Segoe UI"/>
      </rPr>
      <t xml:space="preserve">2.  DESARROLLO DEL VISOR DE RETROPOLACIÓN: </t>
    </r>
    <r>
      <rPr>
        <sz val="18"/>
        <color theme="2" tint="-0.749992370372631"/>
        <rFont val="Segoe UI"/>
      </rPr>
      <t xml:space="preserve">Los datos que presenta este visor, muestran los principales agregados macroeconómicos para la serie 1975 – 2019 preliminar de la 2015 de las Cuentas Nacionales. El comportamiento del valor agregado se presenta para 12 agregaciones de actividades económicas a partir de la Clasificación Internacional Industrial Uniforme – CIIU Rev. 4 adaptada para Colombia.  Para ello, se podrán observar los resultados a precios y a precios constantes por encadenamiento, así como la participación porcentual en el valor agregado total, para el caso de las actividades económicas. 
•  https://sitios.dane.gov.co/retropolacion/
</t>
    </r>
    <r>
      <rPr>
        <b/>
        <sz val="18"/>
        <color theme="2" tint="-0.749992370372631"/>
        <rFont val="Segoe UI"/>
      </rPr>
      <t>3. REDISEÑO DE LA SECCIÓN DE PIB.</t>
    </r>
    <r>
      <rPr>
        <sz val="18"/>
        <color theme="2" tint="-0.749992370372631"/>
        <rFont val="Segoe UI"/>
      </rPr>
      <t xml:space="preserve"> Se realizaron pruebas de usabilidad en el mes de agosto y con base en esto se hicieron los ajustes de acuerdo al análisis de resultado de esa prueba.
• SECCIÓN CUENTAS NACIONALES.
  https://www.dane.gov.co/index.php/?option=com_content&amp;view=article&amp;id=5065
• PIB BASE 2005.
https://www.dane.gov.co/index.php/?option=com_content&amp;view=article&amp;id=5225
• HISTÓRICOS PIB. https://www.dane.gov.co/index.php/?option=com_content&amp;view=article&amp;id=5226
</t>
    </r>
    <r>
      <rPr>
        <b/>
        <sz val="18"/>
        <color theme="2" tint="-0.749992370372631"/>
        <rFont val="Segoe UI"/>
      </rPr>
      <t>4.  VISOR DE RESULTADOS DE PUEBLOS INDÍGENAS:</t>
    </r>
    <r>
      <rPr>
        <sz val="18"/>
        <color theme="2" tint="-0.749992370372631"/>
        <rFont val="Segoe UI"/>
      </rPr>
      <t xml:space="preserve"> En este explorador de datos encuentra información de la Población indígena por resguardos y por municipios obtenida a partir del Censo de Población y Vivienda 2018. Puede explorarla y filtrarla por resguardo, y visualizarla desagregada por (1) ubicación geográfica en el territorio nacional (cabeceras municipales, rural disperso, centros poblados), (2) sexo, (3) grupos de edad, (4) pueblo, (5) lengua nativa, (6) nivel educativo, (7) asistencia escolar, (8) Alfabetismo, (9) funcionamiento humano y, la (10)  cobertura de servicios públicos.
• https://sitios.dane.gov.co/resguardos_indigenas/index.html
</t>
    </r>
    <r>
      <rPr>
        <b/>
        <sz val="18"/>
        <color theme="2" tint="-0.749992370372631"/>
        <rFont val="Segoe UI"/>
      </rPr>
      <t xml:space="preserve">5. VISOR DE INDICADORES RELEVANTES CATALOGADOS POR TRES ÁREAS TEMÁTICAS: </t>
    </r>
    <r>
      <rPr>
        <sz val="18"/>
        <color theme="2" tint="-0.749992370372631"/>
        <rFont val="Segoe UI"/>
      </rPr>
      <t xml:space="preserve">El visor muestra la Información de los datos más destacados publicados por la entidad,  discriminados por descripción, importancia más un histórico con información de su lectura.
https://sitios.dane.gov.co/indicadores-relevantes/
Adicionalmente se hicieron los siguientes desarrollos. 
</t>
    </r>
    <r>
      <rPr>
        <b/>
        <sz val="18"/>
        <color theme="2" tint="-0.749992370372631"/>
        <rFont val="Segoe UI"/>
      </rPr>
      <t>6. EXPLORADOR DE DATOS DE HABITANTES DE CALLE 2019</t>
    </r>
    <r>
      <rPr>
        <sz val="18"/>
        <color theme="2" tint="-0.749992370372631"/>
        <rFont val="Segoe UI"/>
      </rPr>
      <t xml:space="preserve">.  El visor muestra la información de salud y consumo, habitabilidad, redes de apoyo y convivencia ciudadana, caracterizados por género, edad, nivel educativo, alfabetismo, pertenencia étnica y lugar de nacimiento. La información fue obtenida en Cali, Manizales, áreas metropolitanas de Medellín, Barranquilla y Bucaramanga.
• https://sitios.dane.gov.co/censo-habitantes-calle/app/ 
</t>
    </r>
    <r>
      <rPr>
        <b/>
        <sz val="18"/>
        <color theme="2" tint="-0.749992370372631"/>
        <rFont val="Segoe UI"/>
      </rPr>
      <t xml:space="preserve">7. VISOR DE POBLACIÓN OCUPADA POR ACTIVIDAD ECONÓMICA, </t>
    </r>
    <r>
      <rPr>
        <sz val="18"/>
        <color theme="2" tint="-0.749992370372631"/>
        <rFont val="Segoe UI"/>
      </rPr>
      <t xml:space="preserve">El visor muestra la información de la población ocupada por total nacional y trimestres fijos desde el 2015 hasta el segundo trimestre del 2020. Esta información se encuentra clasificada según la CIIU rev. 4 A.C., que hace referencia a la «Clasificación Industrial Internacional Uniforme» de todas las actividades económicas. 
• https://sitios.dane.gov.co/poblacion_ocupada/
</t>
    </r>
  </si>
  <si>
    <r>
      <rPr>
        <b/>
        <sz val="18"/>
        <color theme="2" tint="-0.749992370372631"/>
        <rFont val="Segoe UI"/>
      </rPr>
      <t>Se hizo la apertura de un (1) Centro de Datos en la Fundación Universitaria Juna N. Corpas</t>
    </r>
    <r>
      <rPr>
        <sz val="18"/>
        <color theme="2" tint="-0.749992370372631"/>
        <rFont val="Segoe UI"/>
      </rPr>
      <t xml:space="preserve">, por lo cual se suscribió el memorando de entendimiento 002 del 22 de enero 2020, que tiene por Objeto:  aunar esfuerzos entre el DANE y la FUNDACIÓN UNIVERSITARIA JUAN N. CORPAS, con el fin de difundir información estadística a través del centro de atención e información al ciudadano, fomentando el acercamiento de la población a la cultura estadística. 
</t>
    </r>
    <r>
      <rPr>
        <b/>
        <sz val="18"/>
        <color theme="2" tint="-0.749992370372631"/>
        <rFont val="Segoe UI"/>
      </rPr>
      <t xml:space="preserve">
Se están realizando los estudios previos para suscripción de memorandos de entendimiento con las siguientes entidades:</t>
    </r>
    <r>
      <rPr>
        <sz val="18"/>
        <color theme="2" tint="-0.749992370372631"/>
        <rFont val="Segoe UI"/>
      </rPr>
      <t xml:space="preserve">
*Universidad Industrial de Santander.
*Universidad Santo Tomas de Bucaramanga.
*Fundación Universitaria Área Andina.
*Universidad Simón Bolívar 
*Universidad de Ibagué.
</t>
    </r>
    <r>
      <rPr>
        <b/>
        <sz val="18"/>
        <color theme="2" tint="-0.749992370372631"/>
        <rFont val="Segoe UI"/>
      </rPr>
      <t xml:space="preserve">
Se inicia con la revisión de documentos para la apertura de centro de datos con la Universidad Uniminuto y el PNUD.
UBICACIÓN ANEXOS: EVIDENCIA_DIMCE_ITEM 17</t>
    </r>
  </si>
  <si>
    <r>
      <rPr>
        <b/>
        <sz val="18"/>
        <color theme="2" tint="-0.749992370372631"/>
        <rFont val="Segoe UI"/>
      </rPr>
      <t xml:space="preserve">Se hizo la apertura de dos (2) Centro de Datos </t>
    </r>
    <r>
      <rPr>
        <sz val="18"/>
        <color theme="2" tint="-0.749992370372631"/>
        <rFont val="Segoe UI"/>
      </rPr>
      <t xml:space="preserve">
• Memorando de entendimiento No. 002 del 22 de enero 2020, que tiene por Objeto: aunar esfuerzos entre el DANE y la FUNDACIÓN UNIVERSITARIA JUAN N. CORPAS, con el fin de difundir información estadística a través del centro de atención e información al ciudadano, fomentando el acercamiento de la población a la cultura estadística. 
• Memorando de entendimiento No. 005 suscrito entre el Departamento Administrativo Nacional de estadística — DANE y la Fundación Universitaria del Área Andina, con el fin de difundir información estadística a través del centro de datos, fomentando el acercamiento de la población a la cultura estadística.
Se están realizando los estudios previos para suscripción de memorandos de entendimiento con las siguientes entidades:
• Universidad Industrial de Santander (revisión por parte del área jurídica de la Universidad para suscripción del convenio),
• Universidad Santo Tomas de Bucaramanga (revisión por parte del área jurídica de la Universidad para suscripción del convenio),
• Universidad Simón Bolívar 
• Universidad de Ibagué.
</t>
    </r>
  </si>
  <si>
    <r>
      <t xml:space="preserve">Se hizo el estudio de viabilidad para la apertura del centro de datos en la Universidad Juan N. Corpas. 
</t>
    </r>
    <r>
      <rPr>
        <b/>
        <sz val="18"/>
        <color theme="2" tint="-0.749992370372631"/>
        <rFont val="Segoe UI"/>
      </rPr>
      <t xml:space="preserve">
</t>
    </r>
  </si>
  <si>
    <r>
      <t xml:space="preserve">La Dirección de Difusión  realizó la propuesta Estrategia de Comunicación Interna:
</t>
    </r>
    <r>
      <rPr>
        <b/>
        <sz val="18"/>
        <color theme="2" tint="-0.749992370372631"/>
        <rFont val="Segoe UI"/>
      </rPr>
      <t xml:space="preserve">Objetivo General: </t>
    </r>
    <r>
      <rPr>
        <sz val="18"/>
        <color theme="2" tint="-0.749992370372631"/>
        <rFont val="Segoe UI"/>
      </rPr>
      <t xml:space="preserve">contribuir a que los servidores comprendan la importancia de su rol en la consecución de las metas institucionales (PEI),
</t>
    </r>
    <r>
      <rPr>
        <b/>
        <sz val="18"/>
        <color theme="2" tint="-0.749992370372631"/>
        <rFont val="Segoe UI"/>
      </rPr>
      <t xml:space="preserve">Objetivos Específicos: </t>
    </r>
    <r>
      <rPr>
        <sz val="18"/>
        <color theme="2" tint="-0.749992370372631"/>
        <rFont val="Segoe UI"/>
      </rPr>
      <t>Promover el diálogo de saberes de los diferentes campos de conocimiento y desempeño de los servidores -Generar un sentido de calidad y rigor en el servicio del DANE (velar por cada detalle en todos los aspectos del trabajo). 
La producción de los videos se realizará para el segundo trimestre para iniciar con la implementación, se adjunta las propuestas de desarrollo. 
UBICACIÓN ANEXOS: EVIDENCIA_DIMCE_ITEM 19</t>
    </r>
  </si>
  <si>
    <r>
      <t xml:space="preserve">La Dirección de Difusión creó el Banco de Imágenes del DANE con los siguientes lineamientos: 
</t>
    </r>
    <r>
      <rPr>
        <b/>
        <sz val="18"/>
        <color theme="2" tint="-0.749992370372631"/>
        <rFont val="Segoe UI"/>
      </rPr>
      <t>Objetivo :</t>
    </r>
    <r>
      <rPr>
        <sz val="18"/>
        <color theme="2" tint="-0.749992370372631"/>
        <rFont val="Segoe UI"/>
      </rPr>
      <t xml:space="preserve"> Compartir y facilitar la búsqueda de fotografías que contribuyan al desarrollo y aplicación en piezas informativas y de socialización por parte de las diferentes áreas del DANE, creando con ello identidad de marca y de los lineamientos establecidos en el manual de identidad y arquitectura de marca DANE.
</t>
    </r>
    <r>
      <rPr>
        <b/>
        <sz val="18"/>
        <color theme="2" tint="-0.749992370372631"/>
        <rFont val="Segoe UI"/>
      </rPr>
      <t>Alcance:</t>
    </r>
    <r>
      <rPr>
        <sz val="18"/>
        <color theme="2" tint="-0.749992370372631"/>
        <rFont val="Segoe UI"/>
      </rPr>
      <t xml:space="preserve"> Se realizará un registro de imágenes de eventos internos, externos, operativos y con función comunicativa de promoción y sensibilización, de uso exclusivo para áreas DANE según lineamientos establecidos para su acceso y uso.
</t>
    </r>
    <r>
      <rPr>
        <b/>
        <sz val="18"/>
        <color theme="2" tint="-0.749992370372631"/>
        <rFont val="Segoe UI"/>
      </rPr>
      <t xml:space="preserve">
Ubicación:</t>
    </r>
    <r>
      <rPr>
        <sz val="18"/>
        <color theme="2" tint="-0.749992370372631"/>
        <rFont val="Segoe UI"/>
      </rPr>
      <t xml:space="preserve"> Se encuentra almacenado en //nasdell/03-Banco de imágenes, a la fecha se han recopilado de diferentes equipos del área DICE 20.310 fotos, de las cuales han sido clasificadas en tres carpetas principales:
- DANE
- TEMATICAS
- VARIOS
Se adjunta el protocolo de uso e informe de avance del banco de datos  (documentos en pdf) 
UBICACIÓN ANEXOS: EVIDENCIA_DIMCE_ITEM 20</t>
    </r>
  </si>
  <si>
    <r>
      <t xml:space="preserve">Para el </t>
    </r>
    <r>
      <rPr>
        <b/>
        <sz val="18"/>
        <color theme="2" tint="-0.749992370372631"/>
        <rFont val="Segoe UI"/>
      </rPr>
      <t xml:space="preserve">primer trimestre </t>
    </r>
    <r>
      <rPr>
        <sz val="18"/>
        <color theme="2" tint="-0.749992370372631"/>
        <rFont val="Segoe UI"/>
      </rPr>
      <t xml:space="preserve">la Dirección de Difusión creó el Banco de Imágenes del DANE con los siguientes lineamientos.
Objetivo: Compartir y facilitar la búsqueda de fotografías que contribuyan al desarrollo y aplicación en piezas informativas y de socialización por parte de las diferentes áreas del DANE, creando con ello identidad de marca y de los lineamientos establecidos en el manual de identidad y arquitectura de marca DANE.
Alcance: Se realizará un registro de imágenes de eventos internos, externos, operativos y con función comunicativa de promoción y sensibilización, de uso exclusivo para áreas DANE según lineamientos establecidos para su acceso y uso.
A la fecha se han recopilado de diferentes equipos del área DICE 20.310 fotos.
Aproximadamente el 75% de las fotos recopiladas se ha organizado, editado y etiquetado (14.217).
Para el </t>
    </r>
    <r>
      <rPr>
        <b/>
        <sz val="18"/>
        <color theme="2" tint="-0.749992370372631"/>
        <rFont val="Segoe UI"/>
      </rPr>
      <t xml:space="preserve">segundo trimestre </t>
    </r>
    <r>
      <rPr>
        <sz val="18"/>
        <color theme="2" tint="-0.749992370372631"/>
        <rFont val="Segoe UI"/>
      </rPr>
      <t xml:space="preserve">y con el objetivo de desarrollar el aplicativo de búsqueda, se inició un proceso contractual de servicios de capacitación para software 365. Actualmente se encuentra en revisión por parte del GIT de Compras Públicas. Una vez se culmine con esta etapa se desarrollará el aplicativo, se actualizará el protocolo y se realizará el lanzamiento del banco de imágenes.  </t>
    </r>
  </si>
  <si>
    <r>
      <t>Se dio cumplmiento a la meta</t>
    </r>
    <r>
      <rPr>
        <i/>
        <sz val="18"/>
        <color theme="2" tint="-0.749992370372631"/>
        <rFont val="Segoe UI"/>
      </rPr>
      <t xml:space="preserve"> de "Elaborar el proyecto de Ley Nacional de Estadística para Colombia, basado en el proyecto de Ley regional CEPAL"</t>
    </r>
  </si>
  <si>
    <r>
      <t xml:space="preserve">En el primer trimestre se logó tener la programación presupuestal,  de recursos humanos y cronogramas para el desarrollo de las evaluaciones de calidad. Así mismo se logró iniciar la evaluación de la ECSC del DANE y se tiene programado realizar la visita insitu a partir de mayo del 2020. Teniendo en cuenta la emergencia sanitaria, el resto de las evaluaciones de la calidad estadísticas se desarrollarán en su gran mayoría en el segundo semestre del 2020. 
Con la evaluación de la calidad de las operaciones estadísticas del DANE se contribuye al objetivo estratégico del Plan Estratégico Institucional de: </t>
    </r>
    <r>
      <rPr>
        <b/>
        <sz val="18"/>
        <color theme="2" tint="-0.749992370372631"/>
        <rFont val="Segoe UI"/>
      </rPr>
      <t>"Asegurar la calidad estadística en procesos y resultados",</t>
    </r>
    <r>
      <rPr>
        <sz val="18"/>
        <color theme="2" tint="-0.749992370372631"/>
        <rFont val="Segoe UI"/>
      </rPr>
      <t xml:space="preserve"> teniendo en cuenta que se identifica el nivel de cumplimiento e los atributos de la calidad establecidos en la NTC1000. Así mismo, con la generación de la propuesta de articulación para el desarrollo del seguimiento articulado entre DIRPEN, OCE y OPLAN, sobre los planes de mejoramiento derivados de las evaluaciones permite que el cumplimiento del objetivo del Plan Estratégico Institucional ya mencionado.</t>
    </r>
  </si>
  <si>
    <r>
      <t xml:space="preserve">En el segundo trimestre se logRó avanzar en los procesos de soporte para la evaluación de las operaciones estadísticas, así como en los procesos propios de la evaluación de la calidad de las operaciones definidas en el Plan Anual de Evaluación. Se avanzó en la gestión con las entidades del SEN y con los temáticos del DANE, responsables de la producción estadística, para definir y concertar las fechas de los procesos de evaluación.  
Con la evaluación de la calidad de las operaciones estadísticas del DANE se contribuye al objetivo estratégico del Plan Estratégico Institucional de: </t>
    </r>
    <r>
      <rPr>
        <b/>
        <sz val="18"/>
        <color theme="2" tint="-0.749992370372631"/>
        <rFont val="Segoe UI"/>
      </rPr>
      <t>"Asegurar la calidad estadística en procesos y resultados",</t>
    </r>
    <r>
      <rPr>
        <sz val="18"/>
        <color theme="2" tint="-0.749992370372631"/>
        <rFont val="Segoe UI"/>
      </rPr>
      <t xml:space="preserve"> teniendo en cuenta que se identifica el nivel de cumplimiento de los atributos de la calidad establecidos en la NTC PE 1000. Asimismo, la generación de la propuesta de articulación para el desarrollo del seguimiento conjunto entre DIRPEN, OCI y OPLAN, sobre los planes de mejoramiento derivados de las evaluaciones, permite el cumplimiento del objetivo del Plan Estratégico Institucional ya mencionado.</t>
    </r>
  </si>
  <si>
    <r>
      <t xml:space="preserve">Se aprobó por parte de la Dirección General la selección de los expertos temáticos que conformarán el equipo evaluador de las operaciones del DANE (FIVI, IPVN, CSCEN), un experto estadístico y un experto en proceso estadístico.
</t>
    </r>
    <r>
      <rPr>
        <b/>
        <sz val="18"/>
        <color theme="2" tint="-0.749992370372631"/>
        <rFont val="Segoe UI"/>
      </rPr>
      <t xml:space="preserve">Se realizó la evaluación remota para las operaciones estadísticas: </t>
    </r>
    <r>
      <rPr>
        <sz val="18"/>
        <color theme="2" tint="-0.749992370372631"/>
        <rFont val="Segoe UI"/>
      </rPr>
      <t xml:space="preserve">
-MEDICIÓN DEL DESEMPEÑO INSTITUCIONAL  - DAFP
-Operación Estadísticas de Monitoreo de la Cobertura de la Tierra de la Amazonia Colombiana - SINCHI
-ESTADISTICAS DE DEUDA EXTERNA - BANREP
-ENCUESTA TRIMESTRAL SOBRE LA SITUACIÓN DEL CRÉDITO EN COLOMBIA - BANREP
-INFORMACIÓN ESTADÍSTICA DEL SECTOR POSTAL - MINTIC
-CONDUCTAS Y SERVICIOS DE POLICÍA - POLICIA NACIONAL
-ENCUESTA NACIONAL DE VIOLENCIA CONTRA NIÑOS, NIÑAS Y ADOLESCENTES - -EVCNNA - DANE
-ENCUESTA AMBIENTAL INDUSTRIAL (EAI)- DANE
-ENCUESTA MENSUAL MANUFACTURERA CON ENFOQUE TERRITORIAL (EMMET) - DANE
-FINANCIACIÓN DE VIVIENDA (FIVI) - DANE
-CUENTA SATÉLITE DE LAS TECNOLOGÍAS DE LA INFORMACIÓN Y LAS COMUNICACIONES (TIC) - DANE
-ÍNDICE DE PRECIOS DE VIVIENDA NUEVA (IPVN) - DANE
-ÍNDICE DE PRODUCCIÓN INDUSTRIAL (IPI) - DANE
-ESTADÍSTICAS DE MEDICIÓN DE POBREZA - DANE
-CUENTA SATÉLITE DE CULTURA Y ECONOMÍA NARANJA (CSCEN) -DANE
</t>
    </r>
    <r>
      <rPr>
        <b/>
        <sz val="18"/>
        <color theme="2" tint="-0.749992370372631"/>
        <rFont val="Segoe UI"/>
      </rPr>
      <t xml:space="preserve">- Se llevó a cabo Comité de Certificación el dia 01 diciembre de 2020 en donde se generó decisión para las siguientes operaciones estadísticas: </t>
    </r>
    <r>
      <rPr>
        <sz val="18"/>
        <color theme="2" tint="-0.749992370372631"/>
        <rFont val="Segoe UI"/>
      </rPr>
      <t xml:space="preserve">
Operación Estadística Medición del Desempeño Institucional DAFP
Operación Estadísticas de la Presión Pesquera Artesanal sobre el Tamaño de las Principales Especies de Peces de la Ecorregión Ciénaga Grande de Santa Marta 
Operación Estadística Encuesta de Convivencia y Seguridad Ciudadana
</t>
    </r>
    <r>
      <rPr>
        <b/>
        <sz val="18"/>
        <color theme="2" tint="-0.749992370372631"/>
        <rFont val="Segoe UI"/>
      </rPr>
      <t xml:space="preserve">- Se llevó a cabo Comité de Certificación el dia 17  diciembre de 2020 en donde se generó decisión para las siguientes operaciones estadísticas: </t>
    </r>
    <r>
      <rPr>
        <sz val="18"/>
        <color theme="2" tint="-0.749992370372631"/>
        <rFont val="Segoe UI"/>
      </rPr>
      <t xml:space="preserve">
 Operación Estadística Encuesta Nacional de Violencia contra Niños, Niñas y Adolescentes (EVCNNA) 
Operación Estadística Estadísticas de Monitoreo de la Cobertura de la Tierra de la Amazonia Colombiana 
Operación Estadística Encuesta Trimestral sobre la Situación de Crédito en Colombia 
Operación Estadística Deuda Externa 
Operación Estadística Estadísticas del Sector Postal 
</t>
    </r>
    <r>
      <rPr>
        <b/>
        <sz val="18"/>
        <color theme="2" tint="-0.749992370372631"/>
        <rFont val="Segoe UI"/>
      </rPr>
      <t xml:space="preserve">- Se llevó a cabo Comité de Certificación el dia 28  diciembre de 2020 en donde se generó decisión para las siguientes operaciones estadísticas: 
</t>
    </r>
    <r>
      <rPr>
        <sz val="18"/>
        <color theme="2" tint="-0.749992370372631"/>
        <rFont val="Segoe UI"/>
      </rPr>
      <t xml:space="preserve">Decisión Operación Estadística Conductas y Servicios de Policía​
​Conclusión decisión Operación Estadística Encuesta de Convivencia y Seguridad Ciudadana
</t>
    </r>
  </si>
  <si>
    <r>
      <t xml:space="preserve">Se realizaron informes de Rol para las siguientes operaciones estadísticas: 
- CUENTA SATÉLITE DE CULTURA Y ECONOMÍA NARANJA (CSCEN) -DANE
- ENCUESTA AMBIENTAL INDUSTRIAL (EAI) - DANE
-  ENCUESTA TRIMESTRAL SOBRE LA SITUACIÓN DEL CRÉDITO EN COLOMBIA - BANREP
- ENCUESTA NACIONAL DE VIOLENCIA CONTRA NIÑOS, NIÑAS Y ADOLESCENTES - EVCNNA - MINSALUD
- MEDICION DEL DESEMPEÑO INSTITUCIONAL - DAFP
- ESTADISTICAS DE MONITOREO DE LA COBERTURA DE TIERRA DE LA AMAZONIA COLOMBIANA - SINCHI
- ESTADISTICAS DEL SECTOR POSTAL - MINTIC
- CONDUCTAS DE POLICIA - POLICIA NACIONAL
- CUENTA SATÉLITE DE LAS TECNOLOGÍAS DE LA INFORMACIÓN Y LAS COMUNICACIONES (TIC) - DANE
- DEUDA EXTERNA - BANREP
- ENCUESTA MENSUAL MANUFACTURERA CON ENFOQUE TERRITORIAL - DANE
- ESTADÍSTICAS DE MEDICIÓN DE POBREZA - DANE
</t>
    </r>
    <r>
      <rPr>
        <b/>
        <sz val="18"/>
        <color theme="2" tint="-0.749992370372631"/>
        <rFont val="Segoe UI"/>
      </rPr>
      <t xml:space="preserve">Se realizo informe  final de evaluación para las siguientes operaciones estadísticas: 
</t>
    </r>
    <r>
      <rPr>
        <sz val="18"/>
        <color theme="2" tint="-0.749992370372631"/>
        <rFont val="Segoe UI"/>
      </rPr>
      <t xml:space="preserve"> - Conductas de Policia - POLICIA NACIONAL
- Operaciónestadística Deuda Externa - BANREP
 -Operación Encuesta de Convivencia y Seguridad Ciudadana(ECSC) -DANE
- Operación Estadísticas de Monitoreo de la Cobertura de la Tierra de la Amazonia Colombiana - SINCHI
- Encuesta Trimestral sobre la Situación de Crédito en Colombia (ETSCC)- BANREP
- Encuesta Nacional de Violencia contra Niños, Niñas y Adolescentes (EVCNNA)  - MINSALUD
- Operación estadística  Medición del Desempeño Institucional (MDI)   - DAFP
- Operación Estadística del Sector Postal - MINTIC 
 - LECCIONES APRENDIDAS DEL CENSO NACIONAL DE POBLACIÓN Y VIVIENDA - CNPV 2018, RESPECTO A LA NTC PE 1000:2017: ESTADÍSTICAS DE MEDICIÓN DE POBREZA - DANE
</t>
    </r>
  </si>
  <si>
    <r>
      <t xml:space="preserve">Se cuenta con un reporte preliminar del seguimiento de las OE certificadas en 2018. Se están solicitando evidencias para cerrar las No Conformidades Abiertas.
</t>
    </r>
    <r>
      <rPr>
        <b/>
        <sz val="18"/>
        <color theme="2" tint="-0.749992370372631"/>
        <rFont val="Segoe UI"/>
      </rPr>
      <t>S</t>
    </r>
    <r>
      <rPr>
        <sz val="18"/>
        <color theme="2" tint="-0.749992370372631"/>
        <rFont val="Segoe UI"/>
      </rPr>
      <t>e ha adelantado en análisis de las causas y correcciones derivadas de los resultados de las evaluaciones de calidad 2018 y 2019. Actualmente se realiza la revisión y diagnóstico de 264 no conformidades, 264 análisis de causa, 239 correcciones y 308 acciones correctivas correspondiente a los resultados de las evaluaciones de la calidad de las operaciones estadísticas del DANE en las vigencias 2018 y 2019. Está en proceso la consolidación de los resultados para construcción del  informe. Es de resaltar que en primer semestre se adelanta el diagnóstico, ya que por fechas de certificación, las OOEE certificadas en 2019 no han cumplido el primer año del plan de mejoramiento. Es una actividad que se puede iniciar en el segundo semestre de 2020</t>
    </r>
  </si>
  <si>
    <t xml:space="preserve">
Diligenciamiento del formato de identificación del problema por parte de Censo de Edificaciones y Cuentas Nacionales. Se consolidan los resultados en un solo formato.
Presentación del formato de acopio de evidencias a los responsables de Censo de edificaciones.
Validación de la ruta de investigación para la solución del problema identificado del Canso de edificacionesa con los responsables del Censo de edificaciones y Cuentas Nacionales, sobre la cual estuvieron de acuerdo.
</t>
  </si>
  <si>
    <t>Censo Económico:
En el marco de las actividades que soportan el desarrollo del Censo Económico Colombia 2021, desde la DIRPEN se ha elaborado la Metodología de Evaluación de la calidad del proceso estadístico, en aras de verificar el cumplimiento de los objetivos formulados para esta operación estadística, frente a sus planteamientos temáticos y a los Lineamientos del Proceso Estadístico (basado en el modelo GSBPM 5.1). Para iniciar la implementación de esta metodología, que ya ha sido presentada y aprobada en el Comité de Planeación, Diseño y Seguimiento, se hizo la socialización con el equipo de DIMPE delegado para apoyar la revisión de evidencias del Árbol Documental del Censo Económico, para las fases 1 (Detección y Análisis de Necesidades) y 2 (Diseño). De esta actividad surgió como acción de mejora, la propuesta de procedimiento de documentación y cargue, elaborada con la Coordinación de Regulación; esta acción de mejora debe ser incorporada en el primer informe parcial de autoevaluación, que será elaborado al finalizar la fase Construcción, y que recogerá las mediciones de las tres primeras fases del proceso.
Posterior a la aprobación del Lineamiento para el Proceso Estadístico en el SEN, fue necesario actualizar la lista de chequeo (herramientas de medición cualitativa propuesta en la metodología) y socializada con el equipo designado para esta revisión. Adicionalmente se adelantó, en conjunto con el GIT Censo Económico, la elaboración del flujograma para el documento de plan general, que recoge todos los aspectos desarrollados en la fase DAN. Finalmente se adelantó la revisión de la versión más reciente de documento de Plan General del Censo Económico y se actualizó la revisión del Diagnóstico de evidencias, con base en los desarrollos de este nuevo documento. A la fecha está pendiente el diligenciamiento final de la lista de chequeo para la fase DAN.
Gran Encuesta integrada de Hogares:
Para la construcción y prueba piloto del instrumento de autoevaluación se tomó a la Gran Encuesta Integrada de Hogares, dado que se encuentra en proceso de rediseño, se llevo a cabo socialización del esquema general del MAC y plan de trabajo, se definió que se inicia con la revisión de la fase DAN (Detección y Análisis de Necesidades), fase que ya surtió el proceso de rediseño y tendría documentación. Como primer instrumento de trabajo se construyó y adaptó, según las evidencias entregadas por los responsables, la matriz de verificación de evidencias documentales, con el objetivo de determinar la completitud y cumplimiento de la fase DAN. En paralelo a lo anterior se empezo a construir y adaptar la lista de chequeo, instrumento principal de trabajo la cual contiene los visores y puntos de control para el desarrollo de la autoevaluación.
Se llevo a cabo socialización de los instrumentos construidos y adaptados por parte del grupo de autoevaluaciones al grupo responsable de la GEIH, se solicitó dar diligenciamiento a la matriz de verificación de evidencias por parte de los responsables en un campo destinado como observaciones, lo anterior, para contrastar la revisión de las evidencias y el trabajo realizado. Despues de diversas reuniones se determinaron las personas que van a estar encargadas de la aplicación del instrumento de autoevaluación por parte de la GEIH, en donde en la ultima reunión se explico la lista de chequeo con sus diferentes visores y la matriz de verificación de evidencias, se esta a la espera del diligenciamiento de dicha matriz por parte de los responsables para continuar con las actividades descritas en el plan de trabajo.</t>
  </si>
  <si>
    <r>
      <t xml:space="preserve">El GIT de Prospectiva y  Análisis de Datos en el primer trimestre de 2020 realiza la publicación periódica de contenido y noticias. En marzo se desarrolla un nuevo indicador en el portal SEN, se realizan los justes de navegabilidad identificados así como los ajuste de diseño </t>
    </r>
    <r>
      <rPr>
        <i/>
        <sz val="18"/>
        <color theme="2" tint="-0.749992370372631"/>
        <rFont val="Segoe UI"/>
      </rPr>
      <t>responsive</t>
    </r>
    <r>
      <rPr>
        <sz val="18"/>
        <color theme="2" tint="-0.749992370372631"/>
        <rFont val="Segoe UI"/>
      </rPr>
      <t xml:space="preserve"> para navegación en dispositivos móviles.</t>
    </r>
  </si>
  <si>
    <r>
      <t>Diseño del formulario</t>
    </r>
    <r>
      <rPr>
        <b/>
        <sz val="18"/>
        <color theme="2" tint="-0.749992370372631"/>
        <rFont val="Segoe UI"/>
      </rPr>
      <t xml:space="preserve"> </t>
    </r>
  </si>
  <si>
    <r>
      <t xml:space="preserve">El equipo temático de la Gran Encuesta Integrada de Hogares, luego de una revisión metodológica y operativa con las diferentes áreas de temáticas (pobreza, género, enfoque diferencial) y logística, se realizó el manual de recolección y conceptos básicos y el formulario de recolección de la prueba piloto con las nuevas preguntas incluidas para este fin. la entrega definitiva de estos productos se realizó el 17 de febrero de 2020.
Se avanzó en el diseño, no se ha podido realizar el análisis de la información por que no se ha comenzado la recolección debido a la situación asociada al Covid - 19.
</t>
    </r>
    <r>
      <rPr>
        <b/>
        <sz val="18"/>
        <color theme="2" tint="-0.749992370372631"/>
        <rFont val="Segoe UI"/>
      </rPr>
      <t xml:space="preserve">Objetivo en el PEI: </t>
    </r>
    <r>
      <rPr>
        <sz val="18"/>
        <color theme="2" tint="-0.749992370372631"/>
        <rFont val="Segoe UI"/>
      </rPr>
      <t xml:space="preserve">Capacidad metodológica
</t>
    </r>
    <r>
      <rPr>
        <b/>
        <sz val="18"/>
        <color theme="2" tint="-0.749992370372631"/>
        <rFont val="Segoe UI"/>
      </rPr>
      <t xml:space="preserve">Indicador en el PEI: </t>
    </r>
    <r>
      <rPr>
        <sz val="18"/>
        <color theme="2" tint="-0.749992370372631"/>
        <rFont val="Segoe UI"/>
      </rPr>
      <t>Operaciones estadísticas nuevas o rediseñadas que atienden necesidades de los grupos de interés - Rediseño GEIH.</t>
    </r>
  </si>
  <si>
    <r>
      <t>Se realizó la compilación de la base de datos con 236 presupuestos de obras civiles indispensable para la construcción de ponderaciones, niveles básicos y niveles flexibles para el deflactor IAFOC,  en esta actividad trabajó el equipo de ingenieros con los lineamientos directrices de la asesora Carmela Serna y el coordinador de grupo, Esto se hizo utilizando herramientas de Excel y respetando las fases del diseño temático, Este trabajo se elaboró entre los meses de Enero - Marzo de 2020.
El deflactor del IAFOC atiende directamente a:</t>
    </r>
    <r>
      <rPr>
        <b/>
        <sz val="18"/>
        <color theme="2" tint="-0.749992370372631"/>
        <rFont val="Segoe UI"/>
      </rPr>
      <t xml:space="preserve">
Objetivo en el PEI: </t>
    </r>
    <r>
      <rPr>
        <sz val="18"/>
        <color theme="2" tint="-0.749992370372631"/>
        <rFont val="Segoe UI"/>
      </rPr>
      <t xml:space="preserve">Capacidad metodológica
</t>
    </r>
    <r>
      <rPr>
        <b/>
        <sz val="18"/>
        <color theme="2" tint="-0.749992370372631"/>
        <rFont val="Segoe UI"/>
      </rPr>
      <t>Indicador en el PEI:</t>
    </r>
    <r>
      <rPr>
        <sz val="18"/>
        <color theme="2" tint="-0.749992370372631"/>
        <rFont val="Segoe UI"/>
      </rPr>
      <t xml:space="preserve"> Operaciones estadísticas nuevas o rediseñadas que atienden necesidades de los grupos de interés - Deflactor IAFOC.</t>
    </r>
  </si>
  <si>
    <t xml:space="preserve">Se publicó el ISE cumpliendo la meta de disminución del rezago </t>
  </si>
  <si>
    <t>El grupo de gasto por finalidad del gobierno realizó la homologación de los catálogos presupuestales de ( funcionamiento, inversión, deuda y regalías)   para el año 2019, armonizando  la clasificación de cada uno de los programas con los años anteriores para las fuentes generadas por el Sistema integrado de información financiera – SIIF, Formulario único territorial –FUT, también se actualizó la homologación de los estados  financieros de las entidades que no se encuentran ni en SIIF ni en FUT.
Esta publicación de gasto por finalidad del gobierno general, facilita el  análisis  del destino final al que  gobierno general direcciona su gasto, según los dominios de su intervención (administración pública general, defensa, orden público y seguridad, salud, medio ambiente, asuntos económicos, vivienda y espacio público, actividades recreativas, cultura y deporte, educación, protección social),  entregando a las entidades gestoras de política  y desarrollo social, investigadores de diferentes sectores económicos y organismos internacionales una estadística estandarizada según las finalidades del gobierno. Objetivo específico: Fomentar el uso de la información estadística en la toma de decisiones públicas y privada.
El grupo de gasto por finalidad del gobierno realizó la homologación de los catálogos presupuestales de ( funcionamiento, inversión, deuda y regalías)   para el año 2019, armonizando  la clasificación de cada uno de los programas con los años anteriores para las fuentes generadas por el Sistema integrado de información financiera – SIIF, Formulario único territorial –FUT, también se actualizó la homologación de los estados  financieros de las entidades que no se encuentran ni en SIIF ni en FUT.
Esta publicación de gasto por finalidad del gobierno general, facilita el  análisis  del destino final al que  gobierno general direcciona su gasto, según los dominios de su intervención (administración pública general, defensa, orden público y seguridad, salud, medio ambiente, asuntos económicos, vivienda y espacio público, actividades recreativas, cultura y deporte, educación, protección social),  entregando a las entidades gestoras de política  y desarrollo social, investigadores de diferentes sectores económicos y organismos internacionales una estadística estandarizada según las finalidades del gobierno. Objetivo específico: Fomentar el uso de la información estadística en la toma de decisiones públicas y privada.
Justifique su avance  en un párrafo  en el que indique: ¿Qué hizo?, ¿quien lo hizo?, ¿cómo lo hizo? Y ¿Cuándo lo hizo?
E incluya otro párrafo en el que se evidencie el aporte del área por medio de esta meta al Plan Estratégico Institucional. Especifique el objetivo especifico y/o la estratégia  (Ver https://www.dane.gov.co/index.php/servicios-al-ciudadano/tramites/participacion-ciudadana/planes-institucionales-nvo/planes-institucionales#plan-estrategico-institucional)</t>
  </si>
  <si>
    <t>La Dirección Territorial Centro Occidente, con corte al 31  de diciembre de 2020,  realizó el cumplimiento de los subproductos: Registro de la selección de las instituciones objeto de la socialización y realizó once (11) socializaciones sobre información estadística entre el 21 de enero y el 19 de febrero de 2020. Las sensibilizaciones se realizaron a las secretarías de educación y de planeación en la ciudad de Manizales, Secretaría de Gobierno y de Planeación del Departamento de Caldas, Alcaldía de Pereira, Gobernación de Risaralda, Cámara de Comercio de Manizales, Convenio CHEC U de Manizales, y empresas fuente de encuestas económicas como: Adylog, Manisol y Siteco. Para el reporte del cuarto trimestre, se elaboró el documento de evaluación de la información solicitada por parte de las instuciones socializadas.</t>
  </si>
  <si>
    <r>
      <t xml:space="preserve">El equipo de trabajo operativo para el IV trimestre elaboro de los informes de seguimiento solicitados para suministrar información qué puede ser relevante para la toma de decisiones.
Además adelantó  reuniones virtuales a través de Microsoft Teams sobre  las investigaciones económicas, para generar acciones, revisar el estado de cada investigación, así mismo para validar si  algún hecho económico pudo afectar la recolección o insidió en la cobertura y oportunidad de las mismas. </t>
    </r>
    <r>
      <rPr>
        <b/>
        <sz val="18"/>
        <color theme="2" tint="-0.749992370372631"/>
        <rFont val="Segoe UI"/>
      </rPr>
      <t xml:space="preserve">
</t>
    </r>
  </si>
  <si>
    <t>Resolución de modificación del Manual Especifico de Funciones y Competencias Laborales</t>
  </si>
  <si>
    <t>Estudio de cumplimiento de requisitos ( revisión de perfiles de los aspirantes de Carrera Administrativa)</t>
  </si>
  <si>
    <r>
      <t xml:space="preserve">El avance corresponde a la entrega definitiva de las especificaciones de IIOC con sus validaciones para que inicie el ingeniero desarrollador y resolver inquietudes, en cuando al CHV ya se entrego el modulo de fuente, esta proceso el de administración. FIVI sigue sin avanzar no se ha definido el formulario definitivo por parte de temática.
</t>
    </r>
    <r>
      <rPr>
        <b/>
        <sz val="18"/>
        <color theme="2" tint="-0.749992370372631"/>
        <rFont val="Segoe UI"/>
      </rPr>
      <t xml:space="preserve">JUSTIFICACIÓN DEL RETRASO: </t>
    </r>
    <r>
      <rPr>
        <sz val="18"/>
        <color theme="2" tint="-0.749992370372631"/>
        <rFont val="Segoe UI"/>
      </rPr>
      <t>Con respecto al retraso de los procesos se debe primero a que la operación estadística de financiación de Vivienda está en un rediseño y el nuevo formulario no se ha definido por lo cual las especificaciones dependen de la nueva estructura del formulario y para el proceso de CHV se tiene en revisión las especificaciones y validaciones preliminares entregadas con la ingeniera de requerimientos que estaba sin contrato y reinicio labores a inicios de septiembre.  
Se adjunta copia del correo sobre la justificación del formulario de FIVI enviado por los temáticos de DIMPE:
RE  Reporte Área de Logística y Producción de Información_PAI   III Trim</t>
    </r>
  </si>
  <si>
    <r>
      <t xml:space="preserve">El avance corresponde a la entrega definitiva de las especificaciones de IIOC con sus validaciones, se realiza aprobación de historias de usuario, el ingeniero desarrollador se encuentra trabajando las primeras historias de usuario aprobadas, se resuleven inquietudes, en cuando al CHV ya se entregaron las especifcaciones definitivas, se procederá a aprobar historias de usuario para inicio de desarrollo. FIVI sigue sin avanzar no se ha definido el formulario definitivo por parte de temática.
</t>
    </r>
    <r>
      <rPr>
        <b/>
        <sz val="18"/>
        <color theme="2" tint="-0.749992370372631"/>
        <rFont val="Segoe UI"/>
      </rPr>
      <t>JUSTIFICACIÓN DEL RETRASO:</t>
    </r>
    <r>
      <rPr>
        <sz val="18"/>
        <color theme="2" tint="-0.749992370372631"/>
        <rFont val="Segoe UI"/>
      </rPr>
      <t xml:space="preserve"> Con respecto al retraso de los procesos se debe primero a que la operación estadística de financiación de Vivienda está en un rediseño y va a ser auditada su calidad, el nuevo formulario pendiente de ser definido luego de validación de expertos externos en la audditoría. Las especificaciones dependen de la nueva estructura del formulario y para el proceso de CHV pendiente la aprobación de historias de usuarios con la ingeniera de requerimientos que estaba sin contrato y reinicio labores a inicios de septiembre.  
Se adjunta copia del correo sobre la justificación del formulario de FIVI enviado por los temáticos de DIMPE:
RE  Reporte Área de Logística y Producción de Información_PAI   III Trim.</t>
    </r>
  </si>
  <si>
    <t xml:space="preserve">Se realizarón reuniones con la Direción de Cuentas Nacionales y al interior de Censos y Demografía con el fin de elaborar un informe de dinámica poblacional para brindar contexto técnico de soporte a la desagregación por edades de las cuentas nacionales y las transferencias intergeneracionales.
"Se entrega presentación de contexto sobre el impacto de la fecundidad y la evolución de las generaciones, como contexto de la dinámica poblacional.
Falta socialización y validación con Dirección de Técnica de Censos. </t>
  </si>
  <si>
    <t>Subproducto terminado trimestre anterior</t>
  </si>
  <si>
    <t xml:space="preserve">Avance esperado para el último trimestre </t>
  </si>
  <si>
    <t xml:space="preserve">Se inició una revisión de literatura sobre innovación en oficinas estadísticas alrededor del mundo. La primera versión del documento contiene experiencias de otros países en diferentes aspectos estadísticos.
Teniendo en cuenta que la estrategia de nuevas fuentes debe desarrollarse en armonía con los proyectos e iniciativas institucionales adelantados por las áreas técnicas, el grupo ODS asistió a la reunión programa con el grupo GIZ, donde se compartieron diferentes iniciativas asociadas con el aprovechamiento de nuevas fuentes y el uso de técnicas para el procesamiento de información. </t>
  </si>
  <si>
    <t>En el mes de enero, se elaboró la matriz de priorización para definir el set de indicadores ODS sobre los cuales se establecería la ruta de trabajo para avanzar en su cálculo durante la vigencia 2020. La matriz fue diligenciada por cada integrante del grupo teniendo en cuenta la asignación inicial de indicadores y atendiendo los criterios previamente  establecidos. De los 231 únicos indicadores que integran la Agenda Global (Sin repetir), se seleccionaron 52 indicadores para el trabajo 2020, de los cuales se estima que 17 podrían ser calculados para este año. Para completar el ejercicio, cada integrante aplicó el instrumento del "barómetro" a cada uno de sus indicadores a su cargo hasta completar el diagnóstico para los 231 indicadores, diagnóstico que fue utilizado como criterio de priorización.</t>
  </si>
  <si>
    <t xml:space="preserve">Entre enero y febrero se llevó a cabo una revisión de literatura para identificar ejercicios o investigaciones previas orientadas a medir la calidad de los indicadores. Posteriormente, entre febrero y marzo se definieron algunos criterios  y atributos de calidad de los indicadores, y se preparó un primer borrador del diseño de la auditoría, este fue enviado a los diferentes miembros del GIT-ODS para recibir retroalimentación. </t>
  </si>
  <si>
    <t>Se diseñó la una matriz de seguimiento con el fin de mantener un control detallado respecto al avance en los planes de trabajo para cada indicador priorizado. Para el mes de mayo se tiene pendiente aplicar nuevamente el instrumento "barómetro" a los indicadores priorizados para evidenciar los avances del grupo. Respecto a los avances individuales por indicador se menciona a continuación las acciones más relevantes desarrolladas con los actores y agencias involucradas:
1. En el presente año, el 20/03/20 se tuvo una reunión virtual con la Consejería Presidencial para la Niñez y la Juventud, MEN, DNP y DANE con el fin de aclarar la situación del indicador 4.2.1.
2. El 23 de enero se llevó a cabo una primera reunión con ONU Mujeres  a partir de la cual se acordaron 3 líneas de trabajo, una de ellas correspondiente a la formulación de planes de trabajo para avanzar en la medición de indicadores ODS.  Como parte de este trabajo se priorizaron 9 indicadores de los cuales se acordó construir un plan de trabajo par 7 de ellos. 
  El 21 de febrero se realizó una nueva reunión, con el fin de compartir y discutir la agenda de trabajo presentada por ONU Mujeres para cada uno de los indicadores priorizados, posteriormente el DANE emitió su contrapropuesta para revisión y aprobación de la Agencia. Actualmente el borrador de los  planes de trabajo están bajo revisión de ONU-Mujeres
3. El 3 de marzo se realizó una reunión con UNFPA -Fondo de Poblaciones de Naciones Unidas- para definir el set de indicadores priorizados a partir de la propuesta presentada por el DANE. En consecuencia para el 2020 se priorizaron 7 indicadores de los cuales UNFPA es Agencia Custodia,  3 de ellos con Planes de trabajo compartido con ONU Mujeres. De igual manera, en el marco de la definición del Plan de trabajo para uno (1) de los indicadores priorizados, el 20 de febrero se llevó  acabo una reunión entre diferentes entidades del gobierno nacional (ICBF, APC Colombia, MSPS, Ministerio del Interior y DANE) y UNFPA. Actualmente se requiere un ajuste a la última versión del plan como consecuencia de la coyuntura presentada por el COVID-19.
4. El 31 de marzo se llevó a cabo la primera reunión con la Organización Panamericana de la Salud -OPS, para discutir la propuesta de priorización presentada por el DANE. En esta se acordó centrar el trabajo de 2020 en 8 indicadores, de los cuales 3 serán realizados conjuntamente con UNFPA y ONU Mujeres. Al corte del reporte no se cuenta todavía con un borrador de los Planes.
5. Junto con el Viceministerio de Agua y UNICEF se realizó una reunión en el mes de marzo para discutir y definir la estructura de las preguntas que serán propuesta al grupo de la Encuesta de Calidad de Vida para generar el cálculo de los indicadores 6.1.1 y 6.2.1. Actualmente las preguntas están siendo revisadas por ECV para su aprobación final.
6.  En el mes febrero se organizó una reunión con OHCHR para reactivar los planes de trabajo de aquellos indicadores que están bajo su custodia.  Por el momento la transferencia metodológica no se ha podido realizar de acuerdo con las fechas acordadas, debido a las dificultades que se ha tenido para contactar a las entidades nacionales involucradas,  hecho que ha empeorado con la situación con el COVID – 19.</t>
  </si>
  <si>
    <t>Reportado en el primer trimestre</t>
  </si>
  <si>
    <t xml:space="preserve">Reportado en trimestre pasados </t>
  </si>
  <si>
    <t>En el anterior reporte se mencionaba que "(...) al analizar el desempeño de la logística del DANE, se detectó falta de rigor, efectividad y transparencia. Dado lo anterior, y tras caracterizar las causas de ese problema, se culminará la propuesta de reconversión logística." La mencionada caracterización de las causas del problema no pudo ser finalizado durante la vigencia 2020. Es por ello que en el instrumento de planeación del 2021 se ha incluido como hito de la primera meta –asociada al fortalecimiento territorial– el desarrollo de la propuesta de reconversación logística. Esto implica terminarla, probarla e implementarla.</t>
  </si>
  <si>
    <t xml:space="preserve">Durante el presente trimestre se avanzó en la caracterización de cuellos de botella de la función de operativa, dentro de la función de producción que establece el GSBPM.
</t>
  </si>
  <si>
    <t>A la fecha se han suscrito 11 nuevos convenios correspondientes a: 
1. La inclusión de un módulo en la Encuesta de Convivencia y Seguridad Ciudadana con el Ministerio de Justicia
2. La elaboración de las proyección de población por Localidad para Bogotá con la Secretaría Distrital de Planeación
3. Para caracterizar la población en situación de pobreza con el Departamento de Prosperidad Social
4. Realizar la Encuesta Especializada de TIC en Hogares y Empresasa con el Ministerio de Tecnologías de la Información
5. Gran Encuesta Integrada de Hogares con la alcaldía de Medellín
6. Levantamiento de información de la encuesta mensual de servicios con la secretaria de desarrollo economico de Bogotá
7. Convenio con FONTUR para  realizar una revisión sistémica de las estadísticas producidas bajo el esquema CITUR — SITUR
8. Inclusión de nuevas preguntas a la encuesta de Censo de Edificaciones con el Ministerio deVivienda.
9. Realizar la aplicación de la encuesta multiproposito Bogotá Cundinamarca
10. El convenio con el Ministerio de Educación para el desarrollo de la recolección del censo anual 2020, a través del aplicativo del sistema de educación formal sief- c600
11.  Convenio con la Unidad de Planeación Minero Energetico, UPME para  la consecución de información que permita evidenciar la dinámica de la actividad minera en el país
Y la suscripción de 3 nuevos contratos para las evaluaciones de calidad
1. Departamento Administrativo de la Función Pública- DAFP
2. Instituto Amazónico de Investigaciones Científicas “SINCHI”
3. Instituto de Investigaciones Marinas y Costeras INVEMAR</t>
  </si>
  <si>
    <t>A la fecha se han suscrito 12 nuevos convenios correspondientes a: 
1. La inclusión de un módulo en la Encuesta de Convivencia y Seguridad Ciudadana con el Ministerio de Justicia
2. La elaboración de las proyección de población por Localidad para Bogotá con la Secretaría Distrital de Planeación
3. Para caracterizar la población en situación de pobreza con el Departamento de Prosperidad Social
4. Realizar la Encuesta Especializada de TIC en Hogares y Empresasa con el Ministerio de Tecnologías de la Información
5. Gran Encuesta Integrada de Hogares con la alcaldía de Medellín
6. Levantamiento de información de la encuesta mensual de servicios con la secretaria de desarrollo economico de Bogotá
7. Convenio con FONTUR para  realizar una revisión sistémica de las estadísticas producidas bajo el esquema CITUR — SITUR
8. Inclusión de nuevas preguntas a la encuesta de Censo de Edificaciones con el Ministerio deVivienda.
9. Realizar la aplicación de la encuesta multiproposito Bogotá Cundinamarca
10. El convenio con el Ministerio de Educación para el desarrollo de la recolección del censo anual 2020, a través del aplicativo del sistema de educación formal sief- c600
11.  Convenio con la Unidad de Planeación Minero Energetico, UPME para  la consecución de información que permita evidenciar la dinámica de la actividad minera en el país
12. Formulación del plan estadistico de la alcaldia de Monteria
Y la suscripción de 3 nuevos contratos para las evaluaciones de calidad
1. Departamento Administrativo de la Función Pública- DAFP
2. Instituto Amazónico de Investigaciones
Científicas “SINCHI”
3. Instituto de Investigaciones Marinas y Costeras INVEMAR
4. DIRECCIÓN_DE_INVESTIGACIÓN_CRIMINAL_E_INTERPOL
5. MINISTERIO_DE_SALUD_Y_PROTECCIÓN
6. FONDO_UNICO_DE LAS_TECNOLIGIAS_Y _LAS_COMUNICACIONES</t>
  </si>
  <si>
    <t>Terminado</t>
  </si>
  <si>
    <t>Se realizó el documento de formulación propuesta del proyecto de inversión  de Planificación Estadística Territorial para el Sistema General de Regalías</t>
  </si>
  <si>
    <t>Documento de proyecto de Fortalecimiento de la Capacidad Técnica formulado en la MGA</t>
  </si>
  <si>
    <t>Desde el Grupo de Planeación estratégica y presupuestal se realizó matriz de análisis e identificación de los requerimientos que cubre o no el proyecto de Fortalecimiento de la capacidad técnica y administrativa actualmente, con este ejercicio se logró identificar que los requerimientos que no están cubiertos por el proyecto serían asumidos por el nuevo proyecto de Gestión Documental, por lo que no sería necesaria la formulación de un nuevo proyecto</t>
  </si>
  <si>
    <t>Realizar mesas de trabajo para el rediseño del Índice de Pobreza Multidimensional</t>
  </si>
  <si>
    <t>Los micrositio de estadísticas con enfoque diferencial e interseccional en la página web del DANE permiten a los grupos de interés tener un mayor acercamiento a la información estadística</t>
  </si>
  <si>
    <t>La divulgación de indicadores para visualizar poblaciones sujeto de enfoque diferencial  e interseccional, permite a los grupos de interés un mayor acercamiento a la información estadística sobre el enfoque diferencial  e interseccional</t>
  </si>
  <si>
    <t>Accesibilidad</t>
  </si>
  <si>
    <t xml:space="preserve">Realizar la apertura de 10 centros de datos (en entidades de gobierno nacional y locales, universidades, gremios, ONG, etc.)
</t>
  </si>
  <si>
    <t>La apertura de 10 centros de datos (en entidades de gobierno nacional y locales, universidades, gremios, ONG, etc.) aporta indirectamente a la estrategía de accesibilidad del DANE dado que contempla acciones de innovación, tecnología y comunicación orientadas a optimizar la atención de las necesidades de nuestros grupos de interés.</t>
  </si>
  <si>
    <t>El Banco de imágenes del DANE aporta indirectamente al objetivo de fomentar el uso de la información estadística en la toma de decisiones públicas y privadas, dado que aporta información a los grupos de interés en el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</si>
</sst>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_);_(&quot;$&quot;\ * \(#,##0\);_(&quot;$&quot;\ * &quot;-&quot;??_);_(@_)"/>
    <numFmt numFmtId="165" formatCode="dd/mm/yyyy;@"/>
    <numFmt numFmtId="166" formatCode="[$-240A]dd/mm/yyyy"/>
  </numFmts>
  <fonts count="42" x14ac:knownFonts="1">
    <font>
      <sz val="12"/>
      <color theme="1"/>
      <name val="Calibri"/>
      <family val="2"/>
      <scheme val="minor"/>
    </font>
    <font>
      <sz val="12"/>
      <color theme="1"/>
      <name val="Calibri"/>
      <family val="2"/>
      <scheme val="minor"/>
    </font>
    <font>
      <b/>
      <sz val="12"/>
      <color theme="1"/>
      <name val="Segoe UI"/>
      <family val="2"/>
    </font>
    <font>
      <sz val="12"/>
      <color rgb="FF000000"/>
      <name val="Tahoma"/>
      <family val="2"/>
    </font>
    <font>
      <sz val="9"/>
      <color rgb="FF000000"/>
      <name val="Tahoma"/>
      <family val="2"/>
    </font>
    <font>
      <sz val="11"/>
      <color theme="1"/>
      <name val="Calibri"/>
      <family val="2"/>
      <scheme val="minor"/>
    </font>
    <font>
      <b/>
      <sz val="12"/>
      <color theme="1"/>
      <name val="Segoe UI"/>
    </font>
    <font>
      <sz val="12"/>
      <color theme="1"/>
      <name val="Segoe UI"/>
    </font>
    <font>
      <sz val="12"/>
      <name val="Segoe UI"/>
    </font>
    <font>
      <sz val="14"/>
      <color theme="1"/>
      <name val="Segoe UI"/>
    </font>
    <font>
      <sz val="14"/>
      <color theme="1" tint="0.499984740745262"/>
      <name val="Segoe UI"/>
    </font>
    <font>
      <b/>
      <sz val="22"/>
      <color theme="1"/>
      <name val="Segoe UI"/>
    </font>
    <font>
      <b/>
      <sz val="18"/>
      <color theme="1"/>
      <name val="Segoe UI"/>
    </font>
    <font>
      <sz val="18"/>
      <color theme="1"/>
      <name val="Segoe UI"/>
    </font>
    <font>
      <b/>
      <sz val="26"/>
      <color theme="1"/>
      <name val="Segoe UI"/>
    </font>
    <font>
      <b/>
      <sz val="20"/>
      <color theme="0"/>
      <name val="Segoe UI"/>
    </font>
    <font>
      <b/>
      <sz val="22"/>
      <color rgb="FF002060"/>
      <name val="Segoe UI"/>
    </font>
    <font>
      <b/>
      <sz val="22"/>
      <color theme="0"/>
      <name val="Segoe UI"/>
    </font>
    <font>
      <b/>
      <sz val="26"/>
      <color theme="0"/>
      <name val="Segoe UI"/>
    </font>
    <font>
      <sz val="22"/>
      <color theme="1"/>
      <name val="Segoe UI"/>
    </font>
    <font>
      <b/>
      <sz val="22"/>
      <color rgb="FFBA004C"/>
      <name val="Segoe UI"/>
    </font>
    <font>
      <b/>
      <sz val="22"/>
      <color rgb="FF2A7486"/>
      <name val="Segoe UI"/>
    </font>
    <font>
      <b/>
      <sz val="30"/>
      <color theme="1"/>
      <name val="Segoe UI"/>
    </font>
    <font>
      <sz val="30"/>
      <color theme="1"/>
      <name val="Segoe UI"/>
    </font>
    <font>
      <sz val="36"/>
      <color theme="1"/>
      <name val="Segoe UI"/>
    </font>
    <font>
      <b/>
      <sz val="48"/>
      <color theme="1"/>
      <name val="Segoe UI"/>
    </font>
    <font>
      <b/>
      <sz val="72"/>
      <color theme="1"/>
      <name val="Segoe UI"/>
    </font>
    <font>
      <b/>
      <sz val="18"/>
      <color theme="2" tint="-0.749992370372631"/>
      <name val="Segoe UI"/>
    </font>
    <font>
      <sz val="18"/>
      <color theme="2" tint="-0.749992370372631"/>
      <name val="Segoe UI"/>
    </font>
    <font>
      <u/>
      <sz val="18"/>
      <color theme="2" tint="-0.749992370372631"/>
      <name val="Segoe UI"/>
    </font>
    <font>
      <b/>
      <u/>
      <sz val="18"/>
      <color theme="2" tint="-0.749992370372631"/>
      <name val="Segoe UI"/>
    </font>
    <font>
      <i/>
      <sz val="18"/>
      <color theme="2" tint="-0.749992370372631"/>
      <name val="Segoe UI"/>
    </font>
    <font>
      <sz val="26"/>
      <color theme="1"/>
      <name val="Segoe UI"/>
    </font>
    <font>
      <b/>
      <sz val="48"/>
      <color theme="2" tint="-0.749992370372631"/>
      <name val="Segoe UI"/>
    </font>
    <font>
      <sz val="48"/>
      <color theme="1"/>
      <name val="Segoe UI"/>
    </font>
    <font>
      <b/>
      <sz val="22"/>
      <color theme="2" tint="-0.749992370372631"/>
      <name val="Segoe UI"/>
    </font>
    <font>
      <b/>
      <sz val="30"/>
      <color theme="2" tint="-0.749992370372631"/>
      <name val="Segoe UI"/>
    </font>
    <font>
      <b/>
      <sz val="26"/>
      <color rgb="FFFFFFFF"/>
      <name val="Segoe UI"/>
    </font>
    <font>
      <sz val="26"/>
      <color theme="0"/>
      <name val="Segoe UI"/>
    </font>
    <font>
      <sz val="18"/>
      <color theme="1"/>
      <name val="Segoe UI"/>
      <family val="2"/>
    </font>
    <font>
      <sz val="18"/>
      <color theme="2" tint="-0.749992370372631"/>
      <name val="Segoe UI"/>
      <family val="2"/>
    </font>
    <font>
      <b/>
      <sz val="18"/>
      <color theme="2" tint="-0.749992370372631"/>
      <name val="Segoe UI"/>
      <family val="2"/>
    </font>
  </fonts>
  <fills count="16">
    <fill>
      <patternFill patternType="none"/>
    </fill>
    <fill>
      <patternFill patternType="gray125"/>
    </fill>
    <fill>
      <patternFill patternType="solid">
        <fgColor rgb="FF008080"/>
        <bgColor rgb="FF000000"/>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2DDDB"/>
        <bgColor indexed="64"/>
      </patternFill>
    </fill>
    <fill>
      <patternFill patternType="solid">
        <fgColor theme="0"/>
        <bgColor rgb="FF000000"/>
      </patternFill>
    </fill>
    <fill>
      <patternFill patternType="solid">
        <fgColor rgb="FFE2F7F4"/>
        <bgColor rgb="FF000000"/>
      </patternFill>
    </fill>
    <fill>
      <patternFill patternType="solid">
        <fgColor rgb="FF002060"/>
        <bgColor indexed="64"/>
      </patternFill>
    </fill>
    <fill>
      <patternFill patternType="solid">
        <fgColor theme="1" tint="0.249977111117893"/>
        <bgColor indexed="64"/>
      </patternFill>
    </fill>
    <fill>
      <patternFill patternType="solid">
        <fgColor rgb="FFBA004C"/>
        <bgColor rgb="FF000000"/>
      </patternFill>
    </fill>
    <fill>
      <patternFill patternType="solid">
        <fgColor theme="2" tint="-0.249977111117893"/>
        <bgColor rgb="FF000000"/>
      </patternFill>
    </fill>
  </fills>
  <borders count="2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bottom/>
      <diagonal/>
    </border>
    <border>
      <left/>
      <right/>
      <top/>
      <bottom style="double">
        <color theme="0"/>
      </bottom>
      <diagonal/>
    </border>
    <border>
      <left style="thin">
        <color theme="0"/>
      </left>
      <right/>
      <top/>
      <bottom style="thin">
        <color theme="0"/>
      </bottom>
      <diagonal/>
    </border>
    <border>
      <left/>
      <right style="thin">
        <color theme="0"/>
      </right>
      <top/>
      <bottom style="double">
        <color theme="0"/>
      </bottom>
      <diagonal/>
    </border>
    <border>
      <left style="thin">
        <color theme="0"/>
      </left>
      <right style="thin">
        <color theme="0"/>
      </right>
      <top style="thin">
        <color theme="0"/>
      </top>
      <bottom style="double">
        <color theme="0"/>
      </bottom>
      <diagonal/>
    </border>
    <border>
      <left style="thin">
        <color theme="0"/>
      </left>
      <right/>
      <top style="thin">
        <color theme="0"/>
      </top>
      <bottom style="double">
        <color theme="0"/>
      </bottom>
      <diagonal/>
    </border>
    <border>
      <left/>
      <right style="thin">
        <color theme="0"/>
      </right>
      <top style="double">
        <color theme="0"/>
      </top>
      <bottom/>
      <diagonal/>
    </border>
    <border>
      <left style="thin">
        <color theme="0"/>
      </left>
      <right/>
      <top style="thin">
        <color theme="0"/>
      </top>
      <bottom/>
      <diagonal/>
    </border>
    <border>
      <left style="thin">
        <color theme="0"/>
      </left>
      <right style="thin">
        <color theme="0"/>
      </right>
      <top style="double">
        <color theme="0"/>
      </top>
      <bottom style="thin">
        <color theme="0"/>
      </bottom>
      <diagonal/>
    </border>
    <border>
      <left style="thin">
        <color theme="0"/>
      </left>
      <right/>
      <top style="double">
        <color theme="0"/>
      </top>
      <bottom style="thin">
        <color theme="0"/>
      </bottom>
      <diagonal/>
    </border>
    <border>
      <left/>
      <right/>
      <top style="double">
        <color theme="0"/>
      </top>
      <bottom/>
      <diagonal/>
    </border>
    <border>
      <left style="thin">
        <color theme="0"/>
      </left>
      <right style="thin">
        <color theme="0"/>
      </right>
      <top style="double">
        <color theme="0"/>
      </top>
      <bottom/>
      <diagonal/>
    </border>
    <border>
      <left style="thin">
        <color theme="0"/>
      </left>
      <right style="thin">
        <color theme="0"/>
      </right>
      <top/>
      <bottom style="double">
        <color theme="0"/>
      </bottom>
      <diagonal/>
    </border>
    <border>
      <left/>
      <right style="thin">
        <color theme="0"/>
      </right>
      <top style="double">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style="double">
        <color theme="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cellStyleXfs>
  <cellXfs count="680">
    <xf numFmtId="0" fontId="0" fillId="0" borderId="0" xfId="0"/>
    <xf numFmtId="0" fontId="7" fillId="0" borderId="0" xfId="0" applyFont="1"/>
    <xf numFmtId="0" fontId="7" fillId="3" borderId="0"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xf>
    <xf numFmtId="0" fontId="13" fillId="0" borderId="0" xfId="0" applyFont="1"/>
    <xf numFmtId="0" fontId="7" fillId="0" borderId="0" xfId="0" applyFont="1" applyAlignment="1">
      <alignment horizontal="left"/>
    </xf>
    <xf numFmtId="0" fontId="16" fillId="8" borderId="1" xfId="0" applyFont="1" applyFill="1" applyBorder="1" applyAlignment="1">
      <alignment horizontal="center" vertical="center"/>
    </xf>
    <xf numFmtId="0" fontId="19" fillId="0" borderId="0" xfId="0" applyFont="1"/>
    <xf numFmtId="0" fontId="11" fillId="10" borderId="1" xfId="0" applyFont="1" applyFill="1" applyBorder="1" applyAlignment="1" applyProtection="1">
      <alignment horizontal="center" vertical="center" wrapText="1"/>
      <protection locked="0" hidden="1"/>
    </xf>
    <xf numFmtId="0" fontId="20" fillId="9" borderId="1" xfId="0" applyFont="1" applyFill="1" applyBorder="1" applyAlignment="1" applyProtection="1">
      <alignment horizontal="center" vertical="center" wrapText="1"/>
      <protection locked="0" hidden="1"/>
    </xf>
    <xf numFmtId="0" fontId="11" fillId="8" borderId="1" xfId="0" applyFont="1" applyFill="1" applyBorder="1" applyAlignment="1" applyProtection="1">
      <alignment horizontal="center" vertical="center" wrapText="1"/>
      <protection locked="0" hidden="1"/>
    </xf>
    <xf numFmtId="0" fontId="19" fillId="3" borderId="0" xfId="0" applyFont="1" applyFill="1" applyBorder="1" applyAlignment="1" applyProtection="1">
      <alignment horizontal="center" vertical="center" wrapText="1"/>
      <protection locked="0" hidden="1"/>
    </xf>
    <xf numFmtId="0" fontId="21" fillId="11" borderId="1" xfId="0" applyFont="1" applyFill="1" applyBorder="1" applyAlignment="1" applyProtection="1">
      <alignment horizontal="center" vertical="center" wrapText="1"/>
      <protection locked="0" hidden="1"/>
    </xf>
    <xf numFmtId="9" fontId="22" fillId="6" borderId="1" xfId="2" applyFont="1" applyFill="1" applyBorder="1" applyAlignment="1" applyProtection="1">
      <alignment horizontal="center" vertical="center"/>
      <protection locked="0"/>
    </xf>
    <xf numFmtId="0" fontId="23" fillId="0" borderId="0" xfId="0" applyFont="1"/>
    <xf numFmtId="9" fontId="22" fillId="6" borderId="1" xfId="2" applyFont="1" applyFill="1" applyBorder="1" applyAlignment="1" applyProtection="1">
      <alignment horizontal="center" vertical="center" wrapText="1"/>
      <protection locked="0"/>
    </xf>
    <xf numFmtId="9" fontId="22" fillId="6" borderId="1" xfId="0" applyNumberFormat="1" applyFont="1" applyFill="1" applyBorder="1" applyAlignment="1" applyProtection="1">
      <alignment horizontal="center" vertical="center" wrapText="1"/>
      <protection locked="0"/>
    </xf>
    <xf numFmtId="0" fontId="24" fillId="7" borderId="1" xfId="0" applyFont="1" applyFill="1" applyBorder="1" applyAlignment="1">
      <alignment horizontal="center" vertical="center"/>
    </xf>
    <xf numFmtId="0" fontId="24" fillId="0" borderId="0" xfId="0" applyFont="1" applyAlignment="1">
      <alignment horizontal="center" vertical="center"/>
    </xf>
    <xf numFmtId="0" fontId="22" fillId="0" borderId="0" xfId="0" applyFont="1" applyAlignment="1">
      <alignment horizontal="center"/>
    </xf>
    <xf numFmtId="0" fontId="23" fillId="0" borderId="0" xfId="0" applyFont="1" applyAlignment="1">
      <alignment horizontal="center"/>
    </xf>
    <xf numFmtId="0" fontId="9" fillId="5" borderId="1" xfId="0" applyFont="1" applyFill="1" applyBorder="1" applyAlignment="1" applyProtection="1">
      <alignment horizontal="left" vertical="center" wrapText="1"/>
      <protection locked="0"/>
    </xf>
    <xf numFmtId="9" fontId="8" fillId="5" borderId="1" xfId="0" applyNumberFormat="1" applyFont="1" applyFill="1" applyBorder="1" applyAlignment="1">
      <alignment horizontal="center" vertical="center"/>
    </xf>
    <xf numFmtId="14" fontId="7" fillId="5" borderId="1" xfId="0" applyNumberFormat="1" applyFont="1" applyFill="1" applyBorder="1" applyAlignment="1">
      <alignment horizontal="center" vertical="center"/>
    </xf>
    <xf numFmtId="0" fontId="9" fillId="5" borderId="1" xfId="0" applyFont="1" applyFill="1" applyBorder="1" applyAlignment="1" applyProtection="1">
      <alignment horizontal="left" vertical="center"/>
      <protection locked="0"/>
    </xf>
    <xf numFmtId="0" fontId="7" fillId="3" borderId="0" xfId="0" applyFont="1" applyFill="1"/>
    <xf numFmtId="0" fontId="28" fillId="3" borderId="0" xfId="0" applyFont="1" applyFill="1" applyBorder="1" applyAlignment="1" applyProtection="1">
      <alignment horizontal="center" vertical="center" wrapText="1"/>
      <protection locked="0" hidden="1"/>
    </xf>
    <xf numFmtId="0" fontId="28" fillId="7" borderId="1" xfId="0" applyFont="1" applyFill="1" applyBorder="1" applyAlignment="1" applyProtection="1">
      <alignment horizontal="left" vertical="center" wrapText="1"/>
      <protection locked="0"/>
    </xf>
    <xf numFmtId="9" fontId="28" fillId="7" borderId="1" xfId="2" applyFont="1" applyFill="1" applyBorder="1" applyAlignment="1" applyProtection="1">
      <alignment horizontal="center" vertical="center" wrapText="1"/>
    </xf>
    <xf numFmtId="14" fontId="28" fillId="7" borderId="1" xfId="0" applyNumberFormat="1" applyFont="1" applyFill="1" applyBorder="1" applyAlignment="1">
      <alignment horizontal="center" vertical="center" wrapText="1"/>
    </xf>
    <xf numFmtId="49" fontId="28" fillId="3" borderId="1" xfId="0" applyNumberFormat="1" applyFont="1" applyFill="1" applyBorder="1" applyAlignment="1">
      <alignment horizontal="center" vertical="center" wrapText="1"/>
    </xf>
    <xf numFmtId="49" fontId="28" fillId="7" borderId="1" xfId="0" applyNumberFormat="1" applyFont="1" applyFill="1" applyBorder="1" applyAlignment="1" applyProtection="1">
      <alignment horizontal="left" vertical="center" wrapText="1"/>
      <protection locked="0"/>
    </xf>
    <xf numFmtId="9" fontId="28" fillId="7" borderId="1" xfId="2" applyFont="1" applyFill="1" applyBorder="1" applyAlignment="1" applyProtection="1">
      <alignment horizontal="left" vertical="center" wrapText="1"/>
      <protection locked="0"/>
    </xf>
    <xf numFmtId="9" fontId="28" fillId="7" borderId="1" xfId="2" applyFont="1" applyFill="1" applyBorder="1" applyAlignment="1" applyProtection="1">
      <alignment horizontal="left" vertical="center" wrapText="1"/>
      <protection locked="0" hidden="1"/>
    </xf>
    <xf numFmtId="0" fontId="28" fillId="7" borderId="1" xfId="0" applyFont="1" applyFill="1" applyBorder="1" applyAlignment="1" applyProtection="1">
      <alignment horizontal="left" vertical="center" wrapText="1"/>
      <protection locked="0" hidden="1"/>
    </xf>
    <xf numFmtId="9" fontId="28" fillId="7" borderId="1" xfId="0" applyNumberFormat="1" applyFont="1" applyFill="1" applyBorder="1" applyAlignment="1">
      <alignment horizontal="center" vertical="center" wrapText="1"/>
    </xf>
    <xf numFmtId="0" fontId="28" fillId="5" borderId="1" xfId="0" applyFont="1" applyFill="1" applyBorder="1" applyAlignment="1" applyProtection="1">
      <alignment horizontal="left" vertical="center" wrapText="1"/>
      <protection locked="0"/>
    </xf>
    <xf numFmtId="9" fontId="28" fillId="5" borderId="1" xfId="0" applyNumberFormat="1" applyFont="1" applyFill="1" applyBorder="1" applyAlignment="1">
      <alignment horizontal="center" vertical="center" wrapText="1"/>
    </xf>
    <xf numFmtId="14" fontId="28" fillId="5" borderId="1" xfId="0" applyNumberFormat="1" applyFont="1" applyFill="1" applyBorder="1" applyAlignment="1">
      <alignment horizontal="center" vertical="center" wrapText="1"/>
    </xf>
    <xf numFmtId="9" fontId="28" fillId="3" borderId="1" xfId="2" applyFont="1" applyFill="1" applyBorder="1" applyAlignment="1" applyProtection="1">
      <alignment horizontal="center" vertical="center" wrapText="1"/>
      <protection hidden="1"/>
    </xf>
    <xf numFmtId="9" fontId="28" fillId="5" borderId="1" xfId="2" applyFont="1" applyFill="1" applyBorder="1" applyAlignment="1" applyProtection="1">
      <alignment horizontal="left" vertical="center" wrapText="1"/>
      <protection locked="0" hidden="1"/>
    </xf>
    <xf numFmtId="9" fontId="28" fillId="5" borderId="1" xfId="2" applyFont="1" applyFill="1" applyBorder="1" applyAlignment="1" applyProtection="1">
      <alignment horizontal="left" vertical="center" wrapText="1"/>
      <protection locked="0"/>
    </xf>
    <xf numFmtId="0" fontId="28" fillId="5" borderId="1" xfId="0" applyFont="1" applyFill="1" applyBorder="1" applyAlignment="1" applyProtection="1">
      <alignment horizontal="left" vertical="center" wrapText="1"/>
      <protection locked="0" hidden="1"/>
    </xf>
    <xf numFmtId="9" fontId="28" fillId="3" borderId="1" xfId="2" applyFont="1" applyFill="1" applyBorder="1" applyAlignment="1" applyProtection="1">
      <alignment horizontal="center" vertical="center" wrapText="1"/>
    </xf>
    <xf numFmtId="0" fontId="28" fillId="5" borderId="1" xfId="0" applyFont="1" applyFill="1" applyBorder="1" applyAlignment="1">
      <alignment horizontal="left" vertical="center" wrapText="1" readingOrder="1"/>
    </xf>
    <xf numFmtId="9" fontId="28" fillId="5" borderId="1" xfId="0" applyNumberFormat="1" applyFont="1" applyFill="1" applyBorder="1" applyAlignment="1">
      <alignment horizontal="center" vertical="center" wrapText="1" readingOrder="1"/>
    </xf>
    <xf numFmtId="14" fontId="28" fillId="5" borderId="1" xfId="0" applyNumberFormat="1" applyFont="1" applyFill="1" applyBorder="1" applyAlignment="1">
      <alignment horizontal="center" vertical="center" wrapText="1" readingOrder="1"/>
    </xf>
    <xf numFmtId="9" fontId="28" fillId="7" borderId="1" xfId="0" applyNumberFormat="1" applyFont="1" applyFill="1" applyBorder="1" applyAlignment="1" applyProtection="1">
      <alignment horizontal="center" vertical="center" wrapText="1"/>
      <protection hidden="1"/>
    </xf>
    <xf numFmtId="49" fontId="28" fillId="7" borderId="1" xfId="0" applyNumberFormat="1" applyFont="1" applyFill="1" applyBorder="1" applyAlignment="1">
      <alignment horizontal="center" vertical="center" wrapText="1"/>
    </xf>
    <xf numFmtId="0" fontId="28" fillId="7" borderId="1" xfId="0" applyFont="1" applyFill="1" applyBorder="1" applyAlignment="1">
      <alignment horizontal="left" vertical="center"/>
    </xf>
    <xf numFmtId="0" fontId="28" fillId="7" borderId="10" xfId="0" applyFont="1" applyFill="1" applyBorder="1" applyAlignment="1" applyProtection="1">
      <alignment horizontal="left" vertical="center" wrapText="1"/>
      <protection locked="0"/>
    </xf>
    <xf numFmtId="9" fontId="28" fillId="7" borderId="10" xfId="2" applyFont="1" applyFill="1" applyBorder="1" applyAlignment="1" applyProtection="1">
      <alignment horizontal="center" vertical="center" wrapText="1"/>
    </xf>
    <xf numFmtId="14" fontId="28" fillId="7" borderId="10" xfId="0" applyNumberFormat="1" applyFont="1" applyFill="1" applyBorder="1" applyAlignment="1">
      <alignment horizontal="center" vertical="center" wrapText="1"/>
    </xf>
    <xf numFmtId="49" fontId="28" fillId="7" borderId="10" xfId="0" applyNumberFormat="1" applyFont="1" applyFill="1" applyBorder="1" applyAlignment="1" applyProtection="1">
      <alignment horizontal="left" vertical="center" wrapText="1"/>
      <protection locked="0"/>
    </xf>
    <xf numFmtId="9" fontId="28" fillId="7" borderId="10" xfId="2" applyFont="1" applyFill="1" applyBorder="1" applyAlignment="1" applyProtection="1">
      <alignment horizontal="left" vertical="center" wrapText="1"/>
      <protection locked="0"/>
    </xf>
    <xf numFmtId="0" fontId="28" fillId="8" borderId="5" xfId="0" applyFont="1" applyFill="1" applyBorder="1" applyAlignment="1" applyProtection="1">
      <alignment horizontal="center" vertical="center" wrapText="1"/>
      <protection locked="0"/>
    </xf>
    <xf numFmtId="9" fontId="28" fillId="8" borderId="5" xfId="0" applyNumberFormat="1" applyFont="1" applyFill="1" applyBorder="1" applyAlignment="1">
      <alignment horizontal="center" vertical="center" wrapText="1"/>
    </xf>
    <xf numFmtId="14" fontId="28" fillId="8" borderId="5" xfId="0" applyNumberFormat="1" applyFont="1" applyFill="1" applyBorder="1" applyAlignment="1">
      <alignment horizontal="center" vertical="center" wrapText="1"/>
    </xf>
    <xf numFmtId="9" fontId="28" fillId="8" borderId="5" xfId="2" applyFont="1" applyFill="1" applyBorder="1" applyAlignment="1" applyProtection="1">
      <alignment horizontal="left" vertical="center" wrapText="1"/>
      <protection locked="0" hidden="1"/>
    </xf>
    <xf numFmtId="0" fontId="28" fillId="8" borderId="5" xfId="0" applyFont="1" applyFill="1" applyBorder="1" applyAlignment="1" applyProtection="1">
      <alignment horizontal="left" vertical="center" wrapText="1"/>
      <protection locked="0" hidden="1"/>
    </xf>
    <xf numFmtId="0" fontId="28" fillId="8" borderId="1" xfId="0" applyFont="1" applyFill="1" applyBorder="1" applyAlignment="1" applyProtection="1">
      <alignment horizontal="center" vertical="center" wrapText="1"/>
      <protection locked="0"/>
    </xf>
    <xf numFmtId="9" fontId="28" fillId="8" borderId="1" xfId="0" applyNumberFormat="1" applyFont="1" applyFill="1" applyBorder="1" applyAlignment="1">
      <alignment horizontal="center" vertical="center" wrapText="1"/>
    </xf>
    <xf numFmtId="14" fontId="28" fillId="8" borderId="1" xfId="0" applyNumberFormat="1" applyFont="1" applyFill="1" applyBorder="1" applyAlignment="1">
      <alignment horizontal="center" vertical="center" wrapText="1"/>
    </xf>
    <xf numFmtId="9" fontId="28" fillId="8" borderId="1" xfId="2" applyFont="1" applyFill="1" applyBorder="1" applyAlignment="1" applyProtection="1">
      <alignment horizontal="left" vertical="center" wrapText="1"/>
      <protection locked="0" hidden="1"/>
    </xf>
    <xf numFmtId="9" fontId="28" fillId="8" borderId="1" xfId="2" applyFont="1" applyFill="1" applyBorder="1" applyAlignment="1" applyProtection="1">
      <alignment horizontal="left" vertical="center" wrapText="1"/>
      <protection locked="0"/>
    </xf>
    <xf numFmtId="0" fontId="28" fillId="8" borderId="1" xfId="0" applyFont="1" applyFill="1" applyBorder="1" applyAlignment="1" applyProtection="1">
      <alignment horizontal="left" vertical="center" wrapText="1"/>
      <protection locked="0" hidden="1"/>
    </xf>
    <xf numFmtId="0" fontId="28" fillId="7" borderId="1" xfId="0" applyFont="1" applyFill="1" applyBorder="1" applyAlignment="1" applyProtection="1">
      <alignment horizontal="center" vertical="center" wrapText="1"/>
      <protection locked="0"/>
    </xf>
    <xf numFmtId="0" fontId="28" fillId="7" borderId="1" xfId="0" applyFont="1" applyFill="1" applyBorder="1" applyAlignment="1">
      <alignment horizontal="left" vertical="center" wrapText="1"/>
    </xf>
    <xf numFmtId="14" fontId="28" fillId="8" borderId="1" xfId="0" applyNumberFormat="1" applyFont="1" applyFill="1" applyBorder="1" applyAlignment="1" applyProtection="1">
      <alignment horizontal="center" vertical="center" wrapText="1"/>
      <protection locked="0" hidden="1"/>
    </xf>
    <xf numFmtId="9" fontId="28" fillId="8" borderId="1" xfId="2" applyFont="1" applyFill="1" applyBorder="1" applyAlignment="1" applyProtection="1">
      <alignment horizontal="center" vertical="center" wrapText="1"/>
      <protection hidden="1"/>
    </xf>
    <xf numFmtId="14" fontId="28" fillId="8" borderId="1" xfId="0" applyNumberFormat="1" applyFont="1" applyFill="1" applyBorder="1" applyAlignment="1" applyProtection="1">
      <alignment horizontal="center" vertical="center" wrapText="1"/>
      <protection hidden="1"/>
    </xf>
    <xf numFmtId="9" fontId="28" fillId="7" borderId="1" xfId="2" applyFont="1" applyFill="1" applyBorder="1" applyAlignment="1" applyProtection="1">
      <alignment horizontal="center" vertical="center" wrapText="1"/>
      <protection hidden="1"/>
    </xf>
    <xf numFmtId="14" fontId="28" fillId="7" borderId="1" xfId="0" applyNumberFormat="1" applyFont="1" applyFill="1" applyBorder="1" applyAlignment="1" applyProtection="1">
      <alignment horizontal="center" vertical="center" wrapText="1"/>
      <protection hidden="1"/>
    </xf>
    <xf numFmtId="0" fontId="28" fillId="7" borderId="1" xfId="0" applyFont="1" applyFill="1" applyBorder="1" applyAlignment="1" applyProtection="1">
      <alignment horizontal="center" vertical="center" wrapText="1"/>
      <protection locked="0" hidden="1"/>
    </xf>
    <xf numFmtId="14" fontId="28" fillId="7" borderId="1" xfId="0" applyNumberFormat="1" applyFont="1" applyFill="1" applyBorder="1" applyAlignment="1" applyProtection="1">
      <alignment horizontal="center" vertical="center" wrapText="1"/>
      <protection locked="0" hidden="1"/>
    </xf>
    <xf numFmtId="0" fontId="28" fillId="8" borderId="1" xfId="0" applyFont="1" applyFill="1" applyBorder="1" applyAlignment="1" applyProtection="1">
      <alignment horizontal="center" vertical="center" wrapText="1"/>
      <protection locked="0" hidden="1"/>
    </xf>
    <xf numFmtId="9" fontId="28" fillId="7" borderId="1" xfId="2" applyFont="1" applyFill="1" applyBorder="1" applyAlignment="1" applyProtection="1">
      <alignment horizontal="center" vertical="center" wrapText="1"/>
      <protection locked="0" hidden="1"/>
    </xf>
    <xf numFmtId="0" fontId="28" fillId="5" borderId="1" xfId="0" applyFont="1" applyFill="1" applyBorder="1" applyAlignment="1" applyProtection="1">
      <alignment horizontal="center" vertical="center" wrapText="1"/>
      <protection locked="0"/>
    </xf>
    <xf numFmtId="14" fontId="28" fillId="7" borderId="1" xfId="0" applyNumberFormat="1" applyFont="1" applyFill="1" applyBorder="1" applyAlignment="1">
      <alignment horizontal="center" vertical="center"/>
    </xf>
    <xf numFmtId="14" fontId="28" fillId="8" borderId="1" xfId="0" applyNumberFormat="1" applyFont="1" applyFill="1" applyBorder="1" applyAlignment="1">
      <alignment horizontal="center" vertical="center"/>
    </xf>
    <xf numFmtId="0" fontId="28" fillId="8" borderId="1" xfId="0" applyFont="1" applyFill="1" applyBorder="1" applyAlignment="1" applyProtection="1">
      <alignment horizontal="left" vertical="center" wrapText="1"/>
      <protection locked="0"/>
    </xf>
    <xf numFmtId="14" fontId="28" fillId="7" borderId="1" xfId="0" applyNumberFormat="1" applyFont="1" applyFill="1" applyBorder="1" applyAlignment="1">
      <alignment horizontal="center" vertical="center" wrapText="1" readingOrder="1"/>
    </xf>
    <xf numFmtId="9" fontId="27" fillId="8" borderId="1" xfId="2" applyFont="1" applyFill="1" applyBorder="1" applyAlignment="1" applyProtection="1">
      <alignment horizontal="center" vertical="center" wrapText="1"/>
      <protection locked="0" hidden="1"/>
    </xf>
    <xf numFmtId="9" fontId="28" fillId="8" borderId="1" xfId="2" applyFont="1" applyFill="1" applyBorder="1" applyAlignment="1" applyProtection="1">
      <alignment horizontal="center" vertical="center" wrapText="1"/>
      <protection locked="0" hidden="1"/>
    </xf>
    <xf numFmtId="49" fontId="28" fillId="8" borderId="1" xfId="2" applyNumberFormat="1" applyFont="1" applyFill="1" applyBorder="1" applyAlignment="1" applyProtection="1">
      <alignment horizontal="center" vertical="center" wrapText="1"/>
      <protection locked="0" hidden="1"/>
    </xf>
    <xf numFmtId="0" fontId="28" fillId="8" borderId="2" xfId="0" applyFont="1" applyFill="1" applyBorder="1" applyAlignment="1" applyProtection="1">
      <alignment horizontal="center" vertical="center" wrapText="1"/>
      <protection locked="0" hidden="1"/>
    </xf>
    <xf numFmtId="0" fontId="27" fillId="8" borderId="1" xfId="0" applyFont="1" applyFill="1" applyBorder="1" applyAlignment="1" applyProtection="1">
      <alignment horizontal="center" vertical="center" wrapText="1"/>
      <protection locked="0" hidden="1"/>
    </xf>
    <xf numFmtId="9" fontId="28" fillId="8" borderId="1" xfId="2" applyFont="1" applyFill="1" applyBorder="1" applyAlignment="1" applyProtection="1">
      <alignment horizontal="center" vertical="center" wrapText="1"/>
    </xf>
    <xf numFmtId="49" fontId="28" fillId="8" borderId="1" xfId="0" applyNumberFormat="1" applyFont="1" applyFill="1" applyBorder="1" applyAlignment="1" applyProtection="1">
      <alignment horizontal="left" vertical="center" wrapText="1"/>
      <protection locked="0"/>
    </xf>
    <xf numFmtId="0" fontId="28" fillId="3" borderId="0" xfId="0" applyFont="1" applyFill="1" applyBorder="1" applyAlignment="1" applyProtection="1">
      <alignment horizontal="center" vertical="center" wrapText="1"/>
      <protection locked="0"/>
    </xf>
    <xf numFmtId="14" fontId="28" fillId="5" borderId="1" xfId="0" applyNumberFormat="1" applyFont="1" applyFill="1" applyBorder="1" applyAlignment="1" applyProtection="1">
      <alignment horizontal="center" vertical="center" wrapText="1"/>
      <protection locked="0" hidden="1"/>
    </xf>
    <xf numFmtId="9" fontId="28" fillId="5" borderId="1" xfId="2" applyFont="1" applyFill="1" applyBorder="1" applyAlignment="1" applyProtection="1">
      <alignment horizontal="center" vertical="center" wrapText="1"/>
      <protection hidden="1"/>
    </xf>
    <xf numFmtId="14" fontId="28" fillId="5" borderId="1" xfId="0" applyNumberFormat="1" applyFont="1" applyFill="1" applyBorder="1" applyAlignment="1" applyProtection="1">
      <alignment horizontal="center" vertical="center" wrapText="1"/>
      <protection hidden="1"/>
    </xf>
    <xf numFmtId="0" fontId="28" fillId="5" borderId="1" xfId="0" applyFont="1" applyFill="1" applyBorder="1" applyAlignment="1" applyProtection="1">
      <alignment horizontal="center" vertical="center" wrapText="1"/>
      <protection locked="0" hidden="1"/>
    </xf>
    <xf numFmtId="9" fontId="28" fillId="5" borderId="1" xfId="0" applyNumberFormat="1" applyFont="1" applyFill="1" applyBorder="1" applyAlignment="1" applyProtection="1">
      <alignment horizontal="center" vertical="center" wrapText="1"/>
      <protection hidden="1"/>
    </xf>
    <xf numFmtId="9" fontId="28" fillId="3" borderId="1" xfId="2" applyFont="1" applyFill="1" applyBorder="1" applyAlignment="1">
      <alignment horizontal="center" vertical="center"/>
    </xf>
    <xf numFmtId="9" fontId="28" fillId="8" borderId="1" xfId="2" applyFont="1" applyFill="1" applyBorder="1" applyAlignment="1" applyProtection="1">
      <alignment horizontal="center" vertical="center" wrapText="1"/>
      <protection locked="0"/>
    </xf>
    <xf numFmtId="49" fontId="28" fillId="8" borderId="1" xfId="2" applyNumberFormat="1" applyFont="1" applyFill="1" applyBorder="1" applyAlignment="1" applyProtection="1">
      <alignment horizontal="center" vertical="center" wrapText="1"/>
      <protection locked="0"/>
    </xf>
    <xf numFmtId="9" fontId="28" fillId="8" borderId="1" xfId="0" applyNumberFormat="1" applyFont="1" applyFill="1" applyBorder="1" applyAlignment="1" applyProtection="1">
      <alignment horizontal="center" vertical="center" wrapText="1"/>
      <protection hidden="1"/>
    </xf>
    <xf numFmtId="9" fontId="28" fillId="8" borderId="1" xfId="2" applyFont="1" applyFill="1" applyBorder="1" applyAlignment="1" applyProtection="1">
      <alignment horizontal="left" vertical="center"/>
      <protection locked="0"/>
    </xf>
    <xf numFmtId="9" fontId="28" fillId="7" borderId="1" xfId="0" applyNumberFormat="1" applyFont="1" applyFill="1" applyBorder="1" applyAlignment="1" applyProtection="1">
      <alignment horizontal="left" vertical="center" wrapText="1"/>
      <protection locked="0" hidden="1"/>
    </xf>
    <xf numFmtId="0" fontId="28" fillId="3" borderId="0" xfId="0" applyFont="1" applyFill="1" applyBorder="1" applyAlignment="1" applyProtection="1">
      <alignment horizontal="center" vertical="center"/>
      <protection locked="0"/>
    </xf>
    <xf numFmtId="0" fontId="28" fillId="8" borderId="1" xfId="0" applyFont="1" applyFill="1" applyBorder="1" applyAlignment="1" applyProtection="1">
      <alignment horizontal="center" vertical="center" wrapText="1"/>
      <protection hidden="1"/>
    </xf>
    <xf numFmtId="9" fontId="28" fillId="8" borderId="1" xfId="2" applyFont="1" applyFill="1" applyBorder="1" applyAlignment="1" applyProtection="1">
      <alignment horizontal="left" vertical="center" wrapText="1"/>
      <protection hidden="1"/>
    </xf>
    <xf numFmtId="9" fontId="28" fillId="3" borderId="1" xfId="0" applyNumberFormat="1" applyFont="1" applyFill="1" applyBorder="1" applyAlignment="1" applyProtection="1">
      <alignment horizontal="center" vertical="center" wrapText="1"/>
      <protection hidden="1"/>
    </xf>
    <xf numFmtId="0" fontId="28" fillId="5" borderId="1" xfId="0" applyFont="1" applyFill="1" applyBorder="1" applyAlignment="1">
      <alignment horizontal="left" vertical="center" wrapText="1"/>
    </xf>
    <xf numFmtId="0" fontId="28" fillId="3" borderId="1" xfId="0" applyFont="1" applyFill="1" applyBorder="1" applyAlignment="1" applyProtection="1">
      <alignment horizontal="center" vertical="center" wrapText="1"/>
      <protection hidden="1"/>
    </xf>
    <xf numFmtId="0" fontId="28" fillId="7" borderId="1" xfId="0" applyFont="1" applyFill="1" applyBorder="1" applyAlignment="1" applyProtection="1">
      <alignment horizontal="center" vertical="center" wrapText="1"/>
      <protection hidden="1"/>
    </xf>
    <xf numFmtId="9" fontId="28" fillId="7" borderId="1" xfId="2" applyFont="1" applyFill="1" applyBorder="1" applyAlignment="1" applyProtection="1">
      <alignment horizontal="left" vertical="center" wrapText="1"/>
      <protection hidden="1"/>
    </xf>
    <xf numFmtId="9" fontId="28" fillId="8" borderId="1" xfId="2" applyFont="1" applyFill="1" applyBorder="1" applyAlignment="1" applyProtection="1">
      <alignment horizontal="left" vertical="top" wrapText="1"/>
      <protection locked="0" hidden="1"/>
    </xf>
    <xf numFmtId="0" fontId="28" fillId="8" borderId="1" xfId="0" applyFont="1" applyFill="1" applyBorder="1" applyAlignment="1">
      <alignment horizontal="left" vertical="center" wrapText="1"/>
    </xf>
    <xf numFmtId="9" fontId="28" fillId="8" borderId="1" xfId="0" applyNumberFormat="1" applyFont="1" applyFill="1" applyBorder="1" applyAlignment="1" applyProtection="1">
      <alignment horizontal="left" vertical="center" wrapText="1"/>
      <protection locked="0" hidden="1"/>
    </xf>
    <xf numFmtId="9" fontId="28" fillId="8" borderId="1" xfId="3" applyFont="1" applyFill="1" applyBorder="1" applyAlignment="1" applyProtection="1">
      <alignment horizontal="left" vertical="center" wrapText="1"/>
      <protection locked="0" hidden="1"/>
    </xf>
    <xf numFmtId="0" fontId="27" fillId="5" borderId="1" xfId="0" applyFont="1" applyFill="1" applyBorder="1" applyAlignment="1" applyProtection="1">
      <alignment horizontal="center" vertical="center" wrapText="1"/>
      <protection locked="0"/>
    </xf>
    <xf numFmtId="9" fontId="28" fillId="5" borderId="1" xfId="2" applyFont="1" applyFill="1" applyBorder="1" applyAlignment="1" applyProtection="1">
      <alignment horizontal="center" vertical="center" wrapText="1"/>
      <protection locked="0"/>
    </xf>
    <xf numFmtId="49" fontId="28" fillId="5" borderId="1" xfId="2" applyNumberFormat="1" applyFont="1" applyFill="1" applyBorder="1" applyAlignment="1" applyProtection="1">
      <alignment horizontal="center" vertical="center" wrapText="1"/>
      <protection locked="0"/>
    </xf>
    <xf numFmtId="0" fontId="28" fillId="5" borderId="2" xfId="0" applyFont="1" applyFill="1" applyBorder="1" applyAlignment="1" applyProtection="1">
      <alignment horizontal="center" vertical="center" wrapText="1"/>
      <protection locked="0" hidden="1"/>
    </xf>
    <xf numFmtId="0" fontId="27" fillId="5" borderId="1" xfId="0" applyFont="1" applyFill="1" applyBorder="1" applyAlignment="1" applyProtection="1">
      <alignment horizontal="center" vertical="center" wrapText="1"/>
      <protection locked="0" hidden="1"/>
    </xf>
    <xf numFmtId="0" fontId="27" fillId="7" borderId="1" xfId="0" applyFont="1" applyFill="1" applyBorder="1" applyAlignment="1" applyProtection="1">
      <alignment horizontal="center" vertical="center" wrapText="1"/>
      <protection locked="0"/>
    </xf>
    <xf numFmtId="9" fontId="28" fillId="7" borderId="1" xfId="2" applyFont="1" applyFill="1" applyBorder="1" applyAlignment="1" applyProtection="1">
      <alignment horizontal="center" vertical="center" wrapText="1"/>
      <protection locked="0"/>
    </xf>
    <xf numFmtId="49" fontId="28" fillId="7" borderId="1" xfId="2" applyNumberFormat="1" applyFont="1" applyFill="1" applyBorder="1" applyAlignment="1" applyProtection="1">
      <alignment horizontal="center" vertical="center" wrapText="1"/>
      <protection locked="0"/>
    </xf>
    <xf numFmtId="0" fontId="28" fillId="7" borderId="2" xfId="0" applyFont="1" applyFill="1" applyBorder="1" applyAlignment="1" applyProtection="1">
      <alignment horizontal="center" vertical="center" wrapText="1"/>
      <protection locked="0" hidden="1"/>
    </xf>
    <xf numFmtId="0" fontId="27" fillId="7" borderId="1" xfId="0" applyFont="1" applyFill="1" applyBorder="1" applyAlignment="1" applyProtection="1">
      <alignment horizontal="center" vertical="center" wrapText="1"/>
      <protection locked="0" hidden="1"/>
    </xf>
    <xf numFmtId="165" fontId="28" fillId="5" borderId="1" xfId="0" applyNumberFormat="1" applyFont="1" applyFill="1" applyBorder="1" applyAlignment="1">
      <alignment horizontal="center" vertical="center" wrapText="1"/>
    </xf>
    <xf numFmtId="165" fontId="28" fillId="7" borderId="1" xfId="0" applyNumberFormat="1" applyFont="1" applyFill="1" applyBorder="1" applyAlignment="1">
      <alignment horizontal="center" vertical="center" wrapText="1"/>
    </xf>
    <xf numFmtId="165" fontId="28" fillId="7" borderId="1" xfId="0" applyNumberFormat="1" applyFont="1" applyFill="1" applyBorder="1" applyAlignment="1" applyProtection="1">
      <alignment horizontal="center" vertical="center" wrapText="1"/>
      <protection locked="0"/>
    </xf>
    <xf numFmtId="14" fontId="28" fillId="7" borderId="1" xfId="0" applyNumberFormat="1" applyFont="1" applyFill="1" applyBorder="1" applyAlignment="1" applyProtection="1">
      <alignment horizontal="center" vertical="center" wrapText="1"/>
      <protection locked="0"/>
    </xf>
    <xf numFmtId="0" fontId="28" fillId="3" borderId="1" xfId="0" applyFont="1" applyFill="1" applyBorder="1" applyAlignment="1">
      <alignment horizontal="center" vertical="center"/>
    </xf>
    <xf numFmtId="0" fontId="28" fillId="8" borderId="1" xfId="0" applyFont="1" applyFill="1" applyBorder="1" applyAlignment="1" applyProtection="1">
      <alignment horizontal="left" vertical="center"/>
      <protection locked="0"/>
    </xf>
    <xf numFmtId="9" fontId="28" fillId="3" borderId="1" xfId="2" applyFont="1" applyFill="1" applyBorder="1" applyAlignment="1" applyProtection="1">
      <alignment horizontal="center" vertical="center"/>
    </xf>
    <xf numFmtId="9" fontId="28" fillId="7" borderId="1" xfId="2" applyFont="1" applyFill="1" applyBorder="1" applyAlignment="1" applyProtection="1">
      <alignment horizontal="left" vertical="center"/>
      <protection locked="0"/>
    </xf>
    <xf numFmtId="49" fontId="28" fillId="7" borderId="1" xfId="1" applyNumberFormat="1" applyFont="1" applyFill="1" applyBorder="1" applyAlignment="1" applyProtection="1">
      <alignment horizontal="left" vertical="center" wrapText="1"/>
      <protection locked="0" hidden="1"/>
    </xf>
    <xf numFmtId="166" fontId="28" fillId="7" borderId="1" xfId="0" applyNumberFormat="1" applyFont="1" applyFill="1" applyBorder="1" applyAlignment="1">
      <alignment horizontal="center" vertical="center" wrapText="1"/>
    </xf>
    <xf numFmtId="166" fontId="28" fillId="5" borderId="1" xfId="0" applyNumberFormat="1" applyFont="1" applyFill="1" applyBorder="1" applyAlignment="1" applyProtection="1">
      <alignment horizontal="center" vertical="center" wrapText="1"/>
      <protection hidden="1"/>
    </xf>
    <xf numFmtId="166" fontId="28" fillId="7" borderId="1" xfId="0" applyNumberFormat="1" applyFont="1" applyFill="1" applyBorder="1" applyAlignment="1" applyProtection="1">
      <alignment horizontal="center" vertical="center" wrapText="1"/>
      <protection locked="0" hidden="1"/>
    </xf>
    <xf numFmtId="166" fontId="28" fillId="7" borderId="1" xfId="0" applyNumberFormat="1" applyFont="1" applyFill="1" applyBorder="1" applyAlignment="1" applyProtection="1">
      <alignment horizontal="center" vertical="center" wrapText="1"/>
      <protection hidden="1"/>
    </xf>
    <xf numFmtId="9" fontId="28" fillId="5" borderId="1" xfId="2" applyFont="1" applyFill="1" applyBorder="1" applyAlignment="1" applyProtection="1">
      <alignment horizontal="left" vertical="center"/>
      <protection locked="0"/>
    </xf>
    <xf numFmtId="0" fontId="28" fillId="5" borderId="1" xfId="0" applyFont="1" applyFill="1" applyBorder="1" applyAlignment="1">
      <alignment horizontal="left" vertical="center"/>
    </xf>
    <xf numFmtId="49" fontId="28" fillId="5" borderId="1" xfId="0" applyNumberFormat="1" applyFont="1" applyFill="1" applyBorder="1" applyAlignment="1" applyProtection="1">
      <alignment horizontal="center" vertical="center" wrapText="1"/>
      <protection locked="0"/>
    </xf>
    <xf numFmtId="9" fontId="28" fillId="5" borderId="1" xfId="2" applyFont="1" applyFill="1" applyBorder="1" applyAlignment="1" applyProtection="1">
      <alignment horizontal="center" vertical="center" wrapText="1"/>
      <protection locked="0" hidden="1"/>
    </xf>
    <xf numFmtId="164" fontId="28" fillId="5" borderId="1" xfId="1" applyNumberFormat="1" applyFont="1" applyFill="1" applyBorder="1" applyAlignment="1" applyProtection="1">
      <alignment horizontal="left" vertical="center" wrapText="1"/>
      <protection locked="0" hidden="1"/>
    </xf>
    <xf numFmtId="9" fontId="28" fillId="7" borderId="1" xfId="0" applyNumberFormat="1" applyFont="1" applyFill="1" applyBorder="1" applyAlignment="1">
      <alignment horizontal="center" vertical="center"/>
    </xf>
    <xf numFmtId="9" fontId="28" fillId="3" borderId="1" xfId="0" applyNumberFormat="1" applyFont="1" applyFill="1" applyBorder="1" applyAlignment="1">
      <alignment horizontal="center" vertical="center"/>
    </xf>
    <xf numFmtId="9" fontId="28" fillId="5" borderId="1" xfId="0" applyNumberFormat="1" applyFont="1" applyFill="1" applyBorder="1" applyAlignment="1">
      <alignment horizontal="center" vertical="center"/>
    </xf>
    <xf numFmtId="14" fontId="28" fillId="5" borderId="1" xfId="0" applyNumberFormat="1" applyFont="1" applyFill="1" applyBorder="1" applyAlignment="1">
      <alignment horizontal="center" vertical="center"/>
    </xf>
    <xf numFmtId="0" fontId="28" fillId="8" borderId="1" xfId="0" applyFont="1" applyFill="1" applyBorder="1" applyAlignment="1" applyProtection="1">
      <alignment horizontal="center" vertical="center" wrapText="1" readingOrder="1"/>
      <protection locked="0"/>
    </xf>
    <xf numFmtId="9" fontId="28" fillId="8" borderId="1" xfId="0" applyNumberFormat="1" applyFont="1" applyFill="1" applyBorder="1" applyAlignment="1">
      <alignment horizontal="center" vertical="center" wrapText="1" readingOrder="1"/>
    </xf>
    <xf numFmtId="14" fontId="28" fillId="8" borderId="1" xfId="0" applyNumberFormat="1" applyFont="1" applyFill="1" applyBorder="1" applyAlignment="1">
      <alignment horizontal="center" vertical="center" wrapText="1" readingOrder="1"/>
    </xf>
    <xf numFmtId="9" fontId="28" fillId="8" borderId="1" xfId="2" applyFont="1" applyFill="1" applyBorder="1" applyAlignment="1" applyProtection="1">
      <alignment horizontal="left" vertical="center" wrapText="1" readingOrder="1"/>
      <protection locked="0"/>
    </xf>
    <xf numFmtId="0" fontId="28" fillId="7" borderId="1" xfId="0" applyFont="1" applyFill="1" applyBorder="1" applyAlignment="1" applyProtection="1">
      <alignment horizontal="center" vertical="center" wrapText="1" readingOrder="1"/>
      <protection locked="0"/>
    </xf>
    <xf numFmtId="9" fontId="28" fillId="7" borderId="1" xfId="0" applyNumberFormat="1" applyFont="1" applyFill="1" applyBorder="1" applyAlignment="1">
      <alignment horizontal="center" vertical="center" wrapText="1" readingOrder="1"/>
    </xf>
    <xf numFmtId="9" fontId="28" fillId="7" borderId="1" xfId="2" applyFont="1" applyFill="1" applyBorder="1" applyAlignment="1" applyProtection="1">
      <alignment horizontal="left" vertical="center" wrapText="1" readingOrder="1"/>
      <protection locked="0"/>
    </xf>
    <xf numFmtId="0" fontId="28" fillId="7" borderId="1" xfId="0" applyFont="1" applyFill="1" applyBorder="1" applyAlignment="1" applyProtection="1">
      <alignment horizontal="center" vertical="center" wrapText="1" readingOrder="1"/>
      <protection locked="0" hidden="1"/>
    </xf>
    <xf numFmtId="9" fontId="28" fillId="7" borderId="1" xfId="2" applyFont="1" applyFill="1" applyBorder="1" applyAlignment="1" applyProtection="1">
      <alignment horizontal="left" vertical="center" wrapText="1" readingOrder="1"/>
      <protection locked="0" hidden="1"/>
    </xf>
    <xf numFmtId="14" fontId="28" fillId="7" borderId="1" xfId="0" applyNumberFormat="1" applyFont="1" applyFill="1" applyBorder="1" applyAlignment="1" applyProtection="1">
      <alignment horizontal="center" vertical="center" wrapText="1" readingOrder="1"/>
      <protection locked="0" hidden="1"/>
    </xf>
    <xf numFmtId="14" fontId="28" fillId="8" borderId="1" xfId="0" applyNumberFormat="1" applyFont="1" applyFill="1" applyBorder="1" applyAlignment="1" applyProtection="1">
      <alignment horizontal="center" vertical="center" wrapText="1" readingOrder="1"/>
      <protection locked="0" hidden="1"/>
    </xf>
    <xf numFmtId="0" fontId="13" fillId="0" borderId="0" xfId="0" applyFont="1" applyAlignment="1">
      <alignment horizontal="left" vertical="center"/>
    </xf>
    <xf numFmtId="0" fontId="7" fillId="0" borderId="0" xfId="0" applyFont="1" applyAlignment="1">
      <alignment horizontal="left" vertical="center"/>
    </xf>
    <xf numFmtId="0" fontId="32" fillId="0" borderId="0" xfId="0" applyFont="1"/>
    <xf numFmtId="9" fontId="33" fillId="6" borderId="1" xfId="0" applyNumberFormat="1" applyFont="1" applyFill="1" applyBorder="1" applyAlignment="1">
      <alignment horizontal="center" vertical="center"/>
    </xf>
    <xf numFmtId="0" fontId="34" fillId="0" borderId="0" xfId="0" applyFont="1"/>
    <xf numFmtId="9" fontId="36" fillId="6" borderId="1" xfId="2" applyFont="1" applyFill="1" applyBorder="1" applyAlignment="1" applyProtection="1">
      <alignment horizontal="center" vertical="center" wrapText="1"/>
      <protection locked="0"/>
    </xf>
    <xf numFmtId="9" fontId="36" fillId="6" borderId="1" xfId="2" applyFont="1" applyFill="1" applyBorder="1" applyAlignment="1" applyProtection="1">
      <alignment horizontal="center" vertical="center" wrapText="1"/>
      <protection locked="0" hidden="1"/>
    </xf>
    <xf numFmtId="9" fontId="36" fillId="6" borderId="10" xfId="2" applyFont="1" applyFill="1" applyBorder="1" applyAlignment="1" applyProtection="1">
      <alignment horizontal="center" vertical="center" wrapText="1"/>
      <protection locked="0"/>
    </xf>
    <xf numFmtId="9" fontId="36" fillId="6" borderId="5" xfId="2" applyFont="1" applyFill="1" applyBorder="1" applyAlignment="1" applyProtection="1">
      <alignment horizontal="center" vertical="center" wrapText="1"/>
      <protection locked="0" hidden="1"/>
    </xf>
    <xf numFmtId="9" fontId="36" fillId="6" borderId="1" xfId="2" applyFont="1" applyFill="1" applyBorder="1" applyAlignment="1" applyProtection="1">
      <alignment horizontal="center" vertical="center"/>
      <protection locked="0"/>
    </xf>
    <xf numFmtId="9" fontId="36" fillId="6" borderId="1" xfId="0" applyNumberFormat="1" applyFont="1" applyFill="1" applyBorder="1" applyAlignment="1" applyProtection="1">
      <alignment horizontal="center" vertical="center" wrapText="1"/>
      <protection locked="0" hidden="1"/>
    </xf>
    <xf numFmtId="9" fontId="36" fillId="6" borderId="1" xfId="0" applyNumberFormat="1" applyFont="1" applyFill="1" applyBorder="1" applyAlignment="1">
      <alignment horizontal="center" vertical="center"/>
    </xf>
    <xf numFmtId="9" fontId="36" fillId="6" borderId="5" xfId="2" applyFont="1" applyFill="1" applyBorder="1" applyAlignment="1" applyProtection="1">
      <alignment horizontal="center" vertical="center" wrapText="1"/>
      <protection locked="0"/>
    </xf>
    <xf numFmtId="9" fontId="36" fillId="6" borderId="1" xfId="2" applyFont="1" applyFill="1" applyBorder="1" applyAlignment="1" applyProtection="1">
      <alignment horizontal="center" vertical="center" wrapText="1"/>
      <protection hidden="1"/>
    </xf>
    <xf numFmtId="9" fontId="36" fillId="6" borderId="1" xfId="3" applyFont="1" applyFill="1" applyBorder="1" applyAlignment="1" applyProtection="1">
      <alignment horizontal="center" vertical="center" wrapText="1"/>
      <protection locked="0" hidden="1"/>
    </xf>
    <xf numFmtId="9" fontId="36" fillId="6" borderId="1" xfId="2" applyFont="1" applyFill="1" applyBorder="1" applyAlignment="1" applyProtection="1">
      <alignment horizontal="center" vertical="center" wrapText="1" readingOrder="1"/>
      <protection locked="0"/>
    </xf>
    <xf numFmtId="9" fontId="36" fillId="6" borderId="1" xfId="2" applyFont="1" applyFill="1" applyBorder="1" applyAlignment="1" applyProtection="1">
      <alignment horizontal="center" vertical="center" wrapText="1" readingOrder="1"/>
      <protection locked="0" hidden="1"/>
    </xf>
    <xf numFmtId="9" fontId="36" fillId="6" borderId="1" xfId="0" applyNumberFormat="1" applyFont="1" applyFill="1" applyBorder="1" applyAlignment="1" applyProtection="1">
      <alignment horizontal="center" vertical="center" wrapText="1"/>
      <protection hidden="1"/>
    </xf>
    <xf numFmtId="9" fontId="36" fillId="6" borderId="1" xfId="0" applyNumberFormat="1" applyFont="1" applyFill="1" applyBorder="1" applyAlignment="1" applyProtection="1">
      <alignment horizontal="center" vertical="center" wrapText="1"/>
      <protection locked="0"/>
    </xf>
    <xf numFmtId="9" fontId="36" fillId="6" borderId="10" xfId="0" applyNumberFormat="1" applyFont="1" applyFill="1" applyBorder="1" applyAlignment="1" applyProtection="1">
      <alignment horizontal="center" vertical="center" wrapText="1"/>
      <protection locked="0" hidden="1"/>
    </xf>
    <xf numFmtId="9" fontId="36" fillId="6" borderId="5" xfId="0" applyNumberFormat="1" applyFont="1" applyFill="1" applyBorder="1" applyAlignment="1" applyProtection="1">
      <alignment horizontal="center" vertical="center" wrapText="1"/>
      <protection locked="0" hidden="1"/>
    </xf>
    <xf numFmtId="0" fontId="28" fillId="5" borderId="5" xfId="0" applyFont="1" applyFill="1" applyBorder="1" applyAlignment="1" applyProtection="1">
      <alignment horizontal="center" vertical="center" wrapText="1"/>
      <protection locked="0"/>
    </xf>
    <xf numFmtId="9" fontId="28" fillId="3" borderId="5" xfId="2" applyFont="1" applyFill="1" applyBorder="1" applyAlignment="1" applyProtection="1">
      <alignment horizontal="center" vertical="center" wrapText="1"/>
      <protection hidden="1"/>
    </xf>
    <xf numFmtId="0" fontId="28" fillId="3" borderId="7" xfId="0" applyFont="1" applyFill="1" applyBorder="1" applyAlignment="1" applyProtection="1">
      <alignment horizontal="center" vertical="center" wrapText="1"/>
      <protection locked="0" hidden="1"/>
    </xf>
    <xf numFmtId="9" fontId="28" fillId="7" borderId="10" xfId="2" applyFont="1" applyFill="1" applyBorder="1" applyAlignment="1" applyProtection="1">
      <alignment horizontal="center" vertical="center" wrapText="1"/>
      <protection locked="0" hidden="1"/>
    </xf>
    <xf numFmtId="9" fontId="28" fillId="7" borderId="10" xfId="2" applyFont="1" applyFill="1" applyBorder="1" applyAlignment="1" applyProtection="1">
      <alignment horizontal="center" vertical="center" wrapText="1"/>
      <protection hidden="1"/>
    </xf>
    <xf numFmtId="14" fontId="28" fillId="7" borderId="10" xfId="0" applyNumberFormat="1" applyFont="1" applyFill="1" applyBorder="1" applyAlignment="1" applyProtection="1">
      <alignment horizontal="center" vertical="center" wrapText="1"/>
      <protection hidden="1"/>
    </xf>
    <xf numFmtId="9" fontId="28" fillId="3" borderId="10" xfId="2" applyFont="1" applyFill="1" applyBorder="1" applyAlignment="1" applyProtection="1">
      <alignment horizontal="center" vertical="center" wrapText="1"/>
      <protection hidden="1"/>
    </xf>
    <xf numFmtId="9" fontId="36" fillId="6" borderId="10" xfId="2" applyFont="1" applyFill="1" applyBorder="1" applyAlignment="1" applyProtection="1">
      <alignment horizontal="center" vertical="center" wrapText="1"/>
      <protection locked="0" hidden="1"/>
    </xf>
    <xf numFmtId="9" fontId="28" fillId="7" borderId="10" xfId="2" applyFont="1" applyFill="1" applyBorder="1" applyAlignment="1" applyProtection="1">
      <alignment horizontal="left" vertical="center" wrapText="1"/>
      <protection locked="0" hidden="1"/>
    </xf>
    <xf numFmtId="0" fontId="28" fillId="7" borderId="10" xfId="0" applyFont="1" applyFill="1" applyBorder="1" applyAlignment="1" applyProtection="1">
      <alignment horizontal="left" vertical="center" wrapText="1"/>
      <protection locked="0" hidden="1"/>
    </xf>
    <xf numFmtId="0" fontId="28" fillId="7" borderId="5" xfId="0" applyFont="1" applyFill="1" applyBorder="1" applyAlignment="1" applyProtection="1">
      <alignment horizontal="center" vertical="center" wrapText="1"/>
      <protection locked="0" hidden="1"/>
    </xf>
    <xf numFmtId="9" fontId="28" fillId="7" borderId="5" xfId="2" applyFont="1" applyFill="1" applyBorder="1" applyAlignment="1" applyProtection="1">
      <alignment horizontal="center" vertical="center" wrapText="1"/>
      <protection hidden="1"/>
    </xf>
    <xf numFmtId="14" fontId="28" fillId="7" borderId="5" xfId="0" applyNumberFormat="1" applyFont="1" applyFill="1" applyBorder="1" applyAlignment="1">
      <alignment horizontal="center" vertical="center"/>
    </xf>
    <xf numFmtId="9" fontId="28" fillId="7" borderId="5" xfId="2" applyFont="1" applyFill="1" applyBorder="1" applyAlignment="1" applyProtection="1">
      <alignment horizontal="left" vertical="center" wrapText="1"/>
      <protection locked="0" hidden="1"/>
    </xf>
    <xf numFmtId="0" fontId="28" fillId="7" borderId="5" xfId="0" applyFont="1" applyFill="1" applyBorder="1" applyAlignment="1" applyProtection="1">
      <alignment horizontal="left" vertical="center" wrapText="1"/>
      <protection locked="0" hidden="1"/>
    </xf>
    <xf numFmtId="9" fontId="36" fillId="6" borderId="5" xfId="0" applyNumberFormat="1" applyFont="1" applyFill="1" applyBorder="1" applyAlignment="1" applyProtection="1">
      <alignment horizontal="center" vertical="center" wrapText="1"/>
      <protection locked="0"/>
    </xf>
    <xf numFmtId="0" fontId="28" fillId="7" borderId="5"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center" vertical="center" wrapText="1"/>
      <protection locked="0" hidden="1"/>
    </xf>
    <xf numFmtId="0" fontId="28" fillId="5" borderId="14" xfId="0" applyFont="1" applyFill="1" applyBorder="1" applyAlignment="1" applyProtection="1">
      <alignment horizontal="center" vertical="center" wrapText="1"/>
      <protection locked="0"/>
    </xf>
    <xf numFmtId="9" fontId="28" fillId="5" borderId="14" xfId="0" applyNumberFormat="1" applyFont="1" applyFill="1" applyBorder="1" applyAlignment="1">
      <alignment horizontal="center" vertical="center" wrapText="1"/>
    </xf>
    <xf numFmtId="14" fontId="28" fillId="5" borderId="14" xfId="0" applyNumberFormat="1" applyFont="1" applyFill="1" applyBorder="1" applyAlignment="1">
      <alignment horizontal="center" vertical="center" wrapText="1"/>
    </xf>
    <xf numFmtId="9" fontId="28" fillId="3" borderId="14" xfId="2" applyFont="1" applyFill="1" applyBorder="1" applyAlignment="1" applyProtection="1">
      <alignment horizontal="center" vertical="center" wrapText="1"/>
      <protection hidden="1"/>
    </xf>
    <xf numFmtId="9" fontId="36" fillId="6" borderId="14" xfId="2" applyFont="1" applyFill="1" applyBorder="1" applyAlignment="1" applyProtection="1">
      <alignment horizontal="center" vertical="center" wrapText="1"/>
      <protection locked="0" hidden="1"/>
    </xf>
    <xf numFmtId="9" fontId="28" fillId="5" borderId="14" xfId="2" applyFont="1" applyFill="1" applyBorder="1" applyAlignment="1" applyProtection="1">
      <alignment horizontal="left" vertical="center" wrapText="1"/>
      <protection locked="0" hidden="1"/>
    </xf>
    <xf numFmtId="9" fontId="36" fillId="6" borderId="14" xfId="2" applyFont="1" applyFill="1" applyBorder="1" applyAlignment="1" applyProtection="1">
      <alignment horizontal="center" vertical="center" wrapText="1"/>
      <protection locked="0"/>
    </xf>
    <xf numFmtId="0" fontId="28" fillId="5" borderId="14" xfId="0" applyFont="1" applyFill="1" applyBorder="1" applyAlignment="1" applyProtection="1">
      <alignment horizontal="left" vertical="center" wrapText="1"/>
      <protection locked="0" hidden="1"/>
    </xf>
    <xf numFmtId="9" fontId="36" fillId="6" borderId="14" xfId="0" applyNumberFormat="1" applyFont="1" applyFill="1" applyBorder="1" applyAlignment="1" applyProtection="1">
      <alignment horizontal="center" vertical="center" wrapText="1"/>
      <protection locked="0" hidden="1"/>
    </xf>
    <xf numFmtId="0" fontId="28" fillId="5" borderId="10" xfId="0" applyFont="1" applyFill="1" applyBorder="1" applyAlignment="1" applyProtection="1">
      <alignment horizontal="center" vertical="center" wrapText="1"/>
      <protection locked="0"/>
    </xf>
    <xf numFmtId="9" fontId="28" fillId="5" borderId="10" xfId="0" applyNumberFormat="1" applyFont="1" applyFill="1" applyBorder="1" applyAlignment="1">
      <alignment horizontal="center" vertical="center" wrapText="1"/>
    </xf>
    <xf numFmtId="14" fontId="28" fillId="5" borderId="10" xfId="0" applyNumberFormat="1" applyFont="1" applyFill="1" applyBorder="1" applyAlignment="1">
      <alignment horizontal="center" vertical="center" wrapText="1"/>
    </xf>
    <xf numFmtId="9" fontId="28" fillId="5" borderId="10" xfId="2" applyFont="1" applyFill="1" applyBorder="1" applyAlignment="1" applyProtection="1">
      <alignment horizontal="left" vertical="center" wrapText="1"/>
      <protection locked="0" hidden="1"/>
    </xf>
    <xf numFmtId="9" fontId="28" fillId="5" borderId="10" xfId="2" applyFont="1" applyFill="1" applyBorder="1" applyAlignment="1" applyProtection="1">
      <alignment horizontal="left" vertical="center" wrapText="1"/>
      <protection locked="0"/>
    </xf>
    <xf numFmtId="0" fontId="28" fillId="5" borderId="10" xfId="0" applyFont="1" applyFill="1" applyBorder="1" applyAlignment="1" applyProtection="1">
      <alignment horizontal="left" vertical="center" wrapText="1"/>
      <protection locked="0" hidden="1"/>
    </xf>
    <xf numFmtId="9" fontId="28" fillId="7" borderId="5" xfId="2" applyFont="1" applyFill="1" applyBorder="1" applyAlignment="1" applyProtection="1">
      <alignment horizontal="left" vertical="center" wrapText="1"/>
      <protection locked="0"/>
    </xf>
    <xf numFmtId="0" fontId="7" fillId="0" borderId="0" xfId="0" applyFont="1" applyBorder="1"/>
    <xf numFmtId="0" fontId="28" fillId="8" borderId="10" xfId="0" applyFont="1" applyFill="1" applyBorder="1" applyAlignment="1" applyProtection="1">
      <alignment horizontal="center" vertical="center" wrapText="1"/>
      <protection locked="0" hidden="1"/>
    </xf>
    <xf numFmtId="9" fontId="28" fillId="8" borderId="10" xfId="2" applyFont="1" applyFill="1" applyBorder="1" applyAlignment="1" applyProtection="1">
      <alignment horizontal="center" vertical="center" wrapText="1"/>
      <protection hidden="1"/>
    </xf>
    <xf numFmtId="14" fontId="28" fillId="8" borderId="10" xfId="0" applyNumberFormat="1" applyFont="1" applyFill="1" applyBorder="1" applyAlignment="1">
      <alignment horizontal="center" vertical="center"/>
    </xf>
    <xf numFmtId="9" fontId="28" fillId="8" borderId="10" xfId="2" applyFont="1" applyFill="1" applyBorder="1" applyAlignment="1" applyProtection="1">
      <alignment horizontal="left" vertical="center" wrapText="1"/>
      <protection locked="0" hidden="1"/>
    </xf>
    <xf numFmtId="0" fontId="28" fillId="8" borderId="10" xfId="0" applyFont="1" applyFill="1" applyBorder="1" applyAlignment="1" applyProtection="1">
      <alignment horizontal="left" vertical="center" wrapText="1"/>
      <protection locked="0" hidden="1"/>
    </xf>
    <xf numFmtId="0" fontId="28" fillId="8" borderId="10" xfId="0" applyFont="1" applyFill="1" applyBorder="1" applyAlignment="1" applyProtection="1">
      <alignment horizontal="left" vertical="center" wrapText="1"/>
      <protection locked="0"/>
    </xf>
    <xf numFmtId="0" fontId="7" fillId="0" borderId="7" xfId="0" applyFont="1" applyBorder="1"/>
    <xf numFmtId="0" fontId="28" fillId="7" borderId="14" xfId="0" applyFont="1" applyFill="1" applyBorder="1" applyAlignment="1" applyProtection="1">
      <alignment horizontal="center" vertical="center" wrapText="1"/>
      <protection locked="0"/>
    </xf>
    <xf numFmtId="9" fontId="28" fillId="7" borderId="14" xfId="0" applyNumberFormat="1" applyFont="1" applyFill="1" applyBorder="1" applyAlignment="1">
      <alignment horizontal="center" vertical="center" wrapText="1"/>
    </xf>
    <xf numFmtId="14" fontId="28" fillId="7" borderId="14" xfId="0" applyNumberFormat="1" applyFont="1" applyFill="1" applyBorder="1" applyAlignment="1">
      <alignment horizontal="center" vertical="center" wrapText="1" readingOrder="1"/>
    </xf>
    <xf numFmtId="9" fontId="28" fillId="7" borderId="14" xfId="2" applyFont="1" applyFill="1" applyBorder="1" applyAlignment="1" applyProtection="1">
      <alignment horizontal="left" vertical="center" wrapText="1"/>
      <protection locked="0" hidden="1"/>
    </xf>
    <xf numFmtId="9" fontId="28" fillId="7" borderId="14" xfId="2" applyFont="1" applyFill="1" applyBorder="1" applyAlignment="1" applyProtection="1">
      <alignment horizontal="left" vertical="center" wrapText="1"/>
      <protection locked="0"/>
    </xf>
    <xf numFmtId="0" fontId="28" fillId="7" borderId="14" xfId="0" applyFont="1" applyFill="1" applyBorder="1" applyAlignment="1" applyProtection="1">
      <alignment horizontal="left" vertical="center" wrapText="1"/>
      <protection locked="0" hidden="1"/>
    </xf>
    <xf numFmtId="0" fontId="28" fillId="7" borderId="10" xfId="0" applyFont="1" applyFill="1" applyBorder="1" applyAlignment="1" applyProtection="1">
      <alignment horizontal="center" vertical="center" wrapText="1"/>
      <protection locked="0"/>
    </xf>
    <xf numFmtId="14" fontId="28" fillId="7" borderId="5" xfId="0" applyNumberFormat="1" applyFont="1" applyFill="1" applyBorder="1" applyAlignment="1" applyProtection="1">
      <alignment horizontal="center" vertical="center" wrapText="1"/>
      <protection locked="0" hidden="1"/>
    </xf>
    <xf numFmtId="9" fontId="28" fillId="7" borderId="5" xfId="0" applyNumberFormat="1" applyFont="1" applyFill="1" applyBorder="1" applyAlignment="1" applyProtection="1">
      <alignment horizontal="center" vertical="center" wrapText="1"/>
      <protection hidden="1"/>
    </xf>
    <xf numFmtId="14" fontId="28" fillId="7" borderId="5" xfId="0" applyNumberFormat="1" applyFont="1" applyFill="1" applyBorder="1" applyAlignment="1">
      <alignment horizontal="center" vertical="center" wrapText="1"/>
    </xf>
    <xf numFmtId="9" fontId="28" fillId="3" borderId="5" xfId="2" applyFont="1" applyFill="1" applyBorder="1" applyAlignment="1">
      <alignment horizontal="center" vertical="center"/>
    </xf>
    <xf numFmtId="9" fontId="36" fillId="6" borderId="5" xfId="2" applyFont="1" applyFill="1" applyBorder="1" applyAlignment="1" applyProtection="1">
      <alignment horizontal="center" vertical="center"/>
      <protection locked="0"/>
    </xf>
    <xf numFmtId="0" fontId="28" fillId="3" borderId="16" xfId="0" applyFont="1" applyFill="1" applyBorder="1" applyAlignment="1" applyProtection="1">
      <alignment horizontal="center" vertical="center" wrapText="1"/>
      <protection locked="0"/>
    </xf>
    <xf numFmtId="14" fontId="28" fillId="5" borderId="14" xfId="0" applyNumberFormat="1" applyFont="1" applyFill="1" applyBorder="1" applyAlignment="1" applyProtection="1">
      <alignment horizontal="center" vertical="center" wrapText="1"/>
      <protection locked="0" hidden="1"/>
    </xf>
    <xf numFmtId="9" fontId="28" fillId="5" borderId="14" xfId="2" applyFont="1" applyFill="1" applyBorder="1" applyAlignment="1" applyProtection="1">
      <alignment horizontal="center" vertical="center" wrapText="1"/>
      <protection hidden="1"/>
    </xf>
    <xf numFmtId="14" fontId="28" fillId="5" borderId="14" xfId="0" applyNumberFormat="1" applyFont="1" applyFill="1" applyBorder="1" applyAlignment="1" applyProtection="1">
      <alignment horizontal="center" vertical="center" wrapText="1"/>
      <protection hidden="1"/>
    </xf>
    <xf numFmtId="9" fontId="36" fillId="6" borderId="14" xfId="0" applyNumberFormat="1" applyFont="1" applyFill="1" applyBorder="1" applyAlignment="1">
      <alignment horizontal="center" vertical="center"/>
    </xf>
    <xf numFmtId="0" fontId="28" fillId="3" borderId="7" xfId="0" applyFont="1" applyFill="1" applyBorder="1" applyAlignment="1" applyProtection="1">
      <alignment horizontal="center" vertical="center" wrapText="1"/>
      <protection locked="0"/>
    </xf>
    <xf numFmtId="0" fontId="28" fillId="5" borderId="10" xfId="0" applyFont="1" applyFill="1" applyBorder="1" applyAlignment="1" applyProtection="1">
      <alignment horizontal="center" vertical="center" wrapText="1"/>
      <protection locked="0" hidden="1"/>
    </xf>
    <xf numFmtId="9" fontId="28" fillId="5" borderId="10" xfId="0" applyNumberFormat="1" applyFont="1" applyFill="1" applyBorder="1" applyAlignment="1" applyProtection="1">
      <alignment horizontal="center" vertical="center" wrapText="1"/>
      <protection hidden="1"/>
    </xf>
    <xf numFmtId="14" fontId="28" fillId="5" borderId="10" xfId="0" applyNumberFormat="1" applyFont="1" applyFill="1" applyBorder="1" applyAlignment="1" applyProtection="1">
      <alignment horizontal="center" vertical="center" wrapText="1"/>
      <protection hidden="1"/>
    </xf>
    <xf numFmtId="9" fontId="36" fillId="6" borderId="10" xfId="0" applyNumberFormat="1" applyFont="1" applyFill="1" applyBorder="1" applyAlignment="1">
      <alignment horizontal="center" vertical="center"/>
    </xf>
    <xf numFmtId="14" fontId="28" fillId="7" borderId="10" xfId="0" applyNumberFormat="1" applyFont="1" applyFill="1" applyBorder="1" applyAlignment="1" applyProtection="1">
      <alignment horizontal="center" vertical="center" wrapText="1"/>
      <protection locked="0" hidden="1"/>
    </xf>
    <xf numFmtId="0" fontId="28" fillId="8" borderId="5" xfId="0" applyFont="1" applyFill="1" applyBorder="1" applyAlignment="1" applyProtection="1">
      <alignment horizontal="center" vertical="center" wrapText="1"/>
      <protection locked="0" hidden="1"/>
    </xf>
    <xf numFmtId="0" fontId="28" fillId="5" borderId="14" xfId="0" applyFont="1" applyFill="1" applyBorder="1" applyAlignment="1" applyProtection="1">
      <alignment horizontal="center" vertical="center" wrapText="1"/>
      <protection locked="0" hidden="1"/>
    </xf>
    <xf numFmtId="9" fontId="28" fillId="3" borderId="14" xfId="0" applyNumberFormat="1" applyFont="1" applyFill="1" applyBorder="1" applyAlignment="1" applyProtection="1">
      <alignment horizontal="center" vertical="center" wrapText="1"/>
      <protection hidden="1"/>
    </xf>
    <xf numFmtId="0" fontId="28" fillId="5" borderId="14" xfId="0" applyFont="1" applyFill="1" applyBorder="1" applyAlignment="1">
      <alignment horizontal="left" vertical="center" wrapText="1"/>
    </xf>
    <xf numFmtId="0" fontId="28" fillId="7" borderId="10" xfId="0" applyFont="1" applyFill="1" applyBorder="1" applyAlignment="1" applyProtection="1">
      <alignment horizontal="center" vertical="center" wrapText="1"/>
      <protection locked="0" hidden="1"/>
    </xf>
    <xf numFmtId="0" fontId="28" fillId="3" borderId="10" xfId="0" applyFont="1" applyFill="1" applyBorder="1" applyAlignment="1" applyProtection="1">
      <alignment horizontal="center" vertical="center" wrapText="1"/>
      <protection hidden="1"/>
    </xf>
    <xf numFmtId="9" fontId="27" fillId="8" borderId="14" xfId="2" applyFont="1" applyFill="1" applyBorder="1" applyAlignment="1" applyProtection="1">
      <alignment horizontal="center" vertical="center" wrapText="1"/>
      <protection locked="0" hidden="1"/>
    </xf>
    <xf numFmtId="9" fontId="28" fillId="8" borderId="14" xfId="2" applyFont="1" applyFill="1" applyBorder="1" applyAlignment="1" applyProtection="1">
      <alignment horizontal="center" vertical="center" wrapText="1"/>
      <protection locked="0" hidden="1"/>
    </xf>
    <xf numFmtId="49" fontId="28" fillId="8" borderId="14" xfId="2" applyNumberFormat="1" applyFont="1" applyFill="1" applyBorder="1" applyAlignment="1" applyProtection="1">
      <alignment horizontal="center" vertical="center" wrapText="1"/>
      <protection locked="0" hidden="1"/>
    </xf>
    <xf numFmtId="0" fontId="28" fillId="8" borderId="14" xfId="0" applyFont="1" applyFill="1" applyBorder="1" applyAlignment="1" applyProtection="1">
      <alignment horizontal="center" vertical="center" wrapText="1"/>
      <protection locked="0" hidden="1"/>
    </xf>
    <xf numFmtId="0" fontId="28" fillId="8" borderId="15" xfId="0" applyFont="1" applyFill="1" applyBorder="1" applyAlignment="1" applyProtection="1">
      <alignment horizontal="center" vertical="center" wrapText="1"/>
      <protection locked="0" hidden="1"/>
    </xf>
    <xf numFmtId="0" fontId="27" fillId="8" borderId="14" xfId="0" applyFont="1" applyFill="1" applyBorder="1" applyAlignment="1" applyProtection="1">
      <alignment horizontal="center" vertical="center" wrapText="1"/>
      <protection locked="0" hidden="1"/>
    </xf>
    <xf numFmtId="14" fontId="28" fillId="8" borderId="14" xfId="0" applyNumberFormat="1" applyFont="1" applyFill="1" applyBorder="1" applyAlignment="1" applyProtection="1">
      <alignment horizontal="center" vertical="center" wrapText="1"/>
      <protection locked="0" hidden="1"/>
    </xf>
    <xf numFmtId="14" fontId="28" fillId="8" borderId="14" xfId="0" applyNumberFormat="1" applyFont="1" applyFill="1" applyBorder="1" applyAlignment="1" applyProtection="1">
      <alignment horizontal="center" vertical="center" wrapText="1"/>
      <protection locked="0"/>
    </xf>
    <xf numFmtId="0" fontId="28" fillId="8" borderId="14" xfId="0" applyFont="1" applyFill="1" applyBorder="1" applyAlignment="1" applyProtection="1">
      <alignment horizontal="center" vertical="center" wrapText="1"/>
      <protection locked="0"/>
    </xf>
    <xf numFmtId="9" fontId="28" fillId="8" borderId="14" xfId="0" applyNumberFormat="1" applyFont="1" applyFill="1" applyBorder="1" applyAlignment="1">
      <alignment horizontal="center" vertical="center" wrapText="1"/>
    </xf>
    <xf numFmtId="14" fontId="28" fillId="8" borderId="14" xfId="0" applyNumberFormat="1" applyFont="1" applyFill="1" applyBorder="1" applyAlignment="1">
      <alignment horizontal="center" vertical="center" wrapText="1"/>
    </xf>
    <xf numFmtId="9" fontId="28" fillId="8" borderId="14" xfId="2" applyFont="1" applyFill="1" applyBorder="1" applyAlignment="1" applyProtection="1">
      <alignment horizontal="center" vertical="center" wrapText="1"/>
      <protection hidden="1"/>
    </xf>
    <xf numFmtId="9" fontId="28" fillId="8" borderId="14" xfId="0" applyNumberFormat="1" applyFont="1" applyFill="1" applyBorder="1" applyAlignment="1" applyProtection="1">
      <alignment horizontal="center" vertical="center" wrapText="1"/>
      <protection hidden="1"/>
    </xf>
    <xf numFmtId="9" fontId="28" fillId="8" borderId="14" xfId="2" applyFont="1" applyFill="1" applyBorder="1" applyAlignment="1" applyProtection="1">
      <alignment horizontal="left" vertical="center" wrapText="1"/>
      <protection locked="0" hidden="1"/>
    </xf>
    <xf numFmtId="0" fontId="28" fillId="8" borderId="14" xfId="0" applyFont="1" applyFill="1" applyBorder="1" applyAlignment="1" applyProtection="1">
      <alignment horizontal="left" vertical="center" wrapText="1"/>
      <protection locked="0" hidden="1"/>
    </xf>
    <xf numFmtId="9" fontId="33" fillId="6" borderId="14" xfId="0" applyNumberFormat="1" applyFont="1" applyFill="1" applyBorder="1" applyAlignment="1">
      <alignment horizontal="center" vertical="center"/>
    </xf>
    <xf numFmtId="0" fontId="24" fillId="7" borderId="14" xfId="0" applyFont="1" applyFill="1" applyBorder="1" applyAlignment="1">
      <alignment horizontal="center" vertical="center"/>
    </xf>
    <xf numFmtId="9" fontId="28" fillId="3" borderId="10" xfId="0" applyNumberFormat="1" applyFont="1" applyFill="1" applyBorder="1" applyAlignment="1" applyProtection="1">
      <alignment horizontal="center" vertical="center" wrapText="1"/>
      <protection hidden="1"/>
    </xf>
    <xf numFmtId="9" fontId="28" fillId="7" borderId="10" xfId="0" applyNumberFormat="1" applyFont="1" applyFill="1" applyBorder="1" applyAlignment="1" applyProtection="1">
      <alignment horizontal="left" vertical="center" wrapText="1"/>
      <protection locked="0" hidden="1"/>
    </xf>
    <xf numFmtId="0" fontId="28" fillId="7" borderId="10" xfId="0" applyFont="1" applyFill="1" applyBorder="1" applyAlignment="1">
      <alignment horizontal="left" vertical="center" wrapText="1"/>
    </xf>
    <xf numFmtId="14" fontId="28" fillId="7" borderId="5" xfId="0" applyNumberFormat="1" applyFont="1" applyFill="1" applyBorder="1" applyAlignment="1" applyProtection="1">
      <alignment horizontal="center" vertical="center" wrapText="1"/>
      <protection hidden="1"/>
    </xf>
    <xf numFmtId="0" fontId="28" fillId="3" borderId="5" xfId="0" applyFont="1" applyFill="1" applyBorder="1" applyAlignment="1">
      <alignment horizontal="center" vertical="center"/>
    </xf>
    <xf numFmtId="9" fontId="36" fillId="6" borderId="14" xfId="0" applyNumberFormat="1" applyFont="1" applyFill="1" applyBorder="1" applyAlignment="1" applyProtection="1">
      <alignment horizontal="center" vertical="center" wrapText="1"/>
      <protection hidden="1"/>
    </xf>
    <xf numFmtId="9" fontId="28" fillId="5" borderId="10" xfId="2" applyFont="1" applyFill="1" applyBorder="1" applyAlignment="1" applyProtection="1">
      <alignment horizontal="center" vertical="center" wrapText="1"/>
      <protection hidden="1"/>
    </xf>
    <xf numFmtId="165" fontId="28" fillId="5" borderId="10" xfId="0" applyNumberFormat="1" applyFont="1" applyFill="1" applyBorder="1" applyAlignment="1">
      <alignment horizontal="center" vertical="center" wrapText="1"/>
    </xf>
    <xf numFmtId="9" fontId="36" fillId="6" borderId="10" xfId="0" applyNumberFormat="1" applyFont="1" applyFill="1" applyBorder="1" applyAlignment="1" applyProtection="1">
      <alignment horizontal="center" vertical="center" wrapText="1"/>
      <protection hidden="1"/>
    </xf>
    <xf numFmtId="9" fontId="28" fillId="3" borderId="5" xfId="2" applyFont="1" applyFill="1" applyBorder="1" applyAlignment="1" applyProtection="1">
      <alignment horizontal="center" vertical="center"/>
    </xf>
    <xf numFmtId="0" fontId="28" fillId="3" borderId="7" xfId="0" applyFont="1" applyFill="1" applyBorder="1" applyAlignment="1" applyProtection="1">
      <alignment horizontal="center" vertical="center"/>
      <protection locked="0"/>
    </xf>
    <xf numFmtId="14" fontId="28" fillId="8" borderId="10" xfId="0" applyNumberFormat="1" applyFont="1" applyFill="1" applyBorder="1" applyAlignment="1" applyProtection="1">
      <alignment horizontal="center" vertical="center" wrapText="1"/>
      <protection locked="0" hidden="1"/>
    </xf>
    <xf numFmtId="14" fontId="28" fillId="8" borderId="10" xfId="0" applyNumberFormat="1" applyFont="1" applyFill="1" applyBorder="1" applyAlignment="1" applyProtection="1">
      <alignment horizontal="center" vertical="center" wrapText="1"/>
      <protection hidden="1"/>
    </xf>
    <xf numFmtId="9" fontId="28" fillId="3" borderId="10" xfId="2" applyFont="1" applyFill="1" applyBorder="1" applyAlignment="1" applyProtection="1">
      <alignment horizontal="center" vertical="center"/>
    </xf>
    <xf numFmtId="9" fontId="36" fillId="6" borderId="10" xfId="2" applyFont="1" applyFill="1" applyBorder="1" applyAlignment="1" applyProtection="1">
      <alignment horizontal="center" vertical="center"/>
      <protection locked="0"/>
    </xf>
    <xf numFmtId="9" fontId="28" fillId="8" borderId="10" xfId="2" applyFont="1" applyFill="1" applyBorder="1" applyAlignment="1" applyProtection="1">
      <alignment horizontal="left" vertical="center"/>
      <protection locked="0"/>
    </xf>
    <xf numFmtId="9" fontId="28" fillId="8" borderId="5" xfId="2" applyFont="1" applyFill="1" applyBorder="1" applyAlignment="1" applyProtection="1">
      <alignment horizontal="left" vertical="center" wrapText="1"/>
      <protection locked="0"/>
    </xf>
    <xf numFmtId="0" fontId="28" fillId="3" borderId="16" xfId="0" applyFont="1" applyFill="1" applyBorder="1" applyAlignment="1" applyProtection="1">
      <alignment horizontal="center" vertical="center"/>
      <protection locked="0"/>
    </xf>
    <xf numFmtId="14" fontId="28" fillId="7" borderId="14" xfId="0" applyNumberFormat="1" applyFont="1" applyFill="1" applyBorder="1" applyAlignment="1" applyProtection="1">
      <alignment horizontal="center" vertical="center" wrapText="1"/>
      <protection locked="0" hidden="1"/>
    </xf>
    <xf numFmtId="9" fontId="28" fillId="7" borderId="14" xfId="2" applyFont="1" applyFill="1" applyBorder="1" applyAlignment="1" applyProtection="1">
      <alignment horizontal="center" vertical="center" wrapText="1"/>
      <protection hidden="1"/>
    </xf>
    <xf numFmtId="14" fontId="28" fillId="7" borderId="14" xfId="0" applyNumberFormat="1" applyFont="1" applyFill="1" applyBorder="1" applyAlignment="1" applyProtection="1">
      <alignment horizontal="center" vertical="center" wrapText="1"/>
      <protection hidden="1"/>
    </xf>
    <xf numFmtId="9" fontId="28" fillId="3" borderId="14" xfId="2" applyFont="1" applyFill="1" applyBorder="1" applyAlignment="1" applyProtection="1">
      <alignment horizontal="center" vertical="center"/>
    </xf>
    <xf numFmtId="9" fontId="36" fillId="6" borderId="14" xfId="2" applyFont="1" applyFill="1" applyBorder="1" applyAlignment="1" applyProtection="1">
      <alignment horizontal="center" vertical="center"/>
      <protection locked="0"/>
    </xf>
    <xf numFmtId="0" fontId="27" fillId="7" borderId="10" xfId="0" applyFont="1" applyFill="1" applyBorder="1" applyAlignment="1" applyProtection="1">
      <alignment horizontal="center" vertical="center" wrapText="1"/>
      <protection locked="0"/>
    </xf>
    <xf numFmtId="9" fontId="28" fillId="7" borderId="10" xfId="2" applyFont="1" applyFill="1" applyBorder="1" applyAlignment="1" applyProtection="1">
      <alignment horizontal="center" vertical="center" wrapText="1"/>
      <protection locked="0"/>
    </xf>
    <xf numFmtId="49" fontId="28" fillId="7" borderId="10" xfId="2" applyNumberFormat="1" applyFont="1" applyFill="1" applyBorder="1" applyAlignment="1" applyProtection="1">
      <alignment horizontal="center" vertical="center" wrapText="1"/>
      <protection locked="0"/>
    </xf>
    <xf numFmtId="0" fontId="28" fillId="7" borderId="10" xfId="0" applyFont="1" applyFill="1" applyBorder="1" applyAlignment="1" applyProtection="1">
      <alignment horizontal="center" vertical="center"/>
      <protection locked="0"/>
    </xf>
    <xf numFmtId="0" fontId="28" fillId="7" borderId="11" xfId="0" applyFont="1" applyFill="1" applyBorder="1" applyAlignment="1" applyProtection="1">
      <alignment horizontal="center" vertical="center"/>
      <protection locked="0"/>
    </xf>
    <xf numFmtId="9" fontId="28" fillId="7" borderId="10" xfId="2" applyFont="1" applyFill="1" applyBorder="1" applyAlignment="1" applyProtection="1">
      <alignment horizontal="center" vertical="center"/>
    </xf>
    <xf numFmtId="9" fontId="33" fillId="6" borderId="10" xfId="0" applyNumberFormat="1" applyFont="1" applyFill="1" applyBorder="1" applyAlignment="1" applyProtection="1">
      <alignment horizontal="center" vertical="center" wrapText="1"/>
      <protection locked="0" hidden="1"/>
    </xf>
    <xf numFmtId="0" fontId="24" fillId="7" borderId="10" xfId="0" applyFont="1" applyFill="1" applyBorder="1" applyAlignment="1">
      <alignment horizontal="center" vertical="center"/>
    </xf>
    <xf numFmtId="9" fontId="28" fillId="8" borderId="10" xfId="0" applyNumberFormat="1" applyFont="1" applyFill="1" applyBorder="1" applyAlignment="1">
      <alignment horizontal="center" vertical="center" wrapText="1"/>
    </xf>
    <xf numFmtId="0" fontId="28" fillId="7" borderId="14" xfId="0" applyFont="1" applyFill="1" applyBorder="1" applyAlignment="1" applyProtection="1">
      <alignment horizontal="center" vertical="center" wrapText="1"/>
      <protection locked="0" hidden="1"/>
    </xf>
    <xf numFmtId="166" fontId="28" fillId="7" borderId="14" xfId="0" applyNumberFormat="1" applyFont="1" applyFill="1" applyBorder="1" applyAlignment="1">
      <alignment horizontal="center" vertical="center" wrapText="1"/>
    </xf>
    <xf numFmtId="0" fontId="28" fillId="7" borderId="14" xfId="0" applyFont="1" applyFill="1" applyBorder="1" applyAlignment="1" applyProtection="1">
      <alignment horizontal="left" vertical="center" wrapText="1"/>
      <protection locked="0"/>
    </xf>
    <xf numFmtId="166" fontId="28" fillId="7" borderId="10" xfId="0" applyNumberFormat="1" applyFont="1" applyFill="1" applyBorder="1" applyAlignment="1" applyProtection="1">
      <alignment horizontal="center" vertical="center" wrapText="1"/>
      <protection locked="0" hidden="1"/>
    </xf>
    <xf numFmtId="166" fontId="28" fillId="7" borderId="10" xfId="0" applyNumberFormat="1" applyFont="1" applyFill="1" applyBorder="1" applyAlignment="1" applyProtection="1">
      <alignment horizontal="center" vertical="center" wrapText="1"/>
      <protection hidden="1"/>
    </xf>
    <xf numFmtId="9" fontId="28" fillId="8" borderId="14" xfId="2" applyFont="1" applyFill="1" applyBorder="1" applyAlignment="1" applyProtection="1">
      <alignment horizontal="left" vertical="center" wrapText="1"/>
      <protection locked="0"/>
    </xf>
    <xf numFmtId="9" fontId="28" fillId="7" borderId="10" xfId="0" applyNumberFormat="1" applyFont="1" applyFill="1" applyBorder="1" applyAlignment="1">
      <alignment horizontal="center" vertical="center" wrapText="1"/>
    </xf>
    <xf numFmtId="9" fontId="28" fillId="5" borderId="14" xfId="2" applyFont="1" applyFill="1" applyBorder="1" applyAlignment="1" applyProtection="1">
      <alignment horizontal="left" vertical="center" wrapText="1"/>
      <protection locked="0"/>
    </xf>
    <xf numFmtId="9" fontId="28" fillId="7" borderId="10" xfId="2" applyFont="1" applyFill="1" applyBorder="1" applyAlignment="1" applyProtection="1">
      <alignment horizontal="left" vertical="center"/>
      <protection locked="0"/>
    </xf>
    <xf numFmtId="14" fontId="28" fillId="8" borderId="10" xfId="0" applyNumberFormat="1" applyFont="1" applyFill="1" applyBorder="1" applyAlignment="1">
      <alignment horizontal="center" vertical="center" wrapText="1"/>
    </xf>
    <xf numFmtId="9" fontId="28" fillId="8" borderId="10" xfId="2" applyFont="1" applyFill="1" applyBorder="1" applyAlignment="1" applyProtection="1">
      <alignment horizontal="left" vertical="center" wrapText="1"/>
      <protection locked="0"/>
    </xf>
    <xf numFmtId="14" fontId="28" fillId="7" borderId="14" xfId="0" applyNumberFormat="1" applyFont="1" applyFill="1" applyBorder="1" applyAlignment="1">
      <alignment horizontal="center" vertical="center" wrapText="1"/>
    </xf>
    <xf numFmtId="9" fontId="28" fillId="7" borderId="10" xfId="0" applyNumberFormat="1" applyFont="1" applyFill="1" applyBorder="1" applyAlignment="1">
      <alignment horizontal="center" vertical="center"/>
    </xf>
    <xf numFmtId="14" fontId="28" fillId="7" borderId="10" xfId="0" applyNumberFormat="1" applyFont="1" applyFill="1" applyBorder="1" applyAlignment="1">
      <alignment horizontal="center" vertical="center"/>
    </xf>
    <xf numFmtId="9" fontId="28" fillId="3" borderId="10" xfId="2" applyFont="1" applyFill="1" applyBorder="1" applyAlignment="1">
      <alignment horizontal="center" vertical="center"/>
    </xf>
    <xf numFmtId="9" fontId="28" fillId="5" borderId="5" xfId="0" applyNumberFormat="1" applyFont="1" applyFill="1" applyBorder="1" applyAlignment="1">
      <alignment horizontal="center" vertical="center"/>
    </xf>
    <xf numFmtId="14" fontId="28" fillId="5" borderId="5" xfId="0" applyNumberFormat="1" applyFont="1" applyFill="1" applyBorder="1" applyAlignment="1">
      <alignment horizontal="center" vertical="center"/>
    </xf>
    <xf numFmtId="9" fontId="28" fillId="3" borderId="5" xfId="0" applyNumberFormat="1" applyFont="1" applyFill="1" applyBorder="1" applyAlignment="1">
      <alignment horizontal="center" vertical="center"/>
    </xf>
    <xf numFmtId="9" fontId="28" fillId="5" borderId="5" xfId="0" applyNumberFormat="1" applyFont="1" applyFill="1" applyBorder="1" applyAlignment="1" applyProtection="1">
      <alignment horizontal="left" vertical="center"/>
      <protection locked="0"/>
    </xf>
    <xf numFmtId="9" fontId="28" fillId="5" borderId="5" xfId="0" applyNumberFormat="1" applyFont="1" applyFill="1" applyBorder="1" applyAlignment="1" applyProtection="1">
      <alignment horizontal="left" vertical="center" wrapText="1"/>
      <protection locked="0"/>
    </xf>
    <xf numFmtId="0" fontId="28" fillId="8" borderId="14" xfId="0" applyFont="1" applyFill="1" applyBorder="1" applyAlignment="1" applyProtection="1">
      <alignment horizontal="center" vertical="center" wrapText="1" readingOrder="1"/>
      <protection locked="0"/>
    </xf>
    <xf numFmtId="9" fontId="28" fillId="8" borderId="14" xfId="0" applyNumberFormat="1" applyFont="1" applyFill="1" applyBorder="1" applyAlignment="1">
      <alignment horizontal="center" vertical="center" wrapText="1" readingOrder="1"/>
    </xf>
    <xf numFmtId="14" fontId="28" fillId="8" borderId="14" xfId="0" applyNumberFormat="1" applyFont="1" applyFill="1" applyBorder="1" applyAlignment="1">
      <alignment horizontal="center" vertical="center" wrapText="1" readingOrder="1"/>
    </xf>
    <xf numFmtId="9" fontId="36" fillId="6" borderId="14" xfId="2" applyFont="1" applyFill="1" applyBorder="1" applyAlignment="1" applyProtection="1">
      <alignment horizontal="center" vertical="center" wrapText="1" readingOrder="1"/>
      <protection locked="0"/>
    </xf>
    <xf numFmtId="9" fontId="28" fillId="8" borderId="14" xfId="2" applyFont="1" applyFill="1" applyBorder="1" applyAlignment="1" applyProtection="1">
      <alignment horizontal="left" vertical="center" wrapText="1" readingOrder="1"/>
      <protection locked="0"/>
    </xf>
    <xf numFmtId="14" fontId="28" fillId="7" borderId="10" xfId="0" applyNumberFormat="1" applyFont="1" applyFill="1" applyBorder="1" applyAlignment="1" applyProtection="1">
      <alignment horizontal="center" vertical="center" wrapText="1" readingOrder="1"/>
      <protection locked="0" hidden="1"/>
    </xf>
    <xf numFmtId="9" fontId="28" fillId="7" borderId="10" xfId="0" applyNumberFormat="1" applyFont="1" applyFill="1" applyBorder="1" applyAlignment="1">
      <alignment horizontal="center" vertical="center" wrapText="1" readingOrder="1"/>
    </xf>
    <xf numFmtId="14" fontId="28" fillId="7" borderId="10" xfId="0" applyNumberFormat="1" applyFont="1" applyFill="1" applyBorder="1" applyAlignment="1">
      <alignment horizontal="center" vertical="center" wrapText="1" readingOrder="1"/>
    </xf>
    <xf numFmtId="9" fontId="36" fillId="6" borderId="10" xfId="2" applyFont="1" applyFill="1" applyBorder="1" applyAlignment="1" applyProtection="1">
      <alignment horizontal="center" vertical="center" wrapText="1" readingOrder="1"/>
      <protection locked="0" hidden="1"/>
    </xf>
    <xf numFmtId="9" fontId="28" fillId="7" borderId="10" xfId="2" applyFont="1" applyFill="1" applyBorder="1" applyAlignment="1" applyProtection="1">
      <alignment horizontal="left" vertical="center" wrapText="1" readingOrder="1"/>
      <protection locked="0" hidden="1"/>
    </xf>
    <xf numFmtId="0" fontId="20" fillId="9" borderId="2" xfId="0" applyFont="1" applyFill="1" applyBorder="1" applyAlignment="1" applyProtection="1">
      <alignment horizontal="center" vertical="center" wrapText="1"/>
      <protection locked="0" hidden="1"/>
    </xf>
    <xf numFmtId="0" fontId="14" fillId="3" borderId="0" xfId="0" applyFont="1" applyFill="1" applyBorder="1" applyAlignment="1">
      <alignment vertical="center" wrapText="1"/>
    </xf>
    <xf numFmtId="0" fontId="14" fillId="3" borderId="1" xfId="0" applyFont="1" applyFill="1" applyBorder="1" applyAlignment="1">
      <alignment vertical="center"/>
    </xf>
    <xf numFmtId="0" fontId="38" fillId="3" borderId="0" xfId="0" applyFont="1" applyFill="1" applyBorder="1" applyAlignment="1" applyProtection="1">
      <alignment horizontal="center" vertical="center" wrapText="1"/>
      <protection locked="0" hidden="1"/>
    </xf>
    <xf numFmtId="0" fontId="14" fillId="10" borderId="1" xfId="0" applyFont="1" applyFill="1" applyBorder="1" applyAlignment="1" applyProtection="1">
      <alignment horizontal="center" vertical="center" wrapText="1"/>
      <protection locked="0" hidden="1"/>
    </xf>
    <xf numFmtId="9" fontId="28" fillId="5" borderId="15" xfId="2" applyFont="1" applyFill="1" applyBorder="1" applyAlignment="1" applyProtection="1">
      <alignment horizontal="left" vertical="center" wrapText="1"/>
      <protection locked="0" hidden="1"/>
    </xf>
    <xf numFmtId="9" fontId="28" fillId="5" borderId="2" xfId="2" applyFont="1" applyFill="1" applyBorder="1" applyAlignment="1" applyProtection="1">
      <alignment horizontal="left" vertical="center" wrapText="1"/>
      <protection locked="0" hidden="1"/>
    </xf>
    <xf numFmtId="0" fontId="28" fillId="5" borderId="2" xfId="0" applyFont="1" applyFill="1" applyBorder="1" applyAlignment="1" applyProtection="1">
      <alignment horizontal="left" vertical="center" wrapText="1"/>
      <protection locked="0" hidden="1"/>
    </xf>
    <xf numFmtId="0" fontId="28" fillId="5" borderId="11" xfId="0" applyFont="1" applyFill="1" applyBorder="1" applyAlignment="1" applyProtection="1">
      <alignment horizontal="left" vertical="center" wrapText="1"/>
      <protection locked="0" hidden="1"/>
    </xf>
    <xf numFmtId="9" fontId="36" fillId="6" borderId="3" xfId="0" applyNumberFormat="1" applyFont="1" applyFill="1" applyBorder="1" applyAlignment="1" applyProtection="1">
      <alignment horizontal="center" vertical="center" wrapText="1"/>
      <protection locked="0" hidden="1"/>
    </xf>
    <xf numFmtId="9" fontId="39" fillId="5" borderId="1" xfId="2" applyFont="1" applyFill="1" applyBorder="1" applyAlignment="1" applyProtection="1">
      <alignment horizontal="center" vertical="center" wrapText="1"/>
      <protection locked="0" hidden="1"/>
    </xf>
    <xf numFmtId="0" fontId="39" fillId="5" borderId="1" xfId="0" applyFont="1" applyFill="1" applyBorder="1" applyAlignment="1" applyProtection="1">
      <alignment horizontal="center" vertical="center" wrapText="1"/>
      <protection locked="0" hidden="1"/>
    </xf>
    <xf numFmtId="9" fontId="36" fillId="6" borderId="4" xfId="0" applyNumberFormat="1" applyFont="1" applyFill="1" applyBorder="1" applyAlignment="1" applyProtection="1">
      <alignment horizontal="center" vertical="center" wrapText="1"/>
      <protection locked="0" hidden="1"/>
    </xf>
    <xf numFmtId="9" fontId="39" fillId="5" borderId="5" xfId="2" applyFont="1" applyFill="1" applyBorder="1" applyAlignment="1" applyProtection="1">
      <alignment horizontal="center" vertical="center" wrapText="1"/>
      <protection locked="0" hidden="1"/>
    </xf>
    <xf numFmtId="0" fontId="39" fillId="5" borderId="10" xfId="0" applyFont="1" applyFill="1" applyBorder="1" applyAlignment="1" applyProtection="1">
      <alignment horizontal="center" vertical="center" wrapText="1"/>
      <protection locked="0" hidden="1"/>
    </xf>
    <xf numFmtId="0" fontId="28" fillId="7" borderId="1" xfId="0" applyFont="1" applyFill="1" applyBorder="1" applyAlignment="1" applyProtection="1">
      <alignment horizontal="left" vertical="center" wrapText="1"/>
      <protection locked="0" hidden="1"/>
    </xf>
    <xf numFmtId="0" fontId="13" fillId="5" borderId="1" xfId="0" applyFont="1" applyFill="1" applyBorder="1" applyAlignment="1" applyProtection="1">
      <alignment horizontal="center" vertical="center" wrapText="1"/>
      <protection locked="0"/>
    </xf>
    <xf numFmtId="0" fontId="28" fillId="7" borderId="5" xfId="0" applyFont="1" applyFill="1" applyBorder="1" applyAlignment="1" applyProtection="1">
      <alignment horizontal="left" vertical="center" wrapText="1"/>
      <protection locked="0" hidden="1"/>
    </xf>
    <xf numFmtId="0" fontId="28" fillId="7" borderId="1" xfId="0" applyFont="1" applyFill="1" applyBorder="1" applyAlignment="1" applyProtection="1">
      <alignment horizontal="left" vertical="center" wrapText="1"/>
      <protection locked="0" hidden="1"/>
    </xf>
    <xf numFmtId="0" fontId="28" fillId="8" borderId="1" xfId="0" applyFont="1" applyFill="1" applyBorder="1" applyAlignment="1" applyProtection="1">
      <alignment horizontal="left" vertical="center" wrapText="1"/>
      <protection locked="0" hidden="1"/>
    </xf>
    <xf numFmtId="0" fontId="28" fillId="7" borderId="10" xfId="0" applyFont="1" applyFill="1" applyBorder="1" applyAlignment="1" applyProtection="1">
      <alignment horizontal="left" vertical="center" wrapText="1"/>
      <protection locked="0" hidden="1"/>
    </xf>
    <xf numFmtId="0" fontId="37" fillId="14" borderId="1" xfId="0" applyFont="1" applyFill="1" applyBorder="1" applyAlignment="1" applyProtection="1">
      <alignment horizontal="center" vertical="center" wrapText="1"/>
      <protection locked="0" hidden="1"/>
    </xf>
    <xf numFmtId="0" fontId="18" fillId="14" borderId="1" xfId="0" applyFont="1" applyFill="1" applyBorder="1" applyAlignment="1" applyProtection="1">
      <alignment horizontal="center" vertical="center" wrapText="1"/>
      <protection locked="0" hidden="1"/>
    </xf>
    <xf numFmtId="0" fontId="18" fillId="14" borderId="2" xfId="0" applyFont="1" applyFill="1" applyBorder="1" applyAlignment="1" applyProtection="1">
      <alignment horizontal="center" vertical="center" wrapText="1"/>
      <protection locked="0" hidden="1"/>
    </xf>
    <xf numFmtId="49" fontId="28" fillId="7" borderId="1" xfId="0" applyNumberFormat="1" applyFont="1" applyFill="1" applyBorder="1" applyAlignment="1">
      <alignment horizontal="center" vertical="center" wrapText="1"/>
    </xf>
    <xf numFmtId="0" fontId="27" fillId="7" borderId="1" xfId="0" applyFont="1" applyFill="1" applyBorder="1" applyAlignment="1" applyProtection="1">
      <alignment horizontal="center" vertical="center" wrapText="1"/>
      <protection locked="0" hidden="1"/>
    </xf>
    <xf numFmtId="14" fontId="28" fillId="7" borderId="1" xfId="0" applyNumberFormat="1" applyFont="1" applyFill="1" applyBorder="1" applyAlignment="1" applyProtection="1">
      <alignment horizontal="center" vertical="center" wrapText="1"/>
      <protection locked="0" hidden="1"/>
    </xf>
    <xf numFmtId="14" fontId="28" fillId="7" borderId="1" xfId="0" applyNumberFormat="1"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wrapText="1"/>
      <protection locked="0" hidden="1"/>
    </xf>
    <xf numFmtId="0" fontId="28" fillId="7" borderId="2" xfId="0" applyFont="1" applyFill="1" applyBorder="1" applyAlignment="1" applyProtection="1">
      <alignment horizontal="center" vertical="center" wrapText="1"/>
      <protection locked="0" hidden="1"/>
    </xf>
    <xf numFmtId="9" fontId="28" fillId="7" borderId="1" xfId="2" applyFont="1" applyFill="1" applyBorder="1" applyAlignment="1" applyProtection="1">
      <alignment horizontal="center" vertical="center" wrapText="1"/>
      <protection hidden="1"/>
    </xf>
    <xf numFmtId="9" fontId="27" fillId="7" borderId="1" xfId="2" applyFont="1" applyFill="1" applyBorder="1" applyAlignment="1" applyProtection="1">
      <alignment horizontal="center" vertical="center" wrapText="1"/>
      <protection locked="0" hidden="1"/>
    </xf>
    <xf numFmtId="9" fontId="28" fillId="7" borderId="1" xfId="2" applyFont="1" applyFill="1" applyBorder="1" applyAlignment="1" applyProtection="1">
      <alignment horizontal="center" vertical="center" wrapText="1"/>
      <protection locked="0" hidden="1"/>
    </xf>
    <xf numFmtId="49" fontId="28" fillId="7" borderId="1" xfId="2" applyNumberFormat="1" applyFont="1" applyFill="1" applyBorder="1" applyAlignment="1" applyProtection="1">
      <alignment horizontal="center" vertical="center" wrapText="1"/>
      <protection locked="0" hidden="1"/>
    </xf>
    <xf numFmtId="14" fontId="28" fillId="5" borderId="1" xfId="0" applyNumberFormat="1" applyFont="1" applyFill="1" applyBorder="1" applyAlignment="1" applyProtection="1">
      <alignment horizontal="center" vertical="center" wrapText="1"/>
      <protection locked="0"/>
    </xf>
    <xf numFmtId="49" fontId="28" fillId="5" borderId="1" xfId="0" applyNumberFormat="1" applyFont="1" applyFill="1" applyBorder="1" applyAlignment="1">
      <alignment horizontal="center" vertical="center" wrapText="1"/>
    </xf>
    <xf numFmtId="9" fontId="28" fillId="5" borderId="1" xfId="0" applyNumberFormat="1" applyFont="1" applyFill="1" applyBorder="1" applyAlignment="1" applyProtection="1">
      <alignment horizontal="center" vertical="center" wrapText="1"/>
      <protection hidden="1"/>
    </xf>
    <xf numFmtId="9" fontId="28" fillId="5" borderId="1" xfId="2" applyFont="1" applyFill="1" applyBorder="1" applyAlignment="1" applyProtection="1">
      <alignment horizontal="center" vertical="center" wrapText="1"/>
      <protection hidden="1"/>
    </xf>
    <xf numFmtId="0" fontId="28" fillId="5" borderId="1" xfId="0" applyFont="1" applyFill="1" applyBorder="1" applyAlignment="1" applyProtection="1">
      <alignment horizontal="center" vertical="center" wrapText="1"/>
      <protection locked="0" hidden="1"/>
    </xf>
    <xf numFmtId="0" fontId="28" fillId="5" borderId="2" xfId="0" applyFont="1" applyFill="1" applyBorder="1" applyAlignment="1" applyProtection="1">
      <alignment horizontal="center" vertical="center" wrapText="1"/>
      <protection locked="0" hidden="1"/>
    </xf>
    <xf numFmtId="0" fontId="27" fillId="5" borderId="1" xfId="0" applyFont="1" applyFill="1" applyBorder="1" applyAlignment="1" applyProtection="1">
      <alignment horizontal="center" vertical="center" wrapText="1"/>
      <protection locked="0" hidden="1"/>
    </xf>
    <xf numFmtId="14" fontId="28" fillId="5" borderId="1" xfId="0" applyNumberFormat="1" applyFont="1" applyFill="1" applyBorder="1" applyAlignment="1" applyProtection="1">
      <alignment horizontal="center" vertical="center" wrapText="1"/>
      <protection locked="0" hidden="1"/>
    </xf>
    <xf numFmtId="9" fontId="27" fillId="5" borderId="1" xfId="2" applyFont="1" applyFill="1" applyBorder="1" applyAlignment="1" applyProtection="1">
      <alignment horizontal="center" vertical="center" wrapText="1"/>
      <protection locked="0" hidden="1"/>
    </xf>
    <xf numFmtId="9" fontId="28" fillId="5" borderId="1" xfId="2" applyFont="1" applyFill="1" applyBorder="1" applyAlignment="1" applyProtection="1">
      <alignment horizontal="center" vertical="center" wrapText="1"/>
      <protection locked="0" hidden="1"/>
    </xf>
    <xf numFmtId="49" fontId="28" fillId="5" borderId="1" xfId="2" applyNumberFormat="1" applyFont="1" applyFill="1" applyBorder="1" applyAlignment="1" applyProtection="1">
      <alignment horizontal="center" vertical="center" wrapText="1"/>
      <protection locked="0" hidden="1"/>
    </xf>
    <xf numFmtId="9" fontId="28" fillId="7" borderId="1" xfId="0" applyNumberFormat="1" applyFont="1" applyFill="1" applyBorder="1" applyAlignment="1" applyProtection="1">
      <alignment horizontal="center" vertical="center" wrapText="1"/>
      <protection hidden="1"/>
    </xf>
    <xf numFmtId="9" fontId="28" fillId="5" borderId="1" xfId="2" applyFont="1" applyFill="1" applyBorder="1" applyAlignment="1" applyProtection="1">
      <alignment horizontal="center" vertical="center" wrapText="1"/>
    </xf>
    <xf numFmtId="9" fontId="28" fillId="7" borderId="1" xfId="2" applyFont="1" applyFill="1" applyBorder="1" applyAlignment="1" applyProtection="1">
      <alignment horizontal="center" vertical="center" wrapText="1"/>
    </xf>
    <xf numFmtId="0" fontId="28" fillId="7" borderId="10" xfId="0" applyFont="1" applyFill="1" applyBorder="1" applyAlignment="1" applyProtection="1">
      <alignment horizontal="center" vertical="center" wrapText="1"/>
      <protection locked="0" hidden="1"/>
    </xf>
    <xf numFmtId="0" fontId="28" fillId="7" borderId="11" xfId="0" applyFont="1" applyFill="1" applyBorder="1" applyAlignment="1" applyProtection="1">
      <alignment horizontal="center" vertical="center" wrapText="1"/>
      <protection locked="0" hidden="1"/>
    </xf>
    <xf numFmtId="9" fontId="27" fillId="7" borderId="10" xfId="2" applyFont="1" applyFill="1" applyBorder="1" applyAlignment="1" applyProtection="1">
      <alignment horizontal="center" vertical="center" wrapText="1"/>
      <protection locked="0" hidden="1"/>
    </xf>
    <xf numFmtId="9" fontId="28" fillId="7" borderId="10" xfId="2" applyFont="1" applyFill="1" applyBorder="1" applyAlignment="1" applyProtection="1">
      <alignment horizontal="center" vertical="center" wrapText="1"/>
      <protection locked="0" hidden="1"/>
    </xf>
    <xf numFmtId="49" fontId="28" fillId="7" borderId="10" xfId="2" applyNumberFormat="1" applyFont="1" applyFill="1" applyBorder="1" applyAlignment="1" applyProtection="1">
      <alignment horizontal="center" vertical="center" wrapText="1"/>
      <protection locked="0" hidden="1"/>
    </xf>
    <xf numFmtId="9" fontId="33" fillId="6" borderId="5" xfId="0" applyNumberFormat="1" applyFont="1" applyFill="1" applyBorder="1" applyAlignment="1" applyProtection="1">
      <alignment horizontal="center" vertical="center" wrapText="1"/>
      <protection locked="0" hidden="1"/>
    </xf>
    <xf numFmtId="9" fontId="33" fillId="6" borderId="1" xfId="0" applyNumberFormat="1" applyFont="1" applyFill="1" applyBorder="1" applyAlignment="1" applyProtection="1">
      <alignment horizontal="center" vertical="center" wrapText="1"/>
      <protection locked="0" hidden="1"/>
    </xf>
    <xf numFmtId="0" fontId="28" fillId="8" borderId="5" xfId="0" applyFont="1" applyFill="1" applyBorder="1" applyAlignment="1" applyProtection="1">
      <alignment horizontal="left" vertical="center" wrapText="1"/>
      <protection locked="0" hidden="1"/>
    </xf>
    <xf numFmtId="9" fontId="33" fillId="6" borderId="10" xfId="0" applyNumberFormat="1" applyFont="1" applyFill="1" applyBorder="1" applyAlignment="1" applyProtection="1">
      <alignment horizontal="center" vertical="center" wrapText="1"/>
      <protection locked="0" hidden="1"/>
    </xf>
    <xf numFmtId="14" fontId="28" fillId="8" borderId="5" xfId="0" applyNumberFormat="1" applyFont="1" applyFill="1" applyBorder="1" applyAlignment="1" applyProtection="1">
      <alignment horizontal="center" vertical="center" wrapText="1"/>
      <protection locked="0" hidden="1"/>
    </xf>
    <xf numFmtId="14" fontId="28" fillId="8" borderId="1" xfId="0" applyNumberFormat="1" applyFont="1" applyFill="1" applyBorder="1" applyAlignment="1" applyProtection="1">
      <alignment horizontal="center" vertical="center" wrapText="1"/>
      <protection locked="0" hidden="1"/>
    </xf>
    <xf numFmtId="9" fontId="28" fillId="8" borderId="5" xfId="2" applyFont="1" applyFill="1" applyBorder="1" applyAlignment="1" applyProtection="1">
      <alignment horizontal="center" vertical="center" wrapText="1"/>
      <protection hidden="1"/>
    </xf>
    <xf numFmtId="9" fontId="28" fillId="8" borderId="1" xfId="2" applyFont="1" applyFill="1" applyBorder="1" applyAlignment="1" applyProtection="1">
      <alignment horizontal="center" vertical="center" wrapText="1"/>
      <protection hidden="1"/>
    </xf>
    <xf numFmtId="9" fontId="28" fillId="8" borderId="5" xfId="0" applyNumberFormat="1" applyFont="1" applyFill="1" applyBorder="1" applyAlignment="1" applyProtection="1">
      <alignment horizontal="center" vertical="center" wrapText="1"/>
      <protection hidden="1"/>
    </xf>
    <xf numFmtId="9" fontId="28" fillId="8" borderId="1" xfId="0" applyNumberFormat="1" applyFont="1" applyFill="1" applyBorder="1" applyAlignment="1" applyProtection="1">
      <alignment horizontal="center" vertical="center" wrapText="1"/>
      <protection hidden="1"/>
    </xf>
    <xf numFmtId="0" fontId="28" fillId="8" borderId="5" xfId="0" applyFont="1" applyFill="1" applyBorder="1" applyAlignment="1" applyProtection="1">
      <alignment horizontal="center" vertical="center" wrapText="1"/>
      <protection locked="0" hidden="1"/>
    </xf>
    <xf numFmtId="0" fontId="28" fillId="8" borderId="1" xfId="0" applyFont="1" applyFill="1" applyBorder="1" applyAlignment="1" applyProtection="1">
      <alignment horizontal="center" vertical="center" wrapText="1"/>
      <protection locked="0" hidden="1"/>
    </xf>
    <xf numFmtId="0" fontId="28" fillId="8" borderId="8" xfId="0" applyFont="1" applyFill="1" applyBorder="1" applyAlignment="1" applyProtection="1">
      <alignment horizontal="center" vertical="center" wrapText="1"/>
      <protection locked="0" hidden="1"/>
    </xf>
    <xf numFmtId="0" fontId="28" fillId="8" borderId="2" xfId="0" applyFont="1" applyFill="1" applyBorder="1" applyAlignment="1" applyProtection="1">
      <alignment horizontal="center" vertical="center" wrapText="1"/>
      <protection locked="0" hidden="1"/>
    </xf>
    <xf numFmtId="0" fontId="27" fillId="8" borderId="5" xfId="0" applyFont="1" applyFill="1" applyBorder="1" applyAlignment="1" applyProtection="1">
      <alignment horizontal="center" vertical="center" wrapText="1"/>
      <protection locked="0" hidden="1"/>
    </xf>
    <xf numFmtId="0" fontId="27" fillId="8" borderId="1" xfId="0" applyFont="1" applyFill="1" applyBorder="1" applyAlignment="1" applyProtection="1">
      <alignment horizontal="center" vertical="center" wrapText="1"/>
      <protection locked="0" hidden="1"/>
    </xf>
    <xf numFmtId="9" fontId="27" fillId="8" borderId="5" xfId="2" applyFont="1" applyFill="1" applyBorder="1" applyAlignment="1" applyProtection="1">
      <alignment horizontal="center" vertical="center" wrapText="1"/>
      <protection locked="0" hidden="1"/>
    </xf>
    <xf numFmtId="9" fontId="27" fillId="8" borderId="1" xfId="2" applyFont="1" applyFill="1" applyBorder="1" applyAlignment="1" applyProtection="1">
      <alignment horizontal="center" vertical="center" wrapText="1"/>
      <protection locked="0" hidden="1"/>
    </xf>
    <xf numFmtId="9" fontId="28" fillId="8" borderId="5" xfId="2" applyFont="1" applyFill="1" applyBorder="1" applyAlignment="1" applyProtection="1">
      <alignment horizontal="center" vertical="center" wrapText="1"/>
      <protection locked="0" hidden="1"/>
    </xf>
    <xf numFmtId="9" fontId="28" fillId="8" borderId="1" xfId="2" applyFont="1" applyFill="1" applyBorder="1" applyAlignment="1" applyProtection="1">
      <alignment horizontal="center" vertical="center" wrapText="1"/>
      <protection locked="0" hidden="1"/>
    </xf>
    <xf numFmtId="49" fontId="28" fillId="8" borderId="5" xfId="2" applyNumberFormat="1" applyFont="1" applyFill="1" applyBorder="1" applyAlignment="1" applyProtection="1">
      <alignment horizontal="center" vertical="center" wrapText="1"/>
      <protection locked="0" hidden="1"/>
    </xf>
    <xf numFmtId="49" fontId="28" fillId="8" borderId="1" xfId="2" applyNumberFormat="1" applyFont="1" applyFill="1" applyBorder="1" applyAlignment="1" applyProtection="1">
      <alignment horizontal="center" vertical="center" wrapText="1"/>
      <protection locked="0" hidden="1"/>
    </xf>
    <xf numFmtId="49" fontId="28" fillId="7" borderId="10" xfId="0" applyNumberFormat="1" applyFont="1" applyFill="1" applyBorder="1" applyAlignment="1">
      <alignment horizontal="center" vertical="center" wrapText="1"/>
    </xf>
    <xf numFmtId="0" fontId="27" fillId="7" borderId="10" xfId="0" applyFont="1" applyFill="1" applyBorder="1" applyAlignment="1" applyProtection="1">
      <alignment horizontal="center" vertical="center" wrapText="1"/>
      <protection locked="0" hidden="1"/>
    </xf>
    <xf numFmtId="14" fontId="28" fillId="7" borderId="10" xfId="0" applyNumberFormat="1" applyFont="1" applyFill="1" applyBorder="1" applyAlignment="1" applyProtection="1">
      <alignment horizontal="center" vertical="center" wrapText="1"/>
      <protection locked="0" hidden="1"/>
    </xf>
    <xf numFmtId="14" fontId="28" fillId="7" borderId="10" xfId="0" applyNumberFormat="1" applyFont="1" applyFill="1" applyBorder="1" applyAlignment="1" applyProtection="1">
      <alignment horizontal="center" vertical="center" wrapText="1"/>
      <protection locked="0"/>
    </xf>
    <xf numFmtId="9" fontId="28" fillId="7" borderId="10" xfId="2" applyFont="1" applyFill="1" applyBorder="1" applyAlignment="1" applyProtection="1">
      <alignment horizontal="center" vertical="center" wrapText="1"/>
      <protection hidden="1"/>
    </xf>
    <xf numFmtId="0" fontId="28" fillId="8" borderId="1" xfId="0" applyFont="1" applyFill="1" applyBorder="1" applyAlignment="1">
      <alignment horizontal="left" vertical="center" wrapText="1"/>
    </xf>
    <xf numFmtId="0" fontId="28" fillId="8" borderId="1" xfId="0" applyFont="1" applyFill="1" applyBorder="1" applyAlignment="1" applyProtection="1">
      <alignment horizontal="left" vertical="center" wrapText="1"/>
      <protection locked="0"/>
    </xf>
    <xf numFmtId="0" fontId="27" fillId="8" borderId="1" xfId="0" applyFont="1" applyFill="1" applyBorder="1" applyAlignment="1" applyProtection="1">
      <alignment horizontal="center" vertical="center" wrapText="1"/>
      <protection locked="0"/>
    </xf>
    <xf numFmtId="14" fontId="28" fillId="8" borderId="1" xfId="0" applyNumberFormat="1" applyFont="1" applyFill="1" applyBorder="1" applyAlignment="1" applyProtection="1">
      <alignment horizontal="left" vertical="center" wrapText="1"/>
      <protection locked="0" hidden="1"/>
    </xf>
    <xf numFmtId="14" fontId="27" fillId="8" borderId="1" xfId="0" applyNumberFormat="1" applyFont="1" applyFill="1" applyBorder="1" applyAlignment="1" applyProtection="1">
      <alignment horizontal="center" vertical="center" wrapText="1"/>
      <protection locked="0" hidden="1"/>
    </xf>
    <xf numFmtId="14" fontId="28" fillId="7" borderId="1" xfId="0" applyNumberFormat="1" applyFont="1" applyFill="1" applyBorder="1" applyAlignment="1" applyProtection="1">
      <alignment horizontal="left" vertical="center" wrapText="1"/>
      <protection locked="0" hidden="1"/>
    </xf>
    <xf numFmtId="14" fontId="27" fillId="7" borderId="1" xfId="0" applyNumberFormat="1" applyFont="1" applyFill="1" applyBorder="1" applyAlignment="1" applyProtection="1">
      <alignment horizontal="center" vertical="center" wrapText="1"/>
      <protection locked="0" hidden="1"/>
    </xf>
    <xf numFmtId="49" fontId="27" fillId="8" borderId="1" xfId="2" applyNumberFormat="1" applyFont="1" applyFill="1" applyBorder="1" applyAlignment="1" applyProtection="1">
      <alignment horizontal="center" vertical="center" wrapText="1"/>
      <protection locked="0" hidden="1"/>
    </xf>
    <xf numFmtId="14" fontId="28" fillId="5" borderId="14" xfId="0" applyNumberFormat="1" applyFont="1" applyFill="1" applyBorder="1" applyAlignment="1" applyProtection="1">
      <alignment horizontal="center" vertical="center" wrapText="1"/>
      <protection locked="0" hidden="1"/>
    </xf>
    <xf numFmtId="9" fontId="28" fillId="5" borderId="14" xfId="2" applyFont="1" applyFill="1" applyBorder="1" applyAlignment="1" applyProtection="1">
      <alignment horizontal="center" vertical="center" wrapText="1"/>
      <protection hidden="1"/>
    </xf>
    <xf numFmtId="9" fontId="28" fillId="5" borderId="14" xfId="0" applyNumberFormat="1" applyFont="1" applyFill="1" applyBorder="1" applyAlignment="1" applyProtection="1">
      <alignment horizontal="center" vertical="center" wrapText="1"/>
      <protection hidden="1"/>
    </xf>
    <xf numFmtId="0" fontId="28" fillId="5" borderId="14" xfId="0" applyFont="1" applyFill="1" applyBorder="1" applyAlignment="1" applyProtection="1">
      <alignment horizontal="center" vertical="center" wrapText="1"/>
      <protection locked="0" hidden="1"/>
    </xf>
    <xf numFmtId="0" fontId="28" fillId="5" borderId="15" xfId="0" applyFont="1" applyFill="1" applyBorder="1" applyAlignment="1" applyProtection="1">
      <alignment horizontal="center" vertical="center" wrapText="1"/>
      <protection locked="0" hidden="1"/>
    </xf>
    <xf numFmtId="0" fontId="27" fillId="5" borderId="14" xfId="0" applyFont="1" applyFill="1" applyBorder="1" applyAlignment="1" applyProtection="1">
      <alignment horizontal="center" vertical="center" wrapText="1"/>
      <protection locked="0" hidden="1"/>
    </xf>
    <xf numFmtId="9" fontId="27" fillId="5" borderId="14" xfId="2" applyFont="1" applyFill="1" applyBorder="1" applyAlignment="1" applyProtection="1">
      <alignment horizontal="center" vertical="center" wrapText="1"/>
      <protection locked="0" hidden="1"/>
    </xf>
    <xf numFmtId="9" fontId="28" fillId="5" borderId="14" xfId="2" applyFont="1" applyFill="1" applyBorder="1" applyAlignment="1" applyProtection="1">
      <alignment horizontal="center" vertical="center" wrapText="1"/>
      <protection locked="0" hidden="1"/>
    </xf>
    <xf numFmtId="49" fontId="28" fillId="5" borderId="14" xfId="2" applyNumberFormat="1" applyFont="1" applyFill="1" applyBorder="1" applyAlignment="1" applyProtection="1">
      <alignment horizontal="center" vertical="center" wrapText="1"/>
      <protection locked="0" hidden="1"/>
    </xf>
    <xf numFmtId="14" fontId="28" fillId="5" borderId="10" xfId="0" applyNumberFormat="1" applyFont="1" applyFill="1" applyBorder="1" applyAlignment="1" applyProtection="1">
      <alignment horizontal="center" vertical="center" wrapText="1"/>
      <protection locked="0" hidden="1"/>
    </xf>
    <xf numFmtId="9" fontId="28" fillId="5" borderId="10" xfId="2" applyFont="1" applyFill="1" applyBorder="1" applyAlignment="1" applyProtection="1">
      <alignment horizontal="center" vertical="center" wrapText="1"/>
      <protection hidden="1"/>
    </xf>
    <xf numFmtId="0" fontId="28" fillId="5" borderId="10" xfId="0" applyFont="1" applyFill="1" applyBorder="1" applyAlignment="1" applyProtection="1">
      <alignment horizontal="center" vertical="center" wrapText="1"/>
      <protection locked="0" hidden="1"/>
    </xf>
    <xf numFmtId="0" fontId="28" fillId="5" borderId="11" xfId="0" applyFont="1" applyFill="1" applyBorder="1" applyAlignment="1" applyProtection="1">
      <alignment horizontal="center" vertical="center" wrapText="1"/>
      <protection locked="0" hidden="1"/>
    </xf>
    <xf numFmtId="0" fontId="27" fillId="5" borderId="10" xfId="0" applyFont="1" applyFill="1" applyBorder="1" applyAlignment="1" applyProtection="1">
      <alignment horizontal="center" vertical="center" wrapText="1"/>
      <protection locked="0" hidden="1"/>
    </xf>
    <xf numFmtId="9" fontId="27" fillId="5" borderId="10" xfId="2" applyFont="1" applyFill="1" applyBorder="1" applyAlignment="1" applyProtection="1">
      <alignment horizontal="center" vertical="center" wrapText="1"/>
      <protection locked="0" hidden="1"/>
    </xf>
    <xf numFmtId="9" fontId="28" fillId="5" borderId="10" xfId="2" applyFont="1" applyFill="1" applyBorder="1" applyAlignment="1" applyProtection="1">
      <alignment horizontal="center" vertical="center" wrapText="1"/>
      <protection locked="0" hidden="1"/>
    </xf>
    <xf numFmtId="49" fontId="28" fillId="5" borderId="10" xfId="2" applyNumberFormat="1" applyFont="1" applyFill="1" applyBorder="1" applyAlignment="1" applyProtection="1">
      <alignment horizontal="center" vertical="center" wrapText="1"/>
      <protection locked="0" hidden="1"/>
    </xf>
    <xf numFmtId="9" fontId="28" fillId="7" borderId="5" xfId="2" applyFont="1" applyFill="1" applyBorder="1" applyAlignment="1" applyProtection="1">
      <alignment horizontal="center" vertical="center" wrapText="1"/>
      <protection hidden="1"/>
    </xf>
    <xf numFmtId="0" fontId="27" fillId="7" borderId="5" xfId="0" applyFont="1" applyFill="1" applyBorder="1" applyAlignment="1" applyProtection="1">
      <alignment horizontal="center" vertical="center" wrapText="1"/>
      <protection locked="0" hidden="1"/>
    </xf>
    <xf numFmtId="0" fontId="28" fillId="7" borderId="5" xfId="0" applyFont="1" applyFill="1" applyBorder="1" applyAlignment="1" applyProtection="1">
      <alignment horizontal="center" vertical="center" wrapText="1"/>
      <protection locked="0" hidden="1"/>
    </xf>
    <xf numFmtId="14" fontId="28" fillId="7" borderId="5" xfId="0" applyNumberFormat="1" applyFont="1" applyFill="1" applyBorder="1" applyAlignment="1" applyProtection="1">
      <alignment horizontal="center" vertical="center" wrapText="1"/>
      <protection locked="0" hidden="1"/>
    </xf>
    <xf numFmtId="0" fontId="28" fillId="7" borderId="8" xfId="0" applyFont="1" applyFill="1" applyBorder="1" applyAlignment="1" applyProtection="1">
      <alignment horizontal="center" vertical="center" wrapText="1"/>
      <protection locked="0" hidden="1"/>
    </xf>
    <xf numFmtId="9" fontId="28" fillId="7" borderId="5" xfId="2" applyFont="1" applyFill="1" applyBorder="1" applyAlignment="1" applyProtection="1">
      <alignment horizontal="center" vertical="center" wrapText="1"/>
      <protection locked="0" hidden="1"/>
    </xf>
    <xf numFmtId="49" fontId="28" fillId="7" borderId="5" xfId="2" applyNumberFormat="1" applyFont="1" applyFill="1" applyBorder="1" applyAlignment="1" applyProtection="1">
      <alignment horizontal="justify" vertical="center" wrapText="1"/>
      <protection locked="0" hidden="1"/>
    </xf>
    <xf numFmtId="49" fontId="28" fillId="7" borderId="1" xfId="2" applyNumberFormat="1" applyFont="1" applyFill="1" applyBorder="1" applyAlignment="1" applyProtection="1">
      <alignment horizontal="justify" vertical="center" wrapText="1"/>
      <protection locked="0" hidden="1"/>
    </xf>
    <xf numFmtId="0" fontId="28" fillId="7" borderId="14" xfId="0" applyFont="1" applyFill="1" applyBorder="1" applyAlignment="1" applyProtection="1">
      <alignment horizontal="center" vertical="center" wrapText="1"/>
      <protection locked="0" hidden="1"/>
    </xf>
    <xf numFmtId="0" fontId="28" fillId="7" borderId="15" xfId="0" applyFont="1" applyFill="1" applyBorder="1" applyAlignment="1" applyProtection="1">
      <alignment horizontal="center" vertical="center" wrapText="1"/>
      <protection locked="0" hidden="1"/>
    </xf>
    <xf numFmtId="9" fontId="27" fillId="7" borderId="14" xfId="2" applyFont="1" applyFill="1" applyBorder="1" applyAlignment="1" applyProtection="1">
      <alignment horizontal="center" vertical="center" wrapText="1"/>
      <protection locked="0" hidden="1"/>
    </xf>
    <xf numFmtId="9" fontId="28" fillId="7" borderId="14" xfId="2" applyFont="1" applyFill="1" applyBorder="1" applyAlignment="1" applyProtection="1">
      <alignment horizontal="center" vertical="center" wrapText="1"/>
      <protection locked="0" hidden="1"/>
    </xf>
    <xf numFmtId="49" fontId="28" fillId="7" borderId="14" xfId="2" applyNumberFormat="1" applyFont="1" applyFill="1" applyBorder="1" applyAlignment="1" applyProtection="1">
      <alignment horizontal="center" vertical="center" wrapText="1"/>
      <protection locked="0" hidden="1"/>
    </xf>
    <xf numFmtId="14" fontId="28" fillId="8" borderId="10" xfId="0" applyNumberFormat="1" applyFont="1" applyFill="1" applyBorder="1" applyAlignment="1" applyProtection="1">
      <alignment horizontal="center" vertical="center" wrapText="1"/>
      <protection locked="0" hidden="1"/>
    </xf>
    <xf numFmtId="9" fontId="28" fillId="8" borderId="10" xfId="2" applyFont="1" applyFill="1" applyBorder="1" applyAlignment="1" applyProtection="1">
      <alignment horizontal="center" vertical="center" wrapText="1"/>
      <protection hidden="1"/>
    </xf>
    <xf numFmtId="0" fontId="28" fillId="8" borderId="10" xfId="0" applyFont="1" applyFill="1" applyBorder="1" applyAlignment="1" applyProtection="1">
      <alignment horizontal="center" vertical="center" wrapText="1"/>
      <protection locked="0" hidden="1"/>
    </xf>
    <xf numFmtId="0" fontId="28" fillId="8" borderId="11" xfId="0" applyFont="1" applyFill="1" applyBorder="1" applyAlignment="1" applyProtection="1">
      <alignment horizontal="center" vertical="center" wrapText="1"/>
      <protection locked="0" hidden="1"/>
    </xf>
    <xf numFmtId="0" fontId="27" fillId="8" borderId="10" xfId="0" applyFont="1" applyFill="1" applyBorder="1" applyAlignment="1" applyProtection="1">
      <alignment horizontal="center" vertical="center" wrapText="1"/>
      <protection locked="0" hidden="1"/>
    </xf>
    <xf numFmtId="9" fontId="28" fillId="8" borderId="10" xfId="2" applyFont="1" applyFill="1" applyBorder="1" applyAlignment="1" applyProtection="1">
      <alignment horizontal="center" vertical="center" wrapText="1"/>
      <protection locked="0" hidden="1"/>
    </xf>
    <xf numFmtId="49" fontId="28" fillId="8" borderId="1" xfId="2" applyNumberFormat="1" applyFont="1" applyFill="1" applyBorder="1" applyAlignment="1" applyProtection="1">
      <alignment horizontal="justify" vertical="center" wrapText="1"/>
      <protection locked="0" hidden="1"/>
    </xf>
    <xf numFmtId="49" fontId="28" fillId="8" borderId="10" xfId="2" applyNumberFormat="1" applyFont="1" applyFill="1" applyBorder="1" applyAlignment="1" applyProtection="1">
      <alignment horizontal="justify" vertical="center" wrapText="1"/>
      <protection locked="0" hidden="1"/>
    </xf>
    <xf numFmtId="0" fontId="28" fillId="7" borderId="14" xfId="0" applyFont="1" applyFill="1" applyBorder="1" applyAlignment="1" applyProtection="1">
      <alignment horizontal="left" vertical="center" wrapText="1"/>
      <protection locked="0" hidden="1"/>
    </xf>
    <xf numFmtId="9" fontId="28" fillId="7" borderId="14" xfId="0" applyNumberFormat="1" applyFont="1" applyFill="1" applyBorder="1" applyAlignment="1" applyProtection="1">
      <alignment horizontal="center" vertical="center" wrapText="1"/>
      <protection hidden="1"/>
    </xf>
    <xf numFmtId="9" fontId="28" fillId="7" borderId="14" xfId="2" applyFont="1" applyFill="1" applyBorder="1" applyAlignment="1" applyProtection="1">
      <alignment horizontal="center" vertical="center" wrapText="1"/>
      <protection hidden="1"/>
    </xf>
    <xf numFmtId="0" fontId="27" fillId="7" borderId="14" xfId="0" applyFont="1" applyFill="1" applyBorder="1" applyAlignment="1" applyProtection="1">
      <alignment horizontal="center" vertical="center" wrapText="1"/>
      <protection locked="0" hidden="1"/>
    </xf>
    <xf numFmtId="14" fontId="28" fillId="7" borderId="14" xfId="0" applyNumberFormat="1" applyFont="1" applyFill="1" applyBorder="1" applyAlignment="1" applyProtection="1">
      <alignment horizontal="center" vertical="center" wrapText="1"/>
      <protection locked="0" hidden="1"/>
    </xf>
    <xf numFmtId="0" fontId="28" fillId="5" borderId="1" xfId="0" applyFont="1" applyFill="1" applyBorder="1" applyAlignment="1" applyProtection="1">
      <alignment horizontal="left" vertical="center" wrapText="1"/>
      <protection locked="0" hidden="1"/>
    </xf>
    <xf numFmtId="0" fontId="28" fillId="5" borderId="10" xfId="0" applyFont="1" applyFill="1" applyBorder="1" applyAlignment="1" applyProtection="1">
      <alignment horizontal="left" vertical="center" wrapText="1"/>
      <protection locked="0" hidden="1"/>
    </xf>
    <xf numFmtId="0" fontId="27" fillId="7" borderId="14" xfId="0" applyFont="1" applyFill="1" applyBorder="1" applyAlignment="1" applyProtection="1">
      <alignment horizontal="center" vertical="center" wrapText="1"/>
      <protection locked="0"/>
    </xf>
    <xf numFmtId="0" fontId="27" fillId="7" borderId="1" xfId="0" applyFont="1" applyFill="1" applyBorder="1" applyAlignment="1" applyProtection="1">
      <alignment horizontal="center" vertical="center" wrapText="1"/>
      <protection locked="0"/>
    </xf>
    <xf numFmtId="14" fontId="28" fillId="7" borderId="14" xfId="0" applyNumberFormat="1" applyFont="1" applyFill="1" applyBorder="1" applyAlignment="1" applyProtection="1">
      <alignment horizontal="center" vertical="center" wrapText="1"/>
      <protection locked="0"/>
    </xf>
    <xf numFmtId="49" fontId="28" fillId="8" borderId="1" xfId="0" applyNumberFormat="1" applyFont="1" applyFill="1" applyBorder="1" applyAlignment="1">
      <alignment horizontal="center" vertical="center" wrapText="1"/>
    </xf>
    <xf numFmtId="14" fontId="28" fillId="8" borderId="1" xfId="0" applyNumberFormat="1" applyFont="1" applyFill="1" applyBorder="1" applyAlignment="1" applyProtection="1">
      <alignment horizontal="center" vertical="center" wrapText="1"/>
      <protection locked="0"/>
    </xf>
    <xf numFmtId="9" fontId="28" fillId="7" borderId="10" xfId="0" applyNumberFormat="1" applyFont="1" applyFill="1" applyBorder="1" applyAlignment="1" applyProtection="1">
      <alignment horizontal="center" vertical="center" wrapText="1"/>
      <protection hidden="1"/>
    </xf>
    <xf numFmtId="0" fontId="28" fillId="5" borderId="14" xfId="0"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wrapText="1"/>
      <protection locked="0"/>
    </xf>
    <xf numFmtId="0" fontId="28" fillId="5" borderId="10" xfId="0" applyFont="1" applyFill="1" applyBorder="1" applyAlignment="1" applyProtection="1">
      <alignment horizontal="center" vertical="center" wrapText="1"/>
      <protection locked="0"/>
    </xf>
    <xf numFmtId="0" fontId="28" fillId="5" borderId="15" xfId="0" applyFont="1" applyFill="1" applyBorder="1" applyAlignment="1" applyProtection="1">
      <alignment horizontal="center" vertical="center" wrapText="1"/>
      <protection locked="0"/>
    </xf>
    <xf numFmtId="0" fontId="28" fillId="5" borderId="2" xfId="0" applyFont="1" applyFill="1" applyBorder="1" applyAlignment="1" applyProtection="1">
      <alignment horizontal="center" vertical="center" wrapText="1"/>
      <protection locked="0"/>
    </xf>
    <xf numFmtId="0" fontId="28" fillId="5" borderId="11" xfId="0" applyFont="1" applyFill="1" applyBorder="1" applyAlignment="1" applyProtection="1">
      <alignment horizontal="center" vertical="center" wrapText="1"/>
      <protection locked="0"/>
    </xf>
    <xf numFmtId="0" fontId="28" fillId="5" borderId="14"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protection locked="0"/>
    </xf>
    <xf numFmtId="0" fontId="28" fillId="5" borderId="10" xfId="0" applyFont="1" applyFill="1" applyBorder="1" applyAlignment="1" applyProtection="1">
      <alignment horizontal="center" vertical="center"/>
      <protection locked="0"/>
    </xf>
    <xf numFmtId="9" fontId="28" fillId="7" borderId="5" xfId="2" applyFont="1" applyFill="1" applyBorder="1" applyAlignment="1">
      <alignment horizontal="center" vertical="center"/>
    </xf>
    <xf numFmtId="9" fontId="28" fillId="7" borderId="1" xfId="2" applyFont="1" applyFill="1" applyBorder="1" applyAlignment="1">
      <alignment horizontal="center" vertical="center"/>
    </xf>
    <xf numFmtId="0" fontId="28" fillId="7" borderId="8" xfId="0" applyFont="1" applyFill="1" applyBorder="1" applyAlignment="1" applyProtection="1">
      <alignment horizontal="center" vertical="center" wrapText="1"/>
      <protection locked="0"/>
    </xf>
    <xf numFmtId="0" fontId="28" fillId="7" borderId="2" xfId="0" applyFont="1" applyFill="1" applyBorder="1" applyAlignment="1" applyProtection="1">
      <alignment horizontal="center" vertical="center" wrapText="1"/>
      <protection locked="0"/>
    </xf>
    <xf numFmtId="0" fontId="27" fillId="7" borderId="5" xfId="0" applyFont="1" applyFill="1" applyBorder="1" applyAlignment="1" applyProtection="1">
      <alignment horizontal="center" vertical="center" wrapText="1"/>
      <protection locked="0"/>
    </xf>
    <xf numFmtId="14" fontId="28" fillId="7" borderId="5" xfId="0" applyNumberFormat="1" applyFont="1" applyFill="1" applyBorder="1" applyAlignment="1" applyProtection="1">
      <alignment horizontal="center" vertical="center" wrapText="1"/>
      <protection locked="0"/>
    </xf>
    <xf numFmtId="49" fontId="28" fillId="7" borderId="5" xfId="2" applyNumberFormat="1" applyFont="1" applyFill="1" applyBorder="1" applyAlignment="1" applyProtection="1">
      <alignment horizontal="center" vertical="center" wrapText="1"/>
      <protection locked="0"/>
    </xf>
    <xf numFmtId="49" fontId="28" fillId="7" borderId="1" xfId="2" applyNumberFormat="1" applyFont="1" applyFill="1" applyBorder="1" applyAlignment="1" applyProtection="1">
      <alignment horizontal="center" vertical="center" wrapText="1"/>
      <protection locked="0"/>
    </xf>
    <xf numFmtId="0" fontId="28" fillId="7" borderId="5" xfId="0" applyFont="1" applyFill="1" applyBorder="1" applyAlignment="1" applyProtection="1">
      <alignment horizontal="center" vertical="center"/>
      <protection locked="0"/>
    </xf>
    <xf numFmtId="0" fontId="28" fillId="7" borderId="1" xfId="0" applyFont="1" applyFill="1" applyBorder="1" applyAlignment="1" applyProtection="1">
      <alignment horizontal="center" vertical="center"/>
      <protection locked="0"/>
    </xf>
    <xf numFmtId="0" fontId="28" fillId="7" borderId="5" xfId="0"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wrapText="1"/>
      <protection locked="0"/>
    </xf>
    <xf numFmtId="9" fontId="28" fillId="7" borderId="5" xfId="2" applyFont="1" applyFill="1" applyBorder="1" applyAlignment="1" applyProtection="1">
      <alignment horizontal="center" vertical="center" wrapText="1"/>
      <protection locked="0"/>
    </xf>
    <xf numFmtId="9" fontId="28" fillId="7" borderId="1" xfId="2" applyFont="1" applyFill="1" applyBorder="1" applyAlignment="1" applyProtection="1">
      <alignment horizontal="center" vertical="center" wrapText="1"/>
      <protection locked="0"/>
    </xf>
    <xf numFmtId="0" fontId="28" fillId="8" borderId="1" xfId="0" applyFont="1" applyFill="1" applyBorder="1" applyAlignment="1" applyProtection="1">
      <alignment horizontal="center" vertical="center" wrapText="1"/>
      <protection locked="0"/>
    </xf>
    <xf numFmtId="9" fontId="28" fillId="8" borderId="1" xfId="2" applyFont="1" applyFill="1" applyBorder="1" applyAlignment="1" applyProtection="1">
      <alignment horizontal="center" vertical="center" wrapText="1"/>
      <protection locked="0"/>
    </xf>
    <xf numFmtId="49" fontId="28" fillId="8" borderId="1" xfId="2" applyNumberFormat="1" applyFont="1" applyFill="1" applyBorder="1" applyAlignment="1" applyProtection="1">
      <alignment horizontal="center" vertical="center" wrapText="1"/>
      <protection locked="0"/>
    </xf>
    <xf numFmtId="0" fontId="28" fillId="8" borderId="2" xfId="0" applyFont="1" applyFill="1" applyBorder="1" applyAlignment="1" applyProtection="1">
      <alignment horizontal="center" vertical="center" wrapText="1"/>
      <protection locked="0"/>
    </xf>
    <xf numFmtId="9" fontId="28" fillId="8" borderId="1" xfId="2" applyFont="1" applyFill="1" applyBorder="1" applyAlignment="1">
      <alignment horizontal="center" vertical="center"/>
    </xf>
    <xf numFmtId="0" fontId="28" fillId="8" borderId="1" xfId="0" applyFont="1" applyFill="1" applyBorder="1" applyAlignment="1" applyProtection="1">
      <alignment horizontal="center" vertical="center"/>
      <protection locked="0"/>
    </xf>
    <xf numFmtId="14" fontId="28" fillId="7" borderId="1" xfId="0" applyNumberFormat="1" applyFont="1" applyFill="1" applyBorder="1" applyAlignment="1" applyProtection="1">
      <alignment horizontal="center" vertical="center"/>
      <protection locked="0"/>
    </xf>
    <xf numFmtId="14" fontId="28" fillId="8" borderId="1" xfId="0" applyNumberFormat="1" applyFont="1" applyFill="1" applyBorder="1" applyAlignment="1" applyProtection="1">
      <alignment horizontal="center" vertical="center"/>
      <protection locked="0"/>
    </xf>
    <xf numFmtId="0" fontId="28" fillId="8" borderId="2" xfId="0" applyFont="1" applyFill="1" applyBorder="1" applyAlignment="1" applyProtection="1">
      <alignment horizontal="center" vertical="center"/>
      <protection locked="0"/>
    </xf>
    <xf numFmtId="0" fontId="28" fillId="7" borderId="2" xfId="0" applyFont="1" applyFill="1" applyBorder="1" applyAlignment="1" applyProtection="1">
      <alignment horizontal="center" vertical="center"/>
      <protection locked="0"/>
    </xf>
    <xf numFmtId="0" fontId="28" fillId="7" borderId="10" xfId="0" applyFont="1" applyFill="1" applyBorder="1" applyAlignment="1" applyProtection="1">
      <alignment horizontal="center" vertical="center"/>
      <protection locked="0"/>
    </xf>
    <xf numFmtId="0" fontId="28" fillId="7" borderId="10" xfId="0" applyFont="1" applyFill="1" applyBorder="1" applyAlignment="1" applyProtection="1">
      <alignment horizontal="center" vertical="center" wrapText="1"/>
      <protection locked="0"/>
    </xf>
    <xf numFmtId="0" fontId="28" fillId="7" borderId="11" xfId="0" applyFont="1" applyFill="1" applyBorder="1" applyAlignment="1" applyProtection="1">
      <alignment horizontal="center" vertical="center" wrapText="1"/>
      <protection locked="0"/>
    </xf>
    <xf numFmtId="0" fontId="27" fillId="7" borderId="10" xfId="0" applyFont="1" applyFill="1" applyBorder="1" applyAlignment="1" applyProtection="1">
      <alignment horizontal="center" vertical="center" wrapText="1"/>
      <protection locked="0"/>
    </xf>
    <xf numFmtId="9" fontId="28" fillId="7" borderId="10" xfId="2" applyFont="1" applyFill="1" applyBorder="1" applyAlignment="1" applyProtection="1">
      <alignment horizontal="center" vertical="center" wrapText="1"/>
      <protection locked="0"/>
    </xf>
    <xf numFmtId="49" fontId="28" fillId="7" borderId="10" xfId="2"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wrapText="1"/>
      <protection hidden="1"/>
    </xf>
    <xf numFmtId="0" fontId="28" fillId="7" borderId="1" xfId="0" applyFont="1" applyFill="1" applyBorder="1" applyAlignment="1" applyProtection="1">
      <alignment horizontal="center" vertical="center" wrapText="1"/>
      <protection hidden="1"/>
    </xf>
    <xf numFmtId="0" fontId="28" fillId="7" borderId="10" xfId="0" applyFont="1" applyFill="1" applyBorder="1" applyAlignment="1" applyProtection="1">
      <alignment horizontal="center" vertical="center" wrapText="1"/>
      <protection hidden="1"/>
    </xf>
    <xf numFmtId="0" fontId="27" fillId="5" borderId="14" xfId="0"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wrapText="1"/>
      <protection locked="0"/>
    </xf>
    <xf numFmtId="9" fontId="28" fillId="5" borderId="14" xfId="2" applyFont="1" applyFill="1" applyBorder="1" applyAlignment="1" applyProtection="1">
      <alignment horizontal="center" vertical="center" wrapText="1"/>
      <protection locked="0"/>
    </xf>
    <xf numFmtId="9" fontId="28" fillId="5" borderId="1" xfId="2" applyFont="1" applyFill="1" applyBorder="1" applyAlignment="1" applyProtection="1">
      <alignment horizontal="center" vertical="center" wrapText="1"/>
      <protection locked="0"/>
    </xf>
    <xf numFmtId="49" fontId="28" fillId="5" borderId="14" xfId="2" applyNumberFormat="1" applyFont="1" applyFill="1" applyBorder="1" applyAlignment="1" applyProtection="1">
      <alignment horizontal="center" vertical="center" wrapText="1"/>
      <protection locked="0"/>
    </xf>
    <xf numFmtId="49" fontId="28" fillId="5" borderId="1" xfId="2" applyNumberFormat="1" applyFont="1" applyFill="1" applyBorder="1" applyAlignment="1" applyProtection="1">
      <alignment horizontal="center" vertical="center" wrapText="1"/>
      <protection locked="0"/>
    </xf>
    <xf numFmtId="165" fontId="28" fillId="7" borderId="1" xfId="0" applyNumberFormat="1" applyFont="1" applyFill="1" applyBorder="1" applyAlignment="1" applyProtection="1">
      <alignment horizontal="center" vertical="center" wrapText="1"/>
      <protection locked="0"/>
    </xf>
    <xf numFmtId="165" fontId="28" fillId="5" borderId="1" xfId="0" applyNumberFormat="1" applyFont="1" applyFill="1" applyBorder="1" applyAlignment="1" applyProtection="1">
      <alignment horizontal="center" vertical="center" wrapText="1"/>
      <protection locked="0"/>
    </xf>
    <xf numFmtId="14" fontId="28" fillId="5" borderId="10" xfId="0" applyNumberFormat="1" applyFont="1" applyFill="1" applyBorder="1" applyAlignment="1" applyProtection="1">
      <alignment horizontal="center" vertical="center" wrapText="1"/>
      <protection locked="0"/>
    </xf>
    <xf numFmtId="9" fontId="28" fillId="5" borderId="10" xfId="0" applyNumberFormat="1" applyFont="1" applyFill="1" applyBorder="1" applyAlignment="1" applyProtection="1">
      <alignment horizontal="center" vertical="center" wrapText="1"/>
      <protection hidden="1"/>
    </xf>
    <xf numFmtId="165" fontId="28" fillId="5" borderId="10" xfId="0" applyNumberFormat="1" applyFont="1" applyFill="1" applyBorder="1" applyAlignment="1" applyProtection="1">
      <alignment horizontal="center" vertical="center" wrapText="1"/>
      <protection locked="0"/>
    </xf>
    <xf numFmtId="0" fontId="27" fillId="5" borderId="10" xfId="0" applyFont="1" applyFill="1" applyBorder="1" applyAlignment="1" applyProtection="1">
      <alignment horizontal="center" vertical="center" wrapText="1"/>
      <protection locked="0"/>
    </xf>
    <xf numFmtId="9" fontId="28" fillId="5" borderId="10" xfId="2" applyFont="1" applyFill="1" applyBorder="1" applyAlignment="1" applyProtection="1">
      <alignment horizontal="center" vertical="center" wrapText="1"/>
      <protection locked="0"/>
    </xf>
    <xf numFmtId="49" fontId="28" fillId="5" borderId="10" xfId="2" applyNumberFormat="1" applyFont="1" applyFill="1" applyBorder="1" applyAlignment="1" applyProtection="1">
      <alignment horizontal="center" vertical="center" wrapText="1"/>
      <protection locked="0"/>
    </xf>
    <xf numFmtId="0" fontId="28" fillId="7" borderId="5" xfId="0" applyFont="1" applyFill="1" applyBorder="1" applyAlignment="1">
      <alignment horizontal="center" vertical="center"/>
    </xf>
    <xf numFmtId="0" fontId="28" fillId="7" borderId="1" xfId="0" applyFont="1" applyFill="1" applyBorder="1" applyAlignment="1">
      <alignment horizontal="center" vertical="center"/>
    </xf>
    <xf numFmtId="0" fontId="28" fillId="8" borderId="1" xfId="0" applyFont="1" applyFill="1" applyBorder="1" applyAlignment="1">
      <alignment horizontal="center" vertical="center"/>
    </xf>
    <xf numFmtId="9" fontId="28" fillId="8" borderId="1" xfId="0" applyNumberFormat="1" applyFont="1" applyFill="1" applyBorder="1" applyAlignment="1">
      <alignment horizontal="center" vertical="center"/>
    </xf>
    <xf numFmtId="9" fontId="28" fillId="7" borderId="1" xfId="0" applyNumberFormat="1" applyFont="1" applyFill="1" applyBorder="1" applyAlignment="1">
      <alignment horizontal="center" vertical="center"/>
    </xf>
    <xf numFmtId="9" fontId="28" fillId="7" borderId="1" xfId="2" applyFont="1" applyFill="1" applyBorder="1" applyAlignment="1" applyProtection="1">
      <alignment horizontal="center" vertical="center"/>
    </xf>
    <xf numFmtId="9" fontId="28" fillId="8" borderId="1" xfId="2" applyFont="1" applyFill="1" applyBorder="1" applyAlignment="1" applyProtection="1">
      <alignment horizontal="center" vertical="center"/>
    </xf>
    <xf numFmtId="14" fontId="28" fillId="7" borderId="1" xfId="0" applyNumberFormat="1" applyFont="1" applyFill="1" applyBorder="1" applyAlignment="1" applyProtection="1">
      <alignment horizontal="center" vertical="center"/>
      <protection locked="0" hidden="1"/>
    </xf>
    <xf numFmtId="9" fontId="28" fillId="8" borderId="10" xfId="2" applyFont="1" applyFill="1" applyBorder="1" applyAlignment="1" applyProtection="1">
      <alignment horizontal="center" vertical="center"/>
    </xf>
    <xf numFmtId="0" fontId="28" fillId="8" borderId="10" xfId="0" applyFont="1" applyFill="1" applyBorder="1" applyAlignment="1" applyProtection="1">
      <alignment horizontal="center" vertical="center" wrapText="1"/>
      <protection locked="0"/>
    </xf>
    <xf numFmtId="0" fontId="28" fillId="8" borderId="10" xfId="0" applyFont="1" applyFill="1" applyBorder="1" applyAlignment="1" applyProtection="1">
      <alignment horizontal="center" vertical="center"/>
      <protection locked="0"/>
    </xf>
    <xf numFmtId="0" fontId="28" fillId="8" borderId="11" xfId="0" applyFont="1" applyFill="1" applyBorder="1" applyAlignment="1" applyProtection="1">
      <alignment horizontal="center" vertical="center"/>
      <protection locked="0"/>
    </xf>
    <xf numFmtId="0" fontId="27" fillId="8" borderId="10" xfId="0" applyFont="1" applyFill="1" applyBorder="1" applyAlignment="1" applyProtection="1">
      <alignment horizontal="center" vertical="center" wrapText="1"/>
      <protection locked="0"/>
    </xf>
    <xf numFmtId="9" fontId="28" fillId="8" borderId="10" xfId="2" applyFont="1" applyFill="1" applyBorder="1" applyAlignment="1" applyProtection="1">
      <alignment horizontal="center" vertical="center" wrapText="1"/>
      <protection locked="0"/>
    </xf>
    <xf numFmtId="49" fontId="28" fillId="8" borderId="10" xfId="2" applyNumberFormat="1" applyFont="1" applyFill="1" applyBorder="1" applyAlignment="1" applyProtection="1">
      <alignment horizontal="center" vertical="center" wrapText="1"/>
      <protection locked="0"/>
    </xf>
    <xf numFmtId="9" fontId="28" fillId="7" borderId="14" xfId="2" applyFont="1" applyFill="1" applyBorder="1" applyAlignment="1" applyProtection="1">
      <alignment horizontal="center" vertical="center"/>
    </xf>
    <xf numFmtId="0" fontId="28" fillId="7" borderId="14" xfId="0" applyFont="1" applyFill="1" applyBorder="1" applyAlignment="1" applyProtection="1">
      <alignment horizontal="center" vertical="center"/>
      <protection locked="0"/>
    </xf>
    <xf numFmtId="0" fontId="28" fillId="7" borderId="15" xfId="0" applyFont="1" applyFill="1" applyBorder="1" applyAlignment="1" applyProtection="1">
      <alignment horizontal="center" vertical="center"/>
      <protection locked="0"/>
    </xf>
    <xf numFmtId="0" fontId="28" fillId="7" borderId="14" xfId="0" applyFont="1" applyFill="1" applyBorder="1" applyAlignment="1" applyProtection="1">
      <alignment horizontal="center" vertical="center" wrapText="1"/>
      <protection locked="0"/>
    </xf>
    <xf numFmtId="9" fontId="28" fillId="7" borderId="14" xfId="2" applyFont="1" applyFill="1" applyBorder="1" applyAlignment="1" applyProtection="1">
      <alignment horizontal="center" vertical="center" wrapText="1"/>
      <protection locked="0"/>
    </xf>
    <xf numFmtId="49" fontId="28" fillId="7" borderId="14" xfId="2" applyNumberFormat="1" applyFont="1" applyFill="1" applyBorder="1" applyAlignment="1" applyProtection="1">
      <alignment horizontal="center" vertical="center" wrapText="1"/>
      <protection locked="0"/>
    </xf>
    <xf numFmtId="9" fontId="28" fillId="5" borderId="1" xfId="2" applyFont="1" applyFill="1" applyBorder="1" applyAlignment="1" applyProtection="1">
      <alignment horizontal="center" vertical="center"/>
    </xf>
    <xf numFmtId="0" fontId="28" fillId="5" borderId="2" xfId="0" applyFont="1" applyFill="1" applyBorder="1" applyAlignment="1" applyProtection="1">
      <alignment horizontal="center" vertical="center"/>
      <protection locked="0"/>
    </xf>
    <xf numFmtId="9" fontId="28" fillId="8" borderId="5" xfId="2" applyFont="1" applyFill="1" applyBorder="1" applyAlignment="1" applyProtection="1">
      <alignment horizontal="center" vertical="center"/>
    </xf>
    <xf numFmtId="0" fontId="28" fillId="8" borderId="5" xfId="0" applyFont="1" applyFill="1" applyBorder="1" applyAlignment="1" applyProtection="1">
      <alignment horizontal="center" vertical="center" wrapText="1"/>
      <protection locked="0"/>
    </xf>
    <xf numFmtId="14" fontId="28" fillId="8" borderId="5" xfId="0" applyNumberFormat="1" applyFont="1" applyFill="1" applyBorder="1" applyAlignment="1" applyProtection="1">
      <alignment horizontal="center" vertical="center" wrapText="1"/>
      <protection locked="0"/>
    </xf>
    <xf numFmtId="0" fontId="28" fillId="8" borderId="5" xfId="0" applyFont="1" applyFill="1" applyBorder="1" applyAlignment="1" applyProtection="1">
      <alignment horizontal="center" vertical="center"/>
      <protection locked="0"/>
    </xf>
    <xf numFmtId="0" fontId="28" fillId="8" borderId="8" xfId="0" applyFont="1" applyFill="1" applyBorder="1" applyAlignment="1" applyProtection="1">
      <alignment horizontal="center" vertical="center"/>
      <protection locked="0"/>
    </xf>
    <xf numFmtId="0" fontId="27" fillId="8" borderId="5" xfId="0" applyFont="1" applyFill="1" applyBorder="1" applyAlignment="1" applyProtection="1">
      <alignment horizontal="center" vertical="center" wrapText="1"/>
      <protection locked="0"/>
    </xf>
    <xf numFmtId="9" fontId="28" fillId="8" borderId="5" xfId="2" applyFont="1" applyFill="1" applyBorder="1" applyAlignment="1" applyProtection="1">
      <alignment horizontal="center" vertical="center" wrapText="1"/>
      <protection locked="0"/>
    </xf>
    <xf numFmtId="49" fontId="28" fillId="8" borderId="5" xfId="2" applyNumberFormat="1" applyFont="1" applyFill="1" applyBorder="1" applyAlignment="1" applyProtection="1">
      <alignment horizontal="center" vertical="center" wrapText="1"/>
      <protection locked="0"/>
    </xf>
    <xf numFmtId="0" fontId="28" fillId="8" borderId="11" xfId="0" applyFont="1" applyFill="1" applyBorder="1" applyAlignment="1" applyProtection="1">
      <alignment horizontal="center" vertical="center" wrapText="1"/>
      <protection locked="0"/>
    </xf>
    <xf numFmtId="166" fontId="28" fillId="7" borderId="14" xfId="0" applyNumberFormat="1" applyFont="1" applyFill="1" applyBorder="1" applyAlignment="1" applyProtection="1">
      <alignment horizontal="center" vertical="center" wrapText="1"/>
      <protection locked="0"/>
    </xf>
    <xf numFmtId="166" fontId="28" fillId="7" borderId="1" xfId="0" applyNumberFormat="1" applyFont="1" applyFill="1" applyBorder="1" applyAlignment="1" applyProtection="1">
      <alignment horizontal="center" vertical="center" wrapText="1"/>
      <protection locked="0"/>
    </xf>
    <xf numFmtId="0" fontId="28" fillId="7" borderId="15" xfId="0" applyFont="1" applyFill="1" applyBorder="1" applyAlignment="1" applyProtection="1">
      <alignment horizontal="center" vertical="center" wrapText="1"/>
      <protection locked="0"/>
    </xf>
    <xf numFmtId="166" fontId="28" fillId="5" borderId="1" xfId="0" applyNumberFormat="1" applyFont="1" applyFill="1" applyBorder="1" applyAlignment="1" applyProtection="1">
      <alignment horizontal="center" vertical="center" wrapText="1"/>
      <protection locked="0" hidden="1"/>
    </xf>
    <xf numFmtId="9" fontId="28" fillId="7" borderId="10" xfId="2" applyFont="1" applyFill="1" applyBorder="1" applyAlignment="1" applyProtection="1">
      <alignment horizontal="center" vertical="center"/>
    </xf>
    <xf numFmtId="166" fontId="28" fillId="7" borderId="1" xfId="0" applyNumberFormat="1" applyFont="1" applyFill="1" applyBorder="1" applyAlignment="1" applyProtection="1">
      <alignment horizontal="center" vertical="center" wrapText="1"/>
      <protection locked="0" hidden="1"/>
    </xf>
    <xf numFmtId="166" fontId="28" fillId="7" borderId="10" xfId="0" applyNumberFormat="1" applyFont="1" applyFill="1" applyBorder="1" applyAlignment="1" applyProtection="1">
      <alignment horizontal="center" vertical="center" wrapText="1"/>
      <protection locked="0" hidden="1"/>
    </xf>
    <xf numFmtId="9" fontId="28" fillId="8" borderId="14" xfId="2" applyFont="1" applyFill="1" applyBorder="1" applyAlignment="1" applyProtection="1">
      <alignment horizontal="center" vertical="center"/>
    </xf>
    <xf numFmtId="14" fontId="28" fillId="8" borderId="14" xfId="0" applyNumberFormat="1" applyFont="1" applyFill="1" applyBorder="1" applyAlignment="1" applyProtection="1">
      <alignment horizontal="center" vertical="center" wrapText="1"/>
      <protection locked="0" hidden="1"/>
    </xf>
    <xf numFmtId="14" fontId="28" fillId="8" borderId="14" xfId="0" applyNumberFormat="1" applyFont="1" applyFill="1" applyBorder="1" applyAlignment="1" applyProtection="1">
      <alignment horizontal="center" vertical="center" wrapText="1"/>
      <protection locked="0"/>
    </xf>
    <xf numFmtId="0" fontId="28" fillId="8" borderId="14" xfId="0" applyFont="1" applyFill="1" applyBorder="1" applyAlignment="1" applyProtection="1">
      <alignment horizontal="center" vertical="center"/>
      <protection locked="0"/>
    </xf>
    <xf numFmtId="0" fontId="28" fillId="8" borderId="14" xfId="0" applyFont="1" applyFill="1" applyBorder="1" applyAlignment="1" applyProtection="1">
      <alignment horizontal="center" vertical="center" wrapText="1"/>
      <protection locked="0"/>
    </xf>
    <xf numFmtId="0" fontId="28" fillId="8" borderId="15" xfId="0" applyFont="1" applyFill="1" applyBorder="1" applyAlignment="1" applyProtection="1">
      <alignment horizontal="center" vertical="center" wrapText="1"/>
      <protection locked="0"/>
    </xf>
    <xf numFmtId="0" fontId="27" fillId="8" borderId="14" xfId="0" applyFont="1" applyFill="1" applyBorder="1" applyAlignment="1" applyProtection="1">
      <alignment horizontal="center" vertical="center" wrapText="1"/>
      <protection locked="0" hidden="1"/>
    </xf>
    <xf numFmtId="0" fontId="27" fillId="8" borderId="14" xfId="0" applyFont="1" applyFill="1" applyBorder="1" applyAlignment="1" applyProtection="1">
      <alignment horizontal="center" vertical="center" wrapText="1"/>
      <protection locked="0"/>
    </xf>
    <xf numFmtId="9" fontId="28" fillId="8" borderId="14" xfId="2" applyFont="1" applyFill="1" applyBorder="1" applyAlignment="1" applyProtection="1">
      <alignment horizontal="center" vertical="center" wrapText="1"/>
      <protection locked="0"/>
    </xf>
    <xf numFmtId="49" fontId="28" fillId="8" borderId="14" xfId="2" applyNumberFormat="1" applyFont="1" applyFill="1" applyBorder="1" applyAlignment="1" applyProtection="1">
      <alignment horizontal="center" vertical="center" wrapText="1"/>
      <protection locked="0"/>
    </xf>
    <xf numFmtId="14" fontId="28" fillId="5" borderId="14" xfId="0" applyNumberFormat="1" applyFont="1" applyFill="1" applyBorder="1" applyAlignment="1" applyProtection="1">
      <alignment horizontal="center" vertical="center" wrapText="1"/>
      <protection locked="0"/>
    </xf>
    <xf numFmtId="9" fontId="28" fillId="5" borderId="14" xfId="2" applyFont="1" applyFill="1" applyBorder="1" applyAlignment="1" applyProtection="1">
      <alignment horizontal="center" vertical="center"/>
    </xf>
    <xf numFmtId="0" fontId="28" fillId="8" borderId="14" xfId="0" applyFont="1" applyFill="1" applyBorder="1" applyAlignment="1" applyProtection="1">
      <alignment horizontal="center" vertical="center" wrapText="1"/>
      <protection locked="0" hidden="1"/>
    </xf>
    <xf numFmtId="14" fontId="28" fillId="8" borderId="10" xfId="0" applyNumberFormat="1" applyFont="1" applyFill="1" applyBorder="1" applyAlignment="1" applyProtection="1">
      <alignment horizontal="center" vertical="center" wrapText="1"/>
      <protection locked="0"/>
    </xf>
    <xf numFmtId="9" fontId="28" fillId="5" borderId="1" xfId="2" applyFont="1" applyFill="1" applyBorder="1" applyAlignment="1">
      <alignment horizontal="center" vertical="center"/>
    </xf>
    <xf numFmtId="14" fontId="28" fillId="5" borderId="1" xfId="0" applyNumberFormat="1" applyFont="1" applyFill="1" applyBorder="1" applyAlignment="1" applyProtection="1">
      <alignment horizontal="center" vertical="center"/>
      <protection locked="0"/>
    </xf>
    <xf numFmtId="9" fontId="28" fillId="7" borderId="10" xfId="2" applyFont="1" applyFill="1" applyBorder="1" applyAlignment="1">
      <alignment horizontal="center" vertical="center"/>
    </xf>
    <xf numFmtId="14" fontId="28" fillId="7" borderId="10" xfId="0" applyNumberFormat="1" applyFont="1" applyFill="1" applyBorder="1" applyAlignment="1" applyProtection="1">
      <alignment horizontal="center" vertical="center"/>
      <protection locked="0"/>
    </xf>
    <xf numFmtId="9" fontId="28" fillId="8" borderId="14" xfId="2" applyFont="1" applyFill="1" applyBorder="1" applyAlignment="1" applyProtection="1">
      <alignment horizontal="center" vertical="center" wrapText="1"/>
      <protection hidden="1"/>
    </xf>
    <xf numFmtId="9" fontId="28" fillId="8" borderId="14" xfId="0" applyNumberFormat="1" applyFont="1" applyFill="1" applyBorder="1" applyAlignment="1" applyProtection="1">
      <alignment horizontal="center" vertical="center" wrapText="1"/>
      <protection hidden="1"/>
    </xf>
    <xf numFmtId="0" fontId="28" fillId="8" borderId="15" xfId="0" applyFont="1" applyFill="1" applyBorder="1" applyAlignment="1" applyProtection="1">
      <alignment horizontal="center" vertical="center" wrapText="1"/>
      <protection locked="0" hidden="1"/>
    </xf>
    <xf numFmtId="9" fontId="27" fillId="8" borderId="14" xfId="2" applyFont="1" applyFill="1" applyBorder="1" applyAlignment="1" applyProtection="1">
      <alignment horizontal="center" vertical="center" wrapText="1"/>
      <protection locked="0" hidden="1"/>
    </xf>
    <xf numFmtId="49" fontId="28" fillId="8" borderId="1" xfId="2" applyNumberFormat="1" applyFont="1" applyFill="1" applyBorder="1" applyAlignment="1" applyProtection="1">
      <alignment horizontal="center" vertical="center"/>
      <protection locked="0"/>
    </xf>
    <xf numFmtId="49" fontId="28" fillId="7" borderId="1" xfId="2" applyNumberFormat="1" applyFont="1" applyFill="1" applyBorder="1" applyAlignment="1" applyProtection="1">
      <alignment horizontal="center" vertical="center"/>
      <protection locked="0"/>
    </xf>
    <xf numFmtId="0" fontId="26" fillId="0" borderId="0" xfId="0" applyFont="1" applyAlignment="1">
      <alignment horizontal="center" vertical="center" wrapText="1"/>
    </xf>
    <xf numFmtId="0" fontId="24" fillId="7" borderId="5" xfId="0" applyFont="1" applyFill="1" applyBorder="1" applyAlignment="1">
      <alignment horizontal="center" vertical="center"/>
    </xf>
    <xf numFmtId="0" fontId="24" fillId="7" borderId="1" xfId="0" applyFont="1" applyFill="1" applyBorder="1" applyAlignment="1">
      <alignment horizontal="center" vertical="center"/>
    </xf>
    <xf numFmtId="0" fontId="15" fillId="13" borderId="1" xfId="0" applyFont="1" applyFill="1" applyBorder="1" applyAlignment="1">
      <alignment horizontal="center" vertical="center" wrapText="1"/>
    </xf>
    <xf numFmtId="0" fontId="17" fillId="12" borderId="1" xfId="0" applyFont="1" applyFill="1" applyBorder="1" applyAlignment="1" applyProtection="1">
      <alignment horizontal="center" vertical="center" wrapText="1"/>
      <protection locked="0" hidden="1"/>
    </xf>
    <xf numFmtId="0" fontId="18" fillId="12" borderId="1" xfId="0" applyFont="1" applyFill="1" applyBorder="1" applyAlignment="1" applyProtection="1">
      <alignment horizontal="center" vertical="center" wrapText="1"/>
      <protection locked="0" hidden="1"/>
    </xf>
    <xf numFmtId="0" fontId="18" fillId="2" borderId="1" xfId="0" applyFont="1" applyFill="1" applyBorder="1" applyAlignment="1" applyProtection="1">
      <alignment horizontal="center" vertical="center" wrapText="1"/>
      <protection locked="0" hidden="1"/>
    </xf>
    <xf numFmtId="9" fontId="28" fillId="5" borderId="5"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28" fillId="5" borderId="5"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14" fontId="28" fillId="5" borderId="5" xfId="0" applyNumberFormat="1" applyFont="1" applyFill="1" applyBorder="1" applyAlignment="1" applyProtection="1">
      <alignment horizontal="center" vertical="center"/>
      <protection locked="0"/>
    </xf>
    <xf numFmtId="14" fontId="7" fillId="5" borderId="1" xfId="0" applyNumberFormat="1" applyFont="1" applyFill="1" applyBorder="1" applyAlignment="1" applyProtection="1">
      <alignment horizontal="center" vertical="center"/>
      <protection locked="0"/>
    </xf>
    <xf numFmtId="0" fontId="28" fillId="5" borderId="5"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28" fillId="5" borderId="8" xfId="0" applyFont="1" applyFill="1" applyBorder="1" applyAlignment="1" applyProtection="1">
      <alignment horizontal="center" vertical="center" wrapText="1"/>
      <protection locked="0"/>
    </xf>
    <xf numFmtId="0" fontId="7" fillId="5" borderId="2" xfId="0" applyFont="1" applyFill="1" applyBorder="1" applyAlignment="1" applyProtection="1">
      <alignment horizontal="center" vertical="center" wrapText="1"/>
      <protection locked="0"/>
    </xf>
    <xf numFmtId="0" fontId="27" fillId="5" borderId="5"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27" fillId="5" borderId="5"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9" fontId="28" fillId="5" borderId="5" xfId="2" applyFont="1" applyFill="1" applyBorder="1" applyAlignment="1" applyProtection="1">
      <alignment horizontal="center" vertical="center" wrapText="1"/>
      <protection locked="0"/>
    </xf>
    <xf numFmtId="9" fontId="7" fillId="5" borderId="1" xfId="2" applyFont="1" applyFill="1" applyBorder="1" applyAlignment="1" applyProtection="1">
      <alignment horizontal="center" vertical="center" wrapText="1"/>
      <protection locked="0"/>
    </xf>
    <xf numFmtId="49" fontId="28" fillId="5" borderId="5" xfId="2" applyNumberFormat="1" applyFont="1" applyFill="1" applyBorder="1" applyAlignment="1" applyProtection="1">
      <alignment horizontal="center" vertical="center" wrapText="1"/>
      <protection locked="0"/>
    </xf>
    <xf numFmtId="49" fontId="7" fillId="5" borderId="1" xfId="2" applyNumberFormat="1" applyFont="1" applyFill="1" applyBorder="1" applyAlignment="1" applyProtection="1">
      <alignment horizontal="center" vertical="center" wrapText="1"/>
      <protection locked="0"/>
    </xf>
    <xf numFmtId="0" fontId="24" fillId="7" borderId="14" xfId="0" applyFont="1" applyFill="1" applyBorder="1" applyAlignment="1">
      <alignment horizontal="center" vertical="center"/>
    </xf>
    <xf numFmtId="0" fontId="24" fillId="7" borderId="10" xfId="0" applyFont="1" applyFill="1" applyBorder="1" applyAlignment="1">
      <alignment horizontal="center" vertical="center"/>
    </xf>
    <xf numFmtId="9" fontId="33" fillId="6" borderId="14" xfId="0" applyNumberFormat="1" applyFont="1" applyFill="1" applyBorder="1" applyAlignment="1" applyProtection="1">
      <alignment horizontal="center" vertical="center" wrapText="1"/>
      <protection locked="0" hidden="1"/>
    </xf>
    <xf numFmtId="0" fontId="28" fillId="8" borderId="3" xfId="0" applyFont="1" applyFill="1" applyBorder="1" applyAlignment="1" applyProtection="1">
      <alignment horizontal="left" vertical="center" wrapText="1"/>
      <protection locked="0" hidden="1"/>
    </xf>
    <xf numFmtId="0" fontId="28" fillId="8" borderId="4" xfId="0" applyFont="1" applyFill="1" applyBorder="1" applyAlignment="1" applyProtection="1">
      <alignment horizontal="left" vertical="center" wrapText="1"/>
      <protection locked="0" hidden="1"/>
    </xf>
    <xf numFmtId="0" fontId="18" fillId="12" borderId="1" xfId="0" applyFont="1" applyFill="1" applyBorder="1" applyAlignment="1">
      <alignment horizontal="center" vertical="center"/>
    </xf>
    <xf numFmtId="9" fontId="28" fillId="5" borderId="1" xfId="2" applyFont="1" applyFill="1" applyBorder="1" applyAlignment="1" applyProtection="1">
      <alignment horizontal="left" vertical="center" wrapText="1"/>
      <protection locked="0" hidden="1"/>
    </xf>
    <xf numFmtId="0" fontId="28" fillId="5" borderId="1" xfId="0" applyFont="1" applyFill="1" applyBorder="1" applyAlignment="1">
      <alignment horizontal="left" vertical="center" wrapText="1"/>
    </xf>
    <xf numFmtId="0" fontId="28" fillId="5" borderId="1" xfId="0" applyFont="1" applyFill="1" applyBorder="1" applyAlignment="1">
      <alignment horizontal="left" vertical="center"/>
    </xf>
    <xf numFmtId="9" fontId="28" fillId="5" borderId="1" xfId="2" applyFont="1" applyFill="1" applyBorder="1" applyAlignment="1" applyProtection="1">
      <alignment horizontal="left" vertical="center" wrapText="1"/>
      <protection locked="0"/>
    </xf>
    <xf numFmtId="0" fontId="28" fillId="8" borderId="10" xfId="0" applyFont="1" applyFill="1" applyBorder="1" applyAlignment="1" applyProtection="1">
      <alignment horizontal="left" vertical="center" wrapText="1"/>
      <protection locked="0"/>
    </xf>
    <xf numFmtId="0" fontId="28" fillId="5" borderId="14" xfId="0" applyFont="1" applyFill="1" applyBorder="1" applyAlignment="1" applyProtection="1">
      <alignment horizontal="left" vertical="center" wrapText="1"/>
      <protection locked="0" hidden="1"/>
    </xf>
    <xf numFmtId="0" fontId="28" fillId="7" borderId="1" xfId="0" applyFont="1" applyFill="1" applyBorder="1" applyAlignment="1">
      <alignment horizontal="left" vertical="center" wrapText="1"/>
    </xf>
    <xf numFmtId="0" fontId="28" fillId="7" borderId="10" xfId="0" applyFont="1" applyFill="1" applyBorder="1" applyAlignment="1">
      <alignment horizontal="left" vertical="center"/>
    </xf>
    <xf numFmtId="0" fontId="28" fillId="8" borderId="10" xfId="0" applyFont="1" applyFill="1" applyBorder="1" applyAlignment="1" applyProtection="1">
      <alignment horizontal="left" vertical="center" wrapText="1"/>
      <protection locked="0" hidden="1"/>
    </xf>
    <xf numFmtId="0" fontId="28" fillId="7" borderId="5" xfId="0" applyFont="1" applyFill="1" applyBorder="1" applyAlignment="1" applyProtection="1">
      <alignment horizontal="left" vertical="center" wrapText="1"/>
      <protection locked="0"/>
    </xf>
    <xf numFmtId="0" fontId="28" fillId="7" borderId="1" xfId="0" applyFont="1" applyFill="1" applyBorder="1" applyAlignment="1" applyProtection="1">
      <alignment horizontal="left" vertical="center" wrapText="1"/>
      <protection locked="0"/>
    </xf>
    <xf numFmtId="9" fontId="33" fillId="6" borderId="19" xfId="0" applyNumberFormat="1" applyFont="1" applyFill="1" applyBorder="1" applyAlignment="1" applyProtection="1">
      <alignment horizontal="center" vertical="center" wrapText="1"/>
      <protection locked="0" hidden="1"/>
    </xf>
    <xf numFmtId="9" fontId="33" fillId="6" borderId="20" xfId="0" applyNumberFormat="1" applyFont="1" applyFill="1" applyBorder="1" applyAlignment="1" applyProtection="1">
      <alignment horizontal="center" vertical="center" wrapText="1"/>
      <protection locked="0" hidden="1"/>
    </xf>
    <xf numFmtId="9" fontId="33" fillId="6" borderId="21" xfId="0" applyNumberFormat="1" applyFont="1" applyFill="1" applyBorder="1" applyAlignment="1" applyProtection="1">
      <alignment horizontal="center" vertical="center" wrapText="1"/>
      <protection locked="0" hidden="1"/>
    </xf>
    <xf numFmtId="0" fontId="28" fillId="7" borderId="14" xfId="0" applyFont="1" applyFill="1" applyBorder="1" applyAlignment="1" applyProtection="1">
      <alignment horizontal="left" vertical="center" wrapText="1"/>
      <protection locked="0"/>
    </xf>
    <xf numFmtId="49" fontId="28" fillId="5" borderId="14" xfId="0" applyNumberFormat="1" applyFont="1" applyFill="1" applyBorder="1" applyAlignment="1" applyProtection="1">
      <alignment horizontal="left" vertical="center" wrapText="1"/>
      <protection locked="0" hidden="1"/>
    </xf>
    <xf numFmtId="49" fontId="28" fillId="5" borderId="1" xfId="0" applyNumberFormat="1" applyFont="1" applyFill="1" applyBorder="1" applyAlignment="1" applyProtection="1">
      <alignment horizontal="left" vertical="center" wrapText="1"/>
      <protection locked="0" hidden="1"/>
    </xf>
    <xf numFmtId="0" fontId="28" fillId="8" borderId="5" xfId="0" applyFont="1" applyFill="1" applyBorder="1" applyAlignment="1" applyProtection="1">
      <alignment horizontal="left" vertical="center" wrapText="1"/>
      <protection locked="0"/>
    </xf>
    <xf numFmtId="0" fontId="28" fillId="5" borderId="1" xfId="0" applyFont="1" applyFill="1" applyBorder="1" applyAlignment="1" applyProtection="1">
      <alignment horizontal="left" vertical="center" wrapText="1"/>
      <protection locked="0"/>
    </xf>
    <xf numFmtId="9" fontId="28" fillId="5" borderId="14" xfId="2" applyFont="1" applyFill="1" applyBorder="1" applyAlignment="1" applyProtection="1">
      <alignment horizontal="left" vertical="center" wrapText="1"/>
    </xf>
    <xf numFmtId="9" fontId="28" fillId="5" borderId="1" xfId="2" applyFont="1" applyFill="1" applyBorder="1" applyAlignment="1" applyProtection="1">
      <alignment horizontal="left" vertical="center" wrapText="1"/>
    </xf>
    <xf numFmtId="0" fontId="28" fillId="8" borderId="14" xfId="0" applyFont="1" applyFill="1" applyBorder="1" applyAlignment="1" applyProtection="1">
      <alignment horizontal="left" vertical="center" wrapText="1"/>
      <protection locked="0" hidden="1"/>
    </xf>
    <xf numFmtId="9" fontId="28" fillId="8" borderId="14" xfId="2" applyFont="1" applyFill="1" applyBorder="1" applyAlignment="1" applyProtection="1">
      <alignment horizontal="left" vertical="center" wrapText="1"/>
      <protection locked="0"/>
    </xf>
    <xf numFmtId="9" fontId="28" fillId="8" borderId="1" xfId="2" applyFont="1" applyFill="1" applyBorder="1" applyAlignment="1" applyProtection="1">
      <alignment horizontal="left" vertical="center" wrapText="1"/>
      <protection locked="0"/>
    </xf>
    <xf numFmtId="164" fontId="28" fillId="5" borderId="1" xfId="1" applyNumberFormat="1" applyFont="1" applyFill="1" applyBorder="1" applyAlignment="1" applyProtection="1">
      <alignment horizontal="left" vertical="center" wrapText="1"/>
      <protection locked="0" hidden="1"/>
    </xf>
    <xf numFmtId="9" fontId="25" fillId="6" borderId="1" xfId="0" applyNumberFormat="1" applyFont="1" applyFill="1" applyBorder="1" applyAlignment="1" applyProtection="1">
      <alignment horizontal="center" vertical="center" wrapText="1"/>
      <protection locked="0" hidden="1"/>
    </xf>
    <xf numFmtId="0" fontId="28" fillId="5" borderId="5"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28" fillId="8" borderId="1" xfId="0" quotePrefix="1" applyFont="1" applyFill="1" applyBorder="1" applyAlignment="1" applyProtection="1">
      <alignment horizontal="left" vertical="center" wrapText="1"/>
      <protection locked="0" hidden="1"/>
    </xf>
    <xf numFmtId="0" fontId="28" fillId="5" borderId="14" xfId="0" applyFont="1" applyFill="1" applyBorder="1" applyAlignment="1">
      <alignment horizontal="left" vertical="center"/>
    </xf>
    <xf numFmtId="0" fontId="28" fillId="7" borderId="1" xfId="0" applyFont="1" applyFill="1" applyBorder="1" applyAlignment="1">
      <alignment horizontal="left" vertical="center"/>
    </xf>
    <xf numFmtId="9" fontId="28" fillId="5" borderId="5" xfId="0" applyNumberFormat="1" applyFont="1" applyFill="1" applyBorder="1" applyAlignment="1" applyProtection="1">
      <alignment horizontal="left" vertical="center" wrapText="1"/>
      <protection locked="0"/>
    </xf>
    <xf numFmtId="9" fontId="13" fillId="5" borderId="1" xfId="0" applyNumberFormat="1" applyFont="1" applyFill="1" applyBorder="1" applyAlignment="1" applyProtection="1">
      <alignment horizontal="left" vertical="center" wrapText="1"/>
      <protection locked="0"/>
    </xf>
    <xf numFmtId="0" fontId="28" fillId="7" borderId="3" xfId="0" applyFont="1" applyFill="1" applyBorder="1" applyAlignment="1">
      <alignment horizontal="left" vertical="center"/>
    </xf>
    <xf numFmtId="0" fontId="28" fillId="7" borderId="4" xfId="0" applyFont="1" applyFill="1" applyBorder="1" applyAlignment="1">
      <alignment horizontal="left" vertical="center"/>
    </xf>
    <xf numFmtId="0" fontId="28" fillId="7" borderId="5" xfId="0" applyFont="1" applyFill="1" applyBorder="1" applyAlignment="1">
      <alignment horizontal="left" vertical="center"/>
    </xf>
    <xf numFmtId="9" fontId="33" fillId="6" borderId="3" xfId="0" applyNumberFormat="1" applyFont="1" applyFill="1" applyBorder="1" applyAlignment="1" applyProtection="1">
      <alignment horizontal="center" vertical="center" wrapText="1"/>
      <protection locked="0" hidden="1"/>
    </xf>
    <xf numFmtId="0" fontId="24" fillId="7" borderId="4" xfId="0" applyFont="1" applyFill="1" applyBorder="1" applyAlignment="1">
      <alignment horizontal="center" vertical="center"/>
    </xf>
    <xf numFmtId="0" fontId="24" fillId="7" borderId="3" xfId="0" applyFont="1" applyFill="1" applyBorder="1" applyAlignment="1">
      <alignment horizontal="center" vertical="center"/>
    </xf>
    <xf numFmtId="0" fontId="24" fillId="7" borderId="18" xfId="0" applyFont="1" applyFill="1" applyBorder="1" applyAlignment="1">
      <alignment horizontal="center" vertical="center"/>
    </xf>
    <xf numFmtId="0" fontId="24" fillId="7" borderId="17" xfId="0" applyFont="1" applyFill="1" applyBorder="1" applyAlignment="1">
      <alignment horizontal="center" vertical="center"/>
    </xf>
    <xf numFmtId="0" fontId="26" fillId="8" borderId="12" xfId="0" applyFont="1" applyFill="1" applyBorder="1" applyAlignment="1">
      <alignment horizontal="center" vertical="center" textRotation="90"/>
    </xf>
    <xf numFmtId="0" fontId="26" fillId="8" borderId="6" xfId="0" applyFont="1" applyFill="1" applyBorder="1" applyAlignment="1">
      <alignment horizontal="center" vertical="center" textRotation="90"/>
    </xf>
    <xf numFmtId="0" fontId="26" fillId="8" borderId="9" xfId="0" applyFont="1" applyFill="1" applyBorder="1" applyAlignment="1">
      <alignment horizontal="center" vertical="center" textRotation="90"/>
    </xf>
    <xf numFmtId="0" fontId="28" fillId="8" borderId="3" xfId="0" applyFont="1" applyFill="1" applyBorder="1" applyAlignment="1" applyProtection="1">
      <alignment horizontal="center" vertical="center" wrapText="1"/>
      <protection locked="0" hidden="1"/>
    </xf>
    <xf numFmtId="0" fontId="28" fillId="8" borderId="13" xfId="0" applyFont="1" applyFill="1" applyBorder="1" applyAlignment="1" applyProtection="1">
      <alignment horizontal="center" vertical="center" wrapText="1"/>
      <protection locked="0" hidden="1"/>
    </xf>
    <xf numFmtId="0" fontId="26" fillId="5" borderId="12" xfId="0" applyFont="1" applyFill="1" applyBorder="1" applyAlignment="1">
      <alignment horizontal="center" vertical="center" textRotation="90"/>
    </xf>
    <xf numFmtId="0" fontId="26" fillId="5" borderId="6" xfId="0" applyFont="1" applyFill="1" applyBorder="1" applyAlignment="1">
      <alignment horizontal="center" vertical="center" textRotation="90"/>
    </xf>
    <xf numFmtId="0" fontId="26" fillId="5" borderId="9" xfId="0" applyFont="1" applyFill="1" applyBorder="1" applyAlignment="1">
      <alignment horizontal="center" vertical="center" textRotation="90"/>
    </xf>
    <xf numFmtId="0" fontId="28" fillId="5" borderId="17" xfId="0" applyFont="1" applyFill="1" applyBorder="1" applyAlignment="1">
      <alignment horizontal="left" vertical="center" wrapText="1"/>
    </xf>
    <xf numFmtId="0" fontId="28" fillId="5" borderId="4" xfId="0" applyFont="1" applyFill="1" applyBorder="1" applyAlignment="1">
      <alignment horizontal="left" vertical="center"/>
    </xf>
    <xf numFmtId="0" fontId="28" fillId="5" borderId="18" xfId="0" applyFont="1" applyFill="1" applyBorder="1" applyAlignment="1">
      <alignment horizontal="left" vertical="center"/>
    </xf>
    <xf numFmtId="0" fontId="37" fillId="15" borderId="0" xfId="0" applyFont="1" applyFill="1" applyBorder="1" applyAlignment="1" applyProtection="1">
      <alignment horizontal="center" vertical="center" wrapText="1"/>
      <protection locked="0" hidden="1"/>
    </xf>
    <xf numFmtId="0" fontId="37" fillId="15" borderId="6" xfId="0" applyFont="1" applyFill="1" applyBorder="1" applyAlignment="1" applyProtection="1">
      <alignment horizontal="center" vertical="center" wrapText="1"/>
      <protection locked="0" hidden="1"/>
    </xf>
    <xf numFmtId="0" fontId="35" fillId="4" borderId="0" xfId="0" applyFont="1" applyFill="1" applyBorder="1" applyAlignment="1" applyProtection="1">
      <alignment horizontal="center" vertical="center" wrapText="1"/>
      <protection locked="0" hidden="1"/>
    </xf>
    <xf numFmtId="0" fontId="35" fillId="4" borderId="6" xfId="0" applyFont="1" applyFill="1" applyBorder="1" applyAlignment="1" applyProtection="1">
      <alignment horizontal="center" vertical="center" wrapText="1"/>
      <protection locked="0" hidden="1"/>
    </xf>
    <xf numFmtId="0" fontId="28" fillId="5" borderId="3" xfId="0" applyFont="1" applyFill="1" applyBorder="1" applyAlignment="1">
      <alignment horizontal="left" vertical="center" wrapText="1"/>
    </xf>
    <xf numFmtId="0" fontId="28" fillId="5" borderId="5" xfId="0" applyFont="1" applyFill="1" applyBorder="1" applyAlignment="1">
      <alignment horizontal="left" vertical="center"/>
    </xf>
    <xf numFmtId="9" fontId="40" fillId="7" borderId="1" xfId="2" applyFont="1" applyFill="1" applyBorder="1" applyAlignment="1" applyProtection="1">
      <alignment horizontal="center" vertical="center" wrapText="1"/>
      <protection locked="0" hidden="1"/>
    </xf>
    <xf numFmtId="9" fontId="40" fillId="7" borderId="10" xfId="2" applyFont="1" applyFill="1" applyBorder="1" applyAlignment="1" applyProtection="1">
      <alignment horizontal="center" vertical="center" wrapText="1"/>
      <protection locked="0" hidden="1"/>
    </xf>
    <xf numFmtId="0" fontId="41" fillId="7" borderId="1" xfId="0" applyFont="1" applyFill="1" applyBorder="1" applyAlignment="1" applyProtection="1">
      <alignment horizontal="center" vertical="center" wrapText="1"/>
      <protection locked="0" hidden="1"/>
    </xf>
    <xf numFmtId="49" fontId="40" fillId="7" borderId="1" xfId="2" applyNumberFormat="1" applyFont="1" applyFill="1" applyBorder="1" applyAlignment="1" applyProtection="1">
      <alignment horizontal="center" vertical="center" wrapText="1"/>
      <protection locked="0" hidden="1"/>
    </xf>
    <xf numFmtId="49" fontId="40" fillId="7" borderId="10" xfId="2" applyNumberFormat="1" applyFont="1" applyFill="1" applyBorder="1" applyAlignment="1" applyProtection="1">
      <alignment horizontal="center" vertical="center" wrapText="1"/>
      <protection locked="0" hidden="1"/>
    </xf>
    <xf numFmtId="0" fontId="41" fillId="5" borderId="1" xfId="0" applyFont="1" applyFill="1" applyBorder="1" applyAlignment="1" applyProtection="1">
      <alignment horizontal="center" vertical="center" wrapText="1"/>
      <protection locked="0" hidden="1"/>
    </xf>
  </cellXfs>
  <cellStyles count="4">
    <cellStyle name="Millares" xfId="1" builtinId="3"/>
    <cellStyle name="Normal" xfId="0" builtinId="0"/>
    <cellStyle name="Porcentaje" xfId="2" builtinId="5"/>
    <cellStyle name="Porcentaje 2" xfId="3" xr:uid="{29937C87-5417-4C4D-B7F3-85012DA1E8DC}"/>
  </cellStyles>
  <dxfs count="768">
    <dxf>
      <fill>
        <patternFill>
          <bgColor theme="9" tint="0.59996337778862885"/>
        </patternFill>
      </fill>
    </dxf>
    <dxf>
      <fill>
        <patternFill>
          <bgColor theme="7" tint="0.59996337778862885"/>
        </patternFill>
      </fill>
    </dxf>
    <dxf>
      <fill>
        <patternFill>
          <bgColor theme="5" tint="0.3999450666829432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9" tint="0.59996337778862885"/>
        </patternFill>
      </fill>
    </dxf>
    <dxf>
      <fill>
        <patternFill>
          <bgColor theme="7" tint="0.59996337778862885"/>
        </patternFill>
      </fill>
    </dxf>
    <dxf>
      <fill>
        <patternFill>
          <bgColor theme="5"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A004C"/>
      <color rgb="FFF2DDDB"/>
      <color rgb="FFE2F7F4"/>
      <color rgb="FF2A7486"/>
      <color rgb="FFC7F1EE"/>
      <color rgb="FF008080"/>
      <color rgb="FFF2C8E3"/>
      <color rgb="FFEFB5B4"/>
      <color rgb="FFFF9291"/>
      <color rgb="FF7D05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3</xdr:col>
      <xdr:colOff>0</xdr:colOff>
      <xdr:row>3</xdr:row>
      <xdr:rowOff>1053611</xdr:rowOff>
    </xdr:to>
    <xdr:pic>
      <xdr:nvPicPr>
        <xdr:cNvPr id="2" name="1 Imagen" descr="Departamento Administrativo Nacional de Estadística (DANE)">
          <a:extLst>
            <a:ext uri="{FF2B5EF4-FFF2-40B4-BE49-F238E27FC236}">
              <a16:creationId xmlns:a16="http://schemas.microsoft.com/office/drawing/2014/main" id="{1C546E11-D041-5240-A4EE-3EF421910F6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565400" y="1511300"/>
          <a:ext cx="0" cy="3995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3</xdr:row>
      <xdr:rowOff>1053611</xdr:rowOff>
    </xdr:to>
    <xdr:pic>
      <xdr:nvPicPr>
        <xdr:cNvPr id="3" name="1 Imagen" descr="Departamento Administrativo Nacional de Estadística (DANE)">
          <a:extLst>
            <a:ext uri="{FF2B5EF4-FFF2-40B4-BE49-F238E27FC236}">
              <a16:creationId xmlns:a16="http://schemas.microsoft.com/office/drawing/2014/main" id="{DC728508-D392-7B44-83FF-066C6FBCE7C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565400" y="1511300"/>
          <a:ext cx="0" cy="3995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0</xdr:colOff>
      <xdr:row>2</xdr:row>
      <xdr:rowOff>402447</xdr:rowOff>
    </xdr:to>
    <xdr:pic>
      <xdr:nvPicPr>
        <xdr:cNvPr id="4" name="1 Imagen" descr="Departamento Administrativo Nacional de Estadística (DANE)">
          <a:extLst>
            <a:ext uri="{FF2B5EF4-FFF2-40B4-BE49-F238E27FC236}">
              <a16:creationId xmlns:a16="http://schemas.microsoft.com/office/drawing/2014/main" id="{A2673EB1-E0F1-CD42-BE1F-D8DD72F40FE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565400" y="0"/>
          <a:ext cx="0" cy="1364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3</xdr:row>
      <xdr:rowOff>1015511</xdr:rowOff>
    </xdr:to>
    <xdr:pic>
      <xdr:nvPicPr>
        <xdr:cNvPr id="6" name="1 Imagen" descr="Departamento Administrativo Nacional de Estadística (DANE)">
          <a:extLst>
            <a:ext uri="{FF2B5EF4-FFF2-40B4-BE49-F238E27FC236}">
              <a16:creationId xmlns:a16="http://schemas.microsoft.com/office/drawing/2014/main" id="{59331E7B-2735-AE48-93D0-1CB0A57640F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565400" y="1511300"/>
          <a:ext cx="0" cy="361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3</xdr:row>
      <xdr:rowOff>1015511</xdr:rowOff>
    </xdr:to>
    <xdr:pic>
      <xdr:nvPicPr>
        <xdr:cNvPr id="7" name="1 Imagen" descr="Departamento Administrativo Nacional de Estadística (DANE)">
          <a:extLst>
            <a:ext uri="{FF2B5EF4-FFF2-40B4-BE49-F238E27FC236}">
              <a16:creationId xmlns:a16="http://schemas.microsoft.com/office/drawing/2014/main" id="{817B4AA1-DD68-2F43-A1A6-FD7A92F4D4D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565400" y="1511300"/>
          <a:ext cx="0" cy="361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5</xdr:row>
      <xdr:rowOff>455556</xdr:rowOff>
    </xdr:to>
    <xdr:pic>
      <xdr:nvPicPr>
        <xdr:cNvPr id="8" name="1 Imagen" descr="Departamento Administrativo Nacional de Estadística (DANE)">
          <a:extLst>
            <a:ext uri="{FF2B5EF4-FFF2-40B4-BE49-F238E27FC236}">
              <a16:creationId xmlns:a16="http://schemas.microsoft.com/office/drawing/2014/main" id="{92944796-1601-9C4B-BF44-DAD30D71D54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1511300"/>
          <a:ext cx="0" cy="869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5</xdr:row>
      <xdr:rowOff>455556</xdr:rowOff>
    </xdr:to>
    <xdr:pic>
      <xdr:nvPicPr>
        <xdr:cNvPr id="9" name="1 Imagen" descr="Departamento Administrativo Nacional de Estadística (DANE)">
          <a:extLst>
            <a:ext uri="{FF2B5EF4-FFF2-40B4-BE49-F238E27FC236}">
              <a16:creationId xmlns:a16="http://schemas.microsoft.com/office/drawing/2014/main" id="{33EF15F2-6749-B340-9840-10EBA8B87D9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1511300"/>
          <a:ext cx="0" cy="869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0</xdr:colOff>
      <xdr:row>7</xdr:row>
      <xdr:rowOff>281028</xdr:rowOff>
    </xdr:to>
    <xdr:pic>
      <xdr:nvPicPr>
        <xdr:cNvPr id="10" name="1 Imagen" descr="Departamento Administrativo Nacional de Estadística (DANE)">
          <a:extLst>
            <a:ext uri="{FF2B5EF4-FFF2-40B4-BE49-F238E27FC236}">
              <a16:creationId xmlns:a16="http://schemas.microsoft.com/office/drawing/2014/main" id="{65CC9C1B-2227-2044-A388-2B84A6E8B81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0"/>
          <a:ext cx="0" cy="3811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0</xdr:colOff>
      <xdr:row>7</xdr:row>
      <xdr:rowOff>281028</xdr:rowOff>
    </xdr:to>
    <xdr:pic>
      <xdr:nvPicPr>
        <xdr:cNvPr id="11" name="1 Imagen" descr="Departamento Administrativo Nacional de Estadística (DANE)">
          <a:extLst>
            <a:ext uri="{FF2B5EF4-FFF2-40B4-BE49-F238E27FC236}">
              <a16:creationId xmlns:a16="http://schemas.microsoft.com/office/drawing/2014/main" id="{0B7FB5A9-DA75-F54D-9DCB-15E28D13619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0"/>
          <a:ext cx="0" cy="3811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5</xdr:row>
      <xdr:rowOff>455556</xdr:rowOff>
    </xdr:to>
    <xdr:pic>
      <xdr:nvPicPr>
        <xdr:cNvPr id="12" name="1 Imagen" descr="Departamento Administrativo Nacional de Estadística (DANE)">
          <a:extLst>
            <a:ext uri="{FF2B5EF4-FFF2-40B4-BE49-F238E27FC236}">
              <a16:creationId xmlns:a16="http://schemas.microsoft.com/office/drawing/2014/main" id="{C7DD812F-A5E7-374A-A26C-FBC0FED6125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1511300"/>
          <a:ext cx="0" cy="869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5</xdr:row>
      <xdr:rowOff>455556</xdr:rowOff>
    </xdr:to>
    <xdr:pic>
      <xdr:nvPicPr>
        <xdr:cNvPr id="13" name="1 Imagen" descr="Departamento Administrativo Nacional de Estadística (DANE)">
          <a:extLst>
            <a:ext uri="{FF2B5EF4-FFF2-40B4-BE49-F238E27FC236}">
              <a16:creationId xmlns:a16="http://schemas.microsoft.com/office/drawing/2014/main" id="{320AB26C-D93F-704C-8516-1B82C430FB3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1511300"/>
          <a:ext cx="0" cy="869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5</xdr:row>
      <xdr:rowOff>493848</xdr:rowOff>
    </xdr:to>
    <xdr:pic>
      <xdr:nvPicPr>
        <xdr:cNvPr id="14" name="1 Imagen" descr="Departamento Administrativo Nacional de Estadística (DANE)">
          <a:extLst>
            <a:ext uri="{FF2B5EF4-FFF2-40B4-BE49-F238E27FC236}">
              <a16:creationId xmlns:a16="http://schemas.microsoft.com/office/drawing/2014/main" id="{F7335279-0718-654E-BD51-A4F111B2813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1511300"/>
          <a:ext cx="0" cy="920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5</xdr:row>
      <xdr:rowOff>493848</xdr:rowOff>
    </xdr:to>
    <xdr:pic>
      <xdr:nvPicPr>
        <xdr:cNvPr id="15" name="1 Imagen" descr="Departamento Administrativo Nacional de Estadística (DANE)">
          <a:extLst>
            <a:ext uri="{FF2B5EF4-FFF2-40B4-BE49-F238E27FC236}">
              <a16:creationId xmlns:a16="http://schemas.microsoft.com/office/drawing/2014/main" id="{50ADD7AE-1464-DA46-9DC2-40731B3BBAF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1511300"/>
          <a:ext cx="0" cy="920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0</xdr:colOff>
      <xdr:row>7</xdr:row>
      <xdr:rowOff>890628</xdr:rowOff>
    </xdr:to>
    <xdr:pic>
      <xdr:nvPicPr>
        <xdr:cNvPr id="16" name="1 Imagen" descr="Departamento Administrativo Nacional de Estadística (DANE)">
          <a:extLst>
            <a:ext uri="{FF2B5EF4-FFF2-40B4-BE49-F238E27FC236}">
              <a16:creationId xmlns:a16="http://schemas.microsoft.com/office/drawing/2014/main" id="{43BB9260-E783-644B-BB04-FDF23DAACC1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0"/>
          <a:ext cx="0" cy="3862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0</xdr:colOff>
      <xdr:row>7</xdr:row>
      <xdr:rowOff>890628</xdr:rowOff>
    </xdr:to>
    <xdr:pic>
      <xdr:nvPicPr>
        <xdr:cNvPr id="17" name="1 Imagen" descr="Departamento Administrativo Nacional de Estadística (DANE)">
          <a:extLst>
            <a:ext uri="{FF2B5EF4-FFF2-40B4-BE49-F238E27FC236}">
              <a16:creationId xmlns:a16="http://schemas.microsoft.com/office/drawing/2014/main" id="{A1867253-2AB4-5C4F-B996-47BF4AE7889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0"/>
          <a:ext cx="0" cy="3862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5</xdr:row>
      <xdr:rowOff>468256</xdr:rowOff>
    </xdr:to>
    <xdr:pic>
      <xdr:nvPicPr>
        <xdr:cNvPr id="18" name="1 Imagen" descr="Departamento Administrativo Nacional de Estadística (DANE)">
          <a:extLst>
            <a:ext uri="{FF2B5EF4-FFF2-40B4-BE49-F238E27FC236}">
              <a16:creationId xmlns:a16="http://schemas.microsoft.com/office/drawing/2014/main" id="{D3D8ED03-4EE3-054D-84E4-89E0827A429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1511300"/>
          <a:ext cx="0" cy="882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5</xdr:row>
      <xdr:rowOff>468256</xdr:rowOff>
    </xdr:to>
    <xdr:pic>
      <xdr:nvPicPr>
        <xdr:cNvPr id="19" name="1 Imagen" descr="Departamento Administrativo Nacional de Estadística (DANE)">
          <a:extLst>
            <a:ext uri="{FF2B5EF4-FFF2-40B4-BE49-F238E27FC236}">
              <a16:creationId xmlns:a16="http://schemas.microsoft.com/office/drawing/2014/main" id="{D4C9A937-CAF9-2C47-90C4-7F80AD6864F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1511300"/>
          <a:ext cx="0" cy="882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5</xdr:row>
      <xdr:rowOff>493848</xdr:rowOff>
    </xdr:to>
    <xdr:pic>
      <xdr:nvPicPr>
        <xdr:cNvPr id="20" name="1 Imagen" descr="Departamento Administrativo Nacional de Estadística (DANE)">
          <a:extLst>
            <a:ext uri="{FF2B5EF4-FFF2-40B4-BE49-F238E27FC236}">
              <a16:creationId xmlns:a16="http://schemas.microsoft.com/office/drawing/2014/main" id="{87B2C618-091B-7B49-A02C-EF22A4F79CD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1511300"/>
          <a:ext cx="0" cy="920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5</xdr:row>
      <xdr:rowOff>493848</xdr:rowOff>
    </xdr:to>
    <xdr:pic>
      <xdr:nvPicPr>
        <xdr:cNvPr id="21" name="1 Imagen" descr="Departamento Administrativo Nacional de Estadística (DANE)">
          <a:extLst>
            <a:ext uri="{FF2B5EF4-FFF2-40B4-BE49-F238E27FC236}">
              <a16:creationId xmlns:a16="http://schemas.microsoft.com/office/drawing/2014/main" id="{25321225-D9EA-DB47-8360-632857151B2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1511300"/>
          <a:ext cx="0" cy="920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0</xdr:colOff>
      <xdr:row>7</xdr:row>
      <xdr:rowOff>890628</xdr:rowOff>
    </xdr:to>
    <xdr:pic>
      <xdr:nvPicPr>
        <xdr:cNvPr id="22" name="1 Imagen" descr="Departamento Administrativo Nacional de Estadística (DANE)">
          <a:extLst>
            <a:ext uri="{FF2B5EF4-FFF2-40B4-BE49-F238E27FC236}">
              <a16:creationId xmlns:a16="http://schemas.microsoft.com/office/drawing/2014/main" id="{805D5C42-75DA-C84E-B405-8380A3FFF93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0"/>
          <a:ext cx="0" cy="3862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0</xdr:colOff>
      <xdr:row>7</xdr:row>
      <xdr:rowOff>890628</xdr:rowOff>
    </xdr:to>
    <xdr:pic>
      <xdr:nvPicPr>
        <xdr:cNvPr id="23" name="1 Imagen" descr="Departamento Administrativo Nacional de Estadística (DANE)">
          <a:extLst>
            <a:ext uri="{FF2B5EF4-FFF2-40B4-BE49-F238E27FC236}">
              <a16:creationId xmlns:a16="http://schemas.microsoft.com/office/drawing/2014/main" id="{4DCD49FE-C70D-F442-86D5-1917674F544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0"/>
          <a:ext cx="0" cy="3862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5</xdr:row>
      <xdr:rowOff>468256</xdr:rowOff>
    </xdr:to>
    <xdr:pic>
      <xdr:nvPicPr>
        <xdr:cNvPr id="24" name="1 Imagen" descr="Departamento Administrativo Nacional de Estadística (DANE)">
          <a:extLst>
            <a:ext uri="{FF2B5EF4-FFF2-40B4-BE49-F238E27FC236}">
              <a16:creationId xmlns:a16="http://schemas.microsoft.com/office/drawing/2014/main" id="{F32E0D12-1D0B-5344-82E0-A6BFBB91559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1511300"/>
          <a:ext cx="0" cy="882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xdr:col>
      <xdr:colOff>0</xdr:colOff>
      <xdr:row>5</xdr:row>
      <xdr:rowOff>468256</xdr:rowOff>
    </xdr:to>
    <xdr:pic>
      <xdr:nvPicPr>
        <xdr:cNvPr id="25" name="1 Imagen" descr="Departamento Administrativo Nacional de Estadística (DANE)">
          <a:extLst>
            <a:ext uri="{FF2B5EF4-FFF2-40B4-BE49-F238E27FC236}">
              <a16:creationId xmlns:a16="http://schemas.microsoft.com/office/drawing/2014/main" id="{6E40AC58-3D32-D345-8D87-CF230210AA9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14900" y="1511300"/>
          <a:ext cx="0" cy="882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254000</xdr:colOff>
      <xdr:row>0</xdr:row>
      <xdr:rowOff>355600</xdr:rowOff>
    </xdr:from>
    <xdr:to>
      <xdr:col>3</xdr:col>
      <xdr:colOff>3302000</xdr:colOff>
      <xdr:row>0</xdr:row>
      <xdr:rowOff>4067735</xdr:rowOff>
    </xdr:to>
    <xdr:pic>
      <xdr:nvPicPr>
        <xdr:cNvPr id="26" name="3 Imagen" descr="Nuevo-logo-DANE.jpg">
          <a:extLst>
            <a:ext uri="{FF2B5EF4-FFF2-40B4-BE49-F238E27FC236}">
              <a16:creationId xmlns:a16="http://schemas.microsoft.com/office/drawing/2014/main" id="{2CDE4578-83A3-634C-BE14-2A99E016976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45" t="30958" r="7295" b="31695"/>
        <a:stretch/>
      </xdr:blipFill>
      <xdr:spPr>
        <a:xfrm>
          <a:off x="2235200" y="355600"/>
          <a:ext cx="9702800" cy="37121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anegovco.sharepoint.com/sites/IntranetDANEnet/Banco%20de%20imagenes/Forms/AllItems.aspx?FilterField1=Categoria&amp;FilterValue1=Censo%20%2D%20CNPV%202018&amp;FilterType1=Choice&amp;viewid=93a99afa%2De814%2D45d5%2D87a3%2Da011f60f9d94"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97F6C-56D8-6946-A625-C6C36C4F1149}">
  <dimension ref="B1:AT458"/>
  <sheetViews>
    <sheetView showGridLines="0" tabSelected="1" zoomScale="30" zoomScaleNormal="30" workbookViewId="0"/>
  </sheetViews>
  <sheetFormatPr baseColWidth="10" defaultColWidth="10.875" defaultRowHeight="399.95" customHeight="1" x14ac:dyDescent="1.1499999999999999"/>
  <cols>
    <col min="1" max="1" width="25.875" style="1" customWidth="1"/>
    <col min="2" max="2" width="35.5" style="1" customWidth="1"/>
    <col min="3" max="3" width="52" style="4" customWidth="1"/>
    <col min="4" max="4" width="59.125" style="1" customWidth="1"/>
    <col min="5" max="7" width="53.375" style="1" customWidth="1"/>
    <col min="8" max="8" width="86.875" style="1" customWidth="1"/>
    <col min="9" max="14" width="44.875" style="1" customWidth="1"/>
    <col min="15" max="15" width="11.125" style="25" customWidth="1"/>
    <col min="16" max="16" width="68.5" style="1" customWidth="1"/>
    <col min="17" max="17" width="24.625" style="1" customWidth="1"/>
    <col min="18" max="19" width="27.625" style="1" customWidth="1"/>
    <col min="20" max="20" width="75.125" style="1" customWidth="1"/>
    <col min="21" max="23" width="29.125" style="1" customWidth="1"/>
    <col min="24" max="27" width="32.875" style="1" customWidth="1"/>
    <col min="28" max="28" width="9.625" style="1" customWidth="1"/>
    <col min="29" max="29" width="34.5" style="14" customWidth="1"/>
    <col min="30" max="30" width="254.875" style="5" customWidth="1"/>
    <col min="31" max="31" width="34.5" style="20" customWidth="1"/>
    <col min="32" max="32" width="255.5" style="5" customWidth="1"/>
    <col min="33" max="33" width="33.875" style="19" customWidth="1"/>
    <col min="34" max="34" width="254.125" style="5" customWidth="1"/>
    <col min="35" max="35" width="34.5" style="19" customWidth="1"/>
    <col min="36" max="36" width="254.5" style="5" customWidth="1"/>
    <col min="37" max="37" width="74" style="160" customWidth="1"/>
    <col min="38" max="39" width="254.375" style="157" customWidth="1"/>
    <col min="40" max="40" width="227.625" style="157" customWidth="1"/>
    <col min="41" max="41" width="234.375" style="156" customWidth="1"/>
    <col min="42" max="42" width="62.125" style="18" customWidth="1"/>
    <col min="43" max="16384" width="10.875" style="1"/>
  </cols>
  <sheetData>
    <row r="1" spans="2:42" ht="356.1" customHeight="1" x14ac:dyDescent="0.3">
      <c r="C1" s="585" t="s">
        <v>2103</v>
      </c>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row>
    <row r="2" spans="2:42" s="158" customFormat="1" ht="65.099999999999994" customHeight="1" x14ac:dyDescent="0.65">
      <c r="B2" s="668" t="s">
        <v>1584</v>
      </c>
      <c r="C2" s="669"/>
      <c r="D2" s="348" t="s">
        <v>0</v>
      </c>
      <c r="E2" s="348" t="s">
        <v>1</v>
      </c>
      <c r="F2" s="348"/>
      <c r="G2" s="348"/>
      <c r="H2" s="348"/>
      <c r="I2" s="348" t="s">
        <v>2</v>
      </c>
      <c r="J2" s="348"/>
      <c r="K2" s="348"/>
      <c r="L2" s="348"/>
      <c r="M2" s="349" t="s">
        <v>3</v>
      </c>
      <c r="N2" s="350"/>
      <c r="O2" s="328"/>
      <c r="P2" s="591" t="s">
        <v>4</v>
      </c>
      <c r="Q2" s="591"/>
      <c r="R2" s="591"/>
      <c r="S2" s="591"/>
      <c r="T2" s="591"/>
      <c r="U2" s="591"/>
      <c r="V2" s="591"/>
      <c r="W2" s="591"/>
      <c r="X2" s="591"/>
      <c r="Y2" s="591"/>
      <c r="Z2" s="591"/>
      <c r="AA2" s="591"/>
      <c r="AB2" s="329"/>
      <c r="AC2" s="615" t="s">
        <v>2102</v>
      </c>
      <c r="AD2" s="615"/>
      <c r="AE2" s="615"/>
      <c r="AF2" s="615"/>
      <c r="AG2" s="615"/>
      <c r="AH2" s="615"/>
      <c r="AI2" s="615"/>
      <c r="AJ2" s="615"/>
      <c r="AK2" s="615"/>
      <c r="AL2" s="615"/>
      <c r="AM2" s="615"/>
      <c r="AN2" s="615"/>
      <c r="AO2" s="615"/>
      <c r="AP2" s="588" t="s">
        <v>2104</v>
      </c>
    </row>
    <row r="3" spans="2:42" s="158" customFormat="1" ht="42" customHeight="1" x14ac:dyDescent="0.65">
      <c r="B3" s="668"/>
      <c r="C3" s="669"/>
      <c r="D3" s="348"/>
      <c r="E3" s="348"/>
      <c r="F3" s="348"/>
      <c r="G3" s="348"/>
      <c r="H3" s="348"/>
      <c r="I3" s="348"/>
      <c r="J3" s="348"/>
      <c r="K3" s="348"/>
      <c r="L3" s="348"/>
      <c r="M3" s="349"/>
      <c r="N3" s="350"/>
      <c r="O3" s="328"/>
      <c r="P3" s="591"/>
      <c r="Q3" s="591"/>
      <c r="R3" s="591"/>
      <c r="S3" s="591"/>
      <c r="T3" s="591"/>
      <c r="U3" s="591"/>
      <c r="V3" s="591"/>
      <c r="W3" s="591"/>
      <c r="X3" s="591"/>
      <c r="Y3" s="591"/>
      <c r="Z3" s="591"/>
      <c r="AA3" s="591"/>
      <c r="AB3" s="329"/>
      <c r="AC3" s="615"/>
      <c r="AD3" s="615"/>
      <c r="AE3" s="615"/>
      <c r="AF3" s="615"/>
      <c r="AG3" s="615"/>
      <c r="AH3" s="615"/>
      <c r="AI3" s="615"/>
      <c r="AJ3" s="615"/>
      <c r="AK3" s="615"/>
      <c r="AL3" s="615"/>
      <c r="AM3" s="615"/>
      <c r="AN3" s="615"/>
      <c r="AO3" s="615"/>
      <c r="AP3" s="588"/>
    </row>
    <row r="4" spans="2:42" s="158" customFormat="1" ht="110.1" customHeight="1" x14ac:dyDescent="0.65">
      <c r="B4" s="668"/>
      <c r="C4" s="669"/>
      <c r="D4" s="348"/>
      <c r="E4" s="348"/>
      <c r="F4" s="348"/>
      <c r="G4" s="348"/>
      <c r="H4" s="348"/>
      <c r="I4" s="348"/>
      <c r="J4" s="348"/>
      <c r="K4" s="348"/>
      <c r="L4" s="348"/>
      <c r="M4" s="349"/>
      <c r="N4" s="350"/>
      <c r="O4" s="330"/>
      <c r="P4" s="591"/>
      <c r="Q4" s="591"/>
      <c r="R4" s="591"/>
      <c r="S4" s="591"/>
      <c r="T4" s="591"/>
      <c r="U4" s="591"/>
      <c r="V4" s="591"/>
      <c r="W4" s="591"/>
      <c r="X4" s="591"/>
      <c r="Y4" s="591"/>
      <c r="Z4" s="591"/>
      <c r="AA4" s="591"/>
      <c r="AB4" s="331"/>
      <c r="AC4" s="590" t="s">
        <v>2106</v>
      </c>
      <c r="AD4" s="590"/>
      <c r="AE4" s="590" t="s">
        <v>2107</v>
      </c>
      <c r="AF4" s="590"/>
      <c r="AG4" s="590" t="s">
        <v>2108</v>
      </c>
      <c r="AH4" s="590"/>
      <c r="AI4" s="590" t="s">
        <v>2109</v>
      </c>
      <c r="AJ4" s="590"/>
      <c r="AK4" s="589" t="s">
        <v>2101</v>
      </c>
      <c r="AL4" s="590" t="s">
        <v>2105</v>
      </c>
      <c r="AM4" s="590"/>
      <c r="AN4" s="590"/>
      <c r="AO4" s="590"/>
      <c r="AP4" s="588"/>
    </row>
    <row r="5" spans="2:42" s="7" customFormat="1" ht="132" customHeight="1" x14ac:dyDescent="0.6">
      <c r="B5" s="670" t="s">
        <v>1585</v>
      </c>
      <c r="C5" s="671"/>
      <c r="D5" s="9" t="s">
        <v>717</v>
      </c>
      <c r="E5" s="9" t="s">
        <v>5</v>
      </c>
      <c r="F5" s="9" t="s">
        <v>6</v>
      </c>
      <c r="G5" s="9" t="s">
        <v>7</v>
      </c>
      <c r="H5" s="9" t="s">
        <v>8</v>
      </c>
      <c r="I5" s="9" t="s">
        <v>9</v>
      </c>
      <c r="J5" s="9" t="s">
        <v>10</v>
      </c>
      <c r="K5" s="9" t="s">
        <v>11</v>
      </c>
      <c r="L5" s="9" t="s">
        <v>12</v>
      </c>
      <c r="M5" s="9" t="s">
        <v>13</v>
      </c>
      <c r="N5" s="327" t="s">
        <v>14</v>
      </c>
      <c r="O5" s="11"/>
      <c r="P5" s="12" t="s">
        <v>15</v>
      </c>
      <c r="Q5" s="12" t="s">
        <v>16</v>
      </c>
      <c r="R5" s="12" t="s">
        <v>17</v>
      </c>
      <c r="S5" s="12" t="s">
        <v>18</v>
      </c>
      <c r="T5" s="12" t="s">
        <v>19</v>
      </c>
      <c r="U5" s="12" t="s">
        <v>20</v>
      </c>
      <c r="V5" s="12" t="s">
        <v>21</v>
      </c>
      <c r="W5" s="12" t="s">
        <v>22</v>
      </c>
      <c r="X5" s="12" t="s">
        <v>23</v>
      </c>
      <c r="Y5" s="12" t="s">
        <v>24</v>
      </c>
      <c r="Z5" s="12" t="s">
        <v>25</v>
      </c>
      <c r="AA5" s="12" t="s">
        <v>26</v>
      </c>
      <c r="AB5" s="8"/>
      <c r="AC5" s="10" t="s">
        <v>2110</v>
      </c>
      <c r="AD5" s="10" t="s">
        <v>2111</v>
      </c>
      <c r="AE5" s="10" t="s">
        <v>2110</v>
      </c>
      <c r="AF5" s="10" t="s">
        <v>2111</v>
      </c>
      <c r="AG5" s="10" t="s">
        <v>2110</v>
      </c>
      <c r="AH5" s="10" t="s">
        <v>2111</v>
      </c>
      <c r="AI5" s="10" t="s">
        <v>2110</v>
      </c>
      <c r="AJ5" s="10" t="s">
        <v>2111</v>
      </c>
      <c r="AK5" s="589"/>
      <c r="AL5" s="6" t="s">
        <v>2097</v>
      </c>
      <c r="AM5" s="6" t="s">
        <v>2098</v>
      </c>
      <c r="AN5" s="6" t="s">
        <v>2099</v>
      </c>
      <c r="AO5" s="6" t="s">
        <v>2100</v>
      </c>
      <c r="AP5" s="588"/>
    </row>
    <row r="6" spans="2:42" ht="159.94999999999999" customHeight="1" x14ac:dyDescent="0.3">
      <c r="B6" s="663" t="s">
        <v>2312</v>
      </c>
      <c r="C6" s="358" t="s">
        <v>27</v>
      </c>
      <c r="D6" s="359" t="s">
        <v>718</v>
      </c>
      <c r="E6" s="359" t="s">
        <v>28</v>
      </c>
      <c r="F6" s="359" t="s">
        <v>29</v>
      </c>
      <c r="G6" s="359" t="s">
        <v>31</v>
      </c>
      <c r="H6" s="360" t="s">
        <v>30</v>
      </c>
      <c r="I6" s="355" t="s">
        <v>31</v>
      </c>
      <c r="J6" s="355" t="s">
        <v>31</v>
      </c>
      <c r="K6" s="355" t="s">
        <v>31</v>
      </c>
      <c r="L6" s="355" t="s">
        <v>31</v>
      </c>
      <c r="M6" s="355"/>
      <c r="N6" s="356"/>
      <c r="O6" s="26"/>
      <c r="P6" s="352" t="s">
        <v>32</v>
      </c>
      <c r="Q6" s="353" t="s">
        <v>33</v>
      </c>
      <c r="R6" s="354">
        <v>43831</v>
      </c>
      <c r="S6" s="354">
        <f>MAX(W6:W8)</f>
        <v>44104</v>
      </c>
      <c r="T6" s="27" t="s">
        <v>34</v>
      </c>
      <c r="U6" s="28">
        <v>0.6</v>
      </c>
      <c r="V6" s="29">
        <v>43837</v>
      </c>
      <c r="W6" s="29">
        <v>44029</v>
      </c>
      <c r="X6" s="351" t="s">
        <v>35</v>
      </c>
      <c r="Y6" s="351" t="s">
        <v>36</v>
      </c>
      <c r="Z6" s="351"/>
      <c r="AA6" s="351"/>
      <c r="AB6" s="30"/>
      <c r="AC6" s="161">
        <v>0.9</v>
      </c>
      <c r="AD6" s="31" t="s">
        <v>738</v>
      </c>
      <c r="AE6" s="167">
        <v>0.95</v>
      </c>
      <c r="AF6" s="32" t="s">
        <v>1497</v>
      </c>
      <c r="AG6" s="161">
        <v>1</v>
      </c>
      <c r="AH6" s="33" t="s">
        <v>1617</v>
      </c>
      <c r="AI6" s="166">
        <v>1</v>
      </c>
      <c r="AJ6" s="34" t="s">
        <v>1578</v>
      </c>
      <c r="AK6" s="381">
        <f>(U6*AI6)+(U7*AI7)+(AI8*U8)</f>
        <v>1</v>
      </c>
      <c r="AL6" s="345" t="s">
        <v>750</v>
      </c>
      <c r="AM6" s="345" t="s">
        <v>1498</v>
      </c>
      <c r="AN6" s="345" t="s">
        <v>1638</v>
      </c>
      <c r="AO6" s="649" t="s">
        <v>1574</v>
      </c>
      <c r="AP6" s="587" t="str">
        <f>IF(AK6&lt;1%,"Sin iniciar",IF(AK6=100%,"Terminado","En gestión"))</f>
        <v>Terminado</v>
      </c>
    </row>
    <row r="7" spans="2:42" ht="159.94999999999999" customHeight="1" x14ac:dyDescent="0.3">
      <c r="B7" s="663"/>
      <c r="C7" s="358"/>
      <c r="D7" s="359"/>
      <c r="E7" s="359"/>
      <c r="F7" s="359"/>
      <c r="G7" s="359"/>
      <c r="H7" s="360"/>
      <c r="I7" s="355"/>
      <c r="J7" s="355"/>
      <c r="K7" s="355"/>
      <c r="L7" s="355"/>
      <c r="M7" s="355"/>
      <c r="N7" s="356"/>
      <c r="O7" s="26"/>
      <c r="P7" s="352"/>
      <c r="Q7" s="353"/>
      <c r="R7" s="354"/>
      <c r="S7" s="354"/>
      <c r="T7" s="27" t="s">
        <v>37</v>
      </c>
      <c r="U7" s="35">
        <v>0.2</v>
      </c>
      <c r="V7" s="29">
        <v>43845</v>
      </c>
      <c r="W7" s="29">
        <v>44058</v>
      </c>
      <c r="X7" s="351"/>
      <c r="Y7" s="351"/>
      <c r="Z7" s="351"/>
      <c r="AA7" s="351"/>
      <c r="AB7" s="30"/>
      <c r="AC7" s="161">
        <v>0.5</v>
      </c>
      <c r="AD7" s="31" t="s">
        <v>739</v>
      </c>
      <c r="AE7" s="167">
        <v>0.5</v>
      </c>
      <c r="AF7" s="32" t="s">
        <v>1499</v>
      </c>
      <c r="AG7" s="161">
        <v>1</v>
      </c>
      <c r="AH7" s="32" t="s">
        <v>1618</v>
      </c>
      <c r="AI7" s="166">
        <v>1</v>
      </c>
      <c r="AJ7" s="34" t="s">
        <v>1578</v>
      </c>
      <c r="AK7" s="381"/>
      <c r="AL7" s="345" t="s">
        <v>806</v>
      </c>
      <c r="AM7" s="345"/>
      <c r="AN7" s="345"/>
      <c r="AO7" s="650"/>
      <c r="AP7" s="587"/>
    </row>
    <row r="8" spans="2:42" ht="159.94999999999999" customHeight="1" x14ac:dyDescent="0.3">
      <c r="B8" s="663"/>
      <c r="C8" s="358"/>
      <c r="D8" s="359"/>
      <c r="E8" s="359"/>
      <c r="F8" s="359"/>
      <c r="G8" s="359"/>
      <c r="H8" s="360"/>
      <c r="I8" s="355"/>
      <c r="J8" s="355"/>
      <c r="K8" s="355"/>
      <c r="L8" s="355"/>
      <c r="M8" s="355"/>
      <c r="N8" s="356"/>
      <c r="O8" s="26"/>
      <c r="P8" s="352"/>
      <c r="Q8" s="353"/>
      <c r="R8" s="354"/>
      <c r="S8" s="354"/>
      <c r="T8" s="27" t="s">
        <v>38</v>
      </c>
      <c r="U8" s="35">
        <v>0.2</v>
      </c>
      <c r="V8" s="29">
        <v>43862</v>
      </c>
      <c r="W8" s="29">
        <v>44104</v>
      </c>
      <c r="X8" s="351"/>
      <c r="Y8" s="351"/>
      <c r="Z8" s="351"/>
      <c r="AA8" s="351"/>
      <c r="AB8" s="30"/>
      <c r="AC8" s="161">
        <v>0.5</v>
      </c>
      <c r="AD8" s="31" t="s">
        <v>740</v>
      </c>
      <c r="AE8" s="167">
        <v>0.5</v>
      </c>
      <c r="AF8" s="32" t="s">
        <v>1500</v>
      </c>
      <c r="AG8" s="161">
        <v>1</v>
      </c>
      <c r="AH8" s="32" t="s">
        <v>1619</v>
      </c>
      <c r="AI8" s="166">
        <v>1</v>
      </c>
      <c r="AJ8" s="34" t="s">
        <v>1578</v>
      </c>
      <c r="AK8" s="381"/>
      <c r="AL8" s="345" t="s">
        <v>806</v>
      </c>
      <c r="AM8" s="345"/>
      <c r="AN8" s="345"/>
      <c r="AO8" s="651"/>
      <c r="AP8" s="587"/>
    </row>
    <row r="9" spans="2:42" ht="180" customHeight="1" x14ac:dyDescent="0.3">
      <c r="B9" s="663"/>
      <c r="C9" s="369" t="s">
        <v>27</v>
      </c>
      <c r="D9" s="370" t="s">
        <v>39</v>
      </c>
      <c r="E9" s="370" t="s">
        <v>40</v>
      </c>
      <c r="F9" s="370" t="s">
        <v>29</v>
      </c>
      <c r="G9" s="370" t="s">
        <v>31</v>
      </c>
      <c r="H9" s="371" t="s">
        <v>30</v>
      </c>
      <c r="I9" s="365" t="s">
        <v>31</v>
      </c>
      <c r="J9" s="365" t="s">
        <v>31</v>
      </c>
      <c r="K9" s="365" t="s">
        <v>31</v>
      </c>
      <c r="L9" s="365" t="s">
        <v>31</v>
      </c>
      <c r="M9" s="365"/>
      <c r="N9" s="366"/>
      <c r="O9" s="26"/>
      <c r="P9" s="679" t="s">
        <v>2395</v>
      </c>
      <c r="Q9" s="368" t="s">
        <v>33</v>
      </c>
      <c r="R9" s="361">
        <v>43831</v>
      </c>
      <c r="S9" s="361">
        <f>MAX(W9:W10)</f>
        <v>44196</v>
      </c>
      <c r="T9" s="36" t="s">
        <v>41</v>
      </c>
      <c r="U9" s="37">
        <v>0.7</v>
      </c>
      <c r="V9" s="38">
        <v>43831</v>
      </c>
      <c r="W9" s="38">
        <v>43951</v>
      </c>
      <c r="X9" s="362" t="s">
        <v>42</v>
      </c>
      <c r="Y9" s="362" t="s">
        <v>43</v>
      </c>
      <c r="Z9" s="363"/>
      <c r="AA9" s="364">
        <v>1</v>
      </c>
      <c r="AB9" s="39"/>
      <c r="AC9" s="162">
        <v>0.75</v>
      </c>
      <c r="AD9" s="40" t="s">
        <v>741</v>
      </c>
      <c r="AE9" s="162">
        <v>0.75</v>
      </c>
      <c r="AF9" s="41" t="s">
        <v>1501</v>
      </c>
      <c r="AG9" s="161">
        <v>0.75</v>
      </c>
      <c r="AH9" s="40" t="s">
        <v>1501</v>
      </c>
      <c r="AI9" s="166">
        <v>1</v>
      </c>
      <c r="AJ9" s="42" t="s">
        <v>1578</v>
      </c>
      <c r="AK9" s="381">
        <f>(U9*AI9)+(U10*AI10)</f>
        <v>1</v>
      </c>
      <c r="AL9" s="458" t="s">
        <v>751</v>
      </c>
      <c r="AM9" s="458" t="s">
        <v>751</v>
      </c>
      <c r="AN9" s="458" t="s">
        <v>751</v>
      </c>
      <c r="AO9" s="672" t="s">
        <v>2313</v>
      </c>
      <c r="AP9" s="587" t="str">
        <f>IF(AK9&lt;1%,"Sin iniciar",IF(AK9=100%,"Terminado","En gestión"))</f>
        <v>Terminado</v>
      </c>
    </row>
    <row r="10" spans="2:42" ht="392.1" customHeight="1" x14ac:dyDescent="0.3">
      <c r="B10" s="663"/>
      <c r="C10" s="369"/>
      <c r="D10" s="370"/>
      <c r="E10" s="370"/>
      <c r="F10" s="370"/>
      <c r="G10" s="370"/>
      <c r="H10" s="371"/>
      <c r="I10" s="365"/>
      <c r="J10" s="365"/>
      <c r="K10" s="365"/>
      <c r="L10" s="365"/>
      <c r="M10" s="365"/>
      <c r="N10" s="366"/>
      <c r="O10" s="26"/>
      <c r="P10" s="367"/>
      <c r="Q10" s="368"/>
      <c r="R10" s="361"/>
      <c r="S10" s="361"/>
      <c r="T10" s="36" t="s">
        <v>1588</v>
      </c>
      <c r="U10" s="37">
        <v>0.3</v>
      </c>
      <c r="V10" s="38">
        <v>43951</v>
      </c>
      <c r="W10" s="38">
        <v>44196</v>
      </c>
      <c r="X10" s="362"/>
      <c r="Y10" s="362"/>
      <c r="Z10" s="363"/>
      <c r="AA10" s="364"/>
      <c r="AB10" s="39"/>
      <c r="AC10" s="162">
        <v>0</v>
      </c>
      <c r="AD10" s="40" t="s">
        <v>742</v>
      </c>
      <c r="AE10" s="162">
        <v>0</v>
      </c>
      <c r="AF10" s="41" t="s">
        <v>742</v>
      </c>
      <c r="AG10" s="161">
        <v>0</v>
      </c>
      <c r="AH10" s="40" t="s">
        <v>742</v>
      </c>
      <c r="AI10" s="166">
        <v>1</v>
      </c>
      <c r="AJ10" s="42" t="s">
        <v>2094</v>
      </c>
      <c r="AK10" s="381"/>
      <c r="AL10" s="458" t="s">
        <v>806</v>
      </c>
      <c r="AM10" s="458"/>
      <c r="AN10" s="458"/>
      <c r="AO10" s="673"/>
      <c r="AP10" s="587"/>
    </row>
    <row r="11" spans="2:42" ht="188.1" customHeight="1" x14ac:dyDescent="0.3">
      <c r="B11" s="663"/>
      <c r="C11" s="358" t="s">
        <v>27</v>
      </c>
      <c r="D11" s="359" t="s">
        <v>718</v>
      </c>
      <c r="E11" s="359" t="s">
        <v>28</v>
      </c>
      <c r="F11" s="359" t="s">
        <v>29</v>
      </c>
      <c r="G11" s="359" t="s">
        <v>31</v>
      </c>
      <c r="H11" s="360" t="s">
        <v>44</v>
      </c>
      <c r="I11" s="355" t="s">
        <v>31</v>
      </c>
      <c r="J11" s="355" t="s">
        <v>31</v>
      </c>
      <c r="K11" s="355" t="s">
        <v>31</v>
      </c>
      <c r="L11" s="355" t="s">
        <v>31</v>
      </c>
      <c r="M11" s="355"/>
      <c r="N11" s="356"/>
      <c r="O11" s="26"/>
      <c r="P11" s="352" t="s">
        <v>1103</v>
      </c>
      <c r="Q11" s="353" t="s">
        <v>33</v>
      </c>
      <c r="R11" s="353">
        <v>43832</v>
      </c>
      <c r="S11" s="353">
        <f>MAX(W11:W14)</f>
        <v>44196</v>
      </c>
      <c r="T11" s="27" t="s">
        <v>46</v>
      </c>
      <c r="U11" s="35">
        <v>0.1</v>
      </c>
      <c r="V11" s="29">
        <v>43832</v>
      </c>
      <c r="W11" s="29">
        <v>43861</v>
      </c>
      <c r="X11" s="357">
        <v>0.3</v>
      </c>
      <c r="Y11" s="357">
        <v>0.6</v>
      </c>
      <c r="Z11" s="357">
        <v>0.6</v>
      </c>
      <c r="AA11" s="357">
        <v>1</v>
      </c>
      <c r="AB11" s="39"/>
      <c r="AC11" s="162">
        <v>1</v>
      </c>
      <c r="AD11" s="33" t="s">
        <v>2307</v>
      </c>
      <c r="AE11" s="161">
        <v>1</v>
      </c>
      <c r="AF11" s="32" t="s">
        <v>2336</v>
      </c>
      <c r="AG11" s="161">
        <v>1</v>
      </c>
      <c r="AH11" s="32" t="s">
        <v>1577</v>
      </c>
      <c r="AI11" s="166">
        <v>1</v>
      </c>
      <c r="AJ11" s="34" t="s">
        <v>1578</v>
      </c>
      <c r="AK11" s="381">
        <f>(U11*AI11)+(U12*AI12)+(U13*AI13)+(U14*AI14)</f>
        <v>1</v>
      </c>
      <c r="AL11" s="345" t="s">
        <v>752</v>
      </c>
      <c r="AM11" s="345" t="s">
        <v>2337</v>
      </c>
      <c r="AN11" s="345" t="s">
        <v>1639</v>
      </c>
      <c r="AO11" s="345" t="s">
        <v>2326</v>
      </c>
      <c r="AP11" s="587" t="str">
        <f>IF(AK11&lt;1%,"Sin iniciar",IF(AK11=100%,"Terminado","En gestión"))</f>
        <v>Terminado</v>
      </c>
    </row>
    <row r="12" spans="2:42" ht="192" customHeight="1" x14ac:dyDescent="0.3">
      <c r="B12" s="663"/>
      <c r="C12" s="358"/>
      <c r="D12" s="359"/>
      <c r="E12" s="359"/>
      <c r="F12" s="359"/>
      <c r="G12" s="359"/>
      <c r="H12" s="360"/>
      <c r="I12" s="355"/>
      <c r="J12" s="355"/>
      <c r="K12" s="355"/>
      <c r="L12" s="355"/>
      <c r="M12" s="355"/>
      <c r="N12" s="356"/>
      <c r="O12" s="26"/>
      <c r="P12" s="352"/>
      <c r="Q12" s="353"/>
      <c r="R12" s="353"/>
      <c r="S12" s="353"/>
      <c r="T12" s="27" t="s">
        <v>47</v>
      </c>
      <c r="U12" s="35">
        <v>0.2</v>
      </c>
      <c r="V12" s="29">
        <v>43864</v>
      </c>
      <c r="W12" s="29">
        <v>43878</v>
      </c>
      <c r="X12" s="357"/>
      <c r="Y12" s="357"/>
      <c r="Z12" s="357"/>
      <c r="AA12" s="357"/>
      <c r="AB12" s="39"/>
      <c r="AC12" s="162">
        <v>1</v>
      </c>
      <c r="AD12" s="33" t="s">
        <v>2308</v>
      </c>
      <c r="AE12" s="161">
        <v>1</v>
      </c>
      <c r="AF12" s="32" t="s">
        <v>1175</v>
      </c>
      <c r="AG12" s="161">
        <v>1</v>
      </c>
      <c r="AH12" s="32" t="s">
        <v>1577</v>
      </c>
      <c r="AI12" s="166">
        <v>1</v>
      </c>
      <c r="AJ12" s="34" t="s">
        <v>1578</v>
      </c>
      <c r="AK12" s="381"/>
      <c r="AL12" s="345" t="s">
        <v>806</v>
      </c>
      <c r="AM12" s="345"/>
      <c r="AN12" s="345"/>
      <c r="AO12" s="345"/>
      <c r="AP12" s="587"/>
    </row>
    <row r="13" spans="2:42" ht="408" customHeight="1" x14ac:dyDescent="0.3">
      <c r="B13" s="663"/>
      <c r="C13" s="358"/>
      <c r="D13" s="359"/>
      <c r="E13" s="359"/>
      <c r="F13" s="359"/>
      <c r="G13" s="359"/>
      <c r="H13" s="360"/>
      <c r="I13" s="355"/>
      <c r="J13" s="355"/>
      <c r="K13" s="355"/>
      <c r="L13" s="355"/>
      <c r="M13" s="355"/>
      <c r="N13" s="356"/>
      <c r="O13" s="26"/>
      <c r="P13" s="352"/>
      <c r="Q13" s="353"/>
      <c r="R13" s="353"/>
      <c r="S13" s="353"/>
      <c r="T13" s="27" t="s">
        <v>48</v>
      </c>
      <c r="U13" s="35">
        <v>0.3</v>
      </c>
      <c r="V13" s="29">
        <v>43885</v>
      </c>
      <c r="W13" s="29">
        <v>44043</v>
      </c>
      <c r="X13" s="357"/>
      <c r="Y13" s="357"/>
      <c r="Z13" s="357"/>
      <c r="AA13" s="357"/>
      <c r="AB13" s="39"/>
      <c r="AC13" s="162">
        <v>0</v>
      </c>
      <c r="AD13" s="33" t="s">
        <v>2384</v>
      </c>
      <c r="AE13" s="161">
        <v>1</v>
      </c>
      <c r="AF13" s="32" t="s">
        <v>2338</v>
      </c>
      <c r="AG13" s="161">
        <v>1</v>
      </c>
      <c r="AH13" s="32" t="s">
        <v>2339</v>
      </c>
      <c r="AI13" s="166">
        <v>1</v>
      </c>
      <c r="AJ13" s="34" t="s">
        <v>1578</v>
      </c>
      <c r="AK13" s="381"/>
      <c r="AL13" s="345" t="s">
        <v>806</v>
      </c>
      <c r="AM13" s="345"/>
      <c r="AN13" s="345"/>
      <c r="AO13" s="345"/>
      <c r="AP13" s="587"/>
    </row>
    <row r="14" spans="2:42" ht="204" customHeight="1" x14ac:dyDescent="0.3">
      <c r="B14" s="663"/>
      <c r="C14" s="358"/>
      <c r="D14" s="359"/>
      <c r="E14" s="359"/>
      <c r="F14" s="359"/>
      <c r="G14" s="359"/>
      <c r="H14" s="360"/>
      <c r="I14" s="355"/>
      <c r="J14" s="355"/>
      <c r="K14" s="355"/>
      <c r="L14" s="355"/>
      <c r="M14" s="355"/>
      <c r="N14" s="356"/>
      <c r="O14" s="26"/>
      <c r="P14" s="352"/>
      <c r="Q14" s="353"/>
      <c r="R14" s="353"/>
      <c r="S14" s="353"/>
      <c r="T14" s="27" t="s">
        <v>1104</v>
      </c>
      <c r="U14" s="35">
        <v>0.4</v>
      </c>
      <c r="V14" s="29">
        <v>44136</v>
      </c>
      <c r="W14" s="29">
        <v>44196</v>
      </c>
      <c r="X14" s="357"/>
      <c r="Y14" s="357"/>
      <c r="Z14" s="357"/>
      <c r="AA14" s="357"/>
      <c r="AB14" s="39"/>
      <c r="AC14" s="162">
        <v>0</v>
      </c>
      <c r="AD14" s="33" t="s">
        <v>743</v>
      </c>
      <c r="AE14" s="161">
        <v>0</v>
      </c>
      <c r="AF14" s="33" t="s">
        <v>743</v>
      </c>
      <c r="AG14" s="161">
        <v>0</v>
      </c>
      <c r="AH14" s="32" t="s">
        <v>1620</v>
      </c>
      <c r="AI14" s="166">
        <v>1</v>
      </c>
      <c r="AJ14" s="34" t="s">
        <v>2316</v>
      </c>
      <c r="AK14" s="381"/>
      <c r="AL14" s="345" t="s">
        <v>806</v>
      </c>
      <c r="AM14" s="345"/>
      <c r="AN14" s="345"/>
      <c r="AO14" s="345"/>
      <c r="AP14" s="587"/>
    </row>
    <row r="15" spans="2:42" ht="168" customHeight="1" x14ac:dyDescent="0.3">
      <c r="B15" s="663"/>
      <c r="C15" s="369" t="s">
        <v>27</v>
      </c>
      <c r="D15" s="370" t="s">
        <v>370</v>
      </c>
      <c r="E15" s="370" t="s">
        <v>40</v>
      </c>
      <c r="F15" s="370" t="s">
        <v>29</v>
      </c>
      <c r="G15" s="370" t="s">
        <v>31</v>
      </c>
      <c r="H15" s="371" t="s">
        <v>49</v>
      </c>
      <c r="I15" s="365" t="s">
        <v>31</v>
      </c>
      <c r="J15" s="365" t="s">
        <v>31</v>
      </c>
      <c r="K15" s="365" t="s">
        <v>31</v>
      </c>
      <c r="L15" s="365" t="s">
        <v>31</v>
      </c>
      <c r="M15" s="365"/>
      <c r="N15" s="366"/>
      <c r="O15" s="26"/>
      <c r="P15" s="367" t="s">
        <v>50</v>
      </c>
      <c r="Q15" s="368" t="s">
        <v>45</v>
      </c>
      <c r="R15" s="368">
        <v>43860</v>
      </c>
      <c r="S15" s="368">
        <f>MAX(W15:W18)</f>
        <v>44180</v>
      </c>
      <c r="T15" s="36" t="s">
        <v>51</v>
      </c>
      <c r="U15" s="37">
        <v>0.35</v>
      </c>
      <c r="V15" s="38">
        <v>43860</v>
      </c>
      <c r="W15" s="38">
        <v>43951</v>
      </c>
      <c r="X15" s="364">
        <v>0</v>
      </c>
      <c r="Y15" s="363">
        <v>0.35</v>
      </c>
      <c r="Z15" s="363">
        <v>0.7</v>
      </c>
      <c r="AA15" s="364">
        <v>1</v>
      </c>
      <c r="AB15" s="39"/>
      <c r="AC15" s="162">
        <v>0.35</v>
      </c>
      <c r="AD15" s="40" t="s">
        <v>2383</v>
      </c>
      <c r="AE15" s="161">
        <v>1</v>
      </c>
      <c r="AF15" s="41" t="s">
        <v>1176</v>
      </c>
      <c r="AG15" s="161">
        <v>1</v>
      </c>
      <c r="AH15" s="41" t="s">
        <v>1577</v>
      </c>
      <c r="AI15" s="166">
        <v>1</v>
      </c>
      <c r="AJ15" s="42" t="s">
        <v>1578</v>
      </c>
      <c r="AK15" s="381">
        <f>(U15*AI15)+(U16*AI16)+(U17*AI17)+(U18*AI18)</f>
        <v>1</v>
      </c>
      <c r="AL15" s="458" t="s">
        <v>753</v>
      </c>
      <c r="AM15" s="458" t="s">
        <v>1177</v>
      </c>
      <c r="AN15" s="458" t="s">
        <v>1640</v>
      </c>
      <c r="AO15" s="458" t="s">
        <v>2327</v>
      </c>
      <c r="AP15" s="587" t="str">
        <f>IF(AK15&lt;1%,"Sin iniciar",IF(AK15=100%,"Terminado","En gestión"))</f>
        <v>Terminado</v>
      </c>
    </row>
    <row r="16" spans="2:42" ht="168" customHeight="1" x14ac:dyDescent="0.3">
      <c r="B16" s="663"/>
      <c r="C16" s="369"/>
      <c r="D16" s="370"/>
      <c r="E16" s="370"/>
      <c r="F16" s="370"/>
      <c r="G16" s="370"/>
      <c r="H16" s="371"/>
      <c r="I16" s="365"/>
      <c r="J16" s="365"/>
      <c r="K16" s="365"/>
      <c r="L16" s="365"/>
      <c r="M16" s="365"/>
      <c r="N16" s="366"/>
      <c r="O16" s="26"/>
      <c r="P16" s="367"/>
      <c r="Q16" s="368"/>
      <c r="R16" s="368"/>
      <c r="S16" s="368"/>
      <c r="T16" s="36" t="s">
        <v>52</v>
      </c>
      <c r="U16" s="37">
        <v>0.15</v>
      </c>
      <c r="V16" s="38">
        <v>43998</v>
      </c>
      <c r="W16" s="38">
        <v>44119</v>
      </c>
      <c r="X16" s="364"/>
      <c r="Y16" s="363"/>
      <c r="Z16" s="363"/>
      <c r="AA16" s="364"/>
      <c r="AB16" s="39"/>
      <c r="AC16" s="162">
        <v>0</v>
      </c>
      <c r="AD16" s="40" t="s">
        <v>743</v>
      </c>
      <c r="AE16" s="161">
        <v>0.3</v>
      </c>
      <c r="AF16" s="41" t="s">
        <v>1178</v>
      </c>
      <c r="AG16" s="161">
        <v>0.85</v>
      </c>
      <c r="AH16" s="40" t="s">
        <v>1621</v>
      </c>
      <c r="AI16" s="166">
        <v>1</v>
      </c>
      <c r="AJ16" s="42" t="s">
        <v>2317</v>
      </c>
      <c r="AK16" s="381"/>
      <c r="AL16" s="458" t="s">
        <v>806</v>
      </c>
      <c r="AM16" s="458"/>
      <c r="AN16" s="458"/>
      <c r="AO16" s="458"/>
      <c r="AP16" s="587"/>
    </row>
    <row r="17" spans="2:42" ht="168" customHeight="1" x14ac:dyDescent="0.3">
      <c r="B17" s="663"/>
      <c r="C17" s="369"/>
      <c r="D17" s="370"/>
      <c r="E17" s="370"/>
      <c r="F17" s="370"/>
      <c r="G17" s="370"/>
      <c r="H17" s="371"/>
      <c r="I17" s="365"/>
      <c r="J17" s="365"/>
      <c r="K17" s="365"/>
      <c r="L17" s="365"/>
      <c r="M17" s="365"/>
      <c r="N17" s="366"/>
      <c r="O17" s="26"/>
      <c r="P17" s="367"/>
      <c r="Q17" s="368"/>
      <c r="R17" s="368"/>
      <c r="S17" s="368"/>
      <c r="T17" s="36" t="s">
        <v>53</v>
      </c>
      <c r="U17" s="37">
        <v>0.3</v>
      </c>
      <c r="V17" s="38">
        <v>44120</v>
      </c>
      <c r="W17" s="38">
        <v>44150</v>
      </c>
      <c r="X17" s="364"/>
      <c r="Y17" s="363"/>
      <c r="Z17" s="363"/>
      <c r="AA17" s="364"/>
      <c r="AB17" s="39"/>
      <c r="AC17" s="162">
        <v>0</v>
      </c>
      <c r="AD17" s="40" t="s">
        <v>743</v>
      </c>
      <c r="AE17" s="161">
        <v>0</v>
      </c>
      <c r="AF17" s="41" t="s">
        <v>1179</v>
      </c>
      <c r="AG17" s="161">
        <v>0</v>
      </c>
      <c r="AH17" s="40" t="s">
        <v>1622</v>
      </c>
      <c r="AI17" s="166">
        <v>1</v>
      </c>
      <c r="AJ17" s="42" t="s">
        <v>2340</v>
      </c>
      <c r="AK17" s="381"/>
      <c r="AL17" s="458" t="s">
        <v>806</v>
      </c>
      <c r="AM17" s="458"/>
      <c r="AN17" s="458"/>
      <c r="AO17" s="458"/>
      <c r="AP17" s="587"/>
    </row>
    <row r="18" spans="2:42" ht="168" customHeight="1" x14ac:dyDescent="0.3">
      <c r="B18" s="663"/>
      <c r="C18" s="369"/>
      <c r="D18" s="370"/>
      <c r="E18" s="370"/>
      <c r="F18" s="370"/>
      <c r="G18" s="370"/>
      <c r="H18" s="371"/>
      <c r="I18" s="365"/>
      <c r="J18" s="365"/>
      <c r="K18" s="365"/>
      <c r="L18" s="365"/>
      <c r="M18" s="365"/>
      <c r="N18" s="366"/>
      <c r="O18" s="26"/>
      <c r="P18" s="367"/>
      <c r="Q18" s="368"/>
      <c r="R18" s="368"/>
      <c r="S18" s="368"/>
      <c r="T18" s="36" t="s">
        <v>54</v>
      </c>
      <c r="U18" s="37">
        <v>0.2</v>
      </c>
      <c r="V18" s="38">
        <v>44151</v>
      </c>
      <c r="W18" s="38">
        <v>44180</v>
      </c>
      <c r="X18" s="364"/>
      <c r="Y18" s="363"/>
      <c r="Z18" s="363"/>
      <c r="AA18" s="364"/>
      <c r="AB18" s="39"/>
      <c r="AC18" s="162">
        <v>0</v>
      </c>
      <c r="AD18" s="40" t="s">
        <v>743</v>
      </c>
      <c r="AE18" s="161">
        <v>0</v>
      </c>
      <c r="AF18" s="41" t="s">
        <v>1179</v>
      </c>
      <c r="AG18" s="161">
        <v>0</v>
      </c>
      <c r="AH18" s="41" t="s">
        <v>1623</v>
      </c>
      <c r="AI18" s="166">
        <v>1</v>
      </c>
      <c r="AJ18" s="42" t="s">
        <v>2341</v>
      </c>
      <c r="AK18" s="381"/>
      <c r="AL18" s="458" t="s">
        <v>806</v>
      </c>
      <c r="AM18" s="458"/>
      <c r="AN18" s="458"/>
      <c r="AO18" s="458"/>
      <c r="AP18" s="587"/>
    </row>
    <row r="19" spans="2:42" ht="204" customHeight="1" x14ac:dyDescent="0.3">
      <c r="B19" s="663"/>
      <c r="C19" s="358" t="s">
        <v>27</v>
      </c>
      <c r="D19" s="359" t="s">
        <v>718</v>
      </c>
      <c r="E19" s="359" t="s">
        <v>28</v>
      </c>
      <c r="F19" s="359" t="s">
        <v>29</v>
      </c>
      <c r="G19" s="359" t="s">
        <v>31</v>
      </c>
      <c r="H19" s="360" t="s">
        <v>55</v>
      </c>
      <c r="I19" s="355" t="s">
        <v>31</v>
      </c>
      <c r="J19" s="355" t="s">
        <v>31</v>
      </c>
      <c r="K19" s="355" t="s">
        <v>31</v>
      </c>
      <c r="L19" s="355" t="s">
        <v>31</v>
      </c>
      <c r="M19" s="355"/>
      <c r="N19" s="356"/>
      <c r="O19" s="26"/>
      <c r="P19" s="352" t="s">
        <v>56</v>
      </c>
      <c r="Q19" s="353" t="s">
        <v>45</v>
      </c>
      <c r="R19" s="353">
        <v>43832</v>
      </c>
      <c r="S19" s="353">
        <f>MAX(W19:W22)</f>
        <v>44196</v>
      </c>
      <c r="T19" s="27" t="s">
        <v>1105</v>
      </c>
      <c r="U19" s="28">
        <v>0.1</v>
      </c>
      <c r="V19" s="29">
        <v>43832</v>
      </c>
      <c r="W19" s="29">
        <v>43878</v>
      </c>
      <c r="X19" s="357">
        <v>0.1</v>
      </c>
      <c r="Y19" s="372">
        <v>0.1</v>
      </c>
      <c r="Z19" s="372">
        <v>0.24</v>
      </c>
      <c r="AA19" s="357">
        <v>1</v>
      </c>
      <c r="AB19" s="39"/>
      <c r="AC19" s="162">
        <v>1</v>
      </c>
      <c r="AD19" s="33" t="s">
        <v>2382</v>
      </c>
      <c r="AE19" s="161">
        <v>1</v>
      </c>
      <c r="AF19" s="32" t="s">
        <v>2385</v>
      </c>
      <c r="AG19" s="161">
        <v>1</v>
      </c>
      <c r="AH19" s="32" t="s">
        <v>1577</v>
      </c>
      <c r="AI19" s="166">
        <v>1</v>
      </c>
      <c r="AJ19" s="34" t="s">
        <v>1578</v>
      </c>
      <c r="AK19" s="381">
        <f>(U19*AI19)+(U20*AI20)+(U21*AI21)+(U22*AI22)</f>
        <v>0.98000000000000009</v>
      </c>
      <c r="AL19" s="345" t="s">
        <v>754</v>
      </c>
      <c r="AM19" s="345" t="s">
        <v>1180</v>
      </c>
      <c r="AN19" s="345" t="s">
        <v>1641</v>
      </c>
      <c r="AO19" s="345" t="s">
        <v>2328</v>
      </c>
      <c r="AP19" s="587" t="str">
        <f>IF(AK19&lt;1%,"Sin iniciar",IF(AK19=100%,"Terminado","En gestión"))</f>
        <v>En gestión</v>
      </c>
    </row>
    <row r="20" spans="2:42" ht="204" customHeight="1" x14ac:dyDescent="0.3">
      <c r="B20" s="663"/>
      <c r="C20" s="358"/>
      <c r="D20" s="359"/>
      <c r="E20" s="359"/>
      <c r="F20" s="359"/>
      <c r="G20" s="359"/>
      <c r="H20" s="360"/>
      <c r="I20" s="355"/>
      <c r="J20" s="355"/>
      <c r="K20" s="355"/>
      <c r="L20" s="355"/>
      <c r="M20" s="355"/>
      <c r="N20" s="356"/>
      <c r="O20" s="26"/>
      <c r="P20" s="352"/>
      <c r="Q20" s="353"/>
      <c r="R20" s="353"/>
      <c r="S20" s="353"/>
      <c r="T20" s="27" t="s">
        <v>1106</v>
      </c>
      <c r="U20" s="28">
        <v>0.5</v>
      </c>
      <c r="V20" s="29">
        <v>44075</v>
      </c>
      <c r="W20" s="29">
        <v>44196</v>
      </c>
      <c r="X20" s="357"/>
      <c r="Y20" s="372"/>
      <c r="Z20" s="372"/>
      <c r="AA20" s="357"/>
      <c r="AB20" s="39"/>
      <c r="AC20" s="162">
        <v>0</v>
      </c>
      <c r="AD20" s="33" t="s">
        <v>744</v>
      </c>
      <c r="AE20" s="161">
        <v>0.1</v>
      </c>
      <c r="AF20" s="32" t="s">
        <v>2342</v>
      </c>
      <c r="AG20" s="161">
        <v>0.2</v>
      </c>
      <c r="AH20" s="32" t="s">
        <v>2115</v>
      </c>
      <c r="AI20" s="166">
        <v>1</v>
      </c>
      <c r="AJ20" s="34" t="s">
        <v>2343</v>
      </c>
      <c r="AK20" s="381"/>
      <c r="AL20" s="345" t="s">
        <v>806</v>
      </c>
      <c r="AM20" s="345"/>
      <c r="AN20" s="345"/>
      <c r="AO20" s="345"/>
      <c r="AP20" s="587"/>
    </row>
    <row r="21" spans="2:42" ht="204" customHeight="1" x14ac:dyDescent="0.3">
      <c r="B21" s="663"/>
      <c r="C21" s="358"/>
      <c r="D21" s="359"/>
      <c r="E21" s="359"/>
      <c r="F21" s="359"/>
      <c r="G21" s="359"/>
      <c r="H21" s="360"/>
      <c r="I21" s="355"/>
      <c r="J21" s="355"/>
      <c r="K21" s="355"/>
      <c r="L21" s="355"/>
      <c r="M21" s="355"/>
      <c r="N21" s="356"/>
      <c r="O21" s="26"/>
      <c r="P21" s="352"/>
      <c r="Q21" s="353"/>
      <c r="R21" s="353"/>
      <c r="S21" s="353"/>
      <c r="T21" s="27" t="s">
        <v>1107</v>
      </c>
      <c r="U21" s="28">
        <v>0.2</v>
      </c>
      <c r="V21" s="29">
        <v>44075</v>
      </c>
      <c r="W21" s="29">
        <v>44196</v>
      </c>
      <c r="X21" s="357"/>
      <c r="Y21" s="372"/>
      <c r="Z21" s="372"/>
      <c r="AA21" s="357"/>
      <c r="AB21" s="39"/>
      <c r="AC21" s="162">
        <v>0</v>
      </c>
      <c r="AD21" s="33" t="s">
        <v>743</v>
      </c>
      <c r="AE21" s="161">
        <v>0</v>
      </c>
      <c r="AF21" s="32" t="s">
        <v>1181</v>
      </c>
      <c r="AG21" s="161">
        <v>0</v>
      </c>
      <c r="AH21" s="32" t="s">
        <v>2116</v>
      </c>
      <c r="AI21" s="166">
        <v>1</v>
      </c>
      <c r="AJ21" s="34" t="s">
        <v>2318</v>
      </c>
      <c r="AK21" s="381"/>
      <c r="AL21" s="345"/>
      <c r="AM21" s="345"/>
      <c r="AN21" s="345"/>
      <c r="AO21" s="345"/>
      <c r="AP21" s="587"/>
    </row>
    <row r="22" spans="2:42" ht="204" customHeight="1" x14ac:dyDescent="0.3">
      <c r="B22" s="663"/>
      <c r="C22" s="358"/>
      <c r="D22" s="359"/>
      <c r="E22" s="359"/>
      <c r="F22" s="359"/>
      <c r="G22" s="359"/>
      <c r="H22" s="360"/>
      <c r="I22" s="355"/>
      <c r="J22" s="355"/>
      <c r="K22" s="355"/>
      <c r="L22" s="355"/>
      <c r="M22" s="355"/>
      <c r="N22" s="356"/>
      <c r="O22" s="26"/>
      <c r="P22" s="352"/>
      <c r="Q22" s="353"/>
      <c r="R22" s="353"/>
      <c r="S22" s="353"/>
      <c r="T22" s="27" t="s">
        <v>57</v>
      </c>
      <c r="U22" s="35">
        <v>0.2</v>
      </c>
      <c r="V22" s="29">
        <v>44166</v>
      </c>
      <c r="W22" s="29">
        <v>44196</v>
      </c>
      <c r="X22" s="357"/>
      <c r="Y22" s="372"/>
      <c r="Z22" s="372"/>
      <c r="AA22" s="357"/>
      <c r="AB22" s="39"/>
      <c r="AC22" s="162">
        <v>0</v>
      </c>
      <c r="AD22" s="33" t="s">
        <v>743</v>
      </c>
      <c r="AE22" s="161">
        <v>0</v>
      </c>
      <c r="AF22" s="32" t="s">
        <v>1182</v>
      </c>
      <c r="AG22" s="161">
        <v>0</v>
      </c>
      <c r="AH22" s="32" t="s">
        <v>1182</v>
      </c>
      <c r="AI22" s="166">
        <v>0.9</v>
      </c>
      <c r="AJ22" s="34" t="s">
        <v>2319</v>
      </c>
      <c r="AK22" s="381"/>
      <c r="AL22" s="345" t="s">
        <v>806</v>
      </c>
      <c r="AM22" s="345"/>
      <c r="AN22" s="345"/>
      <c r="AO22" s="345"/>
      <c r="AP22" s="587"/>
    </row>
    <row r="23" spans="2:42" ht="279.95" customHeight="1" x14ac:dyDescent="0.3">
      <c r="B23" s="663"/>
      <c r="C23" s="369" t="s">
        <v>27</v>
      </c>
      <c r="D23" s="370" t="s">
        <v>721</v>
      </c>
      <c r="E23" s="370" t="s">
        <v>58</v>
      </c>
      <c r="F23" s="370" t="s">
        <v>29</v>
      </c>
      <c r="G23" s="370" t="s">
        <v>31</v>
      </c>
      <c r="H23" s="371" t="s">
        <v>59</v>
      </c>
      <c r="I23" s="365" t="s">
        <v>31</v>
      </c>
      <c r="J23" s="365" t="s">
        <v>31</v>
      </c>
      <c r="K23" s="365" t="s">
        <v>31</v>
      </c>
      <c r="L23" s="365" t="s">
        <v>31</v>
      </c>
      <c r="M23" s="365"/>
      <c r="N23" s="366"/>
      <c r="O23" s="26"/>
      <c r="P23" s="367" t="s">
        <v>1589</v>
      </c>
      <c r="Q23" s="368" t="s">
        <v>33</v>
      </c>
      <c r="R23" s="368">
        <v>43843</v>
      </c>
      <c r="S23" s="368">
        <f>MAX(W23:W25)</f>
        <v>44196</v>
      </c>
      <c r="T23" s="36" t="s">
        <v>1590</v>
      </c>
      <c r="U23" s="37">
        <v>0.3</v>
      </c>
      <c r="V23" s="38">
        <v>43843</v>
      </c>
      <c r="W23" s="38">
        <v>44135</v>
      </c>
      <c r="X23" s="373">
        <v>0</v>
      </c>
      <c r="Y23" s="373">
        <v>0.3</v>
      </c>
      <c r="Z23" s="373">
        <v>0</v>
      </c>
      <c r="AA23" s="373">
        <v>1</v>
      </c>
      <c r="AB23" s="43"/>
      <c r="AC23" s="161">
        <v>0.05</v>
      </c>
      <c r="AD23" s="41" t="s">
        <v>2381</v>
      </c>
      <c r="AE23" s="161">
        <v>0.6</v>
      </c>
      <c r="AF23" s="41" t="s">
        <v>1183</v>
      </c>
      <c r="AG23" s="161">
        <v>0.6</v>
      </c>
      <c r="AH23" s="41" t="s">
        <v>1624</v>
      </c>
      <c r="AI23" s="166">
        <v>1</v>
      </c>
      <c r="AJ23" s="42" t="s">
        <v>2320</v>
      </c>
      <c r="AK23" s="381">
        <f>(U23*AI23)+(U24*AI24)+(AI25*U25)</f>
        <v>1</v>
      </c>
      <c r="AL23" s="458" t="s">
        <v>755</v>
      </c>
      <c r="AM23" s="458" t="s">
        <v>1184</v>
      </c>
      <c r="AN23" s="617" t="s">
        <v>1642</v>
      </c>
      <c r="AO23" s="617" t="s">
        <v>2329</v>
      </c>
      <c r="AP23" s="587" t="str">
        <f>IF(AK23&lt;1%,"Sin iniciar",IF(AK23=100%,"Terminado","En gestión"))</f>
        <v>Terminado</v>
      </c>
    </row>
    <row r="24" spans="2:42" ht="200.1" customHeight="1" x14ac:dyDescent="0.3">
      <c r="B24" s="663"/>
      <c r="C24" s="369"/>
      <c r="D24" s="370"/>
      <c r="E24" s="370"/>
      <c r="F24" s="370"/>
      <c r="G24" s="370"/>
      <c r="H24" s="371"/>
      <c r="I24" s="365"/>
      <c r="J24" s="365"/>
      <c r="K24" s="365"/>
      <c r="L24" s="365"/>
      <c r="M24" s="365"/>
      <c r="N24" s="366"/>
      <c r="O24" s="26"/>
      <c r="P24" s="367"/>
      <c r="Q24" s="368"/>
      <c r="R24" s="368"/>
      <c r="S24" s="368"/>
      <c r="T24" s="44" t="s">
        <v>1108</v>
      </c>
      <c r="U24" s="45">
        <v>0.5</v>
      </c>
      <c r="V24" s="46">
        <v>44136</v>
      </c>
      <c r="W24" s="46">
        <v>44196</v>
      </c>
      <c r="X24" s="373"/>
      <c r="Y24" s="373"/>
      <c r="Z24" s="373"/>
      <c r="AA24" s="373"/>
      <c r="AB24" s="43"/>
      <c r="AC24" s="161">
        <v>0</v>
      </c>
      <c r="AD24" s="41" t="s">
        <v>743</v>
      </c>
      <c r="AE24" s="161">
        <v>0.5</v>
      </c>
      <c r="AF24" s="41" t="s">
        <v>1185</v>
      </c>
      <c r="AG24" s="161">
        <v>0.5</v>
      </c>
      <c r="AH24" s="41" t="s">
        <v>1625</v>
      </c>
      <c r="AI24" s="166">
        <v>1</v>
      </c>
      <c r="AJ24" s="42" t="s">
        <v>2321</v>
      </c>
      <c r="AK24" s="381"/>
      <c r="AL24" s="458" t="s">
        <v>806</v>
      </c>
      <c r="AM24" s="458"/>
      <c r="AN24" s="618"/>
      <c r="AO24" s="618"/>
      <c r="AP24" s="587"/>
    </row>
    <row r="25" spans="2:42" ht="200.1" customHeight="1" x14ac:dyDescent="0.3">
      <c r="B25" s="663"/>
      <c r="C25" s="369"/>
      <c r="D25" s="370"/>
      <c r="E25" s="370"/>
      <c r="F25" s="370"/>
      <c r="G25" s="370"/>
      <c r="H25" s="371"/>
      <c r="I25" s="365"/>
      <c r="J25" s="365"/>
      <c r="K25" s="365"/>
      <c r="L25" s="365"/>
      <c r="M25" s="365"/>
      <c r="N25" s="366"/>
      <c r="O25" s="26"/>
      <c r="P25" s="367"/>
      <c r="Q25" s="368"/>
      <c r="R25" s="368"/>
      <c r="S25" s="368"/>
      <c r="T25" s="44" t="s">
        <v>60</v>
      </c>
      <c r="U25" s="45">
        <v>0.2</v>
      </c>
      <c r="V25" s="46">
        <v>44136</v>
      </c>
      <c r="W25" s="46">
        <v>44196</v>
      </c>
      <c r="X25" s="373"/>
      <c r="Y25" s="373"/>
      <c r="Z25" s="373"/>
      <c r="AA25" s="373"/>
      <c r="AB25" s="43"/>
      <c r="AC25" s="161">
        <v>0</v>
      </c>
      <c r="AD25" s="41" t="s">
        <v>743</v>
      </c>
      <c r="AE25" s="161">
        <v>0</v>
      </c>
      <c r="AF25" s="41" t="s">
        <v>1186</v>
      </c>
      <c r="AG25" s="161">
        <v>0</v>
      </c>
      <c r="AH25" s="41" t="s">
        <v>1626</v>
      </c>
      <c r="AI25" s="166">
        <v>1</v>
      </c>
      <c r="AJ25" s="42" t="s">
        <v>2322</v>
      </c>
      <c r="AK25" s="381"/>
      <c r="AL25" s="458" t="s">
        <v>806</v>
      </c>
      <c r="AM25" s="458"/>
      <c r="AN25" s="618"/>
      <c r="AO25" s="618"/>
      <c r="AP25" s="587"/>
    </row>
    <row r="26" spans="2:42" ht="219.95" customHeight="1" x14ac:dyDescent="0.3">
      <c r="B26" s="663"/>
      <c r="C26" s="358" t="s">
        <v>27</v>
      </c>
      <c r="D26" s="359" t="s">
        <v>718</v>
      </c>
      <c r="E26" s="359" t="s">
        <v>28</v>
      </c>
      <c r="F26" s="359" t="s">
        <v>29</v>
      </c>
      <c r="G26" s="359" t="s">
        <v>31</v>
      </c>
      <c r="H26" s="360" t="s">
        <v>61</v>
      </c>
      <c r="I26" s="355" t="s">
        <v>31</v>
      </c>
      <c r="J26" s="355" t="s">
        <v>31</v>
      </c>
      <c r="K26" s="355" t="s">
        <v>31</v>
      </c>
      <c r="L26" s="355" t="s">
        <v>31</v>
      </c>
      <c r="M26" s="355"/>
      <c r="N26" s="356"/>
      <c r="O26" s="26"/>
      <c r="P26" s="352" t="s">
        <v>62</v>
      </c>
      <c r="Q26" s="353" t="s">
        <v>45</v>
      </c>
      <c r="R26" s="353">
        <v>43843</v>
      </c>
      <c r="S26" s="353">
        <f>MAX(W26:W29)</f>
        <v>44119</v>
      </c>
      <c r="T26" s="27" t="s">
        <v>63</v>
      </c>
      <c r="U26" s="35">
        <v>0.15</v>
      </c>
      <c r="V26" s="29">
        <v>43843</v>
      </c>
      <c r="W26" s="29">
        <v>43896</v>
      </c>
      <c r="X26" s="374">
        <v>0.15</v>
      </c>
      <c r="Y26" s="374">
        <v>0.55000000000000004</v>
      </c>
      <c r="Z26" s="374">
        <v>0.75</v>
      </c>
      <c r="AA26" s="374">
        <v>1</v>
      </c>
      <c r="AB26" s="43"/>
      <c r="AC26" s="161">
        <v>1</v>
      </c>
      <c r="AD26" s="32" t="s">
        <v>2334</v>
      </c>
      <c r="AE26" s="161">
        <v>1</v>
      </c>
      <c r="AF26" s="32" t="s">
        <v>2385</v>
      </c>
      <c r="AG26" s="161">
        <v>1</v>
      </c>
      <c r="AH26" s="32" t="s">
        <v>1578</v>
      </c>
      <c r="AI26" s="166">
        <v>1</v>
      </c>
      <c r="AJ26" s="34" t="s">
        <v>1578</v>
      </c>
      <c r="AK26" s="381">
        <f>(U26*AI26)+(U27*AI27)+(U28*AI28)+(U29*AI29)</f>
        <v>1</v>
      </c>
      <c r="AL26" s="345" t="s">
        <v>756</v>
      </c>
      <c r="AM26" s="345" t="s">
        <v>1187</v>
      </c>
      <c r="AN26" s="622" t="s">
        <v>1643</v>
      </c>
      <c r="AO26" s="622" t="s">
        <v>2330</v>
      </c>
      <c r="AP26" s="587" t="str">
        <f>IF(AK26&lt;1%,"Sin iniciar",IF(AK26=100%,"Terminado","En gestión"))</f>
        <v>Terminado</v>
      </c>
    </row>
    <row r="27" spans="2:42" ht="219.95" customHeight="1" x14ac:dyDescent="0.3">
      <c r="B27" s="663"/>
      <c r="C27" s="358"/>
      <c r="D27" s="359"/>
      <c r="E27" s="359"/>
      <c r="F27" s="359"/>
      <c r="G27" s="359"/>
      <c r="H27" s="360"/>
      <c r="I27" s="355"/>
      <c r="J27" s="355"/>
      <c r="K27" s="355"/>
      <c r="L27" s="355"/>
      <c r="M27" s="355"/>
      <c r="N27" s="356"/>
      <c r="O27" s="26"/>
      <c r="P27" s="352"/>
      <c r="Q27" s="353"/>
      <c r="R27" s="353"/>
      <c r="S27" s="353"/>
      <c r="T27" s="27" t="s">
        <v>64</v>
      </c>
      <c r="U27" s="35">
        <v>0.4</v>
      </c>
      <c r="V27" s="29">
        <v>43897</v>
      </c>
      <c r="W27" s="29">
        <v>44012</v>
      </c>
      <c r="X27" s="374"/>
      <c r="Y27" s="374"/>
      <c r="Z27" s="374"/>
      <c r="AA27" s="374"/>
      <c r="AB27" s="43"/>
      <c r="AC27" s="161">
        <v>0.1</v>
      </c>
      <c r="AD27" s="32" t="s">
        <v>2335</v>
      </c>
      <c r="AE27" s="161">
        <v>1</v>
      </c>
      <c r="AF27" s="32" t="s">
        <v>1188</v>
      </c>
      <c r="AG27" s="161">
        <v>1</v>
      </c>
      <c r="AH27" s="32" t="s">
        <v>1578</v>
      </c>
      <c r="AI27" s="166">
        <v>1</v>
      </c>
      <c r="AJ27" s="34" t="s">
        <v>1578</v>
      </c>
      <c r="AK27" s="381"/>
      <c r="AL27" s="345" t="s">
        <v>806</v>
      </c>
      <c r="AM27" s="345"/>
      <c r="AN27" s="622"/>
      <c r="AO27" s="622"/>
      <c r="AP27" s="587"/>
    </row>
    <row r="28" spans="2:42" ht="219.95" customHeight="1" x14ac:dyDescent="0.3">
      <c r="B28" s="663"/>
      <c r="C28" s="358"/>
      <c r="D28" s="359"/>
      <c r="E28" s="359"/>
      <c r="F28" s="359"/>
      <c r="G28" s="359"/>
      <c r="H28" s="360"/>
      <c r="I28" s="355"/>
      <c r="J28" s="355"/>
      <c r="K28" s="355"/>
      <c r="L28" s="355"/>
      <c r="M28" s="355"/>
      <c r="N28" s="356"/>
      <c r="O28" s="26"/>
      <c r="P28" s="352"/>
      <c r="Q28" s="353"/>
      <c r="R28" s="353"/>
      <c r="S28" s="353"/>
      <c r="T28" s="27" t="s">
        <v>65</v>
      </c>
      <c r="U28" s="35">
        <v>0.2</v>
      </c>
      <c r="V28" s="29">
        <v>44013</v>
      </c>
      <c r="W28" s="29">
        <v>44074</v>
      </c>
      <c r="X28" s="374"/>
      <c r="Y28" s="374"/>
      <c r="Z28" s="374"/>
      <c r="AA28" s="374"/>
      <c r="AB28" s="43"/>
      <c r="AC28" s="161">
        <v>0</v>
      </c>
      <c r="AD28" s="32" t="s">
        <v>743</v>
      </c>
      <c r="AE28" s="161">
        <v>0</v>
      </c>
      <c r="AF28" s="32" t="s">
        <v>1189</v>
      </c>
      <c r="AG28" s="161">
        <v>1</v>
      </c>
      <c r="AH28" s="32" t="s">
        <v>1627</v>
      </c>
      <c r="AI28" s="166">
        <v>1</v>
      </c>
      <c r="AJ28" s="34" t="s">
        <v>1578</v>
      </c>
      <c r="AK28" s="381"/>
      <c r="AL28" s="345" t="s">
        <v>806</v>
      </c>
      <c r="AM28" s="345"/>
      <c r="AN28" s="622"/>
      <c r="AO28" s="622"/>
      <c r="AP28" s="587"/>
    </row>
    <row r="29" spans="2:42" ht="219.95" customHeight="1" x14ac:dyDescent="0.3">
      <c r="B29" s="663"/>
      <c r="C29" s="358"/>
      <c r="D29" s="359"/>
      <c r="E29" s="359"/>
      <c r="F29" s="359"/>
      <c r="G29" s="359"/>
      <c r="H29" s="360"/>
      <c r="I29" s="355"/>
      <c r="J29" s="355"/>
      <c r="K29" s="355"/>
      <c r="L29" s="355"/>
      <c r="M29" s="355"/>
      <c r="N29" s="356"/>
      <c r="O29" s="26"/>
      <c r="P29" s="352"/>
      <c r="Q29" s="353"/>
      <c r="R29" s="353"/>
      <c r="S29" s="353"/>
      <c r="T29" s="27" t="s">
        <v>66</v>
      </c>
      <c r="U29" s="35">
        <v>0.25</v>
      </c>
      <c r="V29" s="29">
        <v>44075</v>
      </c>
      <c r="W29" s="29">
        <v>44119</v>
      </c>
      <c r="X29" s="374"/>
      <c r="Y29" s="374"/>
      <c r="Z29" s="374"/>
      <c r="AA29" s="374"/>
      <c r="AB29" s="43"/>
      <c r="AC29" s="161">
        <v>0</v>
      </c>
      <c r="AD29" s="32" t="s">
        <v>743</v>
      </c>
      <c r="AE29" s="161">
        <v>0</v>
      </c>
      <c r="AF29" s="32" t="s">
        <v>1186</v>
      </c>
      <c r="AG29" s="161">
        <v>0</v>
      </c>
      <c r="AH29" s="32" t="s">
        <v>1628</v>
      </c>
      <c r="AI29" s="166">
        <v>1</v>
      </c>
      <c r="AJ29" s="34" t="s">
        <v>2323</v>
      </c>
      <c r="AK29" s="381"/>
      <c r="AL29" s="345" t="s">
        <v>806</v>
      </c>
      <c r="AM29" s="345"/>
      <c r="AN29" s="622"/>
      <c r="AO29" s="622"/>
      <c r="AP29" s="587"/>
    </row>
    <row r="30" spans="2:42" ht="267.95" customHeight="1" x14ac:dyDescent="0.3">
      <c r="B30" s="663"/>
      <c r="C30" s="369" t="s">
        <v>27</v>
      </c>
      <c r="D30" s="370" t="s">
        <v>721</v>
      </c>
      <c r="E30" s="370" t="s">
        <v>67</v>
      </c>
      <c r="F30" s="370" t="s">
        <v>29</v>
      </c>
      <c r="G30" s="370" t="s">
        <v>31</v>
      </c>
      <c r="H30" s="371" t="s">
        <v>68</v>
      </c>
      <c r="I30" s="365" t="s">
        <v>31</v>
      </c>
      <c r="J30" s="365" t="s">
        <v>31</v>
      </c>
      <c r="K30" s="365" t="s">
        <v>31</v>
      </c>
      <c r="L30" s="365" t="s">
        <v>31</v>
      </c>
      <c r="M30" s="365"/>
      <c r="N30" s="366"/>
      <c r="O30" s="26"/>
      <c r="P30" s="367" t="s">
        <v>69</v>
      </c>
      <c r="Q30" s="368" t="s">
        <v>45</v>
      </c>
      <c r="R30" s="368">
        <v>43832</v>
      </c>
      <c r="S30" s="368">
        <f>MAX(W30:W33)</f>
        <v>44196</v>
      </c>
      <c r="T30" s="36" t="s">
        <v>1109</v>
      </c>
      <c r="U30" s="37">
        <v>0.25</v>
      </c>
      <c r="V30" s="38">
        <v>43832</v>
      </c>
      <c r="W30" s="38">
        <v>43889</v>
      </c>
      <c r="X30" s="373">
        <v>0.25</v>
      </c>
      <c r="Y30" s="373">
        <v>0.4</v>
      </c>
      <c r="Z30" s="373">
        <v>0.8</v>
      </c>
      <c r="AA30" s="373">
        <v>1</v>
      </c>
      <c r="AB30" s="43"/>
      <c r="AC30" s="161">
        <v>0</v>
      </c>
      <c r="AD30" s="41" t="s">
        <v>745</v>
      </c>
      <c r="AE30" s="161">
        <v>1</v>
      </c>
      <c r="AF30" s="41" t="s">
        <v>1190</v>
      </c>
      <c r="AG30" s="161">
        <v>1</v>
      </c>
      <c r="AH30" s="41" t="s">
        <v>1577</v>
      </c>
      <c r="AI30" s="166">
        <v>1</v>
      </c>
      <c r="AJ30" s="42" t="s">
        <v>1578</v>
      </c>
      <c r="AK30" s="381">
        <f>(U30*AI30)+(U31*AI31)+(U32*AI32)+(U33*AI33)</f>
        <v>1</v>
      </c>
      <c r="AL30" s="458" t="s">
        <v>757</v>
      </c>
      <c r="AM30" s="458" t="s">
        <v>1191</v>
      </c>
      <c r="AN30" s="617" t="s">
        <v>1644</v>
      </c>
      <c r="AO30" s="617" t="s">
        <v>2331</v>
      </c>
      <c r="AP30" s="587" t="str">
        <f>IF(AK30&lt;1%,"Sin iniciar",IF(AK30=100%,"Terminado","En gestión"))</f>
        <v>Terminado</v>
      </c>
    </row>
    <row r="31" spans="2:42" ht="267.95" customHeight="1" x14ac:dyDescent="0.3">
      <c r="B31" s="663"/>
      <c r="C31" s="369"/>
      <c r="D31" s="370"/>
      <c r="E31" s="370"/>
      <c r="F31" s="370"/>
      <c r="G31" s="370"/>
      <c r="H31" s="371"/>
      <c r="I31" s="365"/>
      <c r="J31" s="365"/>
      <c r="K31" s="365"/>
      <c r="L31" s="365"/>
      <c r="M31" s="365"/>
      <c r="N31" s="366"/>
      <c r="O31" s="26"/>
      <c r="P31" s="367"/>
      <c r="Q31" s="368"/>
      <c r="R31" s="368"/>
      <c r="S31" s="368"/>
      <c r="T31" s="36" t="s">
        <v>1110</v>
      </c>
      <c r="U31" s="37">
        <v>0.15</v>
      </c>
      <c r="V31" s="38">
        <v>43983</v>
      </c>
      <c r="W31" s="38">
        <v>44027</v>
      </c>
      <c r="X31" s="373"/>
      <c r="Y31" s="373"/>
      <c r="Z31" s="373"/>
      <c r="AA31" s="373"/>
      <c r="AB31" s="43"/>
      <c r="AC31" s="161">
        <v>0</v>
      </c>
      <c r="AD31" s="41" t="s">
        <v>746</v>
      </c>
      <c r="AE31" s="161">
        <v>0.7</v>
      </c>
      <c r="AF31" s="41" t="s">
        <v>1192</v>
      </c>
      <c r="AG31" s="161">
        <v>1</v>
      </c>
      <c r="AH31" s="41" t="s">
        <v>1629</v>
      </c>
      <c r="AI31" s="166">
        <v>1</v>
      </c>
      <c r="AJ31" s="42" t="s">
        <v>1578</v>
      </c>
      <c r="AK31" s="381"/>
      <c r="AL31" s="458" t="s">
        <v>806</v>
      </c>
      <c r="AM31" s="458"/>
      <c r="AN31" s="618"/>
      <c r="AO31" s="618"/>
      <c r="AP31" s="587"/>
    </row>
    <row r="32" spans="2:42" ht="267.95" customHeight="1" x14ac:dyDescent="0.3">
      <c r="B32" s="663"/>
      <c r="C32" s="369"/>
      <c r="D32" s="370"/>
      <c r="E32" s="370"/>
      <c r="F32" s="370"/>
      <c r="G32" s="370"/>
      <c r="H32" s="371"/>
      <c r="I32" s="365"/>
      <c r="J32" s="365"/>
      <c r="K32" s="365"/>
      <c r="L32" s="365"/>
      <c r="M32" s="365"/>
      <c r="N32" s="366"/>
      <c r="O32" s="26"/>
      <c r="P32" s="367"/>
      <c r="Q32" s="368"/>
      <c r="R32" s="368"/>
      <c r="S32" s="368"/>
      <c r="T32" s="36" t="s">
        <v>1111</v>
      </c>
      <c r="U32" s="37">
        <v>0.4</v>
      </c>
      <c r="V32" s="38">
        <v>44013</v>
      </c>
      <c r="W32" s="38">
        <v>44104</v>
      </c>
      <c r="X32" s="373"/>
      <c r="Y32" s="373"/>
      <c r="Z32" s="373"/>
      <c r="AA32" s="373"/>
      <c r="AB32" s="43"/>
      <c r="AC32" s="161">
        <v>0</v>
      </c>
      <c r="AD32" s="41" t="s">
        <v>743</v>
      </c>
      <c r="AE32" s="161">
        <v>0</v>
      </c>
      <c r="AF32" s="41" t="s">
        <v>1189</v>
      </c>
      <c r="AG32" s="161">
        <v>1</v>
      </c>
      <c r="AH32" s="41" t="s">
        <v>2304</v>
      </c>
      <c r="AI32" s="166">
        <v>1</v>
      </c>
      <c r="AJ32" s="42" t="s">
        <v>2324</v>
      </c>
      <c r="AK32" s="381"/>
      <c r="AL32" s="458"/>
      <c r="AM32" s="458"/>
      <c r="AN32" s="618"/>
      <c r="AO32" s="618"/>
      <c r="AP32" s="587"/>
    </row>
    <row r="33" spans="2:42" ht="267.95" customHeight="1" x14ac:dyDescent="0.3">
      <c r="B33" s="663"/>
      <c r="C33" s="369"/>
      <c r="D33" s="370"/>
      <c r="E33" s="370"/>
      <c r="F33" s="370"/>
      <c r="G33" s="370"/>
      <c r="H33" s="371"/>
      <c r="I33" s="365"/>
      <c r="J33" s="365"/>
      <c r="K33" s="365"/>
      <c r="L33" s="365"/>
      <c r="M33" s="365"/>
      <c r="N33" s="366"/>
      <c r="O33" s="26"/>
      <c r="P33" s="367"/>
      <c r="Q33" s="368"/>
      <c r="R33" s="368"/>
      <c r="S33" s="368"/>
      <c r="T33" s="36" t="s">
        <v>1112</v>
      </c>
      <c r="U33" s="37">
        <v>0.2</v>
      </c>
      <c r="V33" s="38">
        <v>44013</v>
      </c>
      <c r="W33" s="38">
        <v>44196</v>
      </c>
      <c r="X33" s="373"/>
      <c r="Y33" s="373"/>
      <c r="Z33" s="373"/>
      <c r="AA33" s="373"/>
      <c r="AB33" s="43"/>
      <c r="AC33" s="161">
        <v>0</v>
      </c>
      <c r="AD33" s="41" t="s">
        <v>743</v>
      </c>
      <c r="AE33" s="161">
        <v>0</v>
      </c>
      <c r="AF33" s="41" t="s">
        <v>1189</v>
      </c>
      <c r="AG33" s="161">
        <v>0.6</v>
      </c>
      <c r="AH33" s="41" t="s">
        <v>1630</v>
      </c>
      <c r="AI33" s="166">
        <v>1</v>
      </c>
      <c r="AJ33" s="42" t="s">
        <v>2325</v>
      </c>
      <c r="AK33" s="381"/>
      <c r="AL33" s="458" t="s">
        <v>806</v>
      </c>
      <c r="AM33" s="458"/>
      <c r="AN33" s="618"/>
      <c r="AO33" s="618"/>
      <c r="AP33" s="587"/>
    </row>
    <row r="34" spans="2:42" ht="195.95" customHeight="1" x14ac:dyDescent="0.3">
      <c r="B34" s="663"/>
      <c r="C34" s="358" t="s">
        <v>27</v>
      </c>
      <c r="D34" s="359" t="s">
        <v>727</v>
      </c>
      <c r="E34" s="359" t="s">
        <v>88</v>
      </c>
      <c r="F34" s="359" t="s">
        <v>29</v>
      </c>
      <c r="G34" s="359" t="s">
        <v>89</v>
      </c>
      <c r="H34" s="360" t="s">
        <v>2396</v>
      </c>
      <c r="I34" s="355" t="s">
        <v>31</v>
      </c>
      <c r="J34" s="355" t="s">
        <v>31</v>
      </c>
      <c r="K34" s="355" t="s">
        <v>31</v>
      </c>
      <c r="L34" s="355" t="s">
        <v>31</v>
      </c>
      <c r="M34" s="355"/>
      <c r="N34" s="356"/>
      <c r="O34" s="26"/>
      <c r="P34" s="352" t="s">
        <v>70</v>
      </c>
      <c r="Q34" s="353" t="s">
        <v>33</v>
      </c>
      <c r="R34" s="353">
        <v>43850</v>
      </c>
      <c r="S34" s="353">
        <f>MAX(W34:W37)</f>
        <v>44180</v>
      </c>
      <c r="T34" s="34" t="s">
        <v>71</v>
      </c>
      <c r="U34" s="47">
        <v>0.1</v>
      </c>
      <c r="V34" s="29">
        <v>43850</v>
      </c>
      <c r="W34" s="29">
        <v>43872</v>
      </c>
      <c r="X34" s="357" t="s">
        <v>2344</v>
      </c>
      <c r="Y34" s="372" t="s">
        <v>1502</v>
      </c>
      <c r="Z34" s="372" t="s">
        <v>1503</v>
      </c>
      <c r="AA34" s="357" t="s">
        <v>1504</v>
      </c>
      <c r="AB34" s="39"/>
      <c r="AC34" s="162">
        <v>1</v>
      </c>
      <c r="AD34" s="33" t="s">
        <v>747</v>
      </c>
      <c r="AE34" s="162">
        <v>1</v>
      </c>
      <c r="AF34" s="32" t="s">
        <v>2385</v>
      </c>
      <c r="AG34" s="161">
        <v>1</v>
      </c>
      <c r="AH34" s="32" t="s">
        <v>1577</v>
      </c>
      <c r="AI34" s="166">
        <v>1</v>
      </c>
      <c r="AJ34" s="34" t="s">
        <v>1578</v>
      </c>
      <c r="AK34" s="381">
        <f>(U34*AI34)+(U35*AI35)+(U36*AI36)+(U37*AI37)</f>
        <v>1</v>
      </c>
      <c r="AL34" s="345" t="s">
        <v>758</v>
      </c>
      <c r="AM34" s="345" t="s">
        <v>1505</v>
      </c>
      <c r="AN34" s="622" t="s">
        <v>1645</v>
      </c>
      <c r="AO34" s="622" t="s">
        <v>2314</v>
      </c>
      <c r="AP34" s="587" t="str">
        <f>IF(AK34&lt;1%,"Sin iniciar",IF(AK34=100%,"Terminado","En gestión"))</f>
        <v>Terminado</v>
      </c>
    </row>
    <row r="35" spans="2:42" ht="195.95" customHeight="1" x14ac:dyDescent="0.3">
      <c r="B35" s="663"/>
      <c r="C35" s="358"/>
      <c r="D35" s="359"/>
      <c r="E35" s="359"/>
      <c r="F35" s="359"/>
      <c r="G35" s="359"/>
      <c r="H35" s="360"/>
      <c r="I35" s="355"/>
      <c r="J35" s="355"/>
      <c r="K35" s="355"/>
      <c r="L35" s="355"/>
      <c r="M35" s="355"/>
      <c r="N35" s="356"/>
      <c r="O35" s="26"/>
      <c r="P35" s="352"/>
      <c r="Q35" s="353"/>
      <c r="R35" s="353"/>
      <c r="S35" s="353"/>
      <c r="T35" s="27" t="s">
        <v>72</v>
      </c>
      <c r="U35" s="48" t="s">
        <v>73</v>
      </c>
      <c r="V35" s="29">
        <v>43842</v>
      </c>
      <c r="W35" s="29">
        <v>44180</v>
      </c>
      <c r="X35" s="357"/>
      <c r="Y35" s="372"/>
      <c r="Z35" s="372"/>
      <c r="AA35" s="357"/>
      <c r="AB35" s="39"/>
      <c r="AC35" s="162">
        <v>0.8</v>
      </c>
      <c r="AD35" s="33" t="s">
        <v>748</v>
      </c>
      <c r="AE35" s="162">
        <v>1</v>
      </c>
      <c r="AF35" s="33" t="s">
        <v>1506</v>
      </c>
      <c r="AG35" s="161">
        <v>1</v>
      </c>
      <c r="AH35" s="32" t="s">
        <v>1577</v>
      </c>
      <c r="AI35" s="166">
        <v>1</v>
      </c>
      <c r="AJ35" s="34" t="s">
        <v>1578</v>
      </c>
      <c r="AK35" s="381"/>
      <c r="AL35" s="345" t="s">
        <v>806</v>
      </c>
      <c r="AM35" s="345"/>
      <c r="AN35" s="622"/>
      <c r="AO35" s="622"/>
      <c r="AP35" s="587"/>
    </row>
    <row r="36" spans="2:42" ht="195.95" customHeight="1" x14ac:dyDescent="0.3">
      <c r="B36" s="663"/>
      <c r="C36" s="358"/>
      <c r="D36" s="359"/>
      <c r="E36" s="359"/>
      <c r="F36" s="359"/>
      <c r="G36" s="359"/>
      <c r="H36" s="360"/>
      <c r="I36" s="355"/>
      <c r="J36" s="355"/>
      <c r="K36" s="355"/>
      <c r="L36" s="355"/>
      <c r="M36" s="355"/>
      <c r="N36" s="356"/>
      <c r="O36" s="26"/>
      <c r="P36" s="352"/>
      <c r="Q36" s="353"/>
      <c r="R36" s="353"/>
      <c r="S36" s="353"/>
      <c r="T36" s="27" t="s">
        <v>74</v>
      </c>
      <c r="U36" s="48" t="s">
        <v>42</v>
      </c>
      <c r="V36" s="29">
        <v>43922</v>
      </c>
      <c r="W36" s="29">
        <v>44104</v>
      </c>
      <c r="X36" s="357"/>
      <c r="Y36" s="372"/>
      <c r="Z36" s="372"/>
      <c r="AA36" s="357"/>
      <c r="AB36" s="39"/>
      <c r="AC36" s="162">
        <v>0</v>
      </c>
      <c r="AD36" s="33" t="s">
        <v>743</v>
      </c>
      <c r="AE36" s="162">
        <v>0</v>
      </c>
      <c r="AF36" s="49" t="s">
        <v>1507</v>
      </c>
      <c r="AG36" s="161">
        <v>1</v>
      </c>
      <c r="AH36" s="32" t="s">
        <v>1631</v>
      </c>
      <c r="AI36" s="166">
        <v>1</v>
      </c>
      <c r="AJ36" s="34" t="s">
        <v>1578</v>
      </c>
      <c r="AK36" s="381"/>
      <c r="AL36" s="345" t="s">
        <v>806</v>
      </c>
      <c r="AM36" s="345"/>
      <c r="AN36" s="622"/>
      <c r="AO36" s="622"/>
      <c r="AP36" s="587"/>
    </row>
    <row r="37" spans="2:42" ht="195.95" customHeight="1" x14ac:dyDescent="0.3">
      <c r="B37" s="663"/>
      <c r="C37" s="358"/>
      <c r="D37" s="359"/>
      <c r="E37" s="359"/>
      <c r="F37" s="359"/>
      <c r="G37" s="359"/>
      <c r="H37" s="360"/>
      <c r="I37" s="355"/>
      <c r="J37" s="355"/>
      <c r="K37" s="355"/>
      <c r="L37" s="355"/>
      <c r="M37" s="355"/>
      <c r="N37" s="356"/>
      <c r="O37" s="26"/>
      <c r="P37" s="352"/>
      <c r="Q37" s="353"/>
      <c r="R37" s="353"/>
      <c r="S37" s="353"/>
      <c r="T37" s="27" t="s">
        <v>75</v>
      </c>
      <c r="U37" s="48" t="s">
        <v>73</v>
      </c>
      <c r="V37" s="29">
        <v>44013</v>
      </c>
      <c r="W37" s="29">
        <v>44104</v>
      </c>
      <c r="X37" s="357"/>
      <c r="Y37" s="372"/>
      <c r="Z37" s="372"/>
      <c r="AA37" s="357"/>
      <c r="AB37" s="39"/>
      <c r="AC37" s="162">
        <v>0</v>
      </c>
      <c r="AD37" s="33" t="s">
        <v>743</v>
      </c>
      <c r="AE37" s="162">
        <v>0</v>
      </c>
      <c r="AF37" s="33" t="s">
        <v>743</v>
      </c>
      <c r="AG37" s="161">
        <v>0.3</v>
      </c>
      <c r="AH37" s="32" t="s">
        <v>1632</v>
      </c>
      <c r="AI37" s="166">
        <v>1</v>
      </c>
      <c r="AJ37" s="34" t="s">
        <v>2139</v>
      </c>
      <c r="AK37" s="381"/>
      <c r="AL37" s="345" t="s">
        <v>806</v>
      </c>
      <c r="AM37" s="345"/>
      <c r="AN37" s="622"/>
      <c r="AO37" s="622"/>
      <c r="AP37" s="587"/>
    </row>
    <row r="38" spans="2:42" ht="195.95" customHeight="1" x14ac:dyDescent="0.3">
      <c r="B38" s="663"/>
      <c r="C38" s="369" t="s">
        <v>27</v>
      </c>
      <c r="D38" s="370" t="s">
        <v>727</v>
      </c>
      <c r="E38" s="370" t="s">
        <v>88</v>
      </c>
      <c r="F38" s="370" t="s">
        <v>29</v>
      </c>
      <c r="G38" s="370" t="s">
        <v>89</v>
      </c>
      <c r="H38" s="371" t="s">
        <v>2397</v>
      </c>
      <c r="I38" s="365" t="s">
        <v>31</v>
      </c>
      <c r="J38" s="365" t="s">
        <v>31</v>
      </c>
      <c r="K38" s="365" t="s">
        <v>31</v>
      </c>
      <c r="L38" s="365" t="s">
        <v>31</v>
      </c>
      <c r="M38" s="365"/>
      <c r="N38" s="366"/>
      <c r="O38" s="26"/>
      <c r="P38" s="367" t="s">
        <v>76</v>
      </c>
      <c r="Q38" s="368" t="s">
        <v>33</v>
      </c>
      <c r="R38" s="368">
        <v>43843</v>
      </c>
      <c r="S38" s="368">
        <f>MAX(W38:W41)</f>
        <v>44195</v>
      </c>
      <c r="T38" s="36" t="s">
        <v>77</v>
      </c>
      <c r="U38" s="37">
        <v>0.25</v>
      </c>
      <c r="V38" s="38">
        <v>43843</v>
      </c>
      <c r="W38" s="38">
        <v>44012</v>
      </c>
      <c r="X38" s="364" t="s">
        <v>1508</v>
      </c>
      <c r="Y38" s="363" t="s">
        <v>1509</v>
      </c>
      <c r="Z38" s="363" t="s">
        <v>1510</v>
      </c>
      <c r="AA38" s="364">
        <v>1</v>
      </c>
      <c r="AB38" s="39"/>
      <c r="AC38" s="162">
        <v>0.7</v>
      </c>
      <c r="AD38" s="616" t="s">
        <v>749</v>
      </c>
      <c r="AE38" s="161">
        <v>0.8</v>
      </c>
      <c r="AF38" s="619" t="s">
        <v>1511</v>
      </c>
      <c r="AG38" s="161">
        <v>1</v>
      </c>
      <c r="AH38" s="41" t="s">
        <v>1633</v>
      </c>
      <c r="AI38" s="166">
        <v>1</v>
      </c>
      <c r="AJ38" s="42" t="s">
        <v>1578</v>
      </c>
      <c r="AK38" s="381">
        <f>(U38*AI38)+(U39*AI39)+(U40*AI40)+(U41*AI41)</f>
        <v>1</v>
      </c>
      <c r="AL38" s="458" t="s">
        <v>759</v>
      </c>
      <c r="AM38" s="458" t="s">
        <v>1512</v>
      </c>
      <c r="AN38" s="617" t="s">
        <v>1646</v>
      </c>
      <c r="AO38" s="617" t="s">
        <v>2315</v>
      </c>
      <c r="AP38" s="587" t="str">
        <f>IF(AK38&lt;1%,"Sin iniciar",IF(AK38=100%,"Terminado","En gestión"))</f>
        <v>Terminado</v>
      </c>
    </row>
    <row r="39" spans="2:42" ht="195.95" customHeight="1" x14ac:dyDescent="0.3">
      <c r="B39" s="663"/>
      <c r="C39" s="369"/>
      <c r="D39" s="370"/>
      <c r="E39" s="370"/>
      <c r="F39" s="370"/>
      <c r="G39" s="370"/>
      <c r="H39" s="371"/>
      <c r="I39" s="365"/>
      <c r="J39" s="365"/>
      <c r="K39" s="365"/>
      <c r="L39" s="365"/>
      <c r="M39" s="365"/>
      <c r="N39" s="366"/>
      <c r="O39" s="26"/>
      <c r="P39" s="367"/>
      <c r="Q39" s="368"/>
      <c r="R39" s="368"/>
      <c r="S39" s="368"/>
      <c r="T39" s="36" t="s">
        <v>78</v>
      </c>
      <c r="U39" s="37">
        <v>0.25</v>
      </c>
      <c r="V39" s="38">
        <v>43876</v>
      </c>
      <c r="W39" s="38">
        <v>44195</v>
      </c>
      <c r="X39" s="364"/>
      <c r="Y39" s="363"/>
      <c r="Z39" s="363"/>
      <c r="AA39" s="364"/>
      <c r="AB39" s="39"/>
      <c r="AC39" s="162">
        <v>0.6</v>
      </c>
      <c r="AD39" s="616"/>
      <c r="AE39" s="161">
        <v>0.6</v>
      </c>
      <c r="AF39" s="619"/>
      <c r="AG39" s="161">
        <v>1</v>
      </c>
      <c r="AH39" s="41" t="s">
        <v>1631</v>
      </c>
      <c r="AI39" s="166">
        <v>1</v>
      </c>
      <c r="AJ39" s="42" t="s">
        <v>1578</v>
      </c>
      <c r="AK39" s="381"/>
      <c r="AL39" s="458" t="s">
        <v>806</v>
      </c>
      <c r="AM39" s="458"/>
      <c r="AN39" s="617"/>
      <c r="AO39" s="617"/>
      <c r="AP39" s="587"/>
    </row>
    <row r="40" spans="2:42" ht="195.95" customHeight="1" x14ac:dyDescent="0.3">
      <c r="B40" s="663"/>
      <c r="C40" s="369"/>
      <c r="D40" s="370"/>
      <c r="E40" s="370"/>
      <c r="F40" s="370"/>
      <c r="G40" s="370"/>
      <c r="H40" s="371"/>
      <c r="I40" s="365"/>
      <c r="J40" s="365"/>
      <c r="K40" s="365"/>
      <c r="L40" s="365"/>
      <c r="M40" s="365"/>
      <c r="N40" s="366"/>
      <c r="O40" s="26"/>
      <c r="P40" s="367"/>
      <c r="Q40" s="368"/>
      <c r="R40" s="368"/>
      <c r="S40" s="368"/>
      <c r="T40" s="36" t="s">
        <v>79</v>
      </c>
      <c r="U40" s="37">
        <v>0.25</v>
      </c>
      <c r="V40" s="38">
        <v>43922</v>
      </c>
      <c r="W40" s="38">
        <v>44104</v>
      </c>
      <c r="X40" s="364"/>
      <c r="Y40" s="363"/>
      <c r="Z40" s="363"/>
      <c r="AA40" s="364"/>
      <c r="AB40" s="39"/>
      <c r="AC40" s="162">
        <v>0</v>
      </c>
      <c r="AD40" s="40" t="s">
        <v>743</v>
      </c>
      <c r="AE40" s="161">
        <v>0.1</v>
      </c>
      <c r="AF40" s="41" t="s">
        <v>1513</v>
      </c>
      <c r="AG40" s="161">
        <v>0.8</v>
      </c>
      <c r="AH40" s="41" t="s">
        <v>1634</v>
      </c>
      <c r="AI40" s="166">
        <v>1</v>
      </c>
      <c r="AJ40" s="458" t="s">
        <v>2140</v>
      </c>
      <c r="AK40" s="381"/>
      <c r="AL40" s="458" t="s">
        <v>806</v>
      </c>
      <c r="AM40" s="458"/>
      <c r="AN40" s="617"/>
      <c r="AO40" s="617"/>
      <c r="AP40" s="587"/>
    </row>
    <row r="41" spans="2:42" ht="195.95" customHeight="1" x14ac:dyDescent="0.3">
      <c r="B41" s="663"/>
      <c r="C41" s="369"/>
      <c r="D41" s="370"/>
      <c r="E41" s="370"/>
      <c r="F41" s="370"/>
      <c r="G41" s="370"/>
      <c r="H41" s="371"/>
      <c r="I41" s="365"/>
      <c r="J41" s="365"/>
      <c r="K41" s="365"/>
      <c r="L41" s="365"/>
      <c r="M41" s="365"/>
      <c r="N41" s="366"/>
      <c r="O41" s="26"/>
      <c r="P41" s="367"/>
      <c r="Q41" s="368"/>
      <c r="R41" s="368"/>
      <c r="S41" s="368"/>
      <c r="T41" s="36" t="s">
        <v>80</v>
      </c>
      <c r="U41" s="37">
        <v>0.25</v>
      </c>
      <c r="V41" s="38">
        <v>44013</v>
      </c>
      <c r="W41" s="38">
        <v>44195</v>
      </c>
      <c r="X41" s="364"/>
      <c r="Y41" s="363"/>
      <c r="Z41" s="363"/>
      <c r="AA41" s="364"/>
      <c r="AB41" s="39"/>
      <c r="AC41" s="162">
        <v>0</v>
      </c>
      <c r="AD41" s="40" t="s">
        <v>743</v>
      </c>
      <c r="AE41" s="162">
        <v>0</v>
      </c>
      <c r="AF41" s="40" t="s">
        <v>743</v>
      </c>
      <c r="AG41" s="161">
        <v>0.2</v>
      </c>
      <c r="AH41" s="41" t="s">
        <v>1635</v>
      </c>
      <c r="AI41" s="166">
        <v>1</v>
      </c>
      <c r="AJ41" s="458"/>
      <c r="AK41" s="381"/>
      <c r="AL41" s="458" t="s">
        <v>806</v>
      </c>
      <c r="AM41" s="458"/>
      <c r="AN41" s="617"/>
      <c r="AO41" s="617"/>
      <c r="AP41" s="587"/>
    </row>
    <row r="42" spans="2:42" ht="195.95" customHeight="1" x14ac:dyDescent="0.3">
      <c r="B42" s="663"/>
      <c r="C42" s="358" t="s">
        <v>27</v>
      </c>
      <c r="D42" s="359" t="s">
        <v>39</v>
      </c>
      <c r="E42" s="359" t="s">
        <v>81</v>
      </c>
      <c r="F42" s="359" t="s">
        <v>82</v>
      </c>
      <c r="G42" s="359">
        <v>1</v>
      </c>
      <c r="H42" s="360" t="s">
        <v>83</v>
      </c>
      <c r="I42" s="355" t="s">
        <v>31</v>
      </c>
      <c r="J42" s="355" t="s">
        <v>31</v>
      </c>
      <c r="K42" s="355" t="s">
        <v>31</v>
      </c>
      <c r="L42" s="355" t="s">
        <v>31</v>
      </c>
      <c r="M42" s="355"/>
      <c r="N42" s="356"/>
      <c r="O42" s="26"/>
      <c r="P42" s="352" t="s">
        <v>84</v>
      </c>
      <c r="Q42" s="353" t="s">
        <v>33</v>
      </c>
      <c r="R42" s="354">
        <v>43891</v>
      </c>
      <c r="S42" s="354">
        <f>MAX(W42:W43)</f>
        <v>44180</v>
      </c>
      <c r="T42" s="27" t="s">
        <v>85</v>
      </c>
      <c r="U42" s="28">
        <v>0.8</v>
      </c>
      <c r="V42" s="29">
        <v>43891</v>
      </c>
      <c r="W42" s="29">
        <v>44180</v>
      </c>
      <c r="X42" s="357" t="s">
        <v>1591</v>
      </c>
      <c r="Y42" s="351" t="s">
        <v>1592</v>
      </c>
      <c r="Z42" s="351" t="s">
        <v>1593</v>
      </c>
      <c r="AA42" s="351" t="s">
        <v>1594</v>
      </c>
      <c r="AB42" s="30"/>
      <c r="AC42" s="161">
        <v>0.23</v>
      </c>
      <c r="AD42" s="31" t="s">
        <v>1482</v>
      </c>
      <c r="AE42" s="161">
        <v>0.49</v>
      </c>
      <c r="AF42" s="32" t="s">
        <v>1484</v>
      </c>
      <c r="AG42" s="161">
        <v>0.75</v>
      </c>
      <c r="AH42" s="32" t="s">
        <v>1636</v>
      </c>
      <c r="AI42" s="166">
        <v>1</v>
      </c>
      <c r="AJ42" s="32" t="s">
        <v>2112</v>
      </c>
      <c r="AK42" s="381">
        <f>(U42*AI42)+(U43*AI43)</f>
        <v>1</v>
      </c>
      <c r="AL42" s="345" t="s">
        <v>1483</v>
      </c>
      <c r="AM42" s="345" t="s">
        <v>1485</v>
      </c>
      <c r="AN42" s="622" t="s">
        <v>1647</v>
      </c>
      <c r="AO42" s="622" t="s">
        <v>2114</v>
      </c>
      <c r="AP42" s="587" t="str">
        <f>IF(AK42&lt;1%,"Sin iniciar",IF(AK42=100%,"Terminado","En gestión"))</f>
        <v>Terminado</v>
      </c>
    </row>
    <row r="43" spans="2:42" ht="195.95" customHeight="1" thickBot="1" x14ac:dyDescent="0.35">
      <c r="B43" s="664"/>
      <c r="C43" s="377"/>
      <c r="D43" s="378"/>
      <c r="E43" s="378"/>
      <c r="F43" s="378"/>
      <c r="G43" s="378"/>
      <c r="H43" s="379"/>
      <c r="I43" s="375"/>
      <c r="J43" s="375"/>
      <c r="K43" s="375"/>
      <c r="L43" s="375"/>
      <c r="M43" s="375"/>
      <c r="N43" s="376"/>
      <c r="O43" s="26"/>
      <c r="P43" s="403"/>
      <c r="Q43" s="404"/>
      <c r="R43" s="405"/>
      <c r="S43" s="405"/>
      <c r="T43" s="50" t="s">
        <v>86</v>
      </c>
      <c r="U43" s="51">
        <v>0.2</v>
      </c>
      <c r="V43" s="52">
        <v>43891</v>
      </c>
      <c r="W43" s="52">
        <v>44180</v>
      </c>
      <c r="X43" s="406"/>
      <c r="Y43" s="402"/>
      <c r="Z43" s="402"/>
      <c r="AA43" s="402"/>
      <c r="AB43" s="30"/>
      <c r="AC43" s="163">
        <v>0.05</v>
      </c>
      <c r="AD43" s="53" t="s">
        <v>1486</v>
      </c>
      <c r="AE43" s="163">
        <v>0.5</v>
      </c>
      <c r="AF43" s="54" t="s">
        <v>1487</v>
      </c>
      <c r="AG43" s="163">
        <v>0.75</v>
      </c>
      <c r="AH43" s="54" t="s">
        <v>1637</v>
      </c>
      <c r="AI43" s="175">
        <v>1</v>
      </c>
      <c r="AJ43" s="54" t="s">
        <v>2113</v>
      </c>
      <c r="AK43" s="383"/>
      <c r="AL43" s="347"/>
      <c r="AM43" s="347"/>
      <c r="AN43" s="623"/>
      <c r="AO43" s="623"/>
      <c r="AP43" s="611"/>
    </row>
    <row r="44" spans="2:42" ht="195.95" customHeight="1" thickTop="1" x14ac:dyDescent="0.3">
      <c r="B44" s="657" t="s">
        <v>87</v>
      </c>
      <c r="C44" s="396" t="s">
        <v>87</v>
      </c>
      <c r="D44" s="398" t="s">
        <v>727</v>
      </c>
      <c r="E44" s="398" t="s">
        <v>88</v>
      </c>
      <c r="F44" s="398" t="s">
        <v>82</v>
      </c>
      <c r="G44" s="398">
        <v>1</v>
      </c>
      <c r="H44" s="400" t="s">
        <v>89</v>
      </c>
      <c r="I44" s="390" t="s">
        <v>31</v>
      </c>
      <c r="J44" s="390" t="s">
        <v>31</v>
      </c>
      <c r="K44" s="390" t="s">
        <v>31</v>
      </c>
      <c r="L44" s="390" t="s">
        <v>90</v>
      </c>
      <c r="M44" s="390"/>
      <c r="N44" s="392"/>
      <c r="O44" s="26"/>
      <c r="P44" s="394" t="s">
        <v>1595</v>
      </c>
      <c r="Q44" s="384" t="s">
        <v>33</v>
      </c>
      <c r="R44" s="384">
        <v>43848</v>
      </c>
      <c r="S44" s="384">
        <f>MAX(W44:W45)</f>
        <v>44196</v>
      </c>
      <c r="T44" s="55" t="s">
        <v>91</v>
      </c>
      <c r="U44" s="56">
        <v>0.3</v>
      </c>
      <c r="V44" s="57">
        <v>43848</v>
      </c>
      <c r="W44" s="57">
        <v>43875</v>
      </c>
      <c r="X44" s="386">
        <v>0.35</v>
      </c>
      <c r="Y44" s="388">
        <v>0.55000000000000004</v>
      </c>
      <c r="Z44" s="388">
        <v>0.95</v>
      </c>
      <c r="AA44" s="386">
        <v>1</v>
      </c>
      <c r="AB44" s="39"/>
      <c r="AC44" s="164">
        <v>1</v>
      </c>
      <c r="AD44" s="58" t="s">
        <v>760</v>
      </c>
      <c r="AE44" s="168">
        <v>1</v>
      </c>
      <c r="AF44" s="58" t="s">
        <v>2385</v>
      </c>
      <c r="AG44" s="164">
        <v>1</v>
      </c>
      <c r="AH44" s="59" t="s">
        <v>1648</v>
      </c>
      <c r="AI44" s="176">
        <v>1</v>
      </c>
      <c r="AJ44" s="59" t="s">
        <v>1578</v>
      </c>
      <c r="AK44" s="380">
        <f>(U44*AI44)+(U45*AI45)</f>
        <v>1</v>
      </c>
      <c r="AL44" s="382" t="s">
        <v>2345</v>
      </c>
      <c r="AM44" s="382" t="s">
        <v>2346</v>
      </c>
      <c r="AN44" s="382" t="s">
        <v>1668</v>
      </c>
      <c r="AO44" s="382" t="s">
        <v>1996</v>
      </c>
      <c r="AP44" s="586" t="str">
        <f>IF(AK44&lt;1%,"Sin iniciar",IF(AK44=100%,"Terminado","En gestión"))</f>
        <v>Terminado</v>
      </c>
    </row>
    <row r="45" spans="2:42" ht="195.95" customHeight="1" x14ac:dyDescent="0.3">
      <c r="B45" s="658"/>
      <c r="C45" s="397"/>
      <c r="D45" s="399"/>
      <c r="E45" s="399"/>
      <c r="F45" s="399"/>
      <c r="G45" s="399"/>
      <c r="H45" s="401"/>
      <c r="I45" s="391"/>
      <c r="J45" s="391"/>
      <c r="K45" s="391"/>
      <c r="L45" s="391"/>
      <c r="M45" s="391"/>
      <c r="N45" s="393"/>
      <c r="O45" s="26"/>
      <c r="P45" s="395"/>
      <c r="Q45" s="385"/>
      <c r="R45" s="385"/>
      <c r="S45" s="385"/>
      <c r="T45" s="60" t="s">
        <v>92</v>
      </c>
      <c r="U45" s="61">
        <v>0.7</v>
      </c>
      <c r="V45" s="62">
        <v>43876</v>
      </c>
      <c r="W45" s="62">
        <v>44196</v>
      </c>
      <c r="X45" s="387"/>
      <c r="Y45" s="389"/>
      <c r="Z45" s="389"/>
      <c r="AA45" s="387"/>
      <c r="AB45" s="39"/>
      <c r="AC45" s="162">
        <v>0.35</v>
      </c>
      <c r="AD45" s="63" t="s">
        <v>761</v>
      </c>
      <c r="AE45" s="161">
        <v>0.55000000000000004</v>
      </c>
      <c r="AF45" s="64" t="s">
        <v>1140</v>
      </c>
      <c r="AG45" s="162">
        <v>0.55000000000000004</v>
      </c>
      <c r="AH45" s="65" t="s">
        <v>1649</v>
      </c>
      <c r="AI45" s="162">
        <v>1</v>
      </c>
      <c r="AJ45" s="65" t="s">
        <v>1995</v>
      </c>
      <c r="AK45" s="381"/>
      <c r="AL45" s="346"/>
      <c r="AM45" s="346"/>
      <c r="AN45" s="346"/>
      <c r="AO45" s="346"/>
      <c r="AP45" s="587"/>
    </row>
    <row r="46" spans="2:42" ht="195.95" customHeight="1" x14ac:dyDescent="0.3">
      <c r="B46" s="658"/>
      <c r="C46" s="358" t="s">
        <v>87</v>
      </c>
      <c r="D46" s="359" t="s">
        <v>727</v>
      </c>
      <c r="E46" s="359" t="s">
        <v>88</v>
      </c>
      <c r="F46" s="359" t="s">
        <v>82</v>
      </c>
      <c r="G46" s="359">
        <v>1</v>
      </c>
      <c r="H46" s="360" t="s">
        <v>89</v>
      </c>
      <c r="I46" s="355" t="s">
        <v>31</v>
      </c>
      <c r="J46" s="355" t="s">
        <v>31</v>
      </c>
      <c r="K46" s="355" t="s">
        <v>31</v>
      </c>
      <c r="L46" s="355" t="s">
        <v>90</v>
      </c>
      <c r="M46" s="355"/>
      <c r="N46" s="356"/>
      <c r="O46" s="26"/>
      <c r="P46" s="352" t="s">
        <v>95</v>
      </c>
      <c r="Q46" s="353" t="s">
        <v>96</v>
      </c>
      <c r="R46" s="353">
        <v>43837</v>
      </c>
      <c r="S46" s="353">
        <f>MAX(W46:W48)</f>
        <v>44196</v>
      </c>
      <c r="T46" s="66" t="s">
        <v>97</v>
      </c>
      <c r="U46" s="35">
        <v>0.2</v>
      </c>
      <c r="V46" s="29">
        <v>43837</v>
      </c>
      <c r="W46" s="29">
        <v>43850</v>
      </c>
      <c r="X46" s="372">
        <v>0.6</v>
      </c>
      <c r="Y46" s="372">
        <v>0.8</v>
      </c>
      <c r="Z46" s="372">
        <v>0.9</v>
      </c>
      <c r="AA46" s="357">
        <v>1</v>
      </c>
      <c r="AB46" s="39"/>
      <c r="AC46" s="162">
        <v>1</v>
      </c>
      <c r="AD46" s="27" t="s">
        <v>762</v>
      </c>
      <c r="AE46" s="161">
        <v>1</v>
      </c>
      <c r="AF46" s="27" t="s">
        <v>2385</v>
      </c>
      <c r="AG46" s="162">
        <v>1</v>
      </c>
      <c r="AH46" s="34" t="s">
        <v>1648</v>
      </c>
      <c r="AI46" s="166">
        <v>1</v>
      </c>
      <c r="AJ46" s="34" t="s">
        <v>1578</v>
      </c>
      <c r="AK46" s="381">
        <f>(U46*AI46)+(U47*AI47)+(U48*AI48)</f>
        <v>1</v>
      </c>
      <c r="AL46" s="345" t="s">
        <v>778</v>
      </c>
      <c r="AM46" s="345" t="s">
        <v>1141</v>
      </c>
      <c r="AN46" s="345" t="s">
        <v>1669</v>
      </c>
      <c r="AO46" s="345" t="s">
        <v>1998</v>
      </c>
      <c r="AP46" s="587" t="str">
        <f>IF(AK46&lt;1%,"Sin iniciar",IF(AK46=100%,"Terminado","En gestión"))</f>
        <v>Terminado</v>
      </c>
    </row>
    <row r="47" spans="2:42" ht="195.95" customHeight="1" x14ac:dyDescent="0.3">
      <c r="B47" s="658"/>
      <c r="C47" s="358"/>
      <c r="D47" s="359"/>
      <c r="E47" s="359"/>
      <c r="F47" s="359"/>
      <c r="G47" s="359"/>
      <c r="H47" s="360"/>
      <c r="I47" s="355"/>
      <c r="J47" s="355"/>
      <c r="K47" s="355"/>
      <c r="L47" s="355"/>
      <c r="M47" s="355"/>
      <c r="N47" s="356"/>
      <c r="O47" s="26"/>
      <c r="P47" s="352"/>
      <c r="Q47" s="353"/>
      <c r="R47" s="353"/>
      <c r="S47" s="353"/>
      <c r="T47" s="66" t="s">
        <v>98</v>
      </c>
      <c r="U47" s="35">
        <v>0.4</v>
      </c>
      <c r="V47" s="29">
        <v>43850</v>
      </c>
      <c r="W47" s="29">
        <v>43861</v>
      </c>
      <c r="X47" s="372"/>
      <c r="Y47" s="372"/>
      <c r="Z47" s="372"/>
      <c r="AA47" s="357"/>
      <c r="AB47" s="39"/>
      <c r="AC47" s="162">
        <v>0.5</v>
      </c>
      <c r="AD47" s="67" t="s">
        <v>763</v>
      </c>
      <c r="AE47" s="161">
        <v>0.9</v>
      </c>
      <c r="AF47" s="32" t="s">
        <v>2347</v>
      </c>
      <c r="AG47" s="162">
        <v>0.95</v>
      </c>
      <c r="AH47" s="34" t="s">
        <v>1650</v>
      </c>
      <c r="AI47" s="162">
        <v>1</v>
      </c>
      <c r="AJ47" s="34" t="s">
        <v>1578</v>
      </c>
      <c r="AK47" s="381"/>
      <c r="AL47" s="345"/>
      <c r="AM47" s="345"/>
      <c r="AN47" s="345"/>
      <c r="AO47" s="345"/>
      <c r="AP47" s="587"/>
    </row>
    <row r="48" spans="2:42" ht="195.95" customHeight="1" x14ac:dyDescent="0.3">
      <c r="B48" s="658"/>
      <c r="C48" s="358"/>
      <c r="D48" s="359"/>
      <c r="E48" s="359"/>
      <c r="F48" s="359"/>
      <c r="G48" s="359"/>
      <c r="H48" s="360"/>
      <c r="I48" s="355"/>
      <c r="J48" s="355"/>
      <c r="K48" s="355"/>
      <c r="L48" s="355"/>
      <c r="M48" s="355"/>
      <c r="N48" s="356"/>
      <c r="O48" s="26"/>
      <c r="P48" s="352"/>
      <c r="Q48" s="353"/>
      <c r="R48" s="353"/>
      <c r="S48" s="353"/>
      <c r="T48" s="66" t="s">
        <v>99</v>
      </c>
      <c r="U48" s="35">
        <v>0.4</v>
      </c>
      <c r="V48" s="29">
        <v>43862</v>
      </c>
      <c r="W48" s="29">
        <v>44196</v>
      </c>
      <c r="X48" s="372"/>
      <c r="Y48" s="372"/>
      <c r="Z48" s="372"/>
      <c r="AA48" s="357"/>
      <c r="AB48" s="39"/>
      <c r="AC48" s="162">
        <v>0</v>
      </c>
      <c r="AD48" s="33" t="s">
        <v>764</v>
      </c>
      <c r="AE48" s="161">
        <v>0.6</v>
      </c>
      <c r="AF48" s="32" t="s">
        <v>1142</v>
      </c>
      <c r="AG48" s="162">
        <v>0.9</v>
      </c>
      <c r="AH48" s="34" t="s">
        <v>1651</v>
      </c>
      <c r="AI48" s="162">
        <v>1</v>
      </c>
      <c r="AJ48" s="34" t="s">
        <v>1997</v>
      </c>
      <c r="AK48" s="381"/>
      <c r="AL48" s="345"/>
      <c r="AM48" s="345"/>
      <c r="AN48" s="345"/>
      <c r="AO48" s="345"/>
      <c r="AP48" s="587"/>
    </row>
    <row r="49" spans="2:42" ht="195.95" customHeight="1" x14ac:dyDescent="0.3">
      <c r="B49" s="658"/>
      <c r="C49" s="397" t="s">
        <v>87</v>
      </c>
      <c r="D49" s="399" t="s">
        <v>727</v>
      </c>
      <c r="E49" s="399" t="s">
        <v>88</v>
      </c>
      <c r="F49" s="399" t="s">
        <v>29</v>
      </c>
      <c r="G49" s="399">
        <v>0.3</v>
      </c>
      <c r="H49" s="401" t="s">
        <v>89</v>
      </c>
      <c r="I49" s="391" t="s">
        <v>31</v>
      </c>
      <c r="J49" s="391" t="s">
        <v>31</v>
      </c>
      <c r="K49" s="391" t="s">
        <v>31</v>
      </c>
      <c r="L49" s="391" t="s">
        <v>90</v>
      </c>
      <c r="M49" s="391"/>
      <c r="N49" s="393"/>
      <c r="O49" s="26"/>
      <c r="P49" s="409" t="s">
        <v>100</v>
      </c>
      <c r="Q49" s="385" t="s">
        <v>96</v>
      </c>
      <c r="R49" s="385">
        <v>43837</v>
      </c>
      <c r="S49" s="385">
        <f>MAX(W49:W52)</f>
        <v>43951</v>
      </c>
      <c r="T49" s="68" t="s">
        <v>101</v>
      </c>
      <c r="U49" s="69">
        <v>0.3</v>
      </c>
      <c r="V49" s="70">
        <v>43837</v>
      </c>
      <c r="W49" s="70">
        <v>43861</v>
      </c>
      <c r="X49" s="387">
        <v>0.8</v>
      </c>
      <c r="Y49" s="387">
        <v>1</v>
      </c>
      <c r="Z49" s="387"/>
      <c r="AA49" s="387"/>
      <c r="AB49" s="39"/>
      <c r="AC49" s="162">
        <v>0.7</v>
      </c>
      <c r="AD49" s="63" t="s">
        <v>765</v>
      </c>
      <c r="AE49" s="162">
        <v>1</v>
      </c>
      <c r="AF49" s="63" t="s">
        <v>1143</v>
      </c>
      <c r="AG49" s="162">
        <v>1</v>
      </c>
      <c r="AH49" s="65" t="s">
        <v>1652</v>
      </c>
      <c r="AI49" s="166">
        <v>1</v>
      </c>
      <c r="AJ49" s="65" t="s">
        <v>1578</v>
      </c>
      <c r="AK49" s="381">
        <f>(U49*AI49)+(U50*AI50)+(U51*AI51)+(U52*AI52)</f>
        <v>1</v>
      </c>
      <c r="AL49" s="346" t="s">
        <v>779</v>
      </c>
      <c r="AM49" s="408" t="s">
        <v>2348</v>
      </c>
      <c r="AN49" s="346" t="s">
        <v>1670</v>
      </c>
      <c r="AO49" s="346" t="s">
        <v>1574</v>
      </c>
      <c r="AP49" s="587" t="str">
        <f>IF(AK49&lt;1%,"Sin iniciar",IF(AK49=100%,"Terminado","En gestión"))</f>
        <v>Terminado</v>
      </c>
    </row>
    <row r="50" spans="2:42" ht="195.95" customHeight="1" x14ac:dyDescent="0.3">
      <c r="B50" s="658"/>
      <c r="C50" s="397"/>
      <c r="D50" s="399"/>
      <c r="E50" s="399"/>
      <c r="F50" s="399"/>
      <c r="G50" s="399"/>
      <c r="H50" s="401"/>
      <c r="I50" s="391"/>
      <c r="J50" s="391"/>
      <c r="K50" s="391"/>
      <c r="L50" s="391"/>
      <c r="M50" s="391"/>
      <c r="N50" s="393"/>
      <c r="O50" s="26"/>
      <c r="P50" s="409"/>
      <c r="Q50" s="385"/>
      <c r="R50" s="385"/>
      <c r="S50" s="385"/>
      <c r="T50" s="68" t="s">
        <v>102</v>
      </c>
      <c r="U50" s="69">
        <v>0.3</v>
      </c>
      <c r="V50" s="70">
        <v>43863</v>
      </c>
      <c r="W50" s="70">
        <v>43905</v>
      </c>
      <c r="X50" s="387"/>
      <c r="Y50" s="387"/>
      <c r="Z50" s="387"/>
      <c r="AA50" s="387"/>
      <c r="AB50" s="39"/>
      <c r="AC50" s="162">
        <v>0.7</v>
      </c>
      <c r="AD50" s="63" t="s">
        <v>766</v>
      </c>
      <c r="AE50" s="162">
        <v>1</v>
      </c>
      <c r="AF50" s="63" t="s">
        <v>1144</v>
      </c>
      <c r="AG50" s="162">
        <v>1</v>
      </c>
      <c r="AH50" s="65" t="s">
        <v>1652</v>
      </c>
      <c r="AI50" s="166">
        <v>1</v>
      </c>
      <c r="AJ50" s="65" t="s">
        <v>1578</v>
      </c>
      <c r="AK50" s="381"/>
      <c r="AL50" s="346"/>
      <c r="AM50" s="408"/>
      <c r="AN50" s="346"/>
      <c r="AO50" s="346"/>
      <c r="AP50" s="587"/>
    </row>
    <row r="51" spans="2:42" ht="195.95" customHeight="1" x14ac:dyDescent="0.3">
      <c r="B51" s="658"/>
      <c r="C51" s="397"/>
      <c r="D51" s="399"/>
      <c r="E51" s="399"/>
      <c r="F51" s="399"/>
      <c r="G51" s="399"/>
      <c r="H51" s="401"/>
      <c r="I51" s="391"/>
      <c r="J51" s="391"/>
      <c r="K51" s="391"/>
      <c r="L51" s="391"/>
      <c r="M51" s="391"/>
      <c r="N51" s="393"/>
      <c r="O51" s="26"/>
      <c r="P51" s="409"/>
      <c r="Q51" s="385"/>
      <c r="R51" s="385"/>
      <c r="S51" s="385"/>
      <c r="T51" s="68" t="s">
        <v>103</v>
      </c>
      <c r="U51" s="69">
        <v>0.2</v>
      </c>
      <c r="V51" s="70">
        <v>43906</v>
      </c>
      <c r="W51" s="70">
        <v>43906</v>
      </c>
      <c r="X51" s="387"/>
      <c r="Y51" s="387"/>
      <c r="Z51" s="387"/>
      <c r="AA51" s="387"/>
      <c r="AB51" s="39"/>
      <c r="AC51" s="162">
        <v>0</v>
      </c>
      <c r="AD51" s="63" t="s">
        <v>767</v>
      </c>
      <c r="AE51" s="162">
        <v>1</v>
      </c>
      <c r="AF51" s="63" t="s">
        <v>1145</v>
      </c>
      <c r="AG51" s="162">
        <v>1</v>
      </c>
      <c r="AH51" s="65" t="s">
        <v>1652</v>
      </c>
      <c r="AI51" s="166">
        <v>1</v>
      </c>
      <c r="AJ51" s="65" t="s">
        <v>1578</v>
      </c>
      <c r="AK51" s="381"/>
      <c r="AL51" s="407"/>
      <c r="AM51" s="408"/>
      <c r="AN51" s="346"/>
      <c r="AO51" s="346"/>
      <c r="AP51" s="587"/>
    </row>
    <row r="52" spans="2:42" ht="195.95" customHeight="1" x14ac:dyDescent="0.3">
      <c r="B52" s="658"/>
      <c r="C52" s="397"/>
      <c r="D52" s="399"/>
      <c r="E52" s="399"/>
      <c r="F52" s="399"/>
      <c r="G52" s="399"/>
      <c r="H52" s="401"/>
      <c r="I52" s="391"/>
      <c r="J52" s="391"/>
      <c r="K52" s="391"/>
      <c r="L52" s="391"/>
      <c r="M52" s="391"/>
      <c r="N52" s="393"/>
      <c r="O52" s="26"/>
      <c r="P52" s="409"/>
      <c r="Q52" s="385"/>
      <c r="R52" s="385"/>
      <c r="S52" s="385"/>
      <c r="T52" s="68" t="s">
        <v>104</v>
      </c>
      <c r="U52" s="69">
        <v>0.2</v>
      </c>
      <c r="V52" s="70">
        <v>43907</v>
      </c>
      <c r="W52" s="70">
        <v>43951</v>
      </c>
      <c r="X52" s="387"/>
      <c r="Y52" s="387"/>
      <c r="Z52" s="387"/>
      <c r="AA52" s="387"/>
      <c r="AB52" s="39"/>
      <c r="AC52" s="162">
        <v>0</v>
      </c>
      <c r="AD52" s="63" t="s">
        <v>767</v>
      </c>
      <c r="AE52" s="162">
        <v>0.95</v>
      </c>
      <c r="AF52" s="63" t="s">
        <v>1146</v>
      </c>
      <c r="AG52" s="162">
        <v>1</v>
      </c>
      <c r="AH52" s="65" t="s">
        <v>1653</v>
      </c>
      <c r="AI52" s="166">
        <v>1</v>
      </c>
      <c r="AJ52" s="65" t="s">
        <v>1578</v>
      </c>
      <c r="AK52" s="381"/>
      <c r="AL52" s="407"/>
      <c r="AM52" s="408"/>
      <c r="AN52" s="346"/>
      <c r="AO52" s="346"/>
      <c r="AP52" s="587"/>
    </row>
    <row r="53" spans="2:42" ht="195.95" customHeight="1" x14ac:dyDescent="0.3">
      <c r="B53" s="658"/>
      <c r="C53" s="358" t="s">
        <v>87</v>
      </c>
      <c r="D53" s="359" t="s">
        <v>722</v>
      </c>
      <c r="E53" s="359" t="s">
        <v>558</v>
      </c>
      <c r="F53" s="359" t="s">
        <v>82</v>
      </c>
      <c r="G53" s="359">
        <v>0.8</v>
      </c>
      <c r="H53" s="360" t="s">
        <v>89</v>
      </c>
      <c r="I53" s="355" t="s">
        <v>31</v>
      </c>
      <c r="J53" s="355" t="s">
        <v>31</v>
      </c>
      <c r="K53" s="355" t="s">
        <v>31</v>
      </c>
      <c r="L53" s="355" t="s">
        <v>90</v>
      </c>
      <c r="M53" s="355"/>
      <c r="N53" s="356"/>
      <c r="O53" s="26"/>
      <c r="P53" s="413" t="s">
        <v>106</v>
      </c>
      <c r="Q53" s="353" t="s">
        <v>96</v>
      </c>
      <c r="R53" s="353">
        <v>43837</v>
      </c>
      <c r="S53" s="353">
        <f>MAX(W53:W55)</f>
        <v>44196</v>
      </c>
      <c r="T53" s="66" t="s">
        <v>107</v>
      </c>
      <c r="U53" s="71">
        <v>0.2</v>
      </c>
      <c r="V53" s="72">
        <v>43837</v>
      </c>
      <c r="W53" s="72">
        <v>43951</v>
      </c>
      <c r="X53" s="357">
        <v>0.3</v>
      </c>
      <c r="Y53" s="357">
        <v>0.5</v>
      </c>
      <c r="Z53" s="357">
        <v>0.8</v>
      </c>
      <c r="AA53" s="357">
        <v>1</v>
      </c>
      <c r="AB53" s="39"/>
      <c r="AC53" s="162">
        <v>0</v>
      </c>
      <c r="AD53" s="33" t="s">
        <v>764</v>
      </c>
      <c r="AE53" s="161">
        <v>0.8</v>
      </c>
      <c r="AF53" s="32" t="s">
        <v>1147</v>
      </c>
      <c r="AG53" s="162">
        <v>1</v>
      </c>
      <c r="AH53" s="27" t="s">
        <v>107</v>
      </c>
      <c r="AI53" s="166">
        <v>1</v>
      </c>
      <c r="AJ53" s="34" t="s">
        <v>1578</v>
      </c>
      <c r="AK53" s="381">
        <f>(U53*AI53)+(U54*AI54)+(U55*AI55)</f>
        <v>1</v>
      </c>
      <c r="AL53" s="412" t="s">
        <v>764</v>
      </c>
      <c r="AM53" s="412" t="s">
        <v>1148</v>
      </c>
      <c r="AN53" s="345" t="s">
        <v>1671</v>
      </c>
      <c r="AO53" s="345" t="s">
        <v>2000</v>
      </c>
      <c r="AP53" s="587" t="str">
        <f>IF(AK53&lt;1%,"Sin iniciar",IF(AK53=100%,"Terminado","En gestión"))</f>
        <v>Terminado</v>
      </c>
    </row>
    <row r="54" spans="2:42" ht="195.95" customHeight="1" x14ac:dyDescent="0.3">
      <c r="B54" s="658"/>
      <c r="C54" s="358"/>
      <c r="D54" s="359"/>
      <c r="E54" s="359"/>
      <c r="F54" s="359"/>
      <c r="G54" s="359"/>
      <c r="H54" s="360"/>
      <c r="I54" s="355"/>
      <c r="J54" s="355"/>
      <c r="K54" s="355"/>
      <c r="L54" s="355"/>
      <c r="M54" s="355"/>
      <c r="N54" s="356"/>
      <c r="O54" s="26"/>
      <c r="P54" s="413"/>
      <c r="Q54" s="353"/>
      <c r="R54" s="353"/>
      <c r="S54" s="353"/>
      <c r="T54" s="66" t="s">
        <v>108</v>
      </c>
      <c r="U54" s="71">
        <v>0.4</v>
      </c>
      <c r="V54" s="72">
        <v>43952</v>
      </c>
      <c r="W54" s="72">
        <v>44073</v>
      </c>
      <c r="X54" s="357"/>
      <c r="Y54" s="357"/>
      <c r="Z54" s="357"/>
      <c r="AA54" s="357"/>
      <c r="AB54" s="39"/>
      <c r="AC54" s="162">
        <v>0</v>
      </c>
      <c r="AD54" s="33" t="s">
        <v>743</v>
      </c>
      <c r="AE54" s="161">
        <v>0.8</v>
      </c>
      <c r="AF54" s="32" t="s">
        <v>1149</v>
      </c>
      <c r="AG54" s="162">
        <v>1</v>
      </c>
      <c r="AH54" s="27" t="s">
        <v>1654</v>
      </c>
      <c r="AI54" s="166">
        <v>1</v>
      </c>
      <c r="AJ54" s="34" t="s">
        <v>1578</v>
      </c>
      <c r="AK54" s="381"/>
      <c r="AL54" s="412"/>
      <c r="AM54" s="412"/>
      <c r="AN54" s="345"/>
      <c r="AO54" s="345"/>
      <c r="AP54" s="587"/>
    </row>
    <row r="55" spans="2:42" ht="195.95" customHeight="1" x14ac:dyDescent="0.3">
      <c r="B55" s="658"/>
      <c r="C55" s="358"/>
      <c r="D55" s="359"/>
      <c r="E55" s="359"/>
      <c r="F55" s="359"/>
      <c r="G55" s="359"/>
      <c r="H55" s="360"/>
      <c r="I55" s="355"/>
      <c r="J55" s="355"/>
      <c r="K55" s="355"/>
      <c r="L55" s="355"/>
      <c r="M55" s="355"/>
      <c r="N55" s="356"/>
      <c r="O55" s="26"/>
      <c r="P55" s="413"/>
      <c r="Q55" s="353"/>
      <c r="R55" s="353"/>
      <c r="S55" s="353"/>
      <c r="T55" s="66" t="s">
        <v>109</v>
      </c>
      <c r="U55" s="71">
        <v>0.4</v>
      </c>
      <c r="V55" s="72">
        <v>44075</v>
      </c>
      <c r="W55" s="72">
        <v>44196</v>
      </c>
      <c r="X55" s="357"/>
      <c r="Y55" s="357"/>
      <c r="Z55" s="357"/>
      <c r="AA55" s="357"/>
      <c r="AB55" s="39"/>
      <c r="AC55" s="162">
        <v>0</v>
      </c>
      <c r="AD55" s="33" t="s">
        <v>743</v>
      </c>
      <c r="AE55" s="161">
        <v>0</v>
      </c>
      <c r="AF55" s="32" t="s">
        <v>743</v>
      </c>
      <c r="AG55" s="162">
        <v>0.9</v>
      </c>
      <c r="AH55" s="27" t="s">
        <v>1655</v>
      </c>
      <c r="AI55" s="166">
        <v>1</v>
      </c>
      <c r="AJ55" s="34" t="s">
        <v>1999</v>
      </c>
      <c r="AK55" s="381"/>
      <c r="AL55" s="412"/>
      <c r="AM55" s="412"/>
      <c r="AN55" s="345"/>
      <c r="AO55" s="345"/>
      <c r="AP55" s="587"/>
    </row>
    <row r="56" spans="2:42" ht="195.95" customHeight="1" x14ac:dyDescent="0.3">
      <c r="B56" s="658"/>
      <c r="C56" s="397" t="s">
        <v>87</v>
      </c>
      <c r="D56" s="399" t="s">
        <v>721</v>
      </c>
      <c r="E56" s="399" t="s">
        <v>58</v>
      </c>
      <c r="F56" s="399" t="s">
        <v>82</v>
      </c>
      <c r="G56" s="399">
        <v>0.7</v>
      </c>
      <c r="H56" s="401" t="s">
        <v>89</v>
      </c>
      <c r="I56" s="391" t="s">
        <v>31</v>
      </c>
      <c r="J56" s="391" t="s">
        <v>31</v>
      </c>
      <c r="K56" s="391" t="s">
        <v>31</v>
      </c>
      <c r="L56" s="391" t="s">
        <v>90</v>
      </c>
      <c r="M56" s="391"/>
      <c r="N56" s="393"/>
      <c r="O56" s="26"/>
      <c r="P56" s="411" t="s">
        <v>110</v>
      </c>
      <c r="Q56" s="385" t="s">
        <v>96</v>
      </c>
      <c r="R56" s="385">
        <v>43850</v>
      </c>
      <c r="S56" s="385">
        <f>MAX(W56:W67)</f>
        <v>44196</v>
      </c>
      <c r="T56" s="60" t="s">
        <v>111</v>
      </c>
      <c r="U56" s="69">
        <v>0.08</v>
      </c>
      <c r="V56" s="70">
        <v>43850</v>
      </c>
      <c r="W56" s="70">
        <v>43876</v>
      </c>
      <c r="X56" s="387">
        <v>0.25</v>
      </c>
      <c r="Y56" s="387">
        <v>0.5</v>
      </c>
      <c r="Z56" s="387">
        <v>0.75</v>
      </c>
      <c r="AA56" s="387">
        <v>1</v>
      </c>
      <c r="AB56" s="39"/>
      <c r="AC56" s="162">
        <v>1</v>
      </c>
      <c r="AD56" s="63" t="s">
        <v>768</v>
      </c>
      <c r="AE56" s="161">
        <v>1</v>
      </c>
      <c r="AF56" s="63" t="s">
        <v>2385</v>
      </c>
      <c r="AG56" s="162">
        <v>1</v>
      </c>
      <c r="AH56" s="63" t="s">
        <v>1578</v>
      </c>
      <c r="AI56" s="166">
        <v>1</v>
      </c>
      <c r="AJ56" s="65" t="s">
        <v>1578</v>
      </c>
      <c r="AK56" s="381">
        <f>(U56*AI56)+(U57*AI57)+(U58*AI58)+(U59*AI59)+(U60*AI60)+(U61*AI61)+(U62*AI62)+(U63*AI63)+(U64*AI64)+(U65*AI65)+(U66*AI66)+(U67*AI67)</f>
        <v>0.99999999999999978</v>
      </c>
      <c r="AL56" s="410" t="s">
        <v>2349</v>
      </c>
      <c r="AM56" s="410" t="s">
        <v>2350</v>
      </c>
      <c r="AN56" s="346" t="s">
        <v>2351</v>
      </c>
      <c r="AO56" s="613" t="s">
        <v>1574</v>
      </c>
      <c r="AP56" s="587" t="str">
        <f>IF(AK56&lt;1%,"Sin iniciar",IF(AK56=100%,"Terminado","En gestión"))</f>
        <v>Terminado</v>
      </c>
    </row>
    <row r="57" spans="2:42" ht="195.95" customHeight="1" x14ac:dyDescent="0.3">
      <c r="B57" s="658"/>
      <c r="C57" s="397"/>
      <c r="D57" s="399"/>
      <c r="E57" s="399"/>
      <c r="F57" s="399"/>
      <c r="G57" s="399"/>
      <c r="H57" s="401"/>
      <c r="I57" s="391"/>
      <c r="J57" s="391"/>
      <c r="K57" s="391"/>
      <c r="L57" s="391"/>
      <c r="M57" s="391"/>
      <c r="N57" s="393"/>
      <c r="O57" s="26"/>
      <c r="P57" s="411"/>
      <c r="Q57" s="385"/>
      <c r="R57" s="385"/>
      <c r="S57" s="385"/>
      <c r="T57" s="60" t="s">
        <v>112</v>
      </c>
      <c r="U57" s="69">
        <v>0.09</v>
      </c>
      <c r="V57" s="70">
        <v>43869</v>
      </c>
      <c r="W57" s="70">
        <v>43896</v>
      </c>
      <c r="X57" s="387"/>
      <c r="Y57" s="387"/>
      <c r="Z57" s="387"/>
      <c r="AA57" s="387"/>
      <c r="AB57" s="39"/>
      <c r="AC57" s="162">
        <v>1</v>
      </c>
      <c r="AD57" s="63" t="s">
        <v>769</v>
      </c>
      <c r="AE57" s="161">
        <v>1</v>
      </c>
      <c r="AF57" s="63" t="s">
        <v>2385</v>
      </c>
      <c r="AG57" s="162">
        <v>1</v>
      </c>
      <c r="AH57" s="63" t="s">
        <v>1578</v>
      </c>
      <c r="AI57" s="166">
        <v>1</v>
      </c>
      <c r="AJ57" s="65" t="s">
        <v>1578</v>
      </c>
      <c r="AK57" s="381"/>
      <c r="AL57" s="410"/>
      <c r="AM57" s="410"/>
      <c r="AN57" s="346"/>
      <c r="AO57" s="614"/>
      <c r="AP57" s="587"/>
    </row>
    <row r="58" spans="2:42" ht="195.95" customHeight="1" x14ac:dyDescent="0.3">
      <c r="B58" s="658"/>
      <c r="C58" s="397"/>
      <c r="D58" s="399"/>
      <c r="E58" s="399"/>
      <c r="F58" s="399"/>
      <c r="G58" s="399"/>
      <c r="H58" s="401"/>
      <c r="I58" s="391"/>
      <c r="J58" s="391"/>
      <c r="K58" s="391"/>
      <c r="L58" s="391"/>
      <c r="M58" s="391"/>
      <c r="N58" s="393"/>
      <c r="O58" s="26"/>
      <c r="P58" s="411"/>
      <c r="Q58" s="385"/>
      <c r="R58" s="385"/>
      <c r="S58" s="385"/>
      <c r="T58" s="60" t="s">
        <v>113</v>
      </c>
      <c r="U58" s="69">
        <v>0.08</v>
      </c>
      <c r="V58" s="70">
        <v>43897</v>
      </c>
      <c r="W58" s="70">
        <v>44196</v>
      </c>
      <c r="X58" s="387"/>
      <c r="Y58" s="387"/>
      <c r="Z58" s="387"/>
      <c r="AA58" s="387"/>
      <c r="AB58" s="39"/>
      <c r="AC58" s="162">
        <v>0.1</v>
      </c>
      <c r="AD58" s="63" t="s">
        <v>770</v>
      </c>
      <c r="AE58" s="161">
        <v>0.9</v>
      </c>
      <c r="AF58" s="64" t="s">
        <v>1150</v>
      </c>
      <c r="AG58" s="162">
        <v>1</v>
      </c>
      <c r="AH58" s="63" t="s">
        <v>1656</v>
      </c>
      <c r="AI58" s="166">
        <v>1</v>
      </c>
      <c r="AJ58" s="65" t="s">
        <v>1578</v>
      </c>
      <c r="AK58" s="381"/>
      <c r="AL58" s="410"/>
      <c r="AM58" s="410"/>
      <c r="AN58" s="346"/>
      <c r="AO58" s="614"/>
      <c r="AP58" s="587"/>
    </row>
    <row r="59" spans="2:42" ht="195.95" customHeight="1" x14ac:dyDescent="0.3">
      <c r="B59" s="658"/>
      <c r="C59" s="397"/>
      <c r="D59" s="399"/>
      <c r="E59" s="399"/>
      <c r="F59" s="399"/>
      <c r="G59" s="399"/>
      <c r="H59" s="401"/>
      <c r="I59" s="391"/>
      <c r="J59" s="391"/>
      <c r="K59" s="391"/>
      <c r="L59" s="391"/>
      <c r="M59" s="391"/>
      <c r="N59" s="393"/>
      <c r="O59" s="26"/>
      <c r="P59" s="411"/>
      <c r="Q59" s="385"/>
      <c r="R59" s="385"/>
      <c r="S59" s="385"/>
      <c r="T59" s="60" t="s">
        <v>114</v>
      </c>
      <c r="U59" s="69">
        <v>0.08</v>
      </c>
      <c r="V59" s="70">
        <v>43962</v>
      </c>
      <c r="W59" s="70">
        <v>43980</v>
      </c>
      <c r="X59" s="387"/>
      <c r="Y59" s="387"/>
      <c r="Z59" s="387"/>
      <c r="AA59" s="387"/>
      <c r="AB59" s="39"/>
      <c r="AC59" s="162">
        <v>0</v>
      </c>
      <c r="AD59" s="63" t="s">
        <v>743</v>
      </c>
      <c r="AE59" s="161">
        <v>1</v>
      </c>
      <c r="AF59" s="63" t="s">
        <v>1151</v>
      </c>
      <c r="AG59" s="162">
        <v>1</v>
      </c>
      <c r="AH59" s="63" t="s">
        <v>1578</v>
      </c>
      <c r="AI59" s="166">
        <v>1</v>
      </c>
      <c r="AJ59" s="65" t="s">
        <v>1578</v>
      </c>
      <c r="AK59" s="381"/>
      <c r="AL59" s="410"/>
      <c r="AM59" s="410"/>
      <c r="AN59" s="346"/>
      <c r="AO59" s="614"/>
      <c r="AP59" s="587"/>
    </row>
    <row r="60" spans="2:42" ht="195.95" customHeight="1" x14ac:dyDescent="0.3">
      <c r="B60" s="658"/>
      <c r="C60" s="397"/>
      <c r="D60" s="399"/>
      <c r="E60" s="399"/>
      <c r="F60" s="399"/>
      <c r="G60" s="399"/>
      <c r="H60" s="401"/>
      <c r="I60" s="391"/>
      <c r="J60" s="391"/>
      <c r="K60" s="391"/>
      <c r="L60" s="391"/>
      <c r="M60" s="391"/>
      <c r="N60" s="393"/>
      <c r="O60" s="26"/>
      <c r="P60" s="411"/>
      <c r="Q60" s="385"/>
      <c r="R60" s="385"/>
      <c r="S60" s="385"/>
      <c r="T60" s="60" t="s">
        <v>115</v>
      </c>
      <c r="U60" s="69">
        <v>0.09</v>
      </c>
      <c r="V60" s="70">
        <v>43983</v>
      </c>
      <c r="W60" s="70">
        <v>44015</v>
      </c>
      <c r="X60" s="387"/>
      <c r="Y60" s="387"/>
      <c r="Z60" s="387"/>
      <c r="AA60" s="387"/>
      <c r="AB60" s="39"/>
      <c r="AC60" s="162">
        <v>0</v>
      </c>
      <c r="AD60" s="63" t="s">
        <v>743</v>
      </c>
      <c r="AE60" s="161">
        <v>1</v>
      </c>
      <c r="AF60" s="63" t="s">
        <v>769</v>
      </c>
      <c r="AG60" s="162">
        <v>1</v>
      </c>
      <c r="AH60" s="63" t="s">
        <v>1578</v>
      </c>
      <c r="AI60" s="166">
        <v>1</v>
      </c>
      <c r="AJ60" s="65" t="s">
        <v>1578</v>
      </c>
      <c r="AK60" s="381"/>
      <c r="AL60" s="410"/>
      <c r="AM60" s="410"/>
      <c r="AN60" s="346"/>
      <c r="AO60" s="614"/>
      <c r="AP60" s="587"/>
    </row>
    <row r="61" spans="2:42" ht="195.95" customHeight="1" x14ac:dyDescent="0.3">
      <c r="B61" s="658"/>
      <c r="C61" s="397"/>
      <c r="D61" s="399"/>
      <c r="E61" s="399"/>
      <c r="F61" s="399"/>
      <c r="G61" s="399"/>
      <c r="H61" s="401"/>
      <c r="I61" s="391"/>
      <c r="J61" s="391"/>
      <c r="K61" s="391"/>
      <c r="L61" s="391"/>
      <c r="M61" s="391"/>
      <c r="N61" s="393"/>
      <c r="O61" s="26"/>
      <c r="P61" s="411"/>
      <c r="Q61" s="385"/>
      <c r="R61" s="385"/>
      <c r="S61" s="385"/>
      <c r="T61" s="60" t="s">
        <v>116</v>
      </c>
      <c r="U61" s="69">
        <v>0.08</v>
      </c>
      <c r="V61" s="70">
        <v>44016</v>
      </c>
      <c r="W61" s="70">
        <v>44196</v>
      </c>
      <c r="X61" s="387"/>
      <c r="Y61" s="387"/>
      <c r="Z61" s="387"/>
      <c r="AA61" s="387"/>
      <c r="AB61" s="39"/>
      <c r="AC61" s="162">
        <v>0</v>
      </c>
      <c r="AD61" s="63" t="s">
        <v>743</v>
      </c>
      <c r="AE61" s="161">
        <v>0.9</v>
      </c>
      <c r="AF61" s="63" t="s">
        <v>1152</v>
      </c>
      <c r="AG61" s="162">
        <v>1</v>
      </c>
      <c r="AH61" s="63" t="s">
        <v>1657</v>
      </c>
      <c r="AI61" s="166">
        <v>1</v>
      </c>
      <c r="AJ61" s="65" t="s">
        <v>1578</v>
      </c>
      <c r="AK61" s="381"/>
      <c r="AL61" s="410"/>
      <c r="AM61" s="410"/>
      <c r="AN61" s="346"/>
      <c r="AO61" s="614"/>
      <c r="AP61" s="587"/>
    </row>
    <row r="62" spans="2:42" ht="195.95" customHeight="1" x14ac:dyDescent="0.3">
      <c r="B62" s="658"/>
      <c r="C62" s="397"/>
      <c r="D62" s="399"/>
      <c r="E62" s="399"/>
      <c r="F62" s="399"/>
      <c r="G62" s="399"/>
      <c r="H62" s="401"/>
      <c r="I62" s="391"/>
      <c r="J62" s="391"/>
      <c r="K62" s="391"/>
      <c r="L62" s="391"/>
      <c r="M62" s="391"/>
      <c r="N62" s="393"/>
      <c r="O62" s="26"/>
      <c r="P62" s="411"/>
      <c r="Q62" s="385"/>
      <c r="R62" s="385"/>
      <c r="S62" s="385"/>
      <c r="T62" s="60" t="s">
        <v>117</v>
      </c>
      <c r="U62" s="69">
        <v>0.08</v>
      </c>
      <c r="V62" s="70">
        <v>44018</v>
      </c>
      <c r="W62" s="70">
        <v>44036</v>
      </c>
      <c r="X62" s="387"/>
      <c r="Y62" s="387"/>
      <c r="Z62" s="387"/>
      <c r="AA62" s="387"/>
      <c r="AB62" s="39"/>
      <c r="AC62" s="162">
        <v>0</v>
      </c>
      <c r="AD62" s="63" t="s">
        <v>743</v>
      </c>
      <c r="AE62" s="162">
        <v>1</v>
      </c>
      <c r="AF62" s="63" t="s">
        <v>1153</v>
      </c>
      <c r="AG62" s="162">
        <v>1</v>
      </c>
      <c r="AH62" s="63" t="s">
        <v>1578</v>
      </c>
      <c r="AI62" s="166">
        <v>1</v>
      </c>
      <c r="AJ62" s="65" t="s">
        <v>1578</v>
      </c>
      <c r="AK62" s="381"/>
      <c r="AL62" s="410"/>
      <c r="AM62" s="410"/>
      <c r="AN62" s="346"/>
      <c r="AO62" s="614"/>
      <c r="AP62" s="587"/>
    </row>
    <row r="63" spans="2:42" ht="195.95" customHeight="1" x14ac:dyDescent="0.3">
      <c r="B63" s="658"/>
      <c r="C63" s="397"/>
      <c r="D63" s="399"/>
      <c r="E63" s="399"/>
      <c r="F63" s="399"/>
      <c r="G63" s="399"/>
      <c r="H63" s="401"/>
      <c r="I63" s="391"/>
      <c r="J63" s="391"/>
      <c r="K63" s="391"/>
      <c r="L63" s="391"/>
      <c r="M63" s="391"/>
      <c r="N63" s="393"/>
      <c r="O63" s="26"/>
      <c r="P63" s="411"/>
      <c r="Q63" s="385"/>
      <c r="R63" s="385"/>
      <c r="S63" s="385"/>
      <c r="T63" s="60" t="s">
        <v>118</v>
      </c>
      <c r="U63" s="69">
        <v>0.09</v>
      </c>
      <c r="V63" s="70">
        <v>44037</v>
      </c>
      <c r="W63" s="70">
        <v>44071</v>
      </c>
      <c r="X63" s="387"/>
      <c r="Y63" s="387"/>
      <c r="Z63" s="387"/>
      <c r="AA63" s="387"/>
      <c r="AB63" s="39"/>
      <c r="AC63" s="162">
        <v>0</v>
      </c>
      <c r="AD63" s="63" t="s">
        <v>743</v>
      </c>
      <c r="AE63" s="162">
        <v>1</v>
      </c>
      <c r="AF63" s="63" t="s">
        <v>769</v>
      </c>
      <c r="AG63" s="162">
        <v>1</v>
      </c>
      <c r="AH63" s="63" t="s">
        <v>1578</v>
      </c>
      <c r="AI63" s="166">
        <v>1</v>
      </c>
      <c r="AJ63" s="65" t="s">
        <v>1578</v>
      </c>
      <c r="AK63" s="381"/>
      <c r="AL63" s="410"/>
      <c r="AM63" s="410"/>
      <c r="AN63" s="346"/>
      <c r="AO63" s="614"/>
      <c r="AP63" s="587"/>
    </row>
    <row r="64" spans="2:42" ht="195.95" customHeight="1" x14ac:dyDescent="0.3">
      <c r="B64" s="658"/>
      <c r="C64" s="397"/>
      <c r="D64" s="399"/>
      <c r="E64" s="399"/>
      <c r="F64" s="399"/>
      <c r="G64" s="399"/>
      <c r="H64" s="401"/>
      <c r="I64" s="391"/>
      <c r="J64" s="391"/>
      <c r="K64" s="391"/>
      <c r="L64" s="391"/>
      <c r="M64" s="391"/>
      <c r="N64" s="393"/>
      <c r="O64" s="26"/>
      <c r="P64" s="411"/>
      <c r="Q64" s="385"/>
      <c r="R64" s="385"/>
      <c r="S64" s="385"/>
      <c r="T64" s="60" t="s">
        <v>119</v>
      </c>
      <c r="U64" s="69">
        <v>0.08</v>
      </c>
      <c r="V64" s="70">
        <v>44072</v>
      </c>
      <c r="W64" s="70">
        <v>44196</v>
      </c>
      <c r="X64" s="387"/>
      <c r="Y64" s="387"/>
      <c r="Z64" s="387"/>
      <c r="AA64" s="387"/>
      <c r="AB64" s="39"/>
      <c r="AC64" s="162">
        <v>0</v>
      </c>
      <c r="AD64" s="63" t="s">
        <v>743</v>
      </c>
      <c r="AE64" s="162">
        <v>0.9</v>
      </c>
      <c r="AF64" s="63" t="s">
        <v>1152</v>
      </c>
      <c r="AG64" s="162">
        <v>1</v>
      </c>
      <c r="AH64" s="63" t="s">
        <v>1658</v>
      </c>
      <c r="AI64" s="166">
        <v>1</v>
      </c>
      <c r="AJ64" s="65" t="s">
        <v>1578</v>
      </c>
      <c r="AK64" s="381"/>
      <c r="AL64" s="410"/>
      <c r="AM64" s="410"/>
      <c r="AN64" s="346"/>
      <c r="AO64" s="614"/>
      <c r="AP64" s="587"/>
    </row>
    <row r="65" spans="2:42" ht="195.95" customHeight="1" x14ac:dyDescent="0.3">
      <c r="B65" s="658"/>
      <c r="C65" s="397"/>
      <c r="D65" s="399"/>
      <c r="E65" s="399"/>
      <c r="F65" s="399"/>
      <c r="G65" s="399"/>
      <c r="H65" s="401"/>
      <c r="I65" s="391"/>
      <c r="J65" s="391"/>
      <c r="K65" s="391"/>
      <c r="L65" s="391"/>
      <c r="M65" s="391"/>
      <c r="N65" s="393"/>
      <c r="O65" s="26"/>
      <c r="P65" s="411"/>
      <c r="Q65" s="385"/>
      <c r="R65" s="385"/>
      <c r="S65" s="385"/>
      <c r="T65" s="60" t="s">
        <v>120</v>
      </c>
      <c r="U65" s="69">
        <v>0.08</v>
      </c>
      <c r="V65" s="70">
        <v>44075</v>
      </c>
      <c r="W65" s="70">
        <v>44092</v>
      </c>
      <c r="X65" s="387"/>
      <c r="Y65" s="387"/>
      <c r="Z65" s="387"/>
      <c r="AA65" s="387"/>
      <c r="AB65" s="39"/>
      <c r="AC65" s="162">
        <v>0</v>
      </c>
      <c r="AD65" s="63" t="s">
        <v>743</v>
      </c>
      <c r="AE65" s="162">
        <v>0</v>
      </c>
      <c r="AF65" s="63" t="s">
        <v>743</v>
      </c>
      <c r="AG65" s="162">
        <v>1</v>
      </c>
      <c r="AH65" s="63" t="s">
        <v>1659</v>
      </c>
      <c r="AI65" s="166">
        <v>1</v>
      </c>
      <c r="AJ65" s="65" t="s">
        <v>1578</v>
      </c>
      <c r="AK65" s="381"/>
      <c r="AL65" s="410"/>
      <c r="AM65" s="410"/>
      <c r="AN65" s="346"/>
      <c r="AO65" s="614"/>
      <c r="AP65" s="587"/>
    </row>
    <row r="66" spans="2:42" ht="195.95" customHeight="1" x14ac:dyDescent="0.3">
      <c r="B66" s="658"/>
      <c r="C66" s="397"/>
      <c r="D66" s="399"/>
      <c r="E66" s="399"/>
      <c r="F66" s="399"/>
      <c r="G66" s="399"/>
      <c r="H66" s="401"/>
      <c r="I66" s="391"/>
      <c r="J66" s="391"/>
      <c r="K66" s="391"/>
      <c r="L66" s="391"/>
      <c r="M66" s="391"/>
      <c r="N66" s="393"/>
      <c r="O66" s="26"/>
      <c r="P66" s="411"/>
      <c r="Q66" s="385"/>
      <c r="R66" s="385"/>
      <c r="S66" s="385"/>
      <c r="T66" s="60" t="s">
        <v>121</v>
      </c>
      <c r="U66" s="69">
        <v>0.09</v>
      </c>
      <c r="V66" s="70">
        <v>44093</v>
      </c>
      <c r="W66" s="70">
        <v>44120</v>
      </c>
      <c r="X66" s="387"/>
      <c r="Y66" s="387"/>
      <c r="Z66" s="387"/>
      <c r="AA66" s="387"/>
      <c r="AB66" s="39"/>
      <c r="AC66" s="162">
        <v>0</v>
      </c>
      <c r="AD66" s="63" t="s">
        <v>743</v>
      </c>
      <c r="AE66" s="162">
        <v>0</v>
      </c>
      <c r="AF66" s="63" t="s">
        <v>743</v>
      </c>
      <c r="AG66" s="162">
        <v>1</v>
      </c>
      <c r="AH66" s="63" t="s">
        <v>769</v>
      </c>
      <c r="AI66" s="166">
        <v>1</v>
      </c>
      <c r="AJ66" s="65" t="s">
        <v>1578</v>
      </c>
      <c r="AK66" s="381"/>
      <c r="AL66" s="410"/>
      <c r="AM66" s="410"/>
      <c r="AN66" s="346"/>
      <c r="AO66" s="614"/>
      <c r="AP66" s="587"/>
    </row>
    <row r="67" spans="2:42" ht="195.95" customHeight="1" x14ac:dyDescent="0.3">
      <c r="B67" s="658"/>
      <c r="C67" s="397"/>
      <c r="D67" s="399"/>
      <c r="E67" s="399"/>
      <c r="F67" s="399"/>
      <c r="G67" s="399"/>
      <c r="H67" s="401"/>
      <c r="I67" s="391"/>
      <c r="J67" s="391"/>
      <c r="K67" s="391"/>
      <c r="L67" s="391"/>
      <c r="M67" s="391"/>
      <c r="N67" s="393"/>
      <c r="O67" s="26"/>
      <c r="P67" s="411"/>
      <c r="Q67" s="385"/>
      <c r="R67" s="385"/>
      <c r="S67" s="385"/>
      <c r="T67" s="60" t="s">
        <v>122</v>
      </c>
      <c r="U67" s="69">
        <v>0.08</v>
      </c>
      <c r="V67" s="70">
        <v>44121</v>
      </c>
      <c r="W67" s="70">
        <v>44196</v>
      </c>
      <c r="X67" s="387"/>
      <c r="Y67" s="387"/>
      <c r="Z67" s="387"/>
      <c r="AA67" s="387"/>
      <c r="AB67" s="39"/>
      <c r="AC67" s="162">
        <v>0</v>
      </c>
      <c r="AD67" s="63" t="s">
        <v>743</v>
      </c>
      <c r="AE67" s="162">
        <v>0</v>
      </c>
      <c r="AF67" s="63" t="s">
        <v>743</v>
      </c>
      <c r="AG67" s="162">
        <v>1</v>
      </c>
      <c r="AH67" s="63" t="s">
        <v>1660</v>
      </c>
      <c r="AI67" s="166">
        <v>1</v>
      </c>
      <c r="AJ67" s="65" t="s">
        <v>1578</v>
      </c>
      <c r="AK67" s="381"/>
      <c r="AL67" s="410"/>
      <c r="AM67" s="410"/>
      <c r="AN67" s="346"/>
      <c r="AO67" s="382"/>
      <c r="AP67" s="587"/>
    </row>
    <row r="68" spans="2:42" ht="195.95" customHeight="1" x14ac:dyDescent="0.3">
      <c r="B68" s="658"/>
      <c r="C68" s="358" t="s">
        <v>87</v>
      </c>
      <c r="D68" s="359" t="s">
        <v>2398</v>
      </c>
      <c r="E68" s="359" t="s">
        <v>558</v>
      </c>
      <c r="F68" s="359" t="s">
        <v>29</v>
      </c>
      <c r="G68" s="674" t="s">
        <v>89</v>
      </c>
      <c r="H68" s="677" t="s">
        <v>2400</v>
      </c>
      <c r="I68" s="355" t="s">
        <v>31</v>
      </c>
      <c r="J68" s="355" t="s">
        <v>123</v>
      </c>
      <c r="K68" s="355" t="s">
        <v>31</v>
      </c>
      <c r="L68" s="355" t="s">
        <v>90</v>
      </c>
      <c r="M68" s="355"/>
      <c r="N68" s="356"/>
      <c r="O68" s="26"/>
      <c r="P68" s="676" t="s">
        <v>2399</v>
      </c>
      <c r="Q68" s="353" t="s">
        <v>96</v>
      </c>
      <c r="R68" s="353">
        <f>+MIN(V68:V70)</f>
        <v>43862</v>
      </c>
      <c r="S68" s="353">
        <f>MAX(W68:W70)</f>
        <v>44195</v>
      </c>
      <c r="T68" s="73" t="s">
        <v>124</v>
      </c>
      <c r="U68" s="71">
        <v>0.25</v>
      </c>
      <c r="V68" s="72">
        <v>43862</v>
      </c>
      <c r="W68" s="72">
        <v>43877</v>
      </c>
      <c r="X68" s="372">
        <v>0.5</v>
      </c>
      <c r="Y68" s="372">
        <v>0.7</v>
      </c>
      <c r="Z68" s="372">
        <v>0.9</v>
      </c>
      <c r="AA68" s="357">
        <v>1</v>
      </c>
      <c r="AB68" s="39"/>
      <c r="AC68" s="162">
        <v>1</v>
      </c>
      <c r="AD68" s="33" t="s">
        <v>771</v>
      </c>
      <c r="AE68" s="162">
        <v>1</v>
      </c>
      <c r="AF68" s="33" t="s">
        <v>2385</v>
      </c>
      <c r="AG68" s="162">
        <v>1</v>
      </c>
      <c r="AH68" s="34" t="s">
        <v>1661</v>
      </c>
      <c r="AI68" s="166">
        <v>1</v>
      </c>
      <c r="AJ68" s="34" t="s">
        <v>1578</v>
      </c>
      <c r="AK68" s="381">
        <f>(U68*AI68)+(U69*AI69)+(U70*AI70)</f>
        <v>0.97499999999999998</v>
      </c>
      <c r="AL68" s="345" t="s">
        <v>2352</v>
      </c>
      <c r="AM68" s="345" t="s">
        <v>2353</v>
      </c>
      <c r="AN68" s="345" t="s">
        <v>1663</v>
      </c>
      <c r="AO68" s="345" t="s">
        <v>2003</v>
      </c>
      <c r="AP68" s="587" t="str">
        <f>IF(AK68&lt;1%,"Sin iniciar",IF(AK68=100%,"Terminado","En gestión"))</f>
        <v>En gestión</v>
      </c>
    </row>
    <row r="69" spans="2:42" ht="195.95" customHeight="1" x14ac:dyDescent="0.3">
      <c r="B69" s="658"/>
      <c r="C69" s="358"/>
      <c r="D69" s="359"/>
      <c r="E69" s="359"/>
      <c r="F69" s="359"/>
      <c r="G69" s="674"/>
      <c r="H69" s="677"/>
      <c r="I69" s="355"/>
      <c r="J69" s="355"/>
      <c r="K69" s="355"/>
      <c r="L69" s="355"/>
      <c r="M69" s="355"/>
      <c r="N69" s="356"/>
      <c r="O69" s="26"/>
      <c r="P69" s="352"/>
      <c r="Q69" s="353"/>
      <c r="R69" s="353"/>
      <c r="S69" s="353"/>
      <c r="T69" s="74" t="s">
        <v>125</v>
      </c>
      <c r="U69" s="71">
        <v>0.25</v>
      </c>
      <c r="V69" s="72">
        <v>43878</v>
      </c>
      <c r="W69" s="72">
        <v>44195</v>
      </c>
      <c r="X69" s="372"/>
      <c r="Y69" s="372"/>
      <c r="Z69" s="372"/>
      <c r="AA69" s="357"/>
      <c r="AB69" s="39"/>
      <c r="AC69" s="162">
        <v>0.1</v>
      </c>
      <c r="AD69" s="33" t="s">
        <v>2354</v>
      </c>
      <c r="AE69" s="162">
        <v>0.2</v>
      </c>
      <c r="AF69" s="33" t="s">
        <v>1154</v>
      </c>
      <c r="AG69" s="162">
        <v>0.7</v>
      </c>
      <c r="AH69" s="34" t="s">
        <v>1662</v>
      </c>
      <c r="AI69" s="166">
        <v>1</v>
      </c>
      <c r="AJ69" s="34" t="s">
        <v>2001</v>
      </c>
      <c r="AK69" s="381"/>
      <c r="AL69" s="345"/>
      <c r="AM69" s="345"/>
      <c r="AN69" s="345"/>
      <c r="AO69" s="345"/>
      <c r="AP69" s="587"/>
    </row>
    <row r="70" spans="2:42" ht="195.95" customHeight="1" thickBot="1" x14ac:dyDescent="0.35">
      <c r="B70" s="658"/>
      <c r="C70" s="358"/>
      <c r="D70" s="378"/>
      <c r="E70" s="378"/>
      <c r="F70" s="378"/>
      <c r="G70" s="675"/>
      <c r="H70" s="677"/>
      <c r="I70" s="355"/>
      <c r="J70" s="355"/>
      <c r="K70" s="355"/>
      <c r="L70" s="355"/>
      <c r="M70" s="355"/>
      <c r="N70" s="356"/>
      <c r="O70" s="26"/>
      <c r="P70" s="352"/>
      <c r="Q70" s="353"/>
      <c r="R70" s="353"/>
      <c r="S70" s="353"/>
      <c r="T70" s="74" t="s">
        <v>126</v>
      </c>
      <c r="U70" s="71">
        <v>0.5</v>
      </c>
      <c r="V70" s="72">
        <v>43922</v>
      </c>
      <c r="W70" s="72">
        <v>44195</v>
      </c>
      <c r="X70" s="372"/>
      <c r="Y70" s="372"/>
      <c r="Z70" s="372"/>
      <c r="AA70" s="357"/>
      <c r="AB70" s="39"/>
      <c r="AC70" s="162">
        <v>0.1</v>
      </c>
      <c r="AD70" s="33" t="s">
        <v>772</v>
      </c>
      <c r="AE70" s="162">
        <v>0.2</v>
      </c>
      <c r="AF70" s="33" t="s">
        <v>1155</v>
      </c>
      <c r="AG70" s="162">
        <v>0.7</v>
      </c>
      <c r="AH70" s="34" t="s">
        <v>1663</v>
      </c>
      <c r="AI70" s="166">
        <v>0.95</v>
      </c>
      <c r="AJ70" s="34" t="s">
        <v>2002</v>
      </c>
      <c r="AK70" s="381"/>
      <c r="AL70" s="345"/>
      <c r="AM70" s="345"/>
      <c r="AN70" s="345"/>
      <c r="AO70" s="345"/>
      <c r="AP70" s="587"/>
    </row>
    <row r="71" spans="2:42" ht="195.95" customHeight="1" thickTop="1" x14ac:dyDescent="0.3">
      <c r="B71" s="658"/>
      <c r="C71" s="397" t="s">
        <v>87</v>
      </c>
      <c r="D71" s="399" t="s">
        <v>722</v>
      </c>
      <c r="E71" s="399" t="s">
        <v>558</v>
      </c>
      <c r="F71" s="399" t="s">
        <v>82</v>
      </c>
      <c r="G71" s="397">
        <v>0.7</v>
      </c>
      <c r="H71" s="414"/>
      <c r="I71" s="391" t="s">
        <v>31</v>
      </c>
      <c r="J71" s="391" t="s">
        <v>123</v>
      </c>
      <c r="K71" s="391" t="s">
        <v>31</v>
      </c>
      <c r="L71" s="391" t="s">
        <v>90</v>
      </c>
      <c r="M71" s="391" t="s">
        <v>1596</v>
      </c>
      <c r="N71" s="393"/>
      <c r="O71" s="26"/>
      <c r="P71" s="395" t="s">
        <v>127</v>
      </c>
      <c r="Q71" s="385" t="s">
        <v>96</v>
      </c>
      <c r="R71" s="385">
        <v>43832</v>
      </c>
      <c r="S71" s="385">
        <f>MAX(W71:W73)</f>
        <v>44196</v>
      </c>
      <c r="T71" s="75" t="s">
        <v>128</v>
      </c>
      <c r="U71" s="69">
        <v>0.35</v>
      </c>
      <c r="V71" s="70">
        <v>43832</v>
      </c>
      <c r="W71" s="70">
        <v>43861</v>
      </c>
      <c r="X71" s="389">
        <v>0.7</v>
      </c>
      <c r="Y71" s="389">
        <v>0.8</v>
      </c>
      <c r="Z71" s="389">
        <v>0.9</v>
      </c>
      <c r="AA71" s="387">
        <v>1</v>
      </c>
      <c r="AB71" s="39"/>
      <c r="AC71" s="162">
        <v>1</v>
      </c>
      <c r="AD71" s="63" t="s">
        <v>773</v>
      </c>
      <c r="AE71" s="162">
        <v>1</v>
      </c>
      <c r="AF71" s="63" t="s">
        <v>2385</v>
      </c>
      <c r="AG71" s="162">
        <v>1</v>
      </c>
      <c r="AH71" s="65" t="s">
        <v>1578</v>
      </c>
      <c r="AI71" s="166">
        <v>1</v>
      </c>
      <c r="AJ71" s="65" t="s">
        <v>1578</v>
      </c>
      <c r="AK71" s="381">
        <f>(U71*AI71)+(U72*AI72)+(U73*AI73)</f>
        <v>1</v>
      </c>
      <c r="AL71" s="346" t="s">
        <v>2355</v>
      </c>
      <c r="AM71" s="346" t="s">
        <v>1156</v>
      </c>
      <c r="AN71" s="346" t="s">
        <v>1672</v>
      </c>
      <c r="AO71" s="346" t="s">
        <v>2005</v>
      </c>
      <c r="AP71" s="587" t="str">
        <f>IF(AK71&lt;1%,"Sin iniciar",IF(AK71=100%,"Terminado","En gestión"))</f>
        <v>Terminado</v>
      </c>
    </row>
    <row r="72" spans="2:42" ht="195.95" customHeight="1" x14ac:dyDescent="0.3">
      <c r="B72" s="658"/>
      <c r="C72" s="397"/>
      <c r="D72" s="399"/>
      <c r="E72" s="399"/>
      <c r="F72" s="399"/>
      <c r="G72" s="397"/>
      <c r="H72" s="414"/>
      <c r="I72" s="391"/>
      <c r="J72" s="391"/>
      <c r="K72" s="391"/>
      <c r="L72" s="391"/>
      <c r="M72" s="391"/>
      <c r="N72" s="393"/>
      <c r="O72" s="26"/>
      <c r="P72" s="395"/>
      <c r="Q72" s="385"/>
      <c r="R72" s="385"/>
      <c r="S72" s="385"/>
      <c r="T72" s="68" t="s">
        <v>129</v>
      </c>
      <c r="U72" s="69">
        <v>0.35</v>
      </c>
      <c r="V72" s="70">
        <v>43862</v>
      </c>
      <c r="W72" s="70">
        <v>43921</v>
      </c>
      <c r="X72" s="389"/>
      <c r="Y72" s="389"/>
      <c r="Z72" s="389"/>
      <c r="AA72" s="387"/>
      <c r="AB72" s="39"/>
      <c r="AC72" s="162">
        <v>0.7</v>
      </c>
      <c r="AD72" s="63" t="s">
        <v>774</v>
      </c>
      <c r="AE72" s="162">
        <v>0.8</v>
      </c>
      <c r="AF72" s="63" t="s">
        <v>1157</v>
      </c>
      <c r="AG72" s="162">
        <v>1</v>
      </c>
      <c r="AH72" s="65" t="s">
        <v>1664</v>
      </c>
      <c r="AI72" s="166">
        <v>1</v>
      </c>
      <c r="AJ72" s="65" t="s">
        <v>1578</v>
      </c>
      <c r="AK72" s="381"/>
      <c r="AL72" s="346"/>
      <c r="AM72" s="346"/>
      <c r="AN72" s="346"/>
      <c r="AO72" s="346"/>
      <c r="AP72" s="587"/>
    </row>
    <row r="73" spans="2:42" ht="195.95" customHeight="1" x14ac:dyDescent="0.3">
      <c r="B73" s="658"/>
      <c r="C73" s="397"/>
      <c r="D73" s="399"/>
      <c r="E73" s="399"/>
      <c r="F73" s="399"/>
      <c r="G73" s="397"/>
      <c r="H73" s="414"/>
      <c r="I73" s="391"/>
      <c r="J73" s="391"/>
      <c r="K73" s="391"/>
      <c r="L73" s="391"/>
      <c r="M73" s="391"/>
      <c r="N73" s="393"/>
      <c r="O73" s="26"/>
      <c r="P73" s="395"/>
      <c r="Q73" s="385"/>
      <c r="R73" s="385"/>
      <c r="S73" s="385"/>
      <c r="T73" s="68" t="s">
        <v>130</v>
      </c>
      <c r="U73" s="69">
        <v>0.3</v>
      </c>
      <c r="V73" s="70">
        <v>43922</v>
      </c>
      <c r="W73" s="70">
        <v>44196</v>
      </c>
      <c r="X73" s="389"/>
      <c r="Y73" s="389"/>
      <c r="Z73" s="389"/>
      <c r="AA73" s="387"/>
      <c r="AB73" s="39"/>
      <c r="AC73" s="162">
        <v>0</v>
      </c>
      <c r="AD73" s="63" t="s">
        <v>764</v>
      </c>
      <c r="AE73" s="162">
        <v>0.5</v>
      </c>
      <c r="AF73" s="63" t="s">
        <v>1158</v>
      </c>
      <c r="AG73" s="162">
        <v>0.8</v>
      </c>
      <c r="AH73" s="65" t="s">
        <v>2305</v>
      </c>
      <c r="AI73" s="166">
        <v>1</v>
      </c>
      <c r="AJ73" s="65" t="s">
        <v>2004</v>
      </c>
      <c r="AK73" s="381"/>
      <c r="AL73" s="346"/>
      <c r="AM73" s="346"/>
      <c r="AN73" s="346"/>
      <c r="AO73" s="346"/>
      <c r="AP73" s="587"/>
    </row>
    <row r="74" spans="2:42" ht="195.95" customHeight="1" x14ac:dyDescent="0.3">
      <c r="B74" s="658"/>
      <c r="C74" s="358" t="s">
        <v>87</v>
      </c>
      <c r="D74" s="674" t="s">
        <v>727</v>
      </c>
      <c r="E74" s="674" t="s">
        <v>88</v>
      </c>
      <c r="F74" s="359" t="s">
        <v>29</v>
      </c>
      <c r="G74" s="674" t="s">
        <v>89</v>
      </c>
      <c r="H74" s="677" t="s">
        <v>2401</v>
      </c>
      <c r="I74" s="355" t="s">
        <v>31</v>
      </c>
      <c r="J74" s="355" t="s">
        <v>31</v>
      </c>
      <c r="K74" s="355" t="s">
        <v>31</v>
      </c>
      <c r="L74" s="355" t="s">
        <v>90</v>
      </c>
      <c r="M74" s="355"/>
      <c r="N74" s="356"/>
      <c r="O74" s="26"/>
      <c r="P74" s="676" t="s">
        <v>131</v>
      </c>
      <c r="Q74" s="353" t="s">
        <v>45</v>
      </c>
      <c r="R74" s="353">
        <f>+MIN(V74:V76)</f>
        <v>43843</v>
      </c>
      <c r="S74" s="353">
        <f>MAX(W74:W76)</f>
        <v>44104</v>
      </c>
      <c r="T74" s="73" t="s">
        <v>132</v>
      </c>
      <c r="U74" s="71">
        <v>0.35</v>
      </c>
      <c r="V74" s="72">
        <v>43843</v>
      </c>
      <c r="W74" s="72">
        <v>43875</v>
      </c>
      <c r="X74" s="357">
        <v>0.65</v>
      </c>
      <c r="Y74" s="357">
        <v>0.75</v>
      </c>
      <c r="Z74" s="357">
        <v>1</v>
      </c>
      <c r="AA74" s="357"/>
      <c r="AB74" s="39"/>
      <c r="AC74" s="162">
        <v>0.9</v>
      </c>
      <c r="AD74" s="33" t="s">
        <v>775</v>
      </c>
      <c r="AE74" s="162">
        <v>0.9</v>
      </c>
      <c r="AF74" s="33" t="s">
        <v>1159</v>
      </c>
      <c r="AG74" s="162">
        <v>1</v>
      </c>
      <c r="AH74" s="34" t="s">
        <v>1665</v>
      </c>
      <c r="AI74" s="166">
        <v>1</v>
      </c>
      <c r="AJ74" s="34" t="s">
        <v>1578</v>
      </c>
      <c r="AK74" s="381">
        <f>(U74*AI74)+(U75*AI75)+(U76*AI76)</f>
        <v>1</v>
      </c>
      <c r="AL74" s="345" t="s">
        <v>2356</v>
      </c>
      <c r="AM74" s="345" t="s">
        <v>2357</v>
      </c>
      <c r="AN74" s="345" t="s">
        <v>1673</v>
      </c>
      <c r="AO74" s="345" t="s">
        <v>1574</v>
      </c>
      <c r="AP74" s="587" t="str">
        <f>IF(AK74&lt;1%,"Sin iniciar",IF(AK74=100%,"Terminado","En gestión"))</f>
        <v>Terminado</v>
      </c>
    </row>
    <row r="75" spans="2:42" ht="195.95" customHeight="1" x14ac:dyDescent="0.3">
      <c r="B75" s="658"/>
      <c r="C75" s="358"/>
      <c r="D75" s="359"/>
      <c r="E75" s="359"/>
      <c r="F75" s="359"/>
      <c r="G75" s="674"/>
      <c r="H75" s="677"/>
      <c r="I75" s="355"/>
      <c r="J75" s="355"/>
      <c r="K75" s="355"/>
      <c r="L75" s="355"/>
      <c r="M75" s="355"/>
      <c r="N75" s="356"/>
      <c r="O75" s="26"/>
      <c r="P75" s="352"/>
      <c r="Q75" s="353"/>
      <c r="R75" s="353"/>
      <c r="S75" s="353"/>
      <c r="T75" s="74" t="s">
        <v>133</v>
      </c>
      <c r="U75" s="71">
        <v>0.35</v>
      </c>
      <c r="V75" s="72">
        <v>43876</v>
      </c>
      <c r="W75" s="72">
        <v>44089</v>
      </c>
      <c r="X75" s="357"/>
      <c r="Y75" s="357"/>
      <c r="Z75" s="357"/>
      <c r="AA75" s="357"/>
      <c r="AB75" s="39"/>
      <c r="AC75" s="162">
        <v>0.3</v>
      </c>
      <c r="AD75" s="33" t="s">
        <v>776</v>
      </c>
      <c r="AE75" s="162">
        <v>0.3</v>
      </c>
      <c r="AF75" s="33" t="s">
        <v>1160</v>
      </c>
      <c r="AG75" s="162">
        <v>1</v>
      </c>
      <c r="AH75" s="34" t="s">
        <v>1666</v>
      </c>
      <c r="AI75" s="166">
        <v>1</v>
      </c>
      <c r="AJ75" s="34" t="s">
        <v>1578</v>
      </c>
      <c r="AK75" s="381"/>
      <c r="AL75" s="345"/>
      <c r="AM75" s="345"/>
      <c r="AN75" s="345"/>
      <c r="AO75" s="345"/>
      <c r="AP75" s="587"/>
    </row>
    <row r="76" spans="2:42" ht="195.95" customHeight="1" thickBot="1" x14ac:dyDescent="0.35">
      <c r="B76" s="659"/>
      <c r="C76" s="377"/>
      <c r="D76" s="378"/>
      <c r="E76" s="378"/>
      <c r="F76" s="378"/>
      <c r="G76" s="675"/>
      <c r="H76" s="678"/>
      <c r="I76" s="375"/>
      <c r="J76" s="375"/>
      <c r="K76" s="375"/>
      <c r="L76" s="375"/>
      <c r="M76" s="375"/>
      <c r="N76" s="376"/>
      <c r="O76" s="179"/>
      <c r="P76" s="403"/>
      <c r="Q76" s="404"/>
      <c r="R76" s="404"/>
      <c r="S76" s="404"/>
      <c r="T76" s="180" t="s">
        <v>134</v>
      </c>
      <c r="U76" s="181">
        <v>0.3</v>
      </c>
      <c r="V76" s="182">
        <v>43907</v>
      </c>
      <c r="W76" s="182">
        <v>44104</v>
      </c>
      <c r="X76" s="406"/>
      <c r="Y76" s="406"/>
      <c r="Z76" s="406"/>
      <c r="AA76" s="406"/>
      <c r="AB76" s="183"/>
      <c r="AC76" s="184">
        <v>0.65</v>
      </c>
      <c r="AD76" s="185" t="s">
        <v>777</v>
      </c>
      <c r="AE76" s="184">
        <v>0.7</v>
      </c>
      <c r="AF76" s="185" t="s">
        <v>1547</v>
      </c>
      <c r="AG76" s="184">
        <v>1</v>
      </c>
      <c r="AH76" s="186" t="s">
        <v>1667</v>
      </c>
      <c r="AI76" s="175">
        <v>1</v>
      </c>
      <c r="AJ76" s="186" t="s">
        <v>1578</v>
      </c>
      <c r="AK76" s="383"/>
      <c r="AL76" s="347"/>
      <c r="AM76" s="347"/>
      <c r="AN76" s="347"/>
      <c r="AO76" s="347"/>
      <c r="AP76" s="611"/>
    </row>
    <row r="77" spans="2:42" ht="195.95" customHeight="1" thickTop="1" x14ac:dyDescent="0.3">
      <c r="B77" s="662" t="s">
        <v>135</v>
      </c>
      <c r="C77" s="421" t="s">
        <v>135</v>
      </c>
      <c r="D77" s="422" t="s">
        <v>370</v>
      </c>
      <c r="E77" s="422" t="s">
        <v>40</v>
      </c>
      <c r="F77" s="422" t="s">
        <v>29</v>
      </c>
      <c r="G77" s="422" t="s">
        <v>89</v>
      </c>
      <c r="H77" s="423" t="s">
        <v>137</v>
      </c>
      <c r="I77" s="418" t="s">
        <v>138</v>
      </c>
      <c r="J77" s="418" t="s">
        <v>139</v>
      </c>
      <c r="K77" s="418" t="s">
        <v>139</v>
      </c>
      <c r="L77" s="418" t="s">
        <v>140</v>
      </c>
      <c r="M77" s="418"/>
      <c r="N77" s="419"/>
      <c r="O77" s="194"/>
      <c r="P77" s="420" t="s">
        <v>1308</v>
      </c>
      <c r="Q77" s="415" t="s">
        <v>141</v>
      </c>
      <c r="R77" s="415">
        <v>43862</v>
      </c>
      <c r="S77" s="415">
        <f>MAX(W77:W79)</f>
        <v>44090</v>
      </c>
      <c r="T77" s="195" t="s">
        <v>142</v>
      </c>
      <c r="U77" s="196">
        <v>0.25</v>
      </c>
      <c r="V77" s="197">
        <v>43862</v>
      </c>
      <c r="W77" s="197">
        <v>43921</v>
      </c>
      <c r="X77" s="416">
        <v>0.25</v>
      </c>
      <c r="Y77" s="417">
        <v>0.5</v>
      </c>
      <c r="Z77" s="417">
        <v>1</v>
      </c>
      <c r="AA77" s="416"/>
      <c r="AB77" s="198"/>
      <c r="AC77" s="199">
        <v>1</v>
      </c>
      <c r="AD77" s="200" t="s">
        <v>780</v>
      </c>
      <c r="AE77" s="201">
        <v>1</v>
      </c>
      <c r="AF77" s="200" t="s">
        <v>2385</v>
      </c>
      <c r="AG77" s="199">
        <v>1</v>
      </c>
      <c r="AH77" s="202" t="s">
        <v>1577</v>
      </c>
      <c r="AI77" s="203">
        <v>1</v>
      </c>
      <c r="AJ77" s="202" t="s">
        <v>1578</v>
      </c>
      <c r="AK77" s="612">
        <f>(U77*AI77)+(U78*AI78)+(U79*AI79)</f>
        <v>1</v>
      </c>
      <c r="AL77" s="621" t="s">
        <v>1309</v>
      </c>
      <c r="AM77" s="621" t="s">
        <v>1310</v>
      </c>
      <c r="AN77" s="621" t="s">
        <v>1919</v>
      </c>
      <c r="AO77" s="621" t="s">
        <v>1574</v>
      </c>
      <c r="AP77" s="610" t="str">
        <f>IF(AK77&lt;1%,"Sin iniciar",IF(AK77=100%,"Terminado","En gestión"))</f>
        <v>Terminado</v>
      </c>
    </row>
    <row r="78" spans="2:42" ht="195.95" customHeight="1" x14ac:dyDescent="0.3">
      <c r="B78" s="663"/>
      <c r="C78" s="369"/>
      <c r="D78" s="370"/>
      <c r="E78" s="370"/>
      <c r="F78" s="370"/>
      <c r="G78" s="370"/>
      <c r="H78" s="371"/>
      <c r="I78" s="365"/>
      <c r="J78" s="365"/>
      <c r="K78" s="365"/>
      <c r="L78" s="365"/>
      <c r="M78" s="365"/>
      <c r="N78" s="366"/>
      <c r="O78" s="26"/>
      <c r="P78" s="367"/>
      <c r="Q78" s="368"/>
      <c r="R78" s="368"/>
      <c r="S78" s="368"/>
      <c r="T78" s="77" t="s">
        <v>143</v>
      </c>
      <c r="U78" s="37">
        <v>0.4</v>
      </c>
      <c r="V78" s="38">
        <v>43922</v>
      </c>
      <c r="W78" s="38">
        <v>44012</v>
      </c>
      <c r="X78" s="364"/>
      <c r="Y78" s="363"/>
      <c r="Z78" s="363"/>
      <c r="AA78" s="364"/>
      <c r="AB78" s="39"/>
      <c r="AC78" s="162">
        <v>0</v>
      </c>
      <c r="AD78" s="40" t="s">
        <v>743</v>
      </c>
      <c r="AE78" s="161">
        <v>1</v>
      </c>
      <c r="AF78" s="41" t="s">
        <v>1311</v>
      </c>
      <c r="AG78" s="162">
        <v>1</v>
      </c>
      <c r="AH78" s="42" t="s">
        <v>1577</v>
      </c>
      <c r="AI78" s="166">
        <v>1</v>
      </c>
      <c r="AJ78" s="42" t="s">
        <v>1578</v>
      </c>
      <c r="AK78" s="381"/>
      <c r="AL78" s="458" t="s">
        <v>806</v>
      </c>
      <c r="AM78" s="458"/>
      <c r="AN78" s="458"/>
      <c r="AO78" s="458"/>
      <c r="AP78" s="587"/>
    </row>
    <row r="79" spans="2:42" ht="195.95" customHeight="1" x14ac:dyDescent="0.3">
      <c r="B79" s="663"/>
      <c r="C79" s="369"/>
      <c r="D79" s="370"/>
      <c r="E79" s="370"/>
      <c r="F79" s="370"/>
      <c r="G79" s="370"/>
      <c r="H79" s="371"/>
      <c r="I79" s="365"/>
      <c r="J79" s="365"/>
      <c r="K79" s="365"/>
      <c r="L79" s="365"/>
      <c r="M79" s="365"/>
      <c r="N79" s="366"/>
      <c r="O79" s="26"/>
      <c r="P79" s="367"/>
      <c r="Q79" s="368"/>
      <c r="R79" s="368"/>
      <c r="S79" s="368"/>
      <c r="T79" s="77" t="s">
        <v>144</v>
      </c>
      <c r="U79" s="37">
        <v>0.35</v>
      </c>
      <c r="V79" s="38">
        <v>43862</v>
      </c>
      <c r="W79" s="38">
        <v>44090</v>
      </c>
      <c r="X79" s="364"/>
      <c r="Y79" s="363"/>
      <c r="Z79" s="363"/>
      <c r="AA79" s="364"/>
      <c r="AB79" s="39"/>
      <c r="AC79" s="162">
        <v>0.15</v>
      </c>
      <c r="AD79" s="40" t="s">
        <v>1312</v>
      </c>
      <c r="AE79" s="161">
        <v>0.3</v>
      </c>
      <c r="AF79" s="41" t="s">
        <v>1313</v>
      </c>
      <c r="AG79" s="162">
        <v>1</v>
      </c>
      <c r="AH79" s="42" t="s">
        <v>1577</v>
      </c>
      <c r="AI79" s="166">
        <v>1</v>
      </c>
      <c r="AJ79" s="42" t="s">
        <v>1578</v>
      </c>
      <c r="AK79" s="381"/>
      <c r="AL79" s="458" t="s">
        <v>806</v>
      </c>
      <c r="AM79" s="458"/>
      <c r="AN79" s="458"/>
      <c r="AO79" s="458"/>
      <c r="AP79" s="587"/>
    </row>
    <row r="80" spans="2:42" ht="195.95" customHeight="1" x14ac:dyDescent="0.3">
      <c r="B80" s="663"/>
      <c r="C80" s="358" t="s">
        <v>135</v>
      </c>
      <c r="D80" s="359" t="s">
        <v>39</v>
      </c>
      <c r="E80" s="359" t="s">
        <v>40</v>
      </c>
      <c r="F80" s="359" t="s">
        <v>29</v>
      </c>
      <c r="G80" s="359" t="s">
        <v>89</v>
      </c>
      <c r="H80" s="360" t="s">
        <v>145</v>
      </c>
      <c r="I80" s="355" t="s">
        <v>146</v>
      </c>
      <c r="J80" s="355" t="s">
        <v>147</v>
      </c>
      <c r="K80" s="355" t="s">
        <v>31</v>
      </c>
      <c r="L80" s="355" t="s">
        <v>148</v>
      </c>
      <c r="M80" s="355"/>
      <c r="N80" s="356"/>
      <c r="O80" s="26"/>
      <c r="P80" s="352" t="s">
        <v>1314</v>
      </c>
      <c r="Q80" s="353" t="s">
        <v>141</v>
      </c>
      <c r="R80" s="353">
        <v>43862</v>
      </c>
      <c r="S80" s="353">
        <f>MAX(W80:W81)</f>
        <v>44196</v>
      </c>
      <c r="T80" s="66" t="s">
        <v>149</v>
      </c>
      <c r="U80" s="35">
        <v>0.25</v>
      </c>
      <c r="V80" s="29">
        <v>43862</v>
      </c>
      <c r="W80" s="29">
        <v>44090</v>
      </c>
      <c r="X80" s="357">
        <v>0.25</v>
      </c>
      <c r="Y80" s="357">
        <v>0.5</v>
      </c>
      <c r="Z80" s="357">
        <v>0.75</v>
      </c>
      <c r="AA80" s="357">
        <v>1</v>
      </c>
      <c r="AB80" s="39"/>
      <c r="AC80" s="162">
        <v>0.25</v>
      </c>
      <c r="AD80" s="33" t="s">
        <v>1315</v>
      </c>
      <c r="AE80" s="161">
        <v>0.5</v>
      </c>
      <c r="AF80" s="32" t="s">
        <v>1317</v>
      </c>
      <c r="AG80" s="162">
        <v>1</v>
      </c>
      <c r="AH80" s="34" t="s">
        <v>1577</v>
      </c>
      <c r="AI80" s="166">
        <v>1</v>
      </c>
      <c r="AJ80" s="34" t="s">
        <v>1578</v>
      </c>
      <c r="AK80" s="381">
        <f>(U80*AI80)+(U81*AI81)</f>
        <v>1</v>
      </c>
      <c r="AL80" s="345" t="s">
        <v>1316</v>
      </c>
      <c r="AM80" s="345" t="s">
        <v>1318</v>
      </c>
      <c r="AN80" s="345" t="s">
        <v>1920</v>
      </c>
      <c r="AO80" s="345" t="s">
        <v>2135</v>
      </c>
      <c r="AP80" s="587" t="str">
        <f>IF(AK80&lt;1%,"Sin iniciar",IF(AK80=100%,"Terminado","En gestión"))</f>
        <v>Terminado</v>
      </c>
    </row>
    <row r="81" spans="2:44" ht="195.95" customHeight="1" x14ac:dyDescent="0.3">
      <c r="B81" s="663"/>
      <c r="C81" s="358"/>
      <c r="D81" s="359"/>
      <c r="E81" s="359"/>
      <c r="F81" s="359"/>
      <c r="G81" s="359"/>
      <c r="H81" s="360"/>
      <c r="I81" s="355"/>
      <c r="J81" s="355"/>
      <c r="K81" s="355"/>
      <c r="L81" s="355"/>
      <c r="M81" s="355"/>
      <c r="N81" s="356"/>
      <c r="O81" s="26"/>
      <c r="P81" s="352"/>
      <c r="Q81" s="353"/>
      <c r="R81" s="353"/>
      <c r="S81" s="353"/>
      <c r="T81" s="66" t="s">
        <v>1319</v>
      </c>
      <c r="U81" s="35">
        <v>0.75</v>
      </c>
      <c r="V81" s="29">
        <v>43922</v>
      </c>
      <c r="W81" s="29">
        <v>44196</v>
      </c>
      <c r="X81" s="357"/>
      <c r="Y81" s="357"/>
      <c r="Z81" s="357"/>
      <c r="AA81" s="357"/>
      <c r="AB81" s="39"/>
      <c r="AC81" s="162">
        <v>0</v>
      </c>
      <c r="AD81" s="33" t="s">
        <v>743</v>
      </c>
      <c r="AE81" s="161">
        <v>0.5</v>
      </c>
      <c r="AF81" s="32" t="s">
        <v>1320</v>
      </c>
      <c r="AG81" s="162">
        <v>0.75</v>
      </c>
      <c r="AH81" s="34" t="s">
        <v>1918</v>
      </c>
      <c r="AI81" s="166">
        <v>1</v>
      </c>
      <c r="AJ81" s="34" t="s">
        <v>2127</v>
      </c>
      <c r="AK81" s="381"/>
      <c r="AL81" s="345"/>
      <c r="AM81" s="345"/>
      <c r="AN81" s="345"/>
      <c r="AO81" s="345"/>
      <c r="AP81" s="587"/>
    </row>
    <row r="82" spans="2:44" ht="195.95" customHeight="1" x14ac:dyDescent="0.3">
      <c r="B82" s="663"/>
      <c r="C82" s="369" t="s">
        <v>135</v>
      </c>
      <c r="D82" s="370" t="s">
        <v>39</v>
      </c>
      <c r="E82" s="370" t="s">
        <v>40</v>
      </c>
      <c r="F82" s="370" t="s">
        <v>29</v>
      </c>
      <c r="G82" s="370" t="s">
        <v>89</v>
      </c>
      <c r="H82" s="371" t="s">
        <v>150</v>
      </c>
      <c r="I82" s="365" t="s">
        <v>138</v>
      </c>
      <c r="J82" s="365" t="s">
        <v>31</v>
      </c>
      <c r="K82" s="365" t="s">
        <v>31</v>
      </c>
      <c r="L82" s="365" t="s">
        <v>140</v>
      </c>
      <c r="M82" s="365" t="s">
        <v>151</v>
      </c>
      <c r="N82" s="366" t="s">
        <v>152</v>
      </c>
      <c r="O82" s="26"/>
      <c r="P82" s="367" t="s">
        <v>153</v>
      </c>
      <c r="Q82" s="368" t="s">
        <v>141</v>
      </c>
      <c r="R82" s="368">
        <v>43862</v>
      </c>
      <c r="S82" s="368">
        <f>MAX(W82:W84)</f>
        <v>44196</v>
      </c>
      <c r="T82" s="77" t="s">
        <v>154</v>
      </c>
      <c r="U82" s="37">
        <v>0.45</v>
      </c>
      <c r="V82" s="38">
        <v>43862</v>
      </c>
      <c r="W82" s="38">
        <v>44196</v>
      </c>
      <c r="X82" s="364">
        <v>0.4</v>
      </c>
      <c r="Y82" s="364">
        <v>0.6</v>
      </c>
      <c r="Z82" s="364">
        <v>0.8</v>
      </c>
      <c r="AA82" s="364">
        <v>1</v>
      </c>
      <c r="AB82" s="39"/>
      <c r="AC82" s="162">
        <v>0.4</v>
      </c>
      <c r="AD82" s="40" t="s">
        <v>781</v>
      </c>
      <c r="AE82" s="161">
        <v>0.6</v>
      </c>
      <c r="AF82" s="41" t="s">
        <v>1321</v>
      </c>
      <c r="AG82" s="162">
        <v>0.8</v>
      </c>
      <c r="AH82" s="42" t="s">
        <v>1918</v>
      </c>
      <c r="AI82" s="166">
        <v>1</v>
      </c>
      <c r="AJ82" s="42" t="s">
        <v>2128</v>
      </c>
      <c r="AK82" s="381">
        <f>(U82*AI82)+(U83*AI83)+(U84*AI84)</f>
        <v>1</v>
      </c>
      <c r="AL82" s="458" t="s">
        <v>803</v>
      </c>
      <c r="AM82" s="458" t="s">
        <v>1322</v>
      </c>
      <c r="AN82" s="458" t="s">
        <v>1921</v>
      </c>
      <c r="AO82" s="458" t="s">
        <v>2136</v>
      </c>
      <c r="AP82" s="587" t="str">
        <f>IF(AK82&lt;1%,"Sin iniciar",IF(AK82=100%,"Terminado","En gestión"))</f>
        <v>Terminado</v>
      </c>
    </row>
    <row r="83" spans="2:44" ht="195.95" customHeight="1" x14ac:dyDescent="0.3">
      <c r="B83" s="663"/>
      <c r="C83" s="369"/>
      <c r="D83" s="370"/>
      <c r="E83" s="370"/>
      <c r="F83" s="370"/>
      <c r="G83" s="370"/>
      <c r="H83" s="371"/>
      <c r="I83" s="365"/>
      <c r="J83" s="365"/>
      <c r="K83" s="365"/>
      <c r="L83" s="365"/>
      <c r="M83" s="365"/>
      <c r="N83" s="366"/>
      <c r="O83" s="26"/>
      <c r="P83" s="367"/>
      <c r="Q83" s="368"/>
      <c r="R83" s="368"/>
      <c r="S83" s="368"/>
      <c r="T83" s="77" t="s">
        <v>155</v>
      </c>
      <c r="U83" s="37">
        <v>0.3</v>
      </c>
      <c r="V83" s="38">
        <v>43862</v>
      </c>
      <c r="W83" s="38">
        <v>44196</v>
      </c>
      <c r="X83" s="364"/>
      <c r="Y83" s="364"/>
      <c r="Z83" s="364"/>
      <c r="AA83" s="364"/>
      <c r="AB83" s="39"/>
      <c r="AC83" s="162">
        <v>0.2</v>
      </c>
      <c r="AD83" s="40" t="s">
        <v>782</v>
      </c>
      <c r="AE83" s="161">
        <v>0.6</v>
      </c>
      <c r="AF83" s="41" t="s">
        <v>1323</v>
      </c>
      <c r="AG83" s="162">
        <v>0.8</v>
      </c>
      <c r="AH83" s="42" t="s">
        <v>1918</v>
      </c>
      <c r="AI83" s="166">
        <v>1</v>
      </c>
      <c r="AJ83" s="42" t="s">
        <v>2129</v>
      </c>
      <c r="AK83" s="381"/>
      <c r="AL83" s="458" t="s">
        <v>806</v>
      </c>
      <c r="AM83" s="458"/>
      <c r="AN83" s="458"/>
      <c r="AO83" s="458"/>
      <c r="AP83" s="587"/>
    </row>
    <row r="84" spans="2:44" ht="195.95" customHeight="1" x14ac:dyDescent="0.3">
      <c r="B84" s="663"/>
      <c r="C84" s="369"/>
      <c r="D84" s="370"/>
      <c r="E84" s="370"/>
      <c r="F84" s="370"/>
      <c r="G84" s="370"/>
      <c r="H84" s="371"/>
      <c r="I84" s="365"/>
      <c r="J84" s="365"/>
      <c r="K84" s="365"/>
      <c r="L84" s="365"/>
      <c r="M84" s="365"/>
      <c r="N84" s="366"/>
      <c r="O84" s="26"/>
      <c r="P84" s="367"/>
      <c r="Q84" s="368"/>
      <c r="R84" s="368"/>
      <c r="S84" s="368"/>
      <c r="T84" s="77" t="s">
        <v>156</v>
      </c>
      <c r="U84" s="37">
        <v>0.25</v>
      </c>
      <c r="V84" s="38">
        <v>43862</v>
      </c>
      <c r="W84" s="38">
        <v>44196</v>
      </c>
      <c r="X84" s="364"/>
      <c r="Y84" s="364"/>
      <c r="Z84" s="364"/>
      <c r="AA84" s="364"/>
      <c r="AB84" s="39"/>
      <c r="AC84" s="162">
        <v>0.2</v>
      </c>
      <c r="AD84" s="40" t="s">
        <v>783</v>
      </c>
      <c r="AE84" s="161">
        <v>0.2</v>
      </c>
      <c r="AF84" s="41" t="s">
        <v>1324</v>
      </c>
      <c r="AG84" s="162">
        <v>0.8</v>
      </c>
      <c r="AH84" s="42" t="s">
        <v>1918</v>
      </c>
      <c r="AI84" s="166">
        <v>1</v>
      </c>
      <c r="AJ84" s="42" t="s">
        <v>2130</v>
      </c>
      <c r="AK84" s="381"/>
      <c r="AL84" s="458" t="s">
        <v>806</v>
      </c>
      <c r="AM84" s="458"/>
      <c r="AN84" s="458"/>
      <c r="AO84" s="458"/>
      <c r="AP84" s="587"/>
    </row>
    <row r="85" spans="2:44" ht="195.95" customHeight="1" x14ac:dyDescent="0.3">
      <c r="B85" s="663"/>
      <c r="C85" s="358" t="s">
        <v>135</v>
      </c>
      <c r="D85" s="359" t="s">
        <v>723</v>
      </c>
      <c r="E85" s="359" t="s">
        <v>157</v>
      </c>
      <c r="F85" s="359" t="s">
        <v>29</v>
      </c>
      <c r="G85" s="359" t="s">
        <v>89</v>
      </c>
      <c r="H85" s="360" t="s">
        <v>158</v>
      </c>
      <c r="I85" s="355" t="s">
        <v>138</v>
      </c>
      <c r="J85" s="355" t="s">
        <v>31</v>
      </c>
      <c r="K85" s="355" t="s">
        <v>31</v>
      </c>
      <c r="L85" s="355" t="s">
        <v>140</v>
      </c>
      <c r="M85" s="355"/>
      <c r="N85" s="356"/>
      <c r="O85" s="26"/>
      <c r="P85" s="352" t="s">
        <v>159</v>
      </c>
      <c r="Q85" s="353" t="s">
        <v>141</v>
      </c>
      <c r="R85" s="353">
        <v>43862</v>
      </c>
      <c r="S85" s="353">
        <f>MAX(W85:W89)</f>
        <v>44196</v>
      </c>
      <c r="T85" s="66" t="s">
        <v>1325</v>
      </c>
      <c r="U85" s="35">
        <v>0.3</v>
      </c>
      <c r="V85" s="29">
        <v>43862</v>
      </c>
      <c r="W85" s="29">
        <v>44196</v>
      </c>
      <c r="X85" s="357">
        <v>0.25</v>
      </c>
      <c r="Y85" s="357">
        <v>0.4</v>
      </c>
      <c r="Z85" s="357">
        <v>0.8</v>
      </c>
      <c r="AA85" s="357">
        <v>1</v>
      </c>
      <c r="AB85" s="39"/>
      <c r="AC85" s="162">
        <v>1</v>
      </c>
      <c r="AD85" s="33" t="s">
        <v>784</v>
      </c>
      <c r="AE85" s="161">
        <v>1</v>
      </c>
      <c r="AF85" s="32" t="s">
        <v>1326</v>
      </c>
      <c r="AG85" s="162">
        <v>1</v>
      </c>
      <c r="AH85" s="34" t="s">
        <v>1577</v>
      </c>
      <c r="AI85" s="166">
        <v>1</v>
      </c>
      <c r="AJ85" s="34" t="s">
        <v>1578</v>
      </c>
      <c r="AK85" s="381">
        <f>(U85*AI85)+(U86*AI86)+(U87*AI87)+(U88*AI88)+(AI89*U89)</f>
        <v>1</v>
      </c>
      <c r="AL85" s="345" t="s">
        <v>804</v>
      </c>
      <c r="AM85" s="345" t="s">
        <v>1327</v>
      </c>
      <c r="AN85" s="345" t="s">
        <v>1922</v>
      </c>
      <c r="AO85" s="345" t="s">
        <v>2137</v>
      </c>
      <c r="AP85" s="587" t="str">
        <f>IF(AK85&lt;1%,"Sin iniciar",IF(AK85=100%,"Terminado","En gestión"))</f>
        <v>Terminado</v>
      </c>
    </row>
    <row r="86" spans="2:44" ht="195.95" customHeight="1" x14ac:dyDescent="0.3">
      <c r="B86" s="663"/>
      <c r="C86" s="358"/>
      <c r="D86" s="359"/>
      <c r="E86" s="359"/>
      <c r="F86" s="359"/>
      <c r="G86" s="359"/>
      <c r="H86" s="360"/>
      <c r="I86" s="355"/>
      <c r="J86" s="355"/>
      <c r="K86" s="355"/>
      <c r="L86" s="355"/>
      <c r="M86" s="355"/>
      <c r="N86" s="356"/>
      <c r="O86" s="26"/>
      <c r="P86" s="352"/>
      <c r="Q86" s="353"/>
      <c r="R86" s="353"/>
      <c r="S86" s="353"/>
      <c r="T86" s="66" t="s">
        <v>160</v>
      </c>
      <c r="U86" s="35">
        <v>0.2</v>
      </c>
      <c r="V86" s="29">
        <v>43951</v>
      </c>
      <c r="W86" s="29">
        <v>44196</v>
      </c>
      <c r="X86" s="357"/>
      <c r="Y86" s="357"/>
      <c r="Z86" s="357"/>
      <c r="AA86" s="357"/>
      <c r="AB86" s="39"/>
      <c r="AC86" s="162">
        <v>0</v>
      </c>
      <c r="AD86" s="33" t="s">
        <v>743</v>
      </c>
      <c r="AE86" s="161">
        <v>0.4</v>
      </c>
      <c r="AF86" s="32" t="s">
        <v>1328</v>
      </c>
      <c r="AG86" s="162">
        <v>0.8</v>
      </c>
      <c r="AH86" s="34" t="s">
        <v>1918</v>
      </c>
      <c r="AI86" s="166">
        <v>1</v>
      </c>
      <c r="AJ86" s="34" t="s">
        <v>2131</v>
      </c>
      <c r="AK86" s="381"/>
      <c r="AL86" s="345" t="s">
        <v>806</v>
      </c>
      <c r="AM86" s="345"/>
      <c r="AN86" s="345"/>
      <c r="AO86" s="345"/>
      <c r="AP86" s="587"/>
    </row>
    <row r="87" spans="2:44" ht="195.95" customHeight="1" x14ac:dyDescent="0.3">
      <c r="B87" s="663"/>
      <c r="C87" s="358"/>
      <c r="D87" s="359"/>
      <c r="E87" s="359"/>
      <c r="F87" s="359"/>
      <c r="G87" s="359"/>
      <c r="H87" s="360"/>
      <c r="I87" s="355"/>
      <c r="J87" s="355"/>
      <c r="K87" s="355"/>
      <c r="L87" s="355"/>
      <c r="M87" s="355"/>
      <c r="N87" s="356"/>
      <c r="O87" s="26"/>
      <c r="P87" s="352"/>
      <c r="Q87" s="353"/>
      <c r="R87" s="353"/>
      <c r="S87" s="353"/>
      <c r="T87" s="66" t="s">
        <v>161</v>
      </c>
      <c r="U87" s="35">
        <v>0.15</v>
      </c>
      <c r="V87" s="29">
        <v>44012</v>
      </c>
      <c r="W87" s="29">
        <v>44196</v>
      </c>
      <c r="X87" s="357"/>
      <c r="Y87" s="357"/>
      <c r="Z87" s="357"/>
      <c r="AA87" s="357"/>
      <c r="AB87" s="39"/>
      <c r="AC87" s="162">
        <v>0</v>
      </c>
      <c r="AD87" s="33" t="s">
        <v>743</v>
      </c>
      <c r="AE87" s="161">
        <v>0</v>
      </c>
      <c r="AF87" s="33" t="s">
        <v>743</v>
      </c>
      <c r="AG87" s="162">
        <v>0.8</v>
      </c>
      <c r="AH87" s="34" t="s">
        <v>1918</v>
      </c>
      <c r="AI87" s="166">
        <v>1</v>
      </c>
      <c r="AJ87" s="34" t="s">
        <v>2132</v>
      </c>
      <c r="AK87" s="381"/>
      <c r="AL87" s="345" t="s">
        <v>806</v>
      </c>
      <c r="AM87" s="345"/>
      <c r="AN87" s="345"/>
      <c r="AO87" s="345"/>
      <c r="AP87" s="587"/>
    </row>
    <row r="88" spans="2:44" ht="195.95" customHeight="1" x14ac:dyDescent="0.3">
      <c r="B88" s="663"/>
      <c r="C88" s="358"/>
      <c r="D88" s="359"/>
      <c r="E88" s="359"/>
      <c r="F88" s="359"/>
      <c r="G88" s="359"/>
      <c r="H88" s="360"/>
      <c r="I88" s="355"/>
      <c r="J88" s="355"/>
      <c r="K88" s="355"/>
      <c r="L88" s="355"/>
      <c r="M88" s="355"/>
      <c r="N88" s="356"/>
      <c r="O88" s="26"/>
      <c r="P88" s="352"/>
      <c r="Q88" s="353"/>
      <c r="R88" s="353"/>
      <c r="S88" s="353"/>
      <c r="T88" s="66" t="s">
        <v>162</v>
      </c>
      <c r="U88" s="35">
        <v>0.15</v>
      </c>
      <c r="V88" s="29">
        <v>44012</v>
      </c>
      <c r="W88" s="29">
        <v>44196</v>
      </c>
      <c r="X88" s="357"/>
      <c r="Y88" s="357"/>
      <c r="Z88" s="357"/>
      <c r="AA88" s="357"/>
      <c r="AB88" s="39"/>
      <c r="AC88" s="162">
        <v>0</v>
      </c>
      <c r="AD88" s="33" t="s">
        <v>743</v>
      </c>
      <c r="AE88" s="161">
        <v>0</v>
      </c>
      <c r="AF88" s="33" t="s">
        <v>743</v>
      </c>
      <c r="AG88" s="162">
        <v>0.8</v>
      </c>
      <c r="AH88" s="34" t="s">
        <v>1918</v>
      </c>
      <c r="AI88" s="166">
        <v>1</v>
      </c>
      <c r="AJ88" s="34" t="s">
        <v>2133</v>
      </c>
      <c r="AK88" s="381"/>
      <c r="AL88" s="345" t="s">
        <v>806</v>
      </c>
      <c r="AM88" s="345"/>
      <c r="AN88" s="345"/>
      <c r="AO88" s="345"/>
      <c r="AP88" s="587"/>
    </row>
    <row r="89" spans="2:44" ht="195.95" customHeight="1" x14ac:dyDescent="0.3">
      <c r="B89" s="663"/>
      <c r="C89" s="358"/>
      <c r="D89" s="359"/>
      <c r="E89" s="359"/>
      <c r="F89" s="359"/>
      <c r="G89" s="359"/>
      <c r="H89" s="360"/>
      <c r="I89" s="355"/>
      <c r="J89" s="355"/>
      <c r="K89" s="355"/>
      <c r="L89" s="355"/>
      <c r="M89" s="355"/>
      <c r="N89" s="356"/>
      <c r="O89" s="26"/>
      <c r="P89" s="352"/>
      <c r="Q89" s="353"/>
      <c r="R89" s="353"/>
      <c r="S89" s="353"/>
      <c r="T89" s="66" t="s">
        <v>163</v>
      </c>
      <c r="U89" s="35">
        <v>0.2</v>
      </c>
      <c r="V89" s="29">
        <v>43922</v>
      </c>
      <c r="W89" s="29">
        <v>44196</v>
      </c>
      <c r="X89" s="357"/>
      <c r="Y89" s="357"/>
      <c r="Z89" s="357"/>
      <c r="AA89" s="357"/>
      <c r="AB89" s="39"/>
      <c r="AC89" s="162">
        <v>0</v>
      </c>
      <c r="AD89" s="33" t="s">
        <v>743</v>
      </c>
      <c r="AE89" s="161">
        <v>0.4</v>
      </c>
      <c r="AF89" s="32" t="s">
        <v>1328</v>
      </c>
      <c r="AG89" s="162">
        <v>0.8</v>
      </c>
      <c r="AH89" s="34" t="s">
        <v>1918</v>
      </c>
      <c r="AI89" s="166">
        <v>1</v>
      </c>
      <c r="AJ89" s="34" t="s">
        <v>2131</v>
      </c>
      <c r="AK89" s="381"/>
      <c r="AL89" s="345" t="s">
        <v>806</v>
      </c>
      <c r="AM89" s="345"/>
      <c r="AN89" s="345"/>
      <c r="AO89" s="345"/>
      <c r="AP89" s="587"/>
    </row>
    <row r="90" spans="2:44" ht="195.95" customHeight="1" x14ac:dyDescent="0.3">
      <c r="B90" s="663"/>
      <c r="C90" s="369" t="s">
        <v>135</v>
      </c>
      <c r="D90" s="370" t="s">
        <v>721</v>
      </c>
      <c r="E90" s="370" t="s">
        <v>67</v>
      </c>
      <c r="F90" s="370" t="s">
        <v>29</v>
      </c>
      <c r="G90" s="370" t="s">
        <v>89</v>
      </c>
      <c r="H90" s="371" t="s">
        <v>164</v>
      </c>
      <c r="I90" s="365" t="s">
        <v>138</v>
      </c>
      <c r="J90" s="365" t="s">
        <v>165</v>
      </c>
      <c r="K90" s="365" t="s">
        <v>31</v>
      </c>
      <c r="L90" s="365" t="s">
        <v>140</v>
      </c>
      <c r="M90" s="365"/>
      <c r="N90" s="366"/>
      <c r="O90" s="26"/>
      <c r="P90" s="367" t="s">
        <v>166</v>
      </c>
      <c r="Q90" s="368" t="s">
        <v>141</v>
      </c>
      <c r="R90" s="368">
        <v>43862</v>
      </c>
      <c r="S90" s="368">
        <f>MAX(W90:W91)</f>
        <v>44196</v>
      </c>
      <c r="T90" s="77" t="s">
        <v>167</v>
      </c>
      <c r="U90" s="37">
        <v>0.25</v>
      </c>
      <c r="V90" s="38">
        <v>43862</v>
      </c>
      <c r="W90" s="38">
        <v>43889</v>
      </c>
      <c r="X90" s="364">
        <v>0.25</v>
      </c>
      <c r="Y90" s="364">
        <v>0.5</v>
      </c>
      <c r="Z90" s="364">
        <v>0.8</v>
      </c>
      <c r="AA90" s="364">
        <v>1</v>
      </c>
      <c r="AB90" s="39"/>
      <c r="AC90" s="162">
        <v>1</v>
      </c>
      <c r="AD90" s="40" t="s">
        <v>785</v>
      </c>
      <c r="AE90" s="161">
        <v>1</v>
      </c>
      <c r="AF90" s="40" t="s">
        <v>2385</v>
      </c>
      <c r="AG90" s="162">
        <v>1</v>
      </c>
      <c r="AH90" s="42" t="s">
        <v>1577</v>
      </c>
      <c r="AI90" s="166">
        <v>1</v>
      </c>
      <c r="AJ90" s="42" t="s">
        <v>1578</v>
      </c>
      <c r="AK90" s="381">
        <f>(U90*AI90)+(U91*AI91)</f>
        <v>1</v>
      </c>
      <c r="AL90" s="458" t="s">
        <v>805</v>
      </c>
      <c r="AM90" s="458" t="s">
        <v>1329</v>
      </c>
      <c r="AN90" s="458" t="s">
        <v>1923</v>
      </c>
      <c r="AO90" s="458" t="s">
        <v>2138</v>
      </c>
      <c r="AP90" s="587" t="str">
        <f>IF(AK90&lt;1%,"Sin iniciar",IF(AK90=100%,"Terminado","En gestión"))</f>
        <v>Terminado</v>
      </c>
    </row>
    <row r="91" spans="2:44" ht="195.95" customHeight="1" thickBot="1" x14ac:dyDescent="0.35">
      <c r="B91" s="664"/>
      <c r="C91" s="429"/>
      <c r="D91" s="430"/>
      <c r="E91" s="430"/>
      <c r="F91" s="430"/>
      <c r="G91" s="430"/>
      <c r="H91" s="431"/>
      <c r="I91" s="426"/>
      <c r="J91" s="426"/>
      <c r="K91" s="426"/>
      <c r="L91" s="426"/>
      <c r="M91" s="426"/>
      <c r="N91" s="427"/>
      <c r="O91" s="179"/>
      <c r="P91" s="428"/>
      <c r="Q91" s="424"/>
      <c r="R91" s="424"/>
      <c r="S91" s="424"/>
      <c r="T91" s="204" t="s">
        <v>168</v>
      </c>
      <c r="U91" s="205">
        <v>0.75</v>
      </c>
      <c r="V91" s="206">
        <v>43862</v>
      </c>
      <c r="W91" s="206">
        <v>44196</v>
      </c>
      <c r="X91" s="425"/>
      <c r="Y91" s="425"/>
      <c r="Z91" s="425"/>
      <c r="AA91" s="425"/>
      <c r="AB91" s="183"/>
      <c r="AC91" s="184">
        <v>0.25</v>
      </c>
      <c r="AD91" s="207" t="s">
        <v>786</v>
      </c>
      <c r="AE91" s="163">
        <v>0.5</v>
      </c>
      <c r="AF91" s="208" t="s">
        <v>1330</v>
      </c>
      <c r="AG91" s="184">
        <v>0.8</v>
      </c>
      <c r="AH91" s="209" t="s">
        <v>1918</v>
      </c>
      <c r="AI91" s="175">
        <v>1</v>
      </c>
      <c r="AJ91" s="209" t="s">
        <v>2134</v>
      </c>
      <c r="AK91" s="383"/>
      <c r="AL91" s="459" t="s">
        <v>806</v>
      </c>
      <c r="AM91" s="459"/>
      <c r="AN91" s="459"/>
      <c r="AO91" s="459"/>
      <c r="AP91" s="611"/>
    </row>
    <row r="92" spans="2:44" ht="288" customHeight="1" thickTop="1" x14ac:dyDescent="0.3">
      <c r="B92" s="658" t="s">
        <v>169</v>
      </c>
      <c r="C92" s="433" t="s">
        <v>169</v>
      </c>
      <c r="D92" s="434" t="s">
        <v>728</v>
      </c>
      <c r="E92" s="434" t="s">
        <v>174</v>
      </c>
      <c r="F92" s="434" t="s">
        <v>82</v>
      </c>
      <c r="G92" s="437">
        <v>7.0000000000000007E-2</v>
      </c>
      <c r="H92" s="438" t="s">
        <v>175</v>
      </c>
      <c r="I92" s="434" t="s">
        <v>31</v>
      </c>
      <c r="J92" s="434" t="s">
        <v>31</v>
      </c>
      <c r="K92" s="434" t="s">
        <v>171</v>
      </c>
      <c r="L92" s="434" t="s">
        <v>172</v>
      </c>
      <c r="M92" s="434" t="s">
        <v>173</v>
      </c>
      <c r="N92" s="436"/>
      <c r="O92" s="26"/>
      <c r="P92" s="433" t="s">
        <v>176</v>
      </c>
      <c r="Q92" s="434" t="s">
        <v>45</v>
      </c>
      <c r="R92" s="435">
        <f>MIN(V92:V93)</f>
        <v>44013</v>
      </c>
      <c r="S92" s="435">
        <f>MAX(W92:W93)</f>
        <v>44196</v>
      </c>
      <c r="T92" s="187" t="s">
        <v>177</v>
      </c>
      <c r="U92" s="188">
        <v>0.4</v>
      </c>
      <c r="V92" s="189">
        <v>44013</v>
      </c>
      <c r="W92" s="189">
        <v>44196</v>
      </c>
      <c r="X92" s="432">
        <v>0</v>
      </c>
      <c r="Y92" s="432">
        <v>0</v>
      </c>
      <c r="Z92" s="432">
        <v>0.5</v>
      </c>
      <c r="AA92" s="432">
        <v>1</v>
      </c>
      <c r="AB92" s="178"/>
      <c r="AC92" s="164">
        <v>0</v>
      </c>
      <c r="AD92" s="190" t="s">
        <v>743</v>
      </c>
      <c r="AE92" s="164">
        <v>0</v>
      </c>
      <c r="AF92" s="190" t="s">
        <v>743</v>
      </c>
      <c r="AG92" s="164">
        <v>0</v>
      </c>
      <c r="AH92" s="191" t="s">
        <v>1982</v>
      </c>
      <c r="AI92" s="192">
        <v>0.6</v>
      </c>
      <c r="AJ92" s="193" t="s">
        <v>2121</v>
      </c>
      <c r="AK92" s="380">
        <f>(U92*AI92)+(U93*AI93)</f>
        <v>0.84</v>
      </c>
      <c r="AL92" s="344" t="s">
        <v>820</v>
      </c>
      <c r="AM92" s="344" t="s">
        <v>1421</v>
      </c>
      <c r="AN92" s="344" t="s">
        <v>1982</v>
      </c>
      <c r="AO92" s="344" t="s">
        <v>2125</v>
      </c>
      <c r="AP92" s="586" t="str">
        <f>IF(AK92&lt;1%,"Sin iniciar",IF(AK92=100%,"Terminado","En gestión"))</f>
        <v>En gestión</v>
      </c>
      <c r="AQ92" s="211"/>
      <c r="AR92" s="211"/>
    </row>
    <row r="93" spans="2:44" ht="288" customHeight="1" x14ac:dyDescent="0.3">
      <c r="B93" s="658"/>
      <c r="C93" s="352"/>
      <c r="D93" s="355"/>
      <c r="E93" s="355"/>
      <c r="F93" s="355"/>
      <c r="G93" s="359"/>
      <c r="H93" s="439"/>
      <c r="I93" s="355"/>
      <c r="J93" s="355"/>
      <c r="K93" s="355"/>
      <c r="L93" s="355"/>
      <c r="M93" s="355"/>
      <c r="N93" s="356"/>
      <c r="O93" s="26"/>
      <c r="P93" s="352"/>
      <c r="Q93" s="355"/>
      <c r="R93" s="353"/>
      <c r="S93" s="353"/>
      <c r="T93" s="73" t="s">
        <v>178</v>
      </c>
      <c r="U93" s="71">
        <v>0.6</v>
      </c>
      <c r="V93" s="78">
        <v>44013</v>
      </c>
      <c r="W93" s="78">
        <v>44196</v>
      </c>
      <c r="X93" s="357"/>
      <c r="Y93" s="357"/>
      <c r="Z93" s="357"/>
      <c r="AA93" s="357"/>
      <c r="AB93" s="39"/>
      <c r="AC93" s="162">
        <v>0</v>
      </c>
      <c r="AD93" s="33" t="s">
        <v>743</v>
      </c>
      <c r="AE93" s="162">
        <v>0</v>
      </c>
      <c r="AF93" s="33" t="s">
        <v>743</v>
      </c>
      <c r="AG93" s="162">
        <v>0</v>
      </c>
      <c r="AH93" s="34" t="s">
        <v>1982</v>
      </c>
      <c r="AI93" s="174">
        <v>1</v>
      </c>
      <c r="AJ93" s="27" t="s">
        <v>2122</v>
      </c>
      <c r="AK93" s="381"/>
      <c r="AL93" s="345" t="s">
        <v>806</v>
      </c>
      <c r="AM93" s="345"/>
      <c r="AN93" s="345"/>
      <c r="AO93" s="345"/>
      <c r="AP93" s="587"/>
      <c r="AQ93" s="211"/>
      <c r="AR93" s="211"/>
    </row>
    <row r="94" spans="2:44" ht="408" customHeight="1" x14ac:dyDescent="0.3">
      <c r="B94" s="658"/>
      <c r="C94" s="395" t="s">
        <v>169</v>
      </c>
      <c r="D94" s="391" t="s">
        <v>723</v>
      </c>
      <c r="E94" s="391" t="s">
        <v>157</v>
      </c>
      <c r="F94" s="391" t="s">
        <v>29</v>
      </c>
      <c r="G94" s="399" t="s">
        <v>170</v>
      </c>
      <c r="H94" s="451" t="s">
        <v>179</v>
      </c>
      <c r="I94" s="391" t="s">
        <v>31</v>
      </c>
      <c r="J94" s="391" t="s">
        <v>31</v>
      </c>
      <c r="K94" s="391" t="s">
        <v>180</v>
      </c>
      <c r="L94" s="391" t="s">
        <v>172</v>
      </c>
      <c r="M94" s="391" t="s">
        <v>173</v>
      </c>
      <c r="N94" s="393"/>
      <c r="O94" s="26"/>
      <c r="P94" s="395" t="s">
        <v>181</v>
      </c>
      <c r="Q94" s="391" t="s">
        <v>45</v>
      </c>
      <c r="R94" s="385">
        <v>43837</v>
      </c>
      <c r="S94" s="385">
        <f>MAX(W94:W95)</f>
        <v>44169</v>
      </c>
      <c r="T94" s="75" t="s">
        <v>182</v>
      </c>
      <c r="U94" s="69">
        <v>0.5</v>
      </c>
      <c r="V94" s="79">
        <v>43837</v>
      </c>
      <c r="W94" s="79">
        <v>44169</v>
      </c>
      <c r="X94" s="387">
        <v>0.3</v>
      </c>
      <c r="Y94" s="387">
        <v>0.53</v>
      </c>
      <c r="Z94" s="387">
        <v>0.79</v>
      </c>
      <c r="AA94" s="387">
        <v>1</v>
      </c>
      <c r="AB94" s="39"/>
      <c r="AC94" s="162">
        <v>0.3</v>
      </c>
      <c r="AD94" s="63" t="s">
        <v>818</v>
      </c>
      <c r="AE94" s="162">
        <v>0.43</v>
      </c>
      <c r="AF94" s="63" t="s">
        <v>1422</v>
      </c>
      <c r="AG94" s="162">
        <v>0.56999999999999995</v>
      </c>
      <c r="AH94" s="65" t="s">
        <v>1980</v>
      </c>
      <c r="AI94" s="161">
        <v>0.91</v>
      </c>
      <c r="AJ94" s="80" t="s">
        <v>2123</v>
      </c>
      <c r="AK94" s="381">
        <f>(U94*AI94)+(U95*AI95)</f>
        <v>0.95500000000000007</v>
      </c>
      <c r="AL94" s="346" t="s">
        <v>821</v>
      </c>
      <c r="AM94" s="346" t="s">
        <v>1423</v>
      </c>
      <c r="AN94" s="346" t="s">
        <v>1983</v>
      </c>
      <c r="AO94" s="408" t="s">
        <v>2126</v>
      </c>
      <c r="AP94" s="587" t="str">
        <f>IF(AK94&lt;1%,"Sin iniciar",IF(AK94=100%,"Terminado","En gestión"))</f>
        <v>En gestión</v>
      </c>
      <c r="AQ94" s="211"/>
      <c r="AR94" s="211"/>
    </row>
    <row r="95" spans="2:44" ht="288" customHeight="1" thickBot="1" x14ac:dyDescent="0.35">
      <c r="B95" s="659"/>
      <c r="C95" s="449"/>
      <c r="D95" s="447"/>
      <c r="E95" s="447"/>
      <c r="F95" s="447"/>
      <c r="G95" s="450"/>
      <c r="H95" s="452"/>
      <c r="I95" s="447"/>
      <c r="J95" s="447"/>
      <c r="K95" s="447"/>
      <c r="L95" s="447"/>
      <c r="M95" s="447"/>
      <c r="N95" s="448"/>
      <c r="O95" s="179"/>
      <c r="P95" s="449"/>
      <c r="Q95" s="447"/>
      <c r="R95" s="445"/>
      <c r="S95" s="445"/>
      <c r="T95" s="212" t="s">
        <v>183</v>
      </c>
      <c r="U95" s="213">
        <v>0.5</v>
      </c>
      <c r="V95" s="214">
        <v>43837</v>
      </c>
      <c r="W95" s="214">
        <v>44169</v>
      </c>
      <c r="X95" s="446"/>
      <c r="Y95" s="446"/>
      <c r="Z95" s="446"/>
      <c r="AA95" s="446"/>
      <c r="AB95" s="183"/>
      <c r="AC95" s="184">
        <v>0.3</v>
      </c>
      <c r="AD95" s="215" t="s">
        <v>819</v>
      </c>
      <c r="AE95" s="184">
        <v>0.43</v>
      </c>
      <c r="AF95" s="215" t="s">
        <v>1424</v>
      </c>
      <c r="AG95" s="184">
        <v>0.56999999999999995</v>
      </c>
      <c r="AH95" s="216" t="s">
        <v>1981</v>
      </c>
      <c r="AI95" s="163">
        <v>1</v>
      </c>
      <c r="AJ95" s="217" t="s">
        <v>2124</v>
      </c>
      <c r="AK95" s="383"/>
      <c r="AL95" s="624" t="s">
        <v>806</v>
      </c>
      <c r="AM95" s="624"/>
      <c r="AN95" s="624"/>
      <c r="AO95" s="620"/>
      <c r="AP95" s="611"/>
      <c r="AQ95" s="218"/>
      <c r="AR95" s="218"/>
    </row>
    <row r="96" spans="2:44" ht="195.95" customHeight="1" thickTop="1" x14ac:dyDescent="0.3">
      <c r="B96" s="662" t="s">
        <v>189</v>
      </c>
      <c r="C96" s="442" t="s">
        <v>184</v>
      </c>
      <c r="D96" s="443" t="s">
        <v>136</v>
      </c>
      <c r="E96" s="443" t="s">
        <v>157</v>
      </c>
      <c r="F96" s="443" t="s">
        <v>29</v>
      </c>
      <c r="G96" s="443"/>
      <c r="H96" s="444" t="s">
        <v>1068</v>
      </c>
      <c r="I96" s="440" t="s">
        <v>31</v>
      </c>
      <c r="J96" s="440" t="s">
        <v>31</v>
      </c>
      <c r="K96" s="440" t="s">
        <v>31</v>
      </c>
      <c r="L96" s="440" t="s">
        <v>185</v>
      </c>
      <c r="M96" s="440"/>
      <c r="N96" s="441" t="s">
        <v>220</v>
      </c>
      <c r="O96" s="194"/>
      <c r="P96" s="456" t="s">
        <v>186</v>
      </c>
      <c r="Q96" s="457" t="s">
        <v>33</v>
      </c>
      <c r="R96" s="457">
        <v>43832</v>
      </c>
      <c r="S96" s="457">
        <f>MAX(W96:W98)</f>
        <v>44196</v>
      </c>
      <c r="T96" s="219" t="s">
        <v>187</v>
      </c>
      <c r="U96" s="220">
        <v>0.2</v>
      </c>
      <c r="V96" s="221">
        <v>43861</v>
      </c>
      <c r="W96" s="221">
        <v>43983</v>
      </c>
      <c r="X96" s="455">
        <v>0.3</v>
      </c>
      <c r="Y96" s="454">
        <v>0.6</v>
      </c>
      <c r="Z96" s="454">
        <v>0.8</v>
      </c>
      <c r="AA96" s="455">
        <v>1</v>
      </c>
      <c r="AB96" s="198"/>
      <c r="AC96" s="199">
        <v>1</v>
      </c>
      <c r="AD96" s="222" t="s">
        <v>822</v>
      </c>
      <c r="AE96" s="201">
        <v>1</v>
      </c>
      <c r="AF96" s="223" t="s">
        <v>1578</v>
      </c>
      <c r="AG96" s="199">
        <v>1</v>
      </c>
      <c r="AH96" s="224" t="s">
        <v>1577</v>
      </c>
      <c r="AI96" s="203">
        <v>1</v>
      </c>
      <c r="AJ96" s="224" t="s">
        <v>1578</v>
      </c>
      <c r="AK96" s="612">
        <f>(U96*AI96)+(U97*AI97)+(U98*AI98)</f>
        <v>1</v>
      </c>
      <c r="AL96" s="453" t="s">
        <v>827</v>
      </c>
      <c r="AM96" s="453" t="s">
        <v>1122</v>
      </c>
      <c r="AN96" s="453" t="s">
        <v>1929</v>
      </c>
      <c r="AO96" s="453" t="s">
        <v>2035</v>
      </c>
      <c r="AP96" s="610" t="str">
        <f>IF(AK96&lt;1%,"Sin iniciar",IF(AK96=100%,"Terminado","En gestión"))</f>
        <v>Terminado</v>
      </c>
    </row>
    <row r="97" spans="2:42" ht="195.95" customHeight="1" x14ac:dyDescent="0.3">
      <c r="B97" s="663"/>
      <c r="C97" s="358"/>
      <c r="D97" s="359"/>
      <c r="E97" s="359"/>
      <c r="F97" s="359"/>
      <c r="G97" s="359"/>
      <c r="H97" s="360"/>
      <c r="I97" s="355"/>
      <c r="J97" s="355"/>
      <c r="K97" s="355"/>
      <c r="L97" s="355"/>
      <c r="M97" s="355"/>
      <c r="N97" s="356"/>
      <c r="O97" s="26"/>
      <c r="P97" s="352"/>
      <c r="Q97" s="353"/>
      <c r="R97" s="353"/>
      <c r="S97" s="353"/>
      <c r="T97" s="66" t="s">
        <v>1583</v>
      </c>
      <c r="U97" s="35">
        <v>0.6</v>
      </c>
      <c r="V97" s="81">
        <v>43953</v>
      </c>
      <c r="W97" s="81">
        <v>44196</v>
      </c>
      <c r="X97" s="357"/>
      <c r="Y97" s="372"/>
      <c r="Z97" s="372"/>
      <c r="AA97" s="357"/>
      <c r="AB97" s="39"/>
      <c r="AC97" s="162">
        <v>0</v>
      </c>
      <c r="AD97" s="33" t="s">
        <v>743</v>
      </c>
      <c r="AE97" s="161">
        <v>0.4</v>
      </c>
      <c r="AF97" s="32" t="s">
        <v>1123</v>
      </c>
      <c r="AG97" s="162">
        <v>0.7</v>
      </c>
      <c r="AH97" s="34" t="s">
        <v>1924</v>
      </c>
      <c r="AI97" s="166">
        <v>1</v>
      </c>
      <c r="AJ97" s="34" t="s">
        <v>2033</v>
      </c>
      <c r="AK97" s="381"/>
      <c r="AL97" s="345" t="s">
        <v>806</v>
      </c>
      <c r="AM97" s="345"/>
      <c r="AN97" s="345"/>
      <c r="AO97" s="345"/>
      <c r="AP97" s="587"/>
    </row>
    <row r="98" spans="2:42" ht="195.95" customHeight="1" x14ac:dyDescent="0.3">
      <c r="B98" s="663"/>
      <c r="C98" s="358"/>
      <c r="D98" s="359"/>
      <c r="E98" s="359"/>
      <c r="F98" s="359"/>
      <c r="G98" s="359"/>
      <c r="H98" s="360"/>
      <c r="I98" s="355"/>
      <c r="J98" s="355"/>
      <c r="K98" s="355"/>
      <c r="L98" s="355"/>
      <c r="M98" s="355"/>
      <c r="N98" s="356"/>
      <c r="O98" s="26"/>
      <c r="P98" s="352"/>
      <c r="Q98" s="353"/>
      <c r="R98" s="353"/>
      <c r="S98" s="353"/>
      <c r="T98" s="66" t="s">
        <v>188</v>
      </c>
      <c r="U98" s="35">
        <v>0.2</v>
      </c>
      <c r="V98" s="81">
        <v>44105</v>
      </c>
      <c r="W98" s="81">
        <v>44196</v>
      </c>
      <c r="X98" s="357"/>
      <c r="Y98" s="372"/>
      <c r="Z98" s="372"/>
      <c r="AA98" s="357"/>
      <c r="AB98" s="39"/>
      <c r="AC98" s="162">
        <v>0</v>
      </c>
      <c r="AD98" s="33" t="s">
        <v>743</v>
      </c>
      <c r="AE98" s="161">
        <v>0</v>
      </c>
      <c r="AF98" s="33" t="s">
        <v>743</v>
      </c>
      <c r="AG98" s="162">
        <v>0</v>
      </c>
      <c r="AH98" s="34" t="s">
        <v>1441</v>
      </c>
      <c r="AI98" s="166">
        <v>1</v>
      </c>
      <c r="AJ98" s="34" t="s">
        <v>2034</v>
      </c>
      <c r="AK98" s="381"/>
      <c r="AL98" s="345" t="s">
        <v>806</v>
      </c>
      <c r="AM98" s="345"/>
      <c r="AN98" s="345"/>
      <c r="AO98" s="345"/>
      <c r="AP98" s="587"/>
    </row>
    <row r="99" spans="2:42" ht="195.95" customHeight="1" x14ac:dyDescent="0.3">
      <c r="B99" s="663"/>
      <c r="C99" s="369" t="s">
        <v>189</v>
      </c>
      <c r="D99" s="370" t="s">
        <v>718</v>
      </c>
      <c r="E99" s="370" t="s">
        <v>28</v>
      </c>
      <c r="F99" s="370" t="s">
        <v>29</v>
      </c>
      <c r="G99" s="370"/>
      <c r="H99" s="371" t="s">
        <v>1069</v>
      </c>
      <c r="I99" s="365" t="s">
        <v>31</v>
      </c>
      <c r="J99" s="365" t="s">
        <v>31</v>
      </c>
      <c r="K99" s="365" t="s">
        <v>31</v>
      </c>
      <c r="L99" s="365" t="s">
        <v>190</v>
      </c>
      <c r="M99" s="365" t="s">
        <v>191</v>
      </c>
      <c r="N99" s="366"/>
      <c r="O99" s="26"/>
      <c r="P99" s="367" t="s">
        <v>192</v>
      </c>
      <c r="Q99" s="368" t="s">
        <v>33</v>
      </c>
      <c r="R99" s="368">
        <v>43861</v>
      </c>
      <c r="S99" s="368">
        <f>MAX(W99:W101)</f>
        <v>44196</v>
      </c>
      <c r="T99" s="77" t="s">
        <v>193</v>
      </c>
      <c r="U99" s="37">
        <v>0.5</v>
      </c>
      <c r="V99" s="46">
        <v>43861</v>
      </c>
      <c r="W99" s="46">
        <v>43951</v>
      </c>
      <c r="X99" s="364">
        <v>0.3</v>
      </c>
      <c r="Y99" s="364">
        <v>0.6</v>
      </c>
      <c r="Z99" s="364">
        <v>0.8</v>
      </c>
      <c r="AA99" s="364">
        <v>1</v>
      </c>
      <c r="AB99" s="39"/>
      <c r="AC99" s="162">
        <v>0.75</v>
      </c>
      <c r="AD99" s="40" t="s">
        <v>823</v>
      </c>
      <c r="AE99" s="161">
        <v>1</v>
      </c>
      <c r="AF99" s="41" t="s">
        <v>1124</v>
      </c>
      <c r="AG99" s="162">
        <v>1</v>
      </c>
      <c r="AH99" s="42" t="s">
        <v>1577</v>
      </c>
      <c r="AI99" s="166">
        <v>1</v>
      </c>
      <c r="AJ99" s="42" t="s">
        <v>1578</v>
      </c>
      <c r="AK99" s="381">
        <f>(U99*AI99)+(U100*AI100)+(U101*AI101)</f>
        <v>1</v>
      </c>
      <c r="AL99" s="458" t="s">
        <v>828</v>
      </c>
      <c r="AM99" s="458" t="s">
        <v>1125</v>
      </c>
      <c r="AN99" s="458" t="s">
        <v>1930</v>
      </c>
      <c r="AO99" s="458" t="s">
        <v>2358</v>
      </c>
      <c r="AP99" s="587" t="str">
        <f>IF(AK99&lt;1%,"Sin iniciar",IF(AK99=100%,"Terminado","En gestión"))</f>
        <v>Terminado</v>
      </c>
    </row>
    <row r="100" spans="2:42" ht="195.95" customHeight="1" x14ac:dyDescent="0.3">
      <c r="B100" s="663"/>
      <c r="C100" s="369"/>
      <c r="D100" s="370"/>
      <c r="E100" s="370"/>
      <c r="F100" s="370"/>
      <c r="G100" s="370"/>
      <c r="H100" s="371"/>
      <c r="I100" s="365"/>
      <c r="J100" s="365"/>
      <c r="K100" s="365"/>
      <c r="L100" s="365"/>
      <c r="M100" s="365"/>
      <c r="N100" s="366"/>
      <c r="O100" s="26"/>
      <c r="P100" s="367"/>
      <c r="Q100" s="368"/>
      <c r="R100" s="368"/>
      <c r="S100" s="368"/>
      <c r="T100" s="77" t="s">
        <v>194</v>
      </c>
      <c r="U100" s="37">
        <v>0.3</v>
      </c>
      <c r="V100" s="46">
        <v>43955</v>
      </c>
      <c r="W100" s="46">
        <v>44043</v>
      </c>
      <c r="X100" s="364"/>
      <c r="Y100" s="364"/>
      <c r="Z100" s="364"/>
      <c r="AA100" s="364"/>
      <c r="AB100" s="39"/>
      <c r="AC100" s="162">
        <v>0</v>
      </c>
      <c r="AD100" s="40" t="s">
        <v>743</v>
      </c>
      <c r="AE100" s="161">
        <v>1</v>
      </c>
      <c r="AF100" s="41" t="s">
        <v>1126</v>
      </c>
      <c r="AG100" s="162">
        <v>1</v>
      </c>
      <c r="AH100" s="42" t="s">
        <v>1577</v>
      </c>
      <c r="AI100" s="166">
        <v>1</v>
      </c>
      <c r="AJ100" s="42" t="s">
        <v>1578</v>
      </c>
      <c r="AK100" s="381"/>
      <c r="AL100" s="458"/>
      <c r="AM100" s="458"/>
      <c r="AN100" s="458"/>
      <c r="AO100" s="458"/>
      <c r="AP100" s="587"/>
    </row>
    <row r="101" spans="2:42" ht="195.95" customHeight="1" x14ac:dyDescent="0.3">
      <c r="B101" s="663"/>
      <c r="C101" s="369"/>
      <c r="D101" s="370"/>
      <c r="E101" s="370"/>
      <c r="F101" s="370"/>
      <c r="G101" s="370"/>
      <c r="H101" s="371"/>
      <c r="I101" s="365"/>
      <c r="J101" s="365"/>
      <c r="K101" s="365"/>
      <c r="L101" s="365"/>
      <c r="M101" s="365"/>
      <c r="N101" s="366"/>
      <c r="O101" s="26"/>
      <c r="P101" s="367"/>
      <c r="Q101" s="368"/>
      <c r="R101" s="368"/>
      <c r="S101" s="368"/>
      <c r="T101" s="77" t="s">
        <v>1070</v>
      </c>
      <c r="U101" s="37">
        <v>0.2</v>
      </c>
      <c r="V101" s="46">
        <v>44046</v>
      </c>
      <c r="W101" s="46">
        <v>44196</v>
      </c>
      <c r="X101" s="364"/>
      <c r="Y101" s="364"/>
      <c r="Z101" s="364"/>
      <c r="AA101" s="364"/>
      <c r="AB101" s="39"/>
      <c r="AC101" s="162">
        <v>0</v>
      </c>
      <c r="AD101" s="40" t="s">
        <v>743</v>
      </c>
      <c r="AE101" s="161">
        <v>0</v>
      </c>
      <c r="AF101" s="40" t="s">
        <v>743</v>
      </c>
      <c r="AG101" s="162">
        <v>0.7</v>
      </c>
      <c r="AH101" s="42" t="s">
        <v>1925</v>
      </c>
      <c r="AI101" s="166">
        <v>1</v>
      </c>
      <c r="AJ101" s="42" t="s">
        <v>2036</v>
      </c>
      <c r="AK101" s="381"/>
      <c r="AL101" s="458"/>
      <c r="AM101" s="458"/>
      <c r="AN101" s="458"/>
      <c r="AO101" s="458"/>
      <c r="AP101" s="587"/>
    </row>
    <row r="102" spans="2:42" ht="195.95" customHeight="1" x14ac:dyDescent="0.3">
      <c r="B102" s="663"/>
      <c r="C102" s="358" t="s">
        <v>189</v>
      </c>
      <c r="D102" s="359" t="s">
        <v>93</v>
      </c>
      <c r="E102" s="359" t="s">
        <v>174</v>
      </c>
      <c r="F102" s="359" t="s">
        <v>29</v>
      </c>
      <c r="G102" s="359"/>
      <c r="H102" s="360" t="s">
        <v>1072</v>
      </c>
      <c r="I102" s="355" t="s">
        <v>31</v>
      </c>
      <c r="J102" s="355" t="s">
        <v>31</v>
      </c>
      <c r="K102" s="355" t="s">
        <v>31</v>
      </c>
      <c r="L102" s="355" t="s">
        <v>190</v>
      </c>
      <c r="M102" s="355"/>
      <c r="N102" s="356"/>
      <c r="O102" s="26"/>
      <c r="P102" s="352" t="s">
        <v>197</v>
      </c>
      <c r="Q102" s="353" t="s">
        <v>33</v>
      </c>
      <c r="R102" s="353">
        <v>43861</v>
      </c>
      <c r="S102" s="353">
        <f>MAX(W102:W104)</f>
        <v>44104</v>
      </c>
      <c r="T102" s="66" t="s">
        <v>198</v>
      </c>
      <c r="U102" s="35">
        <v>0.3</v>
      </c>
      <c r="V102" s="81">
        <v>43861</v>
      </c>
      <c r="W102" s="81">
        <v>43921</v>
      </c>
      <c r="X102" s="357">
        <v>0.3</v>
      </c>
      <c r="Y102" s="357">
        <v>0.6</v>
      </c>
      <c r="Z102" s="357">
        <v>1</v>
      </c>
      <c r="AA102" s="357">
        <v>1</v>
      </c>
      <c r="AB102" s="39"/>
      <c r="AC102" s="162">
        <v>1</v>
      </c>
      <c r="AD102" s="33" t="s">
        <v>824</v>
      </c>
      <c r="AE102" s="161">
        <v>1</v>
      </c>
      <c r="AF102" s="32" t="s">
        <v>1578</v>
      </c>
      <c r="AG102" s="162">
        <v>1</v>
      </c>
      <c r="AH102" s="34" t="s">
        <v>1577</v>
      </c>
      <c r="AI102" s="166">
        <v>1</v>
      </c>
      <c r="AJ102" s="34" t="s">
        <v>1578</v>
      </c>
      <c r="AK102" s="381">
        <f>(U102*AI102)+(U103*AI103)+(U104*AI104)</f>
        <v>1</v>
      </c>
      <c r="AL102" s="345" t="s">
        <v>829</v>
      </c>
      <c r="AM102" s="345" t="s">
        <v>1127</v>
      </c>
      <c r="AN102" s="345" t="s">
        <v>1931</v>
      </c>
      <c r="AO102" s="345" t="s">
        <v>1574</v>
      </c>
      <c r="AP102" s="587" t="str">
        <f>IF(AK102&lt;1%,"Sin iniciar",IF(AK102=100%,"Terminado","En gestión"))</f>
        <v>Terminado</v>
      </c>
    </row>
    <row r="103" spans="2:42" ht="195.95" customHeight="1" x14ac:dyDescent="0.3">
      <c r="B103" s="663"/>
      <c r="C103" s="358"/>
      <c r="D103" s="359"/>
      <c r="E103" s="359"/>
      <c r="F103" s="359"/>
      <c r="G103" s="359"/>
      <c r="H103" s="360"/>
      <c r="I103" s="355"/>
      <c r="J103" s="355"/>
      <c r="K103" s="355"/>
      <c r="L103" s="355"/>
      <c r="M103" s="355"/>
      <c r="N103" s="356"/>
      <c r="O103" s="26"/>
      <c r="P103" s="352"/>
      <c r="Q103" s="353"/>
      <c r="R103" s="353"/>
      <c r="S103" s="353"/>
      <c r="T103" s="66" t="s">
        <v>199</v>
      </c>
      <c r="U103" s="35">
        <v>0.4</v>
      </c>
      <c r="V103" s="81">
        <v>43922</v>
      </c>
      <c r="W103" s="81">
        <v>44043</v>
      </c>
      <c r="X103" s="357"/>
      <c r="Y103" s="357"/>
      <c r="Z103" s="357"/>
      <c r="AA103" s="357"/>
      <c r="AB103" s="39"/>
      <c r="AC103" s="162">
        <v>0</v>
      </c>
      <c r="AD103" s="33" t="s">
        <v>743</v>
      </c>
      <c r="AE103" s="161">
        <v>0.75</v>
      </c>
      <c r="AF103" s="32" t="s">
        <v>1128</v>
      </c>
      <c r="AG103" s="162">
        <v>1</v>
      </c>
      <c r="AH103" s="34" t="s">
        <v>1926</v>
      </c>
      <c r="AI103" s="166">
        <v>1</v>
      </c>
      <c r="AJ103" s="34" t="s">
        <v>1578</v>
      </c>
      <c r="AK103" s="381"/>
      <c r="AL103" s="345" t="s">
        <v>806</v>
      </c>
      <c r="AM103" s="345"/>
      <c r="AN103" s="345"/>
      <c r="AO103" s="345"/>
      <c r="AP103" s="587"/>
    </row>
    <row r="104" spans="2:42" ht="195.95" customHeight="1" x14ac:dyDescent="0.3">
      <c r="B104" s="663"/>
      <c r="C104" s="358"/>
      <c r="D104" s="359"/>
      <c r="E104" s="359"/>
      <c r="F104" s="359"/>
      <c r="G104" s="359"/>
      <c r="H104" s="360"/>
      <c r="I104" s="355"/>
      <c r="J104" s="355"/>
      <c r="K104" s="355"/>
      <c r="L104" s="355"/>
      <c r="M104" s="355"/>
      <c r="N104" s="356"/>
      <c r="O104" s="26"/>
      <c r="P104" s="352"/>
      <c r="Q104" s="353"/>
      <c r="R104" s="353"/>
      <c r="S104" s="353"/>
      <c r="T104" s="66" t="s">
        <v>200</v>
      </c>
      <c r="U104" s="35">
        <v>0.3</v>
      </c>
      <c r="V104" s="29">
        <v>44046</v>
      </c>
      <c r="W104" s="29">
        <v>44104</v>
      </c>
      <c r="X104" s="357"/>
      <c r="Y104" s="357"/>
      <c r="Z104" s="357"/>
      <c r="AA104" s="357"/>
      <c r="AB104" s="39"/>
      <c r="AC104" s="162">
        <v>0</v>
      </c>
      <c r="AD104" s="33" t="s">
        <v>743</v>
      </c>
      <c r="AE104" s="161">
        <v>0</v>
      </c>
      <c r="AF104" s="33" t="s">
        <v>743</v>
      </c>
      <c r="AG104" s="162">
        <v>1</v>
      </c>
      <c r="AH104" s="34" t="s">
        <v>1927</v>
      </c>
      <c r="AI104" s="166">
        <v>1</v>
      </c>
      <c r="AJ104" s="34" t="s">
        <v>1578</v>
      </c>
      <c r="AK104" s="381"/>
      <c r="AL104" s="345" t="s">
        <v>806</v>
      </c>
      <c r="AM104" s="345"/>
      <c r="AN104" s="345"/>
      <c r="AO104" s="345"/>
      <c r="AP104" s="587"/>
    </row>
    <row r="105" spans="2:42" ht="195.95" customHeight="1" x14ac:dyDescent="0.3">
      <c r="B105" s="663"/>
      <c r="C105" s="369" t="s">
        <v>189</v>
      </c>
      <c r="D105" s="370" t="s">
        <v>721</v>
      </c>
      <c r="E105" s="370" t="s">
        <v>201</v>
      </c>
      <c r="F105" s="370" t="s">
        <v>29</v>
      </c>
      <c r="G105" s="370"/>
      <c r="H105" s="371" t="s">
        <v>1071</v>
      </c>
      <c r="I105" s="365" t="s">
        <v>31</v>
      </c>
      <c r="J105" s="365" t="s">
        <v>31</v>
      </c>
      <c r="K105" s="365" t="s">
        <v>31</v>
      </c>
      <c r="L105" s="365" t="s">
        <v>31</v>
      </c>
      <c r="M105" s="365"/>
      <c r="N105" s="366" t="s">
        <v>202</v>
      </c>
      <c r="O105" s="26"/>
      <c r="P105" s="367" t="s">
        <v>203</v>
      </c>
      <c r="Q105" s="368" t="s">
        <v>33</v>
      </c>
      <c r="R105" s="368">
        <v>43861</v>
      </c>
      <c r="S105" s="368">
        <f>MAX(W105:W106)</f>
        <v>44196</v>
      </c>
      <c r="T105" s="77" t="s">
        <v>204</v>
      </c>
      <c r="U105" s="37">
        <v>0.2</v>
      </c>
      <c r="V105" s="38">
        <v>43861</v>
      </c>
      <c r="W105" s="38">
        <v>43980</v>
      </c>
      <c r="X105" s="364">
        <v>0.3</v>
      </c>
      <c r="Y105" s="364">
        <v>0.6</v>
      </c>
      <c r="Z105" s="364">
        <v>0.8</v>
      </c>
      <c r="AA105" s="364">
        <v>1</v>
      </c>
      <c r="AB105" s="39"/>
      <c r="AC105" s="162">
        <v>0.5</v>
      </c>
      <c r="AD105" s="40" t="s">
        <v>825</v>
      </c>
      <c r="AE105" s="161">
        <v>1</v>
      </c>
      <c r="AF105" s="41" t="s">
        <v>1129</v>
      </c>
      <c r="AG105" s="162">
        <v>1</v>
      </c>
      <c r="AH105" s="42" t="s">
        <v>1577</v>
      </c>
      <c r="AI105" s="166">
        <v>1</v>
      </c>
      <c r="AJ105" s="42" t="s">
        <v>1578</v>
      </c>
      <c r="AK105" s="381">
        <f>(U105*AI105)+(U106*AI106)</f>
        <v>1</v>
      </c>
      <c r="AL105" s="458" t="s">
        <v>830</v>
      </c>
      <c r="AM105" s="458" t="s">
        <v>1130</v>
      </c>
      <c r="AN105" s="458" t="s">
        <v>1928</v>
      </c>
      <c r="AO105" s="458" t="s">
        <v>2038</v>
      </c>
      <c r="AP105" s="587" t="str">
        <f>IF(AK105&lt;1%,"Sin iniciar",IF(AK105=100%,"Terminado","En gestión"))</f>
        <v>Terminado</v>
      </c>
    </row>
    <row r="106" spans="2:42" ht="195.95" customHeight="1" thickBot="1" x14ac:dyDescent="0.35">
      <c r="B106" s="664"/>
      <c r="C106" s="429"/>
      <c r="D106" s="430"/>
      <c r="E106" s="430"/>
      <c r="F106" s="430"/>
      <c r="G106" s="430"/>
      <c r="H106" s="431"/>
      <c r="I106" s="426"/>
      <c r="J106" s="426"/>
      <c r="K106" s="426"/>
      <c r="L106" s="426"/>
      <c r="M106" s="426"/>
      <c r="N106" s="427"/>
      <c r="O106" s="179"/>
      <c r="P106" s="428"/>
      <c r="Q106" s="424"/>
      <c r="R106" s="424"/>
      <c r="S106" s="424"/>
      <c r="T106" s="204" t="s">
        <v>205</v>
      </c>
      <c r="U106" s="205">
        <v>0.8</v>
      </c>
      <c r="V106" s="206">
        <v>43832</v>
      </c>
      <c r="W106" s="206">
        <v>44196</v>
      </c>
      <c r="X106" s="425"/>
      <c r="Y106" s="425"/>
      <c r="Z106" s="425"/>
      <c r="AA106" s="425"/>
      <c r="AB106" s="183"/>
      <c r="AC106" s="184">
        <v>0.25</v>
      </c>
      <c r="AD106" s="207" t="s">
        <v>826</v>
      </c>
      <c r="AE106" s="163">
        <v>0.6</v>
      </c>
      <c r="AF106" s="208" t="s">
        <v>1131</v>
      </c>
      <c r="AG106" s="184">
        <v>0.8</v>
      </c>
      <c r="AH106" s="209" t="s">
        <v>1928</v>
      </c>
      <c r="AI106" s="175">
        <v>1</v>
      </c>
      <c r="AJ106" s="209" t="s">
        <v>2037</v>
      </c>
      <c r="AK106" s="383"/>
      <c r="AL106" s="459" t="s">
        <v>806</v>
      </c>
      <c r="AM106" s="459"/>
      <c r="AN106" s="459"/>
      <c r="AO106" s="459"/>
      <c r="AP106" s="611"/>
    </row>
    <row r="107" spans="2:42" ht="195.95" customHeight="1" thickTop="1" x14ac:dyDescent="0.3">
      <c r="B107" s="657" t="s">
        <v>2332</v>
      </c>
      <c r="C107" s="442" t="s">
        <v>206</v>
      </c>
      <c r="D107" s="443" t="s">
        <v>722</v>
      </c>
      <c r="E107" s="443" t="s">
        <v>94</v>
      </c>
      <c r="F107" s="443" t="s">
        <v>29</v>
      </c>
      <c r="G107" s="443">
        <v>0</v>
      </c>
      <c r="H107" s="444" t="s">
        <v>207</v>
      </c>
      <c r="I107" s="440" t="s">
        <v>31</v>
      </c>
      <c r="J107" s="440" t="s">
        <v>31</v>
      </c>
      <c r="K107" s="440" t="s">
        <v>31</v>
      </c>
      <c r="L107" s="440" t="s">
        <v>208</v>
      </c>
      <c r="M107" s="440" t="s">
        <v>173</v>
      </c>
      <c r="N107" s="441" t="s">
        <v>152</v>
      </c>
      <c r="O107" s="194"/>
      <c r="P107" s="460" t="s">
        <v>209</v>
      </c>
      <c r="Q107" s="457" t="s">
        <v>33</v>
      </c>
      <c r="R107" s="462">
        <v>43831</v>
      </c>
      <c r="S107" s="457">
        <f>MAX(W107:W112)</f>
        <v>44195</v>
      </c>
      <c r="T107" s="219" t="s">
        <v>1080</v>
      </c>
      <c r="U107" s="220">
        <v>0.2</v>
      </c>
      <c r="V107" s="221">
        <v>43831</v>
      </c>
      <c r="W107" s="221">
        <v>44073</v>
      </c>
      <c r="X107" s="455">
        <v>0.3</v>
      </c>
      <c r="Y107" s="454">
        <v>0.5</v>
      </c>
      <c r="Z107" s="454">
        <v>0.8</v>
      </c>
      <c r="AA107" s="455">
        <v>1</v>
      </c>
      <c r="AB107" s="198"/>
      <c r="AC107" s="199">
        <v>0.17</v>
      </c>
      <c r="AD107" s="222" t="s">
        <v>831</v>
      </c>
      <c r="AE107" s="201">
        <v>0.5</v>
      </c>
      <c r="AF107" s="223" t="s">
        <v>1161</v>
      </c>
      <c r="AG107" s="199">
        <v>0.9</v>
      </c>
      <c r="AH107" s="224" t="s">
        <v>1968</v>
      </c>
      <c r="AI107" s="203">
        <v>1</v>
      </c>
      <c r="AJ107" s="224" t="s">
        <v>2089</v>
      </c>
      <c r="AK107" s="612">
        <f>(U107*AI107)+(U108*AI108)+(U109*AI109)+(U110*AI110)+(U111*AI111)+(U112*AI112)</f>
        <v>1</v>
      </c>
      <c r="AL107" s="630" t="s">
        <v>834</v>
      </c>
      <c r="AM107" s="630" t="s">
        <v>1162</v>
      </c>
      <c r="AN107" s="453" t="s">
        <v>1975</v>
      </c>
      <c r="AO107" s="453" t="s">
        <v>2095</v>
      </c>
      <c r="AP107" s="610" t="str">
        <f>IF(AK107&lt;1%,"Sin iniciar",IF(AK107=100%,"Terminado","En gestión"))</f>
        <v>Terminado</v>
      </c>
    </row>
    <row r="108" spans="2:42" ht="195.95" customHeight="1" x14ac:dyDescent="0.3">
      <c r="B108" s="658"/>
      <c r="C108" s="358"/>
      <c r="D108" s="359"/>
      <c r="E108" s="359"/>
      <c r="F108" s="359"/>
      <c r="G108" s="359"/>
      <c r="H108" s="360"/>
      <c r="I108" s="355"/>
      <c r="J108" s="355"/>
      <c r="K108" s="355"/>
      <c r="L108" s="355"/>
      <c r="M108" s="355"/>
      <c r="N108" s="356"/>
      <c r="O108" s="26"/>
      <c r="P108" s="461"/>
      <c r="Q108" s="353"/>
      <c r="R108" s="354"/>
      <c r="S108" s="353"/>
      <c r="T108" s="66" t="s">
        <v>210</v>
      </c>
      <c r="U108" s="35">
        <v>0.1</v>
      </c>
      <c r="V108" s="81">
        <v>43983</v>
      </c>
      <c r="W108" s="81">
        <v>44042</v>
      </c>
      <c r="X108" s="357"/>
      <c r="Y108" s="372"/>
      <c r="Z108" s="372"/>
      <c r="AA108" s="357"/>
      <c r="AB108" s="39"/>
      <c r="AC108" s="162">
        <v>0.3</v>
      </c>
      <c r="AD108" s="33" t="s">
        <v>832</v>
      </c>
      <c r="AE108" s="161">
        <v>0.5</v>
      </c>
      <c r="AF108" s="32" t="s">
        <v>1163</v>
      </c>
      <c r="AG108" s="162">
        <v>1</v>
      </c>
      <c r="AH108" s="34" t="s">
        <v>1969</v>
      </c>
      <c r="AI108" s="166">
        <v>1</v>
      </c>
      <c r="AJ108" s="34" t="s">
        <v>1578</v>
      </c>
      <c r="AK108" s="381"/>
      <c r="AL108" s="626" t="s">
        <v>806</v>
      </c>
      <c r="AM108" s="626"/>
      <c r="AN108" s="345"/>
      <c r="AO108" s="345"/>
      <c r="AP108" s="587"/>
    </row>
    <row r="109" spans="2:42" ht="195.95" customHeight="1" x14ac:dyDescent="0.3">
      <c r="B109" s="658"/>
      <c r="C109" s="358"/>
      <c r="D109" s="359"/>
      <c r="E109" s="359"/>
      <c r="F109" s="359"/>
      <c r="G109" s="359"/>
      <c r="H109" s="360"/>
      <c r="I109" s="355"/>
      <c r="J109" s="355"/>
      <c r="K109" s="355"/>
      <c r="L109" s="355"/>
      <c r="M109" s="355"/>
      <c r="N109" s="356"/>
      <c r="O109" s="26"/>
      <c r="P109" s="461"/>
      <c r="Q109" s="353"/>
      <c r="R109" s="354"/>
      <c r="S109" s="353"/>
      <c r="T109" s="66" t="s">
        <v>1597</v>
      </c>
      <c r="U109" s="35">
        <v>0.1</v>
      </c>
      <c r="V109" s="81">
        <v>44013</v>
      </c>
      <c r="W109" s="81">
        <v>44104</v>
      </c>
      <c r="X109" s="357"/>
      <c r="Y109" s="372"/>
      <c r="Z109" s="372"/>
      <c r="AA109" s="357"/>
      <c r="AB109" s="39"/>
      <c r="AC109" s="162">
        <v>0</v>
      </c>
      <c r="AD109" s="33" t="s">
        <v>833</v>
      </c>
      <c r="AE109" s="161">
        <v>0</v>
      </c>
      <c r="AF109" s="32" t="s">
        <v>833</v>
      </c>
      <c r="AG109" s="162">
        <v>0.4</v>
      </c>
      <c r="AH109" s="34" t="s">
        <v>1970</v>
      </c>
      <c r="AI109" s="166">
        <v>1</v>
      </c>
      <c r="AJ109" s="34" t="s">
        <v>2090</v>
      </c>
      <c r="AK109" s="381"/>
      <c r="AL109" s="626" t="s">
        <v>806</v>
      </c>
      <c r="AM109" s="626"/>
      <c r="AN109" s="345"/>
      <c r="AO109" s="345"/>
      <c r="AP109" s="587"/>
    </row>
    <row r="110" spans="2:42" ht="195.95" customHeight="1" x14ac:dyDescent="0.3">
      <c r="B110" s="658"/>
      <c r="C110" s="358"/>
      <c r="D110" s="359"/>
      <c r="E110" s="359"/>
      <c r="F110" s="359"/>
      <c r="G110" s="359"/>
      <c r="H110" s="360"/>
      <c r="I110" s="355"/>
      <c r="J110" s="355"/>
      <c r="K110" s="355"/>
      <c r="L110" s="355"/>
      <c r="M110" s="355"/>
      <c r="N110" s="356" t="s">
        <v>202</v>
      </c>
      <c r="O110" s="26"/>
      <c r="P110" s="461"/>
      <c r="Q110" s="353"/>
      <c r="R110" s="354"/>
      <c r="S110" s="353"/>
      <c r="T110" s="66" t="s">
        <v>211</v>
      </c>
      <c r="U110" s="35">
        <v>0.3</v>
      </c>
      <c r="V110" s="81">
        <v>43920</v>
      </c>
      <c r="W110" s="81">
        <v>44195</v>
      </c>
      <c r="X110" s="357"/>
      <c r="Y110" s="372"/>
      <c r="Z110" s="372"/>
      <c r="AA110" s="357"/>
      <c r="AB110" s="39"/>
      <c r="AC110" s="162">
        <v>0</v>
      </c>
      <c r="AD110" s="33" t="s">
        <v>833</v>
      </c>
      <c r="AE110" s="161">
        <v>0.25</v>
      </c>
      <c r="AF110" s="32" t="s">
        <v>1164</v>
      </c>
      <c r="AG110" s="162">
        <v>0.84</v>
      </c>
      <c r="AH110" s="34" t="s">
        <v>1971</v>
      </c>
      <c r="AI110" s="166">
        <v>1</v>
      </c>
      <c r="AJ110" s="34" t="s">
        <v>2091</v>
      </c>
      <c r="AK110" s="381"/>
      <c r="AL110" s="626" t="s">
        <v>806</v>
      </c>
      <c r="AM110" s="626"/>
      <c r="AN110" s="345"/>
      <c r="AO110" s="345"/>
      <c r="AP110" s="587"/>
    </row>
    <row r="111" spans="2:42" ht="195.95" customHeight="1" x14ac:dyDescent="0.3">
      <c r="B111" s="658"/>
      <c r="C111" s="358"/>
      <c r="D111" s="359"/>
      <c r="E111" s="359"/>
      <c r="F111" s="359"/>
      <c r="G111" s="359"/>
      <c r="H111" s="360"/>
      <c r="I111" s="355"/>
      <c r="J111" s="355"/>
      <c r="K111" s="355"/>
      <c r="L111" s="355"/>
      <c r="M111" s="355"/>
      <c r="N111" s="356"/>
      <c r="O111" s="26"/>
      <c r="P111" s="461"/>
      <c r="Q111" s="353"/>
      <c r="R111" s="354"/>
      <c r="S111" s="353"/>
      <c r="T111" s="66" t="s">
        <v>212</v>
      </c>
      <c r="U111" s="35">
        <v>0.1</v>
      </c>
      <c r="V111" s="81">
        <v>43920</v>
      </c>
      <c r="W111" s="81">
        <v>44195</v>
      </c>
      <c r="X111" s="357"/>
      <c r="Y111" s="372"/>
      <c r="Z111" s="372"/>
      <c r="AA111" s="357"/>
      <c r="AB111" s="39"/>
      <c r="AC111" s="162">
        <v>0</v>
      </c>
      <c r="AD111" s="33" t="s">
        <v>833</v>
      </c>
      <c r="AE111" s="161">
        <v>0</v>
      </c>
      <c r="AF111" s="32" t="s">
        <v>1165</v>
      </c>
      <c r="AG111" s="162">
        <v>0.5</v>
      </c>
      <c r="AH111" s="34" t="s">
        <v>1972</v>
      </c>
      <c r="AI111" s="166">
        <v>1</v>
      </c>
      <c r="AJ111" s="27" t="s">
        <v>212</v>
      </c>
      <c r="AK111" s="381"/>
      <c r="AL111" s="626" t="s">
        <v>806</v>
      </c>
      <c r="AM111" s="626"/>
      <c r="AN111" s="345"/>
      <c r="AO111" s="345"/>
      <c r="AP111" s="587"/>
    </row>
    <row r="112" spans="2:42" ht="195.95" customHeight="1" x14ac:dyDescent="0.3">
      <c r="B112" s="658"/>
      <c r="C112" s="358"/>
      <c r="D112" s="359"/>
      <c r="E112" s="359"/>
      <c r="F112" s="359"/>
      <c r="G112" s="359"/>
      <c r="H112" s="360"/>
      <c r="I112" s="355"/>
      <c r="J112" s="355"/>
      <c r="K112" s="355"/>
      <c r="L112" s="355"/>
      <c r="M112" s="355"/>
      <c r="N112" s="356"/>
      <c r="O112" s="26"/>
      <c r="P112" s="461"/>
      <c r="Q112" s="353"/>
      <c r="R112" s="354"/>
      <c r="S112" s="353"/>
      <c r="T112" s="66" t="s">
        <v>213</v>
      </c>
      <c r="U112" s="35">
        <v>0.2</v>
      </c>
      <c r="V112" s="81">
        <v>44013</v>
      </c>
      <c r="W112" s="81">
        <v>44195</v>
      </c>
      <c r="X112" s="357"/>
      <c r="Y112" s="372"/>
      <c r="Z112" s="372"/>
      <c r="AA112" s="357"/>
      <c r="AB112" s="39"/>
      <c r="AC112" s="162">
        <v>0</v>
      </c>
      <c r="AD112" s="33" t="s">
        <v>833</v>
      </c>
      <c r="AE112" s="162">
        <v>0</v>
      </c>
      <c r="AF112" s="33" t="s">
        <v>833</v>
      </c>
      <c r="AG112" s="162">
        <v>0.4</v>
      </c>
      <c r="AH112" s="34" t="s">
        <v>1973</v>
      </c>
      <c r="AI112" s="166">
        <v>1</v>
      </c>
      <c r="AJ112" s="27" t="s">
        <v>2092</v>
      </c>
      <c r="AK112" s="381"/>
      <c r="AL112" s="626" t="s">
        <v>806</v>
      </c>
      <c r="AM112" s="626"/>
      <c r="AN112" s="345"/>
      <c r="AO112" s="345"/>
      <c r="AP112" s="587"/>
    </row>
    <row r="113" spans="2:43" ht="195.95" customHeight="1" x14ac:dyDescent="0.3">
      <c r="B113" s="658"/>
      <c r="C113" s="82" t="s">
        <v>206</v>
      </c>
      <c r="D113" s="83" t="s">
        <v>39</v>
      </c>
      <c r="E113" s="83" t="s">
        <v>40</v>
      </c>
      <c r="F113" s="83" t="s">
        <v>29</v>
      </c>
      <c r="G113" s="83">
        <v>0</v>
      </c>
      <c r="H113" s="84" t="s">
        <v>214</v>
      </c>
      <c r="I113" s="75" t="s">
        <v>31</v>
      </c>
      <c r="J113" s="75" t="s">
        <v>31</v>
      </c>
      <c r="K113" s="75" t="s">
        <v>31</v>
      </c>
      <c r="L113" s="75" t="s">
        <v>215</v>
      </c>
      <c r="M113" s="75" t="s">
        <v>173</v>
      </c>
      <c r="N113" s="85"/>
      <c r="O113" s="26"/>
      <c r="P113" s="86" t="s">
        <v>216</v>
      </c>
      <c r="Q113" s="68" t="s">
        <v>33</v>
      </c>
      <c r="R113" s="68">
        <v>44075</v>
      </c>
      <c r="S113" s="68">
        <f>W113</f>
        <v>44195</v>
      </c>
      <c r="T113" s="60" t="s">
        <v>217</v>
      </c>
      <c r="U113" s="69">
        <v>1</v>
      </c>
      <c r="V113" s="70">
        <v>44075</v>
      </c>
      <c r="W113" s="70">
        <v>44195</v>
      </c>
      <c r="X113" s="69" t="s">
        <v>218</v>
      </c>
      <c r="Y113" s="69" t="s">
        <v>218</v>
      </c>
      <c r="Z113" s="69">
        <v>0.2</v>
      </c>
      <c r="AA113" s="69">
        <v>1</v>
      </c>
      <c r="AB113" s="39"/>
      <c r="AC113" s="162">
        <v>0</v>
      </c>
      <c r="AD113" s="63" t="s">
        <v>743</v>
      </c>
      <c r="AE113" s="161">
        <v>0</v>
      </c>
      <c r="AF113" s="63" t="s">
        <v>833</v>
      </c>
      <c r="AG113" s="162">
        <v>0</v>
      </c>
      <c r="AH113" s="65" t="s">
        <v>1974</v>
      </c>
      <c r="AI113" s="166">
        <v>1</v>
      </c>
      <c r="AJ113" s="80" t="s">
        <v>2093</v>
      </c>
      <c r="AK113" s="159">
        <f>AI113*U113</f>
        <v>1</v>
      </c>
      <c r="AL113" s="65" t="s">
        <v>835</v>
      </c>
      <c r="AM113" s="65" t="s">
        <v>1974</v>
      </c>
      <c r="AN113" s="65" t="s">
        <v>1976</v>
      </c>
      <c r="AO113" s="65" t="s">
        <v>2096</v>
      </c>
      <c r="AP113" s="17" t="str">
        <f>IF(AK113&lt;1%,"Sin iniciar",IF(AK113=100%,"Terminado","En gestión"))</f>
        <v>Terminado</v>
      </c>
    </row>
    <row r="114" spans="2:43" ht="195.95" customHeight="1" x14ac:dyDescent="0.3">
      <c r="B114" s="658"/>
      <c r="C114" s="358" t="s">
        <v>206</v>
      </c>
      <c r="D114" s="359" t="s">
        <v>719</v>
      </c>
      <c r="E114" s="359" t="s">
        <v>311</v>
      </c>
      <c r="F114" s="359"/>
      <c r="G114" s="359"/>
      <c r="H114" s="360" t="s">
        <v>729</v>
      </c>
      <c r="I114" s="355" t="s">
        <v>31</v>
      </c>
      <c r="J114" s="355" t="s">
        <v>31</v>
      </c>
      <c r="K114" s="355" t="s">
        <v>31</v>
      </c>
      <c r="L114" s="355" t="s">
        <v>219</v>
      </c>
      <c r="M114" s="355"/>
      <c r="N114" s="356" t="s">
        <v>220</v>
      </c>
      <c r="O114" s="26"/>
      <c r="P114" s="352" t="s">
        <v>221</v>
      </c>
      <c r="Q114" s="353" t="s">
        <v>45</v>
      </c>
      <c r="R114" s="354">
        <v>43832</v>
      </c>
      <c r="S114" s="354">
        <f>MAX(W114:W115)</f>
        <v>44104</v>
      </c>
      <c r="T114" s="74" t="s">
        <v>222</v>
      </c>
      <c r="U114" s="71">
        <v>0.7</v>
      </c>
      <c r="V114" s="29">
        <v>43832</v>
      </c>
      <c r="W114" s="29">
        <v>44073</v>
      </c>
      <c r="X114" s="357">
        <v>0.24</v>
      </c>
      <c r="Y114" s="351" t="s">
        <v>223</v>
      </c>
      <c r="Z114" s="351" t="s">
        <v>36</v>
      </c>
      <c r="AA114" s="351" t="s">
        <v>36</v>
      </c>
      <c r="AB114" s="30"/>
      <c r="AC114" s="161">
        <v>0.1</v>
      </c>
      <c r="AD114" s="31" t="s">
        <v>836</v>
      </c>
      <c r="AE114" s="162">
        <v>0.1</v>
      </c>
      <c r="AF114" s="33" t="s">
        <v>1166</v>
      </c>
      <c r="AG114" s="166">
        <v>0.1</v>
      </c>
      <c r="AH114" s="34" t="s">
        <v>1984</v>
      </c>
      <c r="AI114" s="166">
        <v>1</v>
      </c>
      <c r="AJ114" s="342" t="s">
        <v>2392</v>
      </c>
      <c r="AK114" s="381">
        <f>(U114*AI114)+(U115*AI115)</f>
        <v>0.76</v>
      </c>
      <c r="AL114" s="345" t="s">
        <v>839</v>
      </c>
      <c r="AM114" s="345" t="s">
        <v>1167</v>
      </c>
      <c r="AN114" s="345" t="s">
        <v>1984</v>
      </c>
      <c r="AO114" s="345" t="s">
        <v>2392</v>
      </c>
      <c r="AP114" s="587" t="str">
        <f>IF(AK114&lt;1%,"Sin iniciar",IF(AK114=100%,"Terminado","En gestión"))</f>
        <v>En gestión</v>
      </c>
    </row>
    <row r="115" spans="2:43" ht="195.95" customHeight="1" x14ac:dyDescent="0.3">
      <c r="B115" s="658"/>
      <c r="C115" s="358"/>
      <c r="D115" s="359"/>
      <c r="E115" s="359"/>
      <c r="F115" s="359"/>
      <c r="G115" s="359"/>
      <c r="H115" s="360"/>
      <c r="I115" s="355"/>
      <c r="J115" s="355"/>
      <c r="K115" s="355"/>
      <c r="L115" s="355"/>
      <c r="M115" s="355"/>
      <c r="N115" s="356"/>
      <c r="O115" s="26"/>
      <c r="P115" s="352"/>
      <c r="Q115" s="353"/>
      <c r="R115" s="354"/>
      <c r="S115" s="354"/>
      <c r="T115" s="74" t="s">
        <v>224</v>
      </c>
      <c r="U115" s="71">
        <v>0.3</v>
      </c>
      <c r="V115" s="29">
        <v>43891</v>
      </c>
      <c r="W115" s="29">
        <v>44104</v>
      </c>
      <c r="X115" s="357"/>
      <c r="Y115" s="351"/>
      <c r="Z115" s="351"/>
      <c r="AA115" s="351"/>
      <c r="AB115" s="30"/>
      <c r="AC115" s="161">
        <v>0</v>
      </c>
      <c r="AD115" s="31"/>
      <c r="AE115" s="162">
        <v>0.2</v>
      </c>
      <c r="AF115" s="33" t="s">
        <v>1168</v>
      </c>
      <c r="AG115" s="166">
        <v>0.2</v>
      </c>
      <c r="AH115" s="34" t="s">
        <v>1984</v>
      </c>
      <c r="AI115" s="166">
        <v>0.2</v>
      </c>
      <c r="AJ115" s="34" t="s">
        <v>1984</v>
      </c>
      <c r="AK115" s="381"/>
      <c r="AL115" s="345" t="s">
        <v>806</v>
      </c>
      <c r="AM115" s="345"/>
      <c r="AN115" s="345"/>
      <c r="AO115" s="345"/>
      <c r="AP115" s="587"/>
    </row>
    <row r="116" spans="2:43" ht="195.95" customHeight="1" x14ac:dyDescent="0.3">
      <c r="B116" s="658"/>
      <c r="C116" s="397" t="s">
        <v>206</v>
      </c>
      <c r="D116" s="399" t="s">
        <v>370</v>
      </c>
      <c r="E116" s="399" t="s">
        <v>40</v>
      </c>
      <c r="F116" s="399" t="s">
        <v>29</v>
      </c>
      <c r="G116" s="399"/>
      <c r="H116" s="401" t="s">
        <v>730</v>
      </c>
      <c r="I116" s="391" t="s">
        <v>225</v>
      </c>
      <c r="J116" s="391" t="s">
        <v>31</v>
      </c>
      <c r="K116" s="391" t="s">
        <v>31</v>
      </c>
      <c r="L116" s="391" t="s">
        <v>219</v>
      </c>
      <c r="M116" s="660"/>
      <c r="N116" s="661"/>
      <c r="O116" s="26"/>
      <c r="P116" s="395" t="s">
        <v>1598</v>
      </c>
      <c r="Q116" s="385" t="s">
        <v>45</v>
      </c>
      <c r="R116" s="464">
        <v>43845</v>
      </c>
      <c r="S116" s="464">
        <v>44196</v>
      </c>
      <c r="T116" s="60" t="s">
        <v>1599</v>
      </c>
      <c r="U116" s="87">
        <v>0.66</v>
      </c>
      <c r="V116" s="62">
        <v>43891</v>
      </c>
      <c r="W116" s="62">
        <v>44042</v>
      </c>
      <c r="X116" s="387">
        <v>0.3</v>
      </c>
      <c r="Y116" s="463" t="s">
        <v>1600</v>
      </c>
      <c r="Z116" s="463" t="s">
        <v>36</v>
      </c>
      <c r="AA116" s="463" t="s">
        <v>36</v>
      </c>
      <c r="AB116" s="30"/>
      <c r="AC116" s="161">
        <v>0.1</v>
      </c>
      <c r="AD116" s="88" t="s">
        <v>837</v>
      </c>
      <c r="AE116" s="161">
        <v>1</v>
      </c>
      <c r="AF116" s="64" t="s">
        <v>1171</v>
      </c>
      <c r="AG116" s="166">
        <v>1</v>
      </c>
      <c r="AH116" s="65" t="s">
        <v>1577</v>
      </c>
      <c r="AI116" s="166">
        <v>1</v>
      </c>
      <c r="AJ116" s="65" t="s">
        <v>1578</v>
      </c>
      <c r="AK116" s="381">
        <f>(U116*AI116)+(U117*AI117)</f>
        <v>1</v>
      </c>
      <c r="AL116" s="346" t="s">
        <v>840</v>
      </c>
      <c r="AM116" s="346" t="s">
        <v>1170</v>
      </c>
      <c r="AN116" s="346" t="s">
        <v>1985</v>
      </c>
      <c r="AO116" s="346" t="s">
        <v>2394</v>
      </c>
      <c r="AP116" s="587" t="str">
        <f>IF(AK116&lt;1%,"Sin iniciar",IF(AK116=100%,"Terminado","En gestión"))</f>
        <v>Terminado</v>
      </c>
    </row>
    <row r="117" spans="2:43" ht="195.95" customHeight="1" x14ac:dyDescent="0.3">
      <c r="B117" s="658"/>
      <c r="C117" s="397"/>
      <c r="D117" s="399"/>
      <c r="E117" s="399"/>
      <c r="F117" s="399"/>
      <c r="G117" s="399"/>
      <c r="H117" s="401"/>
      <c r="I117" s="391"/>
      <c r="J117" s="391"/>
      <c r="K117" s="391"/>
      <c r="L117" s="391"/>
      <c r="M117" s="390"/>
      <c r="N117" s="392"/>
      <c r="O117" s="26"/>
      <c r="P117" s="395"/>
      <c r="Q117" s="385"/>
      <c r="R117" s="464"/>
      <c r="S117" s="464"/>
      <c r="T117" s="60" t="s">
        <v>2393</v>
      </c>
      <c r="U117" s="87">
        <v>0.34</v>
      </c>
      <c r="V117" s="62">
        <v>43952</v>
      </c>
      <c r="W117" s="62">
        <v>44196</v>
      </c>
      <c r="X117" s="387"/>
      <c r="Y117" s="463"/>
      <c r="Z117" s="463"/>
      <c r="AA117" s="463"/>
      <c r="AB117" s="30"/>
      <c r="AC117" s="161">
        <v>0.15</v>
      </c>
      <c r="AD117" s="88" t="s">
        <v>837</v>
      </c>
      <c r="AE117" s="161">
        <v>0.1</v>
      </c>
      <c r="AF117" s="64" t="s">
        <v>1169</v>
      </c>
      <c r="AG117" s="162">
        <v>0.1</v>
      </c>
      <c r="AH117" s="65" t="s">
        <v>1985</v>
      </c>
      <c r="AI117" s="162">
        <v>1</v>
      </c>
      <c r="AJ117" s="65" t="s">
        <v>2394</v>
      </c>
      <c r="AK117" s="381"/>
      <c r="AL117" s="346" t="s">
        <v>806</v>
      </c>
      <c r="AM117" s="346"/>
      <c r="AN117" s="346"/>
      <c r="AO117" s="346"/>
      <c r="AP117" s="587"/>
    </row>
    <row r="118" spans="2:43" ht="195.95" customHeight="1" x14ac:dyDescent="0.3">
      <c r="B118" s="658"/>
      <c r="C118" s="358" t="s">
        <v>206</v>
      </c>
      <c r="D118" s="359" t="s">
        <v>722</v>
      </c>
      <c r="E118" s="359" t="s">
        <v>94</v>
      </c>
      <c r="F118" s="359" t="s">
        <v>29</v>
      </c>
      <c r="G118" s="359"/>
      <c r="H118" s="360" t="s">
        <v>731</v>
      </c>
      <c r="I118" s="355" t="s">
        <v>31</v>
      </c>
      <c r="J118" s="355" t="s">
        <v>31</v>
      </c>
      <c r="K118" s="355" t="s">
        <v>31</v>
      </c>
      <c r="L118" s="355" t="s">
        <v>219</v>
      </c>
      <c r="M118" s="355"/>
      <c r="N118" s="356"/>
      <c r="O118" s="26"/>
      <c r="P118" s="352" t="s">
        <v>226</v>
      </c>
      <c r="Q118" s="353" t="s">
        <v>33</v>
      </c>
      <c r="R118" s="354">
        <v>43906</v>
      </c>
      <c r="S118" s="354">
        <f>MAX(W118:W119)</f>
        <v>44195</v>
      </c>
      <c r="T118" s="66" t="s">
        <v>227</v>
      </c>
      <c r="U118" s="28">
        <v>0.3</v>
      </c>
      <c r="V118" s="29">
        <v>43906</v>
      </c>
      <c r="W118" s="29">
        <v>43981</v>
      </c>
      <c r="X118" s="357">
        <v>0.05</v>
      </c>
      <c r="Y118" s="372">
        <v>0.48</v>
      </c>
      <c r="Z118" s="372">
        <v>0.74</v>
      </c>
      <c r="AA118" s="357">
        <v>1</v>
      </c>
      <c r="AB118" s="39"/>
      <c r="AC118" s="162">
        <v>0.3</v>
      </c>
      <c r="AD118" s="33" t="s">
        <v>838</v>
      </c>
      <c r="AE118" s="161">
        <v>1</v>
      </c>
      <c r="AF118" s="32" t="s">
        <v>1172</v>
      </c>
      <c r="AG118" s="162">
        <v>1</v>
      </c>
      <c r="AH118" s="34" t="s">
        <v>1577</v>
      </c>
      <c r="AI118" s="166">
        <v>1</v>
      </c>
      <c r="AJ118" s="34" t="s">
        <v>1578</v>
      </c>
      <c r="AK118" s="381">
        <f>(U118*AI118)+(U119*AI119)</f>
        <v>1</v>
      </c>
      <c r="AL118" s="345" t="s">
        <v>841</v>
      </c>
      <c r="AM118" s="345" t="s">
        <v>1173</v>
      </c>
      <c r="AN118" s="345" t="s">
        <v>1978</v>
      </c>
      <c r="AO118" s="345" t="s">
        <v>1574</v>
      </c>
      <c r="AP118" s="587" t="str">
        <f>IF(AK118&lt;1%,"Sin iniciar",IF(AK118=100%,"Terminado","En gestión"))</f>
        <v>Terminado</v>
      </c>
    </row>
    <row r="119" spans="2:43" ht="195.95" customHeight="1" thickBot="1" x14ac:dyDescent="0.35">
      <c r="B119" s="659"/>
      <c r="C119" s="377"/>
      <c r="D119" s="378"/>
      <c r="E119" s="378"/>
      <c r="F119" s="378"/>
      <c r="G119" s="378"/>
      <c r="H119" s="379"/>
      <c r="I119" s="375"/>
      <c r="J119" s="375"/>
      <c r="K119" s="375"/>
      <c r="L119" s="375"/>
      <c r="M119" s="375"/>
      <c r="N119" s="376"/>
      <c r="O119" s="179"/>
      <c r="P119" s="403"/>
      <c r="Q119" s="404"/>
      <c r="R119" s="405"/>
      <c r="S119" s="405"/>
      <c r="T119" s="225" t="s">
        <v>228</v>
      </c>
      <c r="U119" s="51">
        <v>0.7</v>
      </c>
      <c r="V119" s="52">
        <v>43951</v>
      </c>
      <c r="W119" s="52">
        <v>44195</v>
      </c>
      <c r="X119" s="406"/>
      <c r="Y119" s="465"/>
      <c r="Z119" s="465"/>
      <c r="AA119" s="406"/>
      <c r="AB119" s="183"/>
      <c r="AC119" s="184">
        <v>0</v>
      </c>
      <c r="AD119" s="185" t="s">
        <v>743</v>
      </c>
      <c r="AE119" s="163">
        <v>0.26</v>
      </c>
      <c r="AF119" s="54" t="s">
        <v>1174</v>
      </c>
      <c r="AG119" s="175">
        <v>1</v>
      </c>
      <c r="AH119" s="186" t="s">
        <v>1977</v>
      </c>
      <c r="AI119" s="175">
        <v>1</v>
      </c>
      <c r="AJ119" s="186" t="s">
        <v>1578</v>
      </c>
      <c r="AK119" s="383"/>
      <c r="AL119" s="347" t="s">
        <v>806</v>
      </c>
      <c r="AM119" s="347"/>
      <c r="AN119" s="347"/>
      <c r="AO119" s="347"/>
      <c r="AP119" s="611"/>
    </row>
    <row r="120" spans="2:43" ht="195.95" customHeight="1" thickTop="1" x14ac:dyDescent="0.3">
      <c r="B120" s="662" t="s">
        <v>229</v>
      </c>
      <c r="C120" s="421" t="s">
        <v>229</v>
      </c>
      <c r="D120" s="422" t="s">
        <v>136</v>
      </c>
      <c r="E120" s="422" t="s">
        <v>157</v>
      </c>
      <c r="F120" s="422" t="s">
        <v>82</v>
      </c>
      <c r="G120" s="422">
        <v>1</v>
      </c>
      <c r="H120" s="423" t="s">
        <v>31</v>
      </c>
      <c r="I120" s="472" t="s">
        <v>31</v>
      </c>
      <c r="J120" s="472" t="s">
        <v>31</v>
      </c>
      <c r="K120" s="472" t="s">
        <v>31</v>
      </c>
      <c r="L120" s="466" t="s">
        <v>208</v>
      </c>
      <c r="M120" s="466"/>
      <c r="N120" s="469" t="s">
        <v>220</v>
      </c>
      <c r="O120" s="231"/>
      <c r="P120" s="420" t="s">
        <v>230</v>
      </c>
      <c r="Q120" s="415" t="s">
        <v>33</v>
      </c>
      <c r="R120" s="415">
        <v>43831</v>
      </c>
      <c r="S120" s="415">
        <f>MAX(W120:W125)</f>
        <v>44195</v>
      </c>
      <c r="T120" s="232" t="s">
        <v>231</v>
      </c>
      <c r="U120" s="233">
        <v>0.2</v>
      </c>
      <c r="V120" s="234">
        <v>43831</v>
      </c>
      <c r="W120" s="234">
        <v>43876</v>
      </c>
      <c r="X120" s="416">
        <v>0.5</v>
      </c>
      <c r="Y120" s="416">
        <v>0.9</v>
      </c>
      <c r="Z120" s="416">
        <v>0.9</v>
      </c>
      <c r="AA120" s="416">
        <v>1</v>
      </c>
      <c r="AB120" s="198"/>
      <c r="AC120" s="199">
        <v>1</v>
      </c>
      <c r="AD120" s="200"/>
      <c r="AE120" s="235">
        <v>1</v>
      </c>
      <c r="AF120" s="200" t="s">
        <v>2385</v>
      </c>
      <c r="AG120" s="199">
        <v>1</v>
      </c>
      <c r="AH120" s="332" t="s">
        <v>1548</v>
      </c>
      <c r="AI120" s="339">
        <v>1</v>
      </c>
      <c r="AJ120" s="340" t="s">
        <v>2386</v>
      </c>
      <c r="AK120" s="627">
        <f>(U120*AI120)+(U121*AI121)+(U122*AI122)+(U123*AI123)+(U124*AI124)+(U125*AI125)</f>
        <v>0.96000000000000008</v>
      </c>
      <c r="AL120" s="621" t="s">
        <v>842</v>
      </c>
      <c r="AM120" s="621" t="s">
        <v>842</v>
      </c>
      <c r="AN120" s="621" t="s">
        <v>2117</v>
      </c>
      <c r="AO120" s="665" t="s">
        <v>2388</v>
      </c>
      <c r="AP120" s="610" t="str">
        <f>IF(AK120&lt;1%,"Sin iniciar",IF(AK120=100%,"Terminado","En gestión"))</f>
        <v>En gestión</v>
      </c>
    </row>
    <row r="121" spans="2:43" ht="195.95" customHeight="1" x14ac:dyDescent="0.3">
      <c r="B121" s="663"/>
      <c r="C121" s="369"/>
      <c r="D121" s="370"/>
      <c r="E121" s="370"/>
      <c r="F121" s="370"/>
      <c r="G121" s="370"/>
      <c r="H121" s="371"/>
      <c r="I121" s="473"/>
      <c r="J121" s="473"/>
      <c r="K121" s="473"/>
      <c r="L121" s="467"/>
      <c r="M121" s="467"/>
      <c r="N121" s="470"/>
      <c r="O121" s="89"/>
      <c r="P121" s="367"/>
      <c r="Q121" s="368"/>
      <c r="R121" s="368"/>
      <c r="S121" s="368"/>
      <c r="T121" s="90" t="s">
        <v>232</v>
      </c>
      <c r="U121" s="91">
        <v>0.1</v>
      </c>
      <c r="V121" s="92">
        <v>43831</v>
      </c>
      <c r="W121" s="92">
        <v>43889</v>
      </c>
      <c r="X121" s="364"/>
      <c r="Y121" s="364"/>
      <c r="Z121" s="364"/>
      <c r="AA121" s="364"/>
      <c r="AB121" s="39"/>
      <c r="AC121" s="162">
        <v>1</v>
      </c>
      <c r="AD121" s="40"/>
      <c r="AE121" s="167">
        <v>1</v>
      </c>
      <c r="AF121" s="40" t="s">
        <v>2385</v>
      </c>
      <c r="AG121" s="162">
        <v>1</v>
      </c>
      <c r="AH121" s="333" t="s">
        <v>1548</v>
      </c>
      <c r="AI121" s="336">
        <v>1</v>
      </c>
      <c r="AJ121" s="337" t="s">
        <v>2386</v>
      </c>
      <c r="AK121" s="628"/>
      <c r="AL121" s="458" t="s">
        <v>806</v>
      </c>
      <c r="AM121" s="458"/>
      <c r="AN121" s="458"/>
      <c r="AO121" s="666"/>
      <c r="AP121" s="587"/>
    </row>
    <row r="122" spans="2:43" ht="195.95" customHeight="1" x14ac:dyDescent="0.3">
      <c r="B122" s="663"/>
      <c r="C122" s="369"/>
      <c r="D122" s="370"/>
      <c r="E122" s="370"/>
      <c r="F122" s="370"/>
      <c r="G122" s="370"/>
      <c r="H122" s="371"/>
      <c r="I122" s="473"/>
      <c r="J122" s="473"/>
      <c r="K122" s="473"/>
      <c r="L122" s="467"/>
      <c r="M122" s="467"/>
      <c r="N122" s="470"/>
      <c r="O122" s="89"/>
      <c r="P122" s="367"/>
      <c r="Q122" s="368"/>
      <c r="R122" s="368"/>
      <c r="S122" s="368"/>
      <c r="T122" s="90" t="s">
        <v>233</v>
      </c>
      <c r="U122" s="91">
        <v>0.2</v>
      </c>
      <c r="V122" s="92">
        <v>43831</v>
      </c>
      <c r="W122" s="92">
        <v>43889</v>
      </c>
      <c r="X122" s="364"/>
      <c r="Y122" s="364"/>
      <c r="Z122" s="364"/>
      <c r="AA122" s="364"/>
      <c r="AB122" s="39"/>
      <c r="AC122" s="162">
        <v>1</v>
      </c>
      <c r="AD122" s="40"/>
      <c r="AE122" s="162">
        <v>1</v>
      </c>
      <c r="AF122" s="40" t="s">
        <v>1488</v>
      </c>
      <c r="AG122" s="162">
        <v>1</v>
      </c>
      <c r="AH122" s="333" t="s">
        <v>1548</v>
      </c>
      <c r="AI122" s="336">
        <v>1</v>
      </c>
      <c r="AJ122" s="337" t="s">
        <v>2386</v>
      </c>
      <c r="AK122" s="628"/>
      <c r="AL122" s="458" t="s">
        <v>806</v>
      </c>
      <c r="AM122" s="458"/>
      <c r="AN122" s="458"/>
      <c r="AO122" s="666"/>
      <c r="AP122" s="587"/>
    </row>
    <row r="123" spans="2:43" ht="195.95" customHeight="1" x14ac:dyDescent="0.3">
      <c r="B123" s="663"/>
      <c r="C123" s="369"/>
      <c r="D123" s="370"/>
      <c r="E123" s="370"/>
      <c r="F123" s="370"/>
      <c r="G123" s="370"/>
      <c r="H123" s="371"/>
      <c r="I123" s="473"/>
      <c r="J123" s="473"/>
      <c r="K123" s="473"/>
      <c r="L123" s="467"/>
      <c r="M123" s="467"/>
      <c r="N123" s="470"/>
      <c r="O123" s="89"/>
      <c r="P123" s="367"/>
      <c r="Q123" s="368"/>
      <c r="R123" s="368"/>
      <c r="S123" s="368"/>
      <c r="T123" s="90" t="s">
        <v>1601</v>
      </c>
      <c r="U123" s="91">
        <v>0.2</v>
      </c>
      <c r="V123" s="92">
        <v>43891</v>
      </c>
      <c r="W123" s="92">
        <v>44195</v>
      </c>
      <c r="X123" s="364"/>
      <c r="Y123" s="364"/>
      <c r="Z123" s="364"/>
      <c r="AA123" s="364"/>
      <c r="AB123" s="39"/>
      <c r="AC123" s="162">
        <v>0</v>
      </c>
      <c r="AD123" s="40"/>
      <c r="AE123" s="167">
        <v>0.2</v>
      </c>
      <c r="AF123" s="40" t="s">
        <v>1489</v>
      </c>
      <c r="AG123" s="162">
        <v>0.7</v>
      </c>
      <c r="AH123" s="334" t="s">
        <v>2311</v>
      </c>
      <c r="AI123" s="336">
        <v>0.8</v>
      </c>
      <c r="AJ123" s="338" t="s">
        <v>2387</v>
      </c>
      <c r="AK123" s="628"/>
      <c r="AL123" s="458" t="s">
        <v>806</v>
      </c>
      <c r="AM123" s="458"/>
      <c r="AN123" s="458"/>
      <c r="AO123" s="666"/>
      <c r="AP123" s="587"/>
    </row>
    <row r="124" spans="2:43" ht="195.95" customHeight="1" x14ac:dyDescent="0.3">
      <c r="B124" s="663"/>
      <c r="C124" s="369"/>
      <c r="D124" s="370"/>
      <c r="E124" s="370"/>
      <c r="F124" s="370"/>
      <c r="G124" s="370"/>
      <c r="H124" s="371"/>
      <c r="I124" s="473"/>
      <c r="J124" s="473"/>
      <c r="K124" s="473"/>
      <c r="L124" s="467"/>
      <c r="M124" s="467"/>
      <c r="N124" s="470"/>
      <c r="O124" s="89"/>
      <c r="P124" s="367"/>
      <c r="Q124" s="368"/>
      <c r="R124" s="368"/>
      <c r="S124" s="368"/>
      <c r="T124" s="90" t="s">
        <v>234</v>
      </c>
      <c r="U124" s="91">
        <v>0.2</v>
      </c>
      <c r="V124" s="92">
        <v>43891</v>
      </c>
      <c r="W124" s="92">
        <v>43981</v>
      </c>
      <c r="X124" s="364"/>
      <c r="Y124" s="364"/>
      <c r="Z124" s="364"/>
      <c r="AA124" s="364"/>
      <c r="AB124" s="39"/>
      <c r="AC124" s="162">
        <v>0.3</v>
      </c>
      <c r="AD124" s="40"/>
      <c r="AE124" s="167">
        <v>0.3</v>
      </c>
      <c r="AF124" s="40" t="s">
        <v>1490</v>
      </c>
      <c r="AG124" s="162">
        <v>1</v>
      </c>
      <c r="AH124" s="334" t="s">
        <v>1979</v>
      </c>
      <c r="AI124" s="336">
        <v>1</v>
      </c>
      <c r="AJ124" s="337" t="s">
        <v>2386</v>
      </c>
      <c r="AK124" s="628"/>
      <c r="AL124" s="458" t="s">
        <v>806</v>
      </c>
      <c r="AM124" s="458"/>
      <c r="AN124" s="458"/>
      <c r="AO124" s="666"/>
      <c r="AP124" s="587"/>
    </row>
    <row r="125" spans="2:43" ht="195.95" customHeight="1" thickBot="1" x14ac:dyDescent="0.35">
      <c r="B125" s="664"/>
      <c r="C125" s="429"/>
      <c r="D125" s="430"/>
      <c r="E125" s="430"/>
      <c r="F125" s="430"/>
      <c r="G125" s="430"/>
      <c r="H125" s="431"/>
      <c r="I125" s="474"/>
      <c r="J125" s="474"/>
      <c r="K125" s="474"/>
      <c r="L125" s="468"/>
      <c r="M125" s="468"/>
      <c r="N125" s="471"/>
      <c r="O125" s="236"/>
      <c r="P125" s="428"/>
      <c r="Q125" s="424"/>
      <c r="R125" s="424"/>
      <c r="S125" s="424"/>
      <c r="T125" s="237" t="s">
        <v>235</v>
      </c>
      <c r="U125" s="238">
        <v>0.1</v>
      </c>
      <c r="V125" s="239">
        <v>43891</v>
      </c>
      <c r="W125" s="239">
        <v>44180</v>
      </c>
      <c r="X125" s="425"/>
      <c r="Y125" s="425"/>
      <c r="Z125" s="425"/>
      <c r="AA125" s="425"/>
      <c r="AB125" s="183"/>
      <c r="AC125" s="184">
        <v>0.2</v>
      </c>
      <c r="AD125" s="207"/>
      <c r="AE125" s="240">
        <v>0.2</v>
      </c>
      <c r="AF125" s="207" t="s">
        <v>1491</v>
      </c>
      <c r="AG125" s="184">
        <v>0.75</v>
      </c>
      <c r="AH125" s="335" t="s">
        <v>2310</v>
      </c>
      <c r="AI125" s="175">
        <v>1</v>
      </c>
      <c r="AJ125" s="341" t="s">
        <v>2310</v>
      </c>
      <c r="AK125" s="629"/>
      <c r="AL125" s="459" t="s">
        <v>806</v>
      </c>
      <c r="AM125" s="459"/>
      <c r="AN125" s="459"/>
      <c r="AO125" s="667"/>
      <c r="AP125" s="611"/>
    </row>
    <row r="126" spans="2:43" ht="195.95" customHeight="1" thickTop="1" x14ac:dyDescent="0.3">
      <c r="B126" s="658" t="s">
        <v>236</v>
      </c>
      <c r="C126" s="479" t="s">
        <v>236</v>
      </c>
      <c r="D126" s="485" t="s">
        <v>718</v>
      </c>
      <c r="E126" s="485" t="s">
        <v>237</v>
      </c>
      <c r="F126" s="485" t="s">
        <v>82</v>
      </c>
      <c r="G126" s="487">
        <v>1</v>
      </c>
      <c r="H126" s="481"/>
      <c r="I126" s="483" t="s">
        <v>31</v>
      </c>
      <c r="J126" s="483" t="s">
        <v>31</v>
      </c>
      <c r="K126" s="485" t="s">
        <v>238</v>
      </c>
      <c r="L126" s="485" t="s">
        <v>31</v>
      </c>
      <c r="M126" s="485" t="s">
        <v>239</v>
      </c>
      <c r="N126" s="477"/>
      <c r="O126" s="89"/>
      <c r="P126" s="479" t="s">
        <v>1095</v>
      </c>
      <c r="Q126" s="435" t="s">
        <v>96</v>
      </c>
      <c r="R126" s="480">
        <f>MIN(V126:V129)</f>
        <v>43845</v>
      </c>
      <c r="S126" s="480">
        <f>MAX(W126:W129)</f>
        <v>44180</v>
      </c>
      <c r="T126" s="226" t="s">
        <v>240</v>
      </c>
      <c r="U126" s="227">
        <v>0.1</v>
      </c>
      <c r="V126" s="228">
        <v>43845</v>
      </c>
      <c r="W126" s="228">
        <v>43889</v>
      </c>
      <c r="X126" s="475">
        <v>0.15</v>
      </c>
      <c r="Y126" s="475">
        <v>0.5</v>
      </c>
      <c r="Z126" s="475">
        <v>0.85</v>
      </c>
      <c r="AA126" s="475">
        <v>1</v>
      </c>
      <c r="AB126" s="229"/>
      <c r="AC126" s="230">
        <v>1</v>
      </c>
      <c r="AD126" s="210" t="s">
        <v>843</v>
      </c>
      <c r="AE126" s="164">
        <v>1</v>
      </c>
      <c r="AF126" s="191" t="s">
        <v>2385</v>
      </c>
      <c r="AG126" s="164">
        <v>1</v>
      </c>
      <c r="AH126" s="191" t="s">
        <v>1578</v>
      </c>
      <c r="AI126" s="176">
        <v>1</v>
      </c>
      <c r="AJ126" s="191" t="s">
        <v>1578</v>
      </c>
      <c r="AK126" s="380">
        <f>(U126*AI126)+(U127*AI127)+(U128*AI128)+(U129*AI129)</f>
        <v>1</v>
      </c>
      <c r="AL126" s="625" t="s">
        <v>2359</v>
      </c>
      <c r="AM126" s="344" t="s">
        <v>2360</v>
      </c>
      <c r="AN126" s="344" t="s">
        <v>1907</v>
      </c>
      <c r="AO126" s="344" t="s">
        <v>2165</v>
      </c>
      <c r="AP126" s="653" t="str">
        <f>IF(AK126&lt;1%,"Sin iniciar",IF(AK126=100%,"Terminado","En gestión"))</f>
        <v>Terminado</v>
      </c>
      <c r="AQ126" s="211"/>
    </row>
    <row r="127" spans="2:43" ht="195.95" customHeight="1" x14ac:dyDescent="0.3">
      <c r="B127" s="658"/>
      <c r="C127" s="461"/>
      <c r="D127" s="486"/>
      <c r="E127" s="486"/>
      <c r="F127" s="486"/>
      <c r="G127" s="488"/>
      <c r="H127" s="482"/>
      <c r="I127" s="484"/>
      <c r="J127" s="484"/>
      <c r="K127" s="486"/>
      <c r="L127" s="486"/>
      <c r="M127" s="486"/>
      <c r="N127" s="478"/>
      <c r="O127" s="89"/>
      <c r="P127" s="461"/>
      <c r="Q127" s="353"/>
      <c r="R127" s="354"/>
      <c r="S127" s="354"/>
      <c r="T127" s="74" t="s">
        <v>241</v>
      </c>
      <c r="U127" s="47">
        <v>0.4</v>
      </c>
      <c r="V127" s="29">
        <v>43864</v>
      </c>
      <c r="W127" s="29">
        <v>44180</v>
      </c>
      <c r="X127" s="476"/>
      <c r="Y127" s="476"/>
      <c r="Z127" s="476"/>
      <c r="AA127" s="476"/>
      <c r="AB127" s="95"/>
      <c r="AC127" s="165">
        <v>0.03</v>
      </c>
      <c r="AD127" s="32" t="s">
        <v>844</v>
      </c>
      <c r="AE127" s="162">
        <v>0.4</v>
      </c>
      <c r="AF127" s="34" t="s">
        <v>1425</v>
      </c>
      <c r="AG127" s="166">
        <v>0.6</v>
      </c>
      <c r="AH127" s="34" t="s">
        <v>1878</v>
      </c>
      <c r="AI127" s="166">
        <v>1</v>
      </c>
      <c r="AJ127" s="34" t="s">
        <v>2361</v>
      </c>
      <c r="AK127" s="381"/>
      <c r="AL127" s="626"/>
      <c r="AM127" s="345"/>
      <c r="AN127" s="345"/>
      <c r="AO127" s="345"/>
      <c r="AP127" s="653"/>
      <c r="AQ127" s="211"/>
    </row>
    <row r="128" spans="2:43" ht="195.95" customHeight="1" x14ac:dyDescent="0.3">
      <c r="B128" s="658"/>
      <c r="C128" s="461"/>
      <c r="D128" s="486"/>
      <c r="E128" s="486"/>
      <c r="F128" s="486"/>
      <c r="G128" s="488"/>
      <c r="H128" s="482"/>
      <c r="I128" s="484"/>
      <c r="J128" s="484"/>
      <c r="K128" s="486"/>
      <c r="L128" s="486"/>
      <c r="M128" s="486"/>
      <c r="N128" s="478"/>
      <c r="O128" s="89"/>
      <c r="P128" s="461"/>
      <c r="Q128" s="353"/>
      <c r="R128" s="354"/>
      <c r="S128" s="354"/>
      <c r="T128" s="74" t="s">
        <v>242</v>
      </c>
      <c r="U128" s="35">
        <v>0.4</v>
      </c>
      <c r="V128" s="29">
        <v>43864</v>
      </c>
      <c r="W128" s="29">
        <v>44180</v>
      </c>
      <c r="X128" s="476"/>
      <c r="Y128" s="476"/>
      <c r="Z128" s="476"/>
      <c r="AA128" s="476"/>
      <c r="AB128" s="95"/>
      <c r="AC128" s="165">
        <v>0.01</v>
      </c>
      <c r="AD128" s="32" t="s">
        <v>845</v>
      </c>
      <c r="AE128" s="162">
        <v>0.03</v>
      </c>
      <c r="AF128" s="34" t="s">
        <v>1426</v>
      </c>
      <c r="AG128" s="166">
        <v>0.25</v>
      </c>
      <c r="AH128" s="34" t="s">
        <v>1879</v>
      </c>
      <c r="AI128" s="166">
        <v>1</v>
      </c>
      <c r="AJ128" s="34" t="s">
        <v>2362</v>
      </c>
      <c r="AK128" s="381"/>
      <c r="AL128" s="626"/>
      <c r="AM128" s="345"/>
      <c r="AN128" s="345"/>
      <c r="AO128" s="345"/>
      <c r="AP128" s="653"/>
      <c r="AQ128" s="211"/>
    </row>
    <row r="129" spans="2:43" ht="195.95" customHeight="1" x14ac:dyDescent="0.3">
      <c r="B129" s="658"/>
      <c r="C129" s="461"/>
      <c r="D129" s="486"/>
      <c r="E129" s="486"/>
      <c r="F129" s="486"/>
      <c r="G129" s="488"/>
      <c r="H129" s="482"/>
      <c r="I129" s="484"/>
      <c r="J129" s="484"/>
      <c r="K129" s="486"/>
      <c r="L129" s="486"/>
      <c r="M129" s="486"/>
      <c r="N129" s="478"/>
      <c r="O129" s="89"/>
      <c r="P129" s="461"/>
      <c r="Q129" s="353"/>
      <c r="R129" s="354"/>
      <c r="S129" s="354"/>
      <c r="T129" s="74" t="s">
        <v>1096</v>
      </c>
      <c r="U129" s="35">
        <v>0.1</v>
      </c>
      <c r="V129" s="29">
        <v>43864</v>
      </c>
      <c r="W129" s="29">
        <v>44180</v>
      </c>
      <c r="X129" s="476"/>
      <c r="Y129" s="476"/>
      <c r="Z129" s="476"/>
      <c r="AA129" s="476"/>
      <c r="AB129" s="95"/>
      <c r="AC129" s="165">
        <v>0.3</v>
      </c>
      <c r="AD129" s="27" t="s">
        <v>2363</v>
      </c>
      <c r="AE129" s="162">
        <v>0.5</v>
      </c>
      <c r="AF129" s="34" t="s">
        <v>1427</v>
      </c>
      <c r="AG129" s="166">
        <v>0.7</v>
      </c>
      <c r="AH129" s="34" t="s">
        <v>1880</v>
      </c>
      <c r="AI129" s="166">
        <v>1</v>
      </c>
      <c r="AJ129" s="34" t="s">
        <v>2141</v>
      </c>
      <c r="AK129" s="381"/>
      <c r="AL129" s="626"/>
      <c r="AM129" s="345"/>
      <c r="AN129" s="345"/>
      <c r="AO129" s="345"/>
      <c r="AP129" s="586"/>
      <c r="AQ129" s="211"/>
    </row>
    <row r="130" spans="2:43" ht="195.95" customHeight="1" x14ac:dyDescent="0.3">
      <c r="B130" s="658"/>
      <c r="C130" s="409" t="s">
        <v>236</v>
      </c>
      <c r="D130" s="60" t="s">
        <v>722</v>
      </c>
      <c r="E130" s="60" t="s">
        <v>94</v>
      </c>
      <c r="F130" s="60" t="s">
        <v>29</v>
      </c>
      <c r="G130" s="96"/>
      <c r="H130" s="97" t="s">
        <v>243</v>
      </c>
      <c r="I130" s="494" t="s">
        <v>139</v>
      </c>
      <c r="J130" s="494" t="s">
        <v>31</v>
      </c>
      <c r="K130" s="489" t="s">
        <v>31</v>
      </c>
      <c r="L130" s="489" t="s">
        <v>208</v>
      </c>
      <c r="M130" s="489" t="s">
        <v>239</v>
      </c>
      <c r="N130" s="492" t="s">
        <v>152</v>
      </c>
      <c r="O130" s="89"/>
      <c r="P130" s="409" t="s">
        <v>1097</v>
      </c>
      <c r="Q130" s="385" t="s">
        <v>96</v>
      </c>
      <c r="R130" s="464">
        <f>MIN(V130:V134)</f>
        <v>43864</v>
      </c>
      <c r="S130" s="464">
        <f>MAX(W130:W134)</f>
        <v>44180</v>
      </c>
      <c r="T130" s="68" t="s">
        <v>1098</v>
      </c>
      <c r="U130" s="98">
        <v>0.2</v>
      </c>
      <c r="V130" s="62">
        <v>43864</v>
      </c>
      <c r="W130" s="62">
        <v>44104</v>
      </c>
      <c r="X130" s="493">
        <v>0.25</v>
      </c>
      <c r="Y130" s="493">
        <v>0.5</v>
      </c>
      <c r="Z130" s="493">
        <v>0.75</v>
      </c>
      <c r="AA130" s="493">
        <v>1</v>
      </c>
      <c r="AB130" s="95"/>
      <c r="AC130" s="165">
        <v>0.4</v>
      </c>
      <c r="AD130" s="64" t="s">
        <v>846</v>
      </c>
      <c r="AE130" s="162">
        <v>0.6</v>
      </c>
      <c r="AF130" s="65" t="s">
        <v>1428</v>
      </c>
      <c r="AG130" s="166">
        <v>1</v>
      </c>
      <c r="AH130" s="65" t="s">
        <v>1881</v>
      </c>
      <c r="AI130" s="166">
        <v>1</v>
      </c>
      <c r="AJ130" s="65" t="s">
        <v>1578</v>
      </c>
      <c r="AK130" s="381">
        <f>(U130*AI130)+(U131*AI131)+(U132*AI132)+(U133*AI133)+(AI134*U134)</f>
        <v>1</v>
      </c>
      <c r="AL130" s="408" t="s">
        <v>876</v>
      </c>
      <c r="AM130" s="346" t="s">
        <v>1429</v>
      </c>
      <c r="AN130" s="346" t="s">
        <v>1908</v>
      </c>
      <c r="AO130" s="346" t="s">
        <v>2166</v>
      </c>
      <c r="AP130" s="654" t="str">
        <f>IF(AK130&lt;1%,"Sin iniciar",IF(AK130=100%,"Terminado","En gestión"))</f>
        <v>Terminado</v>
      </c>
      <c r="AQ130" s="211"/>
    </row>
    <row r="131" spans="2:43" ht="195.95" customHeight="1" x14ac:dyDescent="0.3">
      <c r="B131" s="658"/>
      <c r="C131" s="409"/>
      <c r="D131" s="489" t="s">
        <v>722</v>
      </c>
      <c r="E131" s="489" t="s">
        <v>94</v>
      </c>
      <c r="F131" s="489" t="s">
        <v>29</v>
      </c>
      <c r="G131" s="490"/>
      <c r="H131" s="491" t="s">
        <v>243</v>
      </c>
      <c r="I131" s="494"/>
      <c r="J131" s="494"/>
      <c r="K131" s="489"/>
      <c r="L131" s="489"/>
      <c r="M131" s="489"/>
      <c r="N131" s="492"/>
      <c r="O131" s="89"/>
      <c r="P131" s="409"/>
      <c r="Q131" s="385"/>
      <c r="R131" s="464"/>
      <c r="S131" s="464"/>
      <c r="T131" s="68" t="s">
        <v>1099</v>
      </c>
      <c r="U131" s="98">
        <v>0.2</v>
      </c>
      <c r="V131" s="62">
        <v>43922</v>
      </c>
      <c r="W131" s="62">
        <v>44165</v>
      </c>
      <c r="X131" s="493"/>
      <c r="Y131" s="493"/>
      <c r="Z131" s="493"/>
      <c r="AA131" s="493"/>
      <c r="AB131" s="95"/>
      <c r="AC131" s="165">
        <v>0</v>
      </c>
      <c r="AD131" s="99" t="s">
        <v>743</v>
      </c>
      <c r="AE131" s="162">
        <v>0.1</v>
      </c>
      <c r="AF131" s="65" t="s">
        <v>1430</v>
      </c>
      <c r="AG131" s="166">
        <v>0.5</v>
      </c>
      <c r="AH131" s="65" t="s">
        <v>1882</v>
      </c>
      <c r="AI131" s="166">
        <v>1</v>
      </c>
      <c r="AJ131" s="65" t="s">
        <v>2142</v>
      </c>
      <c r="AK131" s="381"/>
      <c r="AL131" s="408"/>
      <c r="AM131" s="346"/>
      <c r="AN131" s="346"/>
      <c r="AO131" s="346"/>
      <c r="AP131" s="653"/>
      <c r="AQ131" s="211"/>
    </row>
    <row r="132" spans="2:43" ht="195.95" customHeight="1" x14ac:dyDescent="0.3">
      <c r="B132" s="658"/>
      <c r="C132" s="409"/>
      <c r="D132" s="489"/>
      <c r="E132" s="489" t="s">
        <v>94</v>
      </c>
      <c r="F132" s="489" t="s">
        <v>29</v>
      </c>
      <c r="G132" s="490"/>
      <c r="H132" s="491" t="s">
        <v>243</v>
      </c>
      <c r="I132" s="494"/>
      <c r="J132" s="494"/>
      <c r="K132" s="489"/>
      <c r="L132" s="489"/>
      <c r="M132" s="489" t="s">
        <v>1602</v>
      </c>
      <c r="N132" s="492" t="s">
        <v>202</v>
      </c>
      <c r="O132" s="89"/>
      <c r="P132" s="409"/>
      <c r="Q132" s="385"/>
      <c r="R132" s="464"/>
      <c r="S132" s="464"/>
      <c r="T132" s="68" t="s">
        <v>1100</v>
      </c>
      <c r="U132" s="69">
        <v>0.2</v>
      </c>
      <c r="V132" s="62">
        <v>43864</v>
      </c>
      <c r="W132" s="62">
        <v>44180</v>
      </c>
      <c r="X132" s="493"/>
      <c r="Y132" s="493"/>
      <c r="Z132" s="493"/>
      <c r="AA132" s="493"/>
      <c r="AB132" s="95"/>
      <c r="AC132" s="165">
        <v>0</v>
      </c>
      <c r="AD132" s="64" t="s">
        <v>847</v>
      </c>
      <c r="AE132" s="162">
        <v>0.1</v>
      </c>
      <c r="AF132" s="65" t="s">
        <v>1431</v>
      </c>
      <c r="AG132" s="166">
        <v>0.6</v>
      </c>
      <c r="AH132" s="65" t="s">
        <v>1883</v>
      </c>
      <c r="AI132" s="166">
        <v>1</v>
      </c>
      <c r="AJ132" s="65" t="s">
        <v>2364</v>
      </c>
      <c r="AK132" s="381"/>
      <c r="AL132" s="408"/>
      <c r="AM132" s="346"/>
      <c r="AN132" s="346"/>
      <c r="AO132" s="346"/>
      <c r="AP132" s="653"/>
      <c r="AQ132" s="211"/>
    </row>
    <row r="133" spans="2:43" ht="195.95" customHeight="1" x14ac:dyDescent="0.3">
      <c r="B133" s="658"/>
      <c r="C133" s="409"/>
      <c r="D133" s="489"/>
      <c r="E133" s="489" t="s">
        <v>94</v>
      </c>
      <c r="F133" s="489" t="s">
        <v>29</v>
      </c>
      <c r="G133" s="490"/>
      <c r="H133" s="491" t="s">
        <v>243</v>
      </c>
      <c r="I133" s="494"/>
      <c r="J133" s="494"/>
      <c r="K133" s="489"/>
      <c r="L133" s="489"/>
      <c r="M133" s="489"/>
      <c r="N133" s="492"/>
      <c r="O133" s="89"/>
      <c r="P133" s="409"/>
      <c r="Q133" s="385"/>
      <c r="R133" s="464"/>
      <c r="S133" s="464"/>
      <c r="T133" s="68" t="s">
        <v>1101</v>
      </c>
      <c r="U133" s="69">
        <v>0.2</v>
      </c>
      <c r="V133" s="62">
        <v>43864</v>
      </c>
      <c r="W133" s="62">
        <v>44180</v>
      </c>
      <c r="X133" s="493"/>
      <c r="Y133" s="493"/>
      <c r="Z133" s="493"/>
      <c r="AA133" s="493"/>
      <c r="AB133" s="95"/>
      <c r="AC133" s="165">
        <v>0</v>
      </c>
      <c r="AD133" s="64" t="s">
        <v>847</v>
      </c>
      <c r="AE133" s="162">
        <v>0.2</v>
      </c>
      <c r="AF133" s="65" t="s">
        <v>1432</v>
      </c>
      <c r="AG133" s="166">
        <v>0.6</v>
      </c>
      <c r="AH133" s="65" t="s">
        <v>1884</v>
      </c>
      <c r="AI133" s="166">
        <v>1</v>
      </c>
      <c r="AJ133" s="65" t="s">
        <v>2143</v>
      </c>
      <c r="AK133" s="381"/>
      <c r="AL133" s="408"/>
      <c r="AM133" s="346"/>
      <c r="AN133" s="346"/>
      <c r="AO133" s="346"/>
      <c r="AP133" s="653"/>
      <c r="AQ133" s="211"/>
    </row>
    <row r="134" spans="2:43" ht="195.95" customHeight="1" x14ac:dyDescent="0.3">
      <c r="B134" s="658"/>
      <c r="C134" s="409"/>
      <c r="D134" s="489"/>
      <c r="E134" s="489" t="s">
        <v>94</v>
      </c>
      <c r="F134" s="489" t="s">
        <v>29</v>
      </c>
      <c r="G134" s="490"/>
      <c r="H134" s="491" t="s">
        <v>243</v>
      </c>
      <c r="I134" s="494"/>
      <c r="J134" s="494"/>
      <c r="K134" s="489"/>
      <c r="L134" s="489"/>
      <c r="M134" s="489"/>
      <c r="N134" s="492"/>
      <c r="O134" s="89"/>
      <c r="P134" s="409"/>
      <c r="Q134" s="385"/>
      <c r="R134" s="464"/>
      <c r="S134" s="464"/>
      <c r="T134" s="68" t="s">
        <v>1102</v>
      </c>
      <c r="U134" s="69">
        <v>0.2</v>
      </c>
      <c r="V134" s="62">
        <v>43864</v>
      </c>
      <c r="W134" s="62">
        <v>44180</v>
      </c>
      <c r="X134" s="493"/>
      <c r="Y134" s="493"/>
      <c r="Z134" s="493"/>
      <c r="AA134" s="493"/>
      <c r="AB134" s="95"/>
      <c r="AC134" s="165">
        <v>0.3</v>
      </c>
      <c r="AD134" s="64" t="s">
        <v>848</v>
      </c>
      <c r="AE134" s="162">
        <v>0.5</v>
      </c>
      <c r="AF134" s="65" t="s">
        <v>2365</v>
      </c>
      <c r="AG134" s="166">
        <v>0.75</v>
      </c>
      <c r="AH134" s="65" t="s">
        <v>2306</v>
      </c>
      <c r="AI134" s="166">
        <v>1</v>
      </c>
      <c r="AJ134" s="65" t="s">
        <v>2144</v>
      </c>
      <c r="AK134" s="381"/>
      <c r="AL134" s="408"/>
      <c r="AM134" s="346"/>
      <c r="AN134" s="346"/>
      <c r="AO134" s="346"/>
      <c r="AP134" s="586"/>
      <c r="AQ134" s="211"/>
    </row>
    <row r="135" spans="2:43" ht="195.95" customHeight="1" x14ac:dyDescent="0.3">
      <c r="B135" s="658"/>
      <c r="C135" s="461" t="s">
        <v>236</v>
      </c>
      <c r="D135" s="486" t="s">
        <v>720</v>
      </c>
      <c r="E135" s="486" t="s">
        <v>244</v>
      </c>
      <c r="F135" s="486" t="s">
        <v>29</v>
      </c>
      <c r="G135" s="488"/>
      <c r="H135" s="482" t="s">
        <v>245</v>
      </c>
      <c r="I135" s="484" t="s">
        <v>139</v>
      </c>
      <c r="J135" s="484" t="s">
        <v>139</v>
      </c>
      <c r="K135" s="486" t="s">
        <v>139</v>
      </c>
      <c r="L135" s="486" t="s">
        <v>139</v>
      </c>
      <c r="M135" s="66" t="s">
        <v>239</v>
      </c>
      <c r="N135" s="478"/>
      <c r="O135" s="89"/>
      <c r="P135" s="352" t="s">
        <v>246</v>
      </c>
      <c r="Q135" s="353" t="s">
        <v>247</v>
      </c>
      <c r="R135" s="353">
        <v>43832</v>
      </c>
      <c r="S135" s="353">
        <v>44180</v>
      </c>
      <c r="T135" s="73" t="s">
        <v>248</v>
      </c>
      <c r="U135" s="71">
        <v>0.5</v>
      </c>
      <c r="V135" s="72">
        <v>43832</v>
      </c>
      <c r="W135" s="72">
        <v>44012</v>
      </c>
      <c r="X135" s="476">
        <v>0.3</v>
      </c>
      <c r="Y135" s="476">
        <v>0.6</v>
      </c>
      <c r="Z135" s="476">
        <v>0.8</v>
      </c>
      <c r="AA135" s="476">
        <v>1</v>
      </c>
      <c r="AB135" s="95"/>
      <c r="AC135" s="165">
        <v>0.6</v>
      </c>
      <c r="AD135" s="32" t="s">
        <v>849</v>
      </c>
      <c r="AE135" s="162">
        <v>0.95</v>
      </c>
      <c r="AF135" s="33" t="s">
        <v>1433</v>
      </c>
      <c r="AG135" s="166">
        <v>0.98</v>
      </c>
      <c r="AH135" s="34" t="s">
        <v>1885</v>
      </c>
      <c r="AI135" s="166">
        <v>1</v>
      </c>
      <c r="AJ135" s="34" t="s">
        <v>1578</v>
      </c>
      <c r="AK135" s="381">
        <f>(U135*AI135)+(U136*AI136)</f>
        <v>1</v>
      </c>
      <c r="AL135" s="345" t="s">
        <v>877</v>
      </c>
      <c r="AM135" s="345" t="s">
        <v>1434</v>
      </c>
      <c r="AN135" s="345" t="s">
        <v>1909</v>
      </c>
      <c r="AO135" s="345" t="s">
        <v>2167</v>
      </c>
      <c r="AP135" s="654" t="str">
        <f>IF(AK135&lt;1%,"Sin iniciar",IF(AK135=100%,"Terminado","En gestión"))</f>
        <v>Terminado</v>
      </c>
      <c r="AQ135" s="211"/>
    </row>
    <row r="136" spans="2:43" ht="195.95" customHeight="1" x14ac:dyDescent="0.3">
      <c r="B136" s="658"/>
      <c r="C136" s="461"/>
      <c r="D136" s="486"/>
      <c r="E136" s="486"/>
      <c r="F136" s="486"/>
      <c r="G136" s="488"/>
      <c r="H136" s="482"/>
      <c r="I136" s="484"/>
      <c r="J136" s="484"/>
      <c r="K136" s="486"/>
      <c r="L136" s="486"/>
      <c r="M136" s="66" t="s">
        <v>1602</v>
      </c>
      <c r="N136" s="478"/>
      <c r="O136" s="89"/>
      <c r="P136" s="352"/>
      <c r="Q136" s="353"/>
      <c r="R136" s="353"/>
      <c r="S136" s="353"/>
      <c r="T136" s="73" t="s">
        <v>249</v>
      </c>
      <c r="U136" s="71">
        <v>0.5</v>
      </c>
      <c r="V136" s="72">
        <v>43941</v>
      </c>
      <c r="W136" s="72">
        <v>44180</v>
      </c>
      <c r="X136" s="476"/>
      <c r="Y136" s="476"/>
      <c r="Z136" s="476"/>
      <c r="AA136" s="476"/>
      <c r="AB136" s="95"/>
      <c r="AC136" s="165">
        <v>0.1</v>
      </c>
      <c r="AD136" s="32" t="s">
        <v>849</v>
      </c>
      <c r="AE136" s="162">
        <v>0.4</v>
      </c>
      <c r="AF136" s="33" t="s">
        <v>1435</v>
      </c>
      <c r="AG136" s="166">
        <v>0.75</v>
      </c>
      <c r="AH136" s="34" t="s">
        <v>1886</v>
      </c>
      <c r="AI136" s="166">
        <v>1</v>
      </c>
      <c r="AJ136" s="34" t="s">
        <v>2145</v>
      </c>
      <c r="AK136" s="381"/>
      <c r="AL136" s="345"/>
      <c r="AM136" s="345"/>
      <c r="AN136" s="345"/>
      <c r="AO136" s="345"/>
      <c r="AP136" s="586"/>
      <c r="AQ136" s="211"/>
    </row>
    <row r="137" spans="2:43" ht="195.95" customHeight="1" x14ac:dyDescent="0.3">
      <c r="B137" s="658"/>
      <c r="C137" s="409" t="s">
        <v>236</v>
      </c>
      <c r="D137" s="489" t="s">
        <v>720</v>
      </c>
      <c r="E137" s="489" t="s">
        <v>244</v>
      </c>
      <c r="F137" s="489" t="s">
        <v>82</v>
      </c>
      <c r="G137" s="490">
        <v>1</v>
      </c>
      <c r="H137" s="491"/>
      <c r="I137" s="494" t="s">
        <v>139</v>
      </c>
      <c r="J137" s="494" t="s">
        <v>139</v>
      </c>
      <c r="K137" s="494" t="s">
        <v>139</v>
      </c>
      <c r="L137" s="494" t="s">
        <v>139</v>
      </c>
      <c r="M137" s="489" t="s">
        <v>239</v>
      </c>
      <c r="N137" s="492"/>
      <c r="O137" s="89"/>
      <c r="P137" s="409" t="s">
        <v>250</v>
      </c>
      <c r="Q137" s="391" t="s">
        <v>96</v>
      </c>
      <c r="R137" s="385">
        <v>43863</v>
      </c>
      <c r="S137" s="385">
        <f>MAX(W137:W141)</f>
        <v>44058</v>
      </c>
      <c r="T137" s="75" t="s">
        <v>251</v>
      </c>
      <c r="U137" s="69">
        <v>0.3</v>
      </c>
      <c r="V137" s="70">
        <v>43863</v>
      </c>
      <c r="W137" s="70">
        <v>43951</v>
      </c>
      <c r="X137" s="493">
        <v>0.6</v>
      </c>
      <c r="Y137" s="493">
        <v>1</v>
      </c>
      <c r="Z137" s="493"/>
      <c r="AA137" s="493"/>
      <c r="AB137" s="95"/>
      <c r="AC137" s="165">
        <v>0.9</v>
      </c>
      <c r="AD137" s="64" t="s">
        <v>850</v>
      </c>
      <c r="AE137" s="162">
        <v>1</v>
      </c>
      <c r="AF137" s="63" t="s">
        <v>1436</v>
      </c>
      <c r="AG137" s="162">
        <v>1</v>
      </c>
      <c r="AH137" s="65" t="s">
        <v>1578</v>
      </c>
      <c r="AI137" s="166">
        <v>1</v>
      </c>
      <c r="AJ137" s="65" t="s">
        <v>1578</v>
      </c>
      <c r="AK137" s="381">
        <f>(U137*AI137)+(U138*AI138)+(U139*AI139)+(U140*AI140)+(AI141*U141)</f>
        <v>1</v>
      </c>
      <c r="AL137" s="408" t="s">
        <v>878</v>
      </c>
      <c r="AM137" s="408" t="s">
        <v>1437</v>
      </c>
      <c r="AN137" s="346" t="s">
        <v>1910</v>
      </c>
      <c r="AO137" s="346" t="s">
        <v>2168</v>
      </c>
      <c r="AP137" s="654" t="str">
        <f>IF(AK137&lt;1%,"Sin iniciar",IF(AK137=100%,"Terminado","En gestión"))</f>
        <v>Terminado</v>
      </c>
      <c r="AQ137" s="211"/>
    </row>
    <row r="138" spans="2:43" ht="195.95" customHeight="1" x14ac:dyDescent="0.3">
      <c r="B138" s="658"/>
      <c r="C138" s="409"/>
      <c r="D138" s="489"/>
      <c r="E138" s="489"/>
      <c r="F138" s="489"/>
      <c r="G138" s="490"/>
      <c r="H138" s="491"/>
      <c r="I138" s="494"/>
      <c r="J138" s="494"/>
      <c r="K138" s="494"/>
      <c r="L138" s="494"/>
      <c r="M138" s="489"/>
      <c r="N138" s="492"/>
      <c r="O138" s="89"/>
      <c r="P138" s="409"/>
      <c r="Q138" s="391"/>
      <c r="R138" s="385"/>
      <c r="S138" s="385"/>
      <c r="T138" s="75" t="s">
        <v>252</v>
      </c>
      <c r="U138" s="69">
        <v>0.3</v>
      </c>
      <c r="V138" s="70">
        <v>43863</v>
      </c>
      <c r="W138" s="70">
        <v>43951</v>
      </c>
      <c r="X138" s="493"/>
      <c r="Y138" s="493"/>
      <c r="Z138" s="493"/>
      <c r="AA138" s="493"/>
      <c r="AB138" s="95"/>
      <c r="AC138" s="165">
        <v>0.6</v>
      </c>
      <c r="AD138" s="64" t="s">
        <v>851</v>
      </c>
      <c r="AE138" s="162">
        <v>1</v>
      </c>
      <c r="AF138" s="63" t="s">
        <v>1438</v>
      </c>
      <c r="AG138" s="162">
        <v>1</v>
      </c>
      <c r="AH138" s="65" t="s">
        <v>1578</v>
      </c>
      <c r="AI138" s="166">
        <v>1</v>
      </c>
      <c r="AJ138" s="65" t="s">
        <v>1578</v>
      </c>
      <c r="AK138" s="381"/>
      <c r="AL138" s="408"/>
      <c r="AM138" s="408"/>
      <c r="AN138" s="346"/>
      <c r="AO138" s="346"/>
      <c r="AP138" s="653"/>
      <c r="AQ138" s="211"/>
    </row>
    <row r="139" spans="2:43" ht="195.95" customHeight="1" x14ac:dyDescent="0.3">
      <c r="B139" s="658"/>
      <c r="C139" s="409"/>
      <c r="D139" s="489"/>
      <c r="E139" s="489"/>
      <c r="F139" s="489"/>
      <c r="G139" s="490"/>
      <c r="H139" s="491"/>
      <c r="I139" s="494"/>
      <c r="J139" s="494"/>
      <c r="K139" s="494"/>
      <c r="L139" s="494"/>
      <c r="M139" s="489" t="s">
        <v>1602</v>
      </c>
      <c r="N139" s="492"/>
      <c r="O139" s="89"/>
      <c r="P139" s="409"/>
      <c r="Q139" s="391"/>
      <c r="R139" s="385"/>
      <c r="S139" s="385"/>
      <c r="T139" s="75" t="s">
        <v>253</v>
      </c>
      <c r="U139" s="69">
        <v>0.1</v>
      </c>
      <c r="V139" s="70">
        <v>43863</v>
      </c>
      <c r="W139" s="70">
        <v>43981</v>
      </c>
      <c r="X139" s="493"/>
      <c r="Y139" s="493"/>
      <c r="Z139" s="493"/>
      <c r="AA139" s="493"/>
      <c r="AB139" s="95"/>
      <c r="AC139" s="165">
        <v>0.7</v>
      </c>
      <c r="AD139" s="64" t="s">
        <v>852</v>
      </c>
      <c r="AE139" s="162">
        <v>1</v>
      </c>
      <c r="AF139" s="63" t="s">
        <v>1439</v>
      </c>
      <c r="AG139" s="162">
        <v>1</v>
      </c>
      <c r="AH139" s="65" t="s">
        <v>1578</v>
      </c>
      <c r="AI139" s="166">
        <v>1</v>
      </c>
      <c r="AJ139" s="65" t="s">
        <v>1578</v>
      </c>
      <c r="AK139" s="381"/>
      <c r="AL139" s="408"/>
      <c r="AM139" s="408"/>
      <c r="AN139" s="346"/>
      <c r="AO139" s="346"/>
      <c r="AP139" s="653"/>
      <c r="AQ139" s="211"/>
    </row>
    <row r="140" spans="2:43" ht="195.95" customHeight="1" x14ac:dyDescent="0.3">
      <c r="B140" s="658"/>
      <c r="C140" s="409"/>
      <c r="D140" s="489"/>
      <c r="E140" s="489"/>
      <c r="F140" s="489"/>
      <c r="G140" s="490"/>
      <c r="H140" s="491"/>
      <c r="I140" s="494"/>
      <c r="J140" s="494"/>
      <c r="K140" s="494"/>
      <c r="L140" s="494"/>
      <c r="M140" s="489"/>
      <c r="N140" s="492"/>
      <c r="O140" s="89"/>
      <c r="P140" s="409"/>
      <c r="Q140" s="391"/>
      <c r="R140" s="385"/>
      <c r="S140" s="385"/>
      <c r="T140" s="75" t="s">
        <v>254</v>
      </c>
      <c r="U140" s="69">
        <v>0.1</v>
      </c>
      <c r="V140" s="70">
        <v>43955</v>
      </c>
      <c r="W140" s="70">
        <v>44027</v>
      </c>
      <c r="X140" s="493"/>
      <c r="Y140" s="493"/>
      <c r="Z140" s="493"/>
      <c r="AA140" s="493"/>
      <c r="AB140" s="95"/>
      <c r="AC140" s="165">
        <v>0</v>
      </c>
      <c r="AD140" s="64" t="s">
        <v>852</v>
      </c>
      <c r="AE140" s="162">
        <v>0.5</v>
      </c>
      <c r="AF140" s="63" t="s">
        <v>1440</v>
      </c>
      <c r="AG140" s="166">
        <v>1</v>
      </c>
      <c r="AH140" s="65" t="s">
        <v>1887</v>
      </c>
      <c r="AI140" s="166">
        <v>1</v>
      </c>
      <c r="AJ140" s="65" t="s">
        <v>1578</v>
      </c>
      <c r="AK140" s="381"/>
      <c r="AL140" s="408"/>
      <c r="AM140" s="408"/>
      <c r="AN140" s="346"/>
      <c r="AO140" s="346"/>
      <c r="AP140" s="653"/>
      <c r="AQ140" s="211"/>
    </row>
    <row r="141" spans="2:43" ht="195.95" customHeight="1" x14ac:dyDescent="0.3">
      <c r="B141" s="658"/>
      <c r="C141" s="409"/>
      <c r="D141" s="489"/>
      <c r="E141" s="489"/>
      <c r="F141" s="489"/>
      <c r="G141" s="490"/>
      <c r="H141" s="491"/>
      <c r="I141" s="494"/>
      <c r="J141" s="494"/>
      <c r="K141" s="494"/>
      <c r="L141" s="494"/>
      <c r="M141" s="489"/>
      <c r="N141" s="492"/>
      <c r="O141" s="89"/>
      <c r="P141" s="409"/>
      <c r="Q141" s="391"/>
      <c r="R141" s="385"/>
      <c r="S141" s="385"/>
      <c r="T141" s="75" t="s">
        <v>255</v>
      </c>
      <c r="U141" s="69">
        <v>0.2</v>
      </c>
      <c r="V141" s="70">
        <v>44027</v>
      </c>
      <c r="W141" s="70">
        <v>44058</v>
      </c>
      <c r="X141" s="493"/>
      <c r="Y141" s="493"/>
      <c r="Z141" s="493"/>
      <c r="AA141" s="493"/>
      <c r="AB141" s="95"/>
      <c r="AC141" s="165">
        <v>0</v>
      </c>
      <c r="AD141" s="99" t="s">
        <v>743</v>
      </c>
      <c r="AE141" s="162">
        <v>0</v>
      </c>
      <c r="AF141" s="63" t="s">
        <v>1441</v>
      </c>
      <c r="AG141" s="166">
        <v>0.9</v>
      </c>
      <c r="AH141" s="65" t="s">
        <v>1888</v>
      </c>
      <c r="AI141" s="166">
        <v>1</v>
      </c>
      <c r="AJ141" s="65" t="s">
        <v>2146</v>
      </c>
      <c r="AK141" s="381"/>
      <c r="AL141" s="408"/>
      <c r="AM141" s="408"/>
      <c r="AN141" s="346"/>
      <c r="AO141" s="346"/>
      <c r="AP141" s="586"/>
      <c r="AQ141" s="211"/>
    </row>
    <row r="142" spans="2:43" ht="195.95" customHeight="1" x14ac:dyDescent="0.3">
      <c r="B142" s="658"/>
      <c r="C142" s="461" t="s">
        <v>236</v>
      </c>
      <c r="D142" s="486" t="s">
        <v>723</v>
      </c>
      <c r="E142" s="486" t="s">
        <v>157</v>
      </c>
      <c r="F142" s="486" t="s">
        <v>29</v>
      </c>
      <c r="G142" s="488"/>
      <c r="H142" s="482" t="s">
        <v>256</v>
      </c>
      <c r="I142" s="484" t="s">
        <v>139</v>
      </c>
      <c r="J142" s="484" t="s">
        <v>139</v>
      </c>
      <c r="K142" s="484" t="s">
        <v>139</v>
      </c>
      <c r="L142" s="484" t="s">
        <v>139</v>
      </c>
      <c r="M142" s="486" t="s">
        <v>1602</v>
      </c>
      <c r="N142" s="478" t="s">
        <v>220</v>
      </c>
      <c r="O142" s="89"/>
      <c r="P142" s="352" t="s">
        <v>257</v>
      </c>
      <c r="Q142" s="355" t="s">
        <v>96</v>
      </c>
      <c r="R142" s="495">
        <v>43832</v>
      </c>
      <c r="S142" s="495">
        <v>44180</v>
      </c>
      <c r="T142" s="73" t="s">
        <v>258</v>
      </c>
      <c r="U142" s="71">
        <v>0.2</v>
      </c>
      <c r="V142" s="72">
        <v>43832</v>
      </c>
      <c r="W142" s="72">
        <v>43889</v>
      </c>
      <c r="X142" s="357">
        <v>0.2</v>
      </c>
      <c r="Y142" s="372">
        <v>0.4</v>
      </c>
      <c r="Z142" s="372">
        <v>0.8</v>
      </c>
      <c r="AA142" s="357">
        <v>1</v>
      </c>
      <c r="AB142" s="39"/>
      <c r="AC142" s="162">
        <v>1</v>
      </c>
      <c r="AD142" s="33" t="s">
        <v>853</v>
      </c>
      <c r="AE142" s="162">
        <v>1</v>
      </c>
      <c r="AF142" s="33" t="s">
        <v>2385</v>
      </c>
      <c r="AG142" s="162">
        <v>1</v>
      </c>
      <c r="AH142" s="34" t="s">
        <v>1578</v>
      </c>
      <c r="AI142" s="166">
        <v>1</v>
      </c>
      <c r="AJ142" s="34" t="s">
        <v>1578</v>
      </c>
      <c r="AK142" s="381">
        <f>(U142*AI142)+(U143*AI143)+(U144*AI144)</f>
        <v>1</v>
      </c>
      <c r="AL142" s="345" t="s">
        <v>879</v>
      </c>
      <c r="AM142" s="345" t="s">
        <v>1442</v>
      </c>
      <c r="AN142" s="345" t="s">
        <v>1911</v>
      </c>
      <c r="AO142" s="345" t="s">
        <v>2169</v>
      </c>
      <c r="AP142" s="654" t="str">
        <f>IF(AK142&lt;1%,"Sin iniciar",IF(AK142=100%,"Terminado","En gestión"))</f>
        <v>Terminado</v>
      </c>
      <c r="AQ142" s="211"/>
    </row>
    <row r="143" spans="2:43" ht="195.95" customHeight="1" x14ac:dyDescent="0.3">
      <c r="B143" s="658"/>
      <c r="C143" s="461"/>
      <c r="D143" s="486"/>
      <c r="E143" s="486"/>
      <c r="F143" s="486"/>
      <c r="G143" s="488"/>
      <c r="H143" s="482"/>
      <c r="I143" s="484"/>
      <c r="J143" s="484"/>
      <c r="K143" s="484"/>
      <c r="L143" s="484"/>
      <c r="M143" s="486"/>
      <c r="N143" s="478"/>
      <c r="O143" s="89"/>
      <c r="P143" s="352"/>
      <c r="Q143" s="355"/>
      <c r="R143" s="495"/>
      <c r="S143" s="495"/>
      <c r="T143" s="73" t="s">
        <v>259</v>
      </c>
      <c r="U143" s="71">
        <v>0.5</v>
      </c>
      <c r="V143" s="72">
        <v>43923</v>
      </c>
      <c r="W143" s="72">
        <v>44043</v>
      </c>
      <c r="X143" s="357"/>
      <c r="Y143" s="372"/>
      <c r="Z143" s="372"/>
      <c r="AA143" s="357"/>
      <c r="AB143" s="39"/>
      <c r="AC143" s="166">
        <v>0</v>
      </c>
      <c r="AD143" s="34" t="s">
        <v>743</v>
      </c>
      <c r="AE143" s="162">
        <v>0.5</v>
      </c>
      <c r="AF143" s="33" t="s">
        <v>1443</v>
      </c>
      <c r="AG143" s="166">
        <v>0.9</v>
      </c>
      <c r="AH143" s="34" t="s">
        <v>1889</v>
      </c>
      <c r="AI143" s="166">
        <v>1</v>
      </c>
      <c r="AJ143" s="34" t="s">
        <v>2147</v>
      </c>
      <c r="AK143" s="381"/>
      <c r="AL143" s="345" t="s">
        <v>806</v>
      </c>
      <c r="AM143" s="345"/>
      <c r="AN143" s="345"/>
      <c r="AO143" s="345"/>
      <c r="AP143" s="653"/>
      <c r="AQ143" s="211"/>
    </row>
    <row r="144" spans="2:43" ht="195.95" customHeight="1" x14ac:dyDescent="0.3">
      <c r="B144" s="658"/>
      <c r="C144" s="461"/>
      <c r="D144" s="486"/>
      <c r="E144" s="486"/>
      <c r="F144" s="486"/>
      <c r="G144" s="488"/>
      <c r="H144" s="482"/>
      <c r="I144" s="484"/>
      <c r="J144" s="484"/>
      <c r="K144" s="484"/>
      <c r="L144" s="484"/>
      <c r="M144" s="486"/>
      <c r="N144" s="478"/>
      <c r="O144" s="89"/>
      <c r="P144" s="352"/>
      <c r="Q144" s="355"/>
      <c r="R144" s="495"/>
      <c r="S144" s="495"/>
      <c r="T144" s="73" t="s">
        <v>260</v>
      </c>
      <c r="U144" s="71">
        <v>0.3</v>
      </c>
      <c r="V144" s="72">
        <v>44046</v>
      </c>
      <c r="W144" s="72">
        <v>44180</v>
      </c>
      <c r="X144" s="357"/>
      <c r="Y144" s="372"/>
      <c r="Z144" s="372"/>
      <c r="AA144" s="357"/>
      <c r="AB144" s="39"/>
      <c r="AC144" s="162">
        <v>0</v>
      </c>
      <c r="AD144" s="49" t="s">
        <v>743</v>
      </c>
      <c r="AE144" s="162">
        <v>0</v>
      </c>
      <c r="AF144" s="33" t="s">
        <v>1441</v>
      </c>
      <c r="AG144" s="166">
        <v>0</v>
      </c>
      <c r="AH144" s="100" t="s">
        <v>1441</v>
      </c>
      <c r="AI144" s="166">
        <v>1</v>
      </c>
      <c r="AJ144" s="34" t="s">
        <v>2148</v>
      </c>
      <c r="AK144" s="381"/>
      <c r="AL144" s="345" t="s">
        <v>806</v>
      </c>
      <c r="AM144" s="345"/>
      <c r="AN144" s="345"/>
      <c r="AO144" s="345"/>
      <c r="AP144" s="586"/>
      <c r="AQ144" s="211"/>
    </row>
    <row r="145" spans="2:43" ht="195.95" customHeight="1" x14ac:dyDescent="0.3">
      <c r="B145" s="658"/>
      <c r="C145" s="409" t="s">
        <v>236</v>
      </c>
      <c r="D145" s="489" t="s">
        <v>720</v>
      </c>
      <c r="E145" s="489" t="s">
        <v>244</v>
      </c>
      <c r="F145" s="489" t="s">
        <v>29</v>
      </c>
      <c r="G145" s="490"/>
      <c r="H145" s="491" t="s">
        <v>261</v>
      </c>
      <c r="I145" s="494" t="s">
        <v>139</v>
      </c>
      <c r="J145" s="494" t="s">
        <v>139</v>
      </c>
      <c r="K145" s="494" t="s">
        <v>139</v>
      </c>
      <c r="L145" s="494" t="s">
        <v>139</v>
      </c>
      <c r="M145" s="489"/>
      <c r="N145" s="492"/>
      <c r="O145" s="89"/>
      <c r="P145" s="395" t="s">
        <v>262</v>
      </c>
      <c r="Q145" s="391" t="s">
        <v>96</v>
      </c>
      <c r="R145" s="496">
        <v>43864</v>
      </c>
      <c r="S145" s="496">
        <v>44165</v>
      </c>
      <c r="T145" s="75" t="s">
        <v>263</v>
      </c>
      <c r="U145" s="69">
        <v>0.3</v>
      </c>
      <c r="V145" s="70">
        <v>43864</v>
      </c>
      <c r="W145" s="70">
        <v>44001</v>
      </c>
      <c r="X145" s="387">
        <v>0.3</v>
      </c>
      <c r="Y145" s="389">
        <v>0.6</v>
      </c>
      <c r="Z145" s="389">
        <v>0.8</v>
      </c>
      <c r="AA145" s="387">
        <v>1</v>
      </c>
      <c r="AB145" s="39"/>
      <c r="AC145" s="166">
        <v>0.5</v>
      </c>
      <c r="AD145" s="65" t="s">
        <v>854</v>
      </c>
      <c r="AE145" s="162">
        <v>1</v>
      </c>
      <c r="AF145" s="63" t="s">
        <v>1444</v>
      </c>
      <c r="AG145" s="162">
        <v>1</v>
      </c>
      <c r="AH145" s="65" t="s">
        <v>1578</v>
      </c>
      <c r="AI145" s="166">
        <v>1</v>
      </c>
      <c r="AJ145" s="65" t="s">
        <v>1578</v>
      </c>
      <c r="AK145" s="381">
        <f>(U145*AI145)+(U146*AI146)+(U147*AI147)</f>
        <v>1</v>
      </c>
      <c r="AL145" s="346" t="s">
        <v>880</v>
      </c>
      <c r="AM145" s="346" t="s">
        <v>1445</v>
      </c>
      <c r="AN145" s="346" t="s">
        <v>1912</v>
      </c>
      <c r="AO145" s="346" t="s">
        <v>1574</v>
      </c>
      <c r="AP145" s="654" t="str">
        <f>IF(AK145&lt;1%,"Sin iniciar",IF(AK145=100%,"Terminado","En gestión"))</f>
        <v>Terminado</v>
      </c>
      <c r="AQ145" s="211"/>
    </row>
    <row r="146" spans="2:43" ht="195.95" customHeight="1" x14ac:dyDescent="0.3">
      <c r="B146" s="658"/>
      <c r="C146" s="409"/>
      <c r="D146" s="489"/>
      <c r="E146" s="489"/>
      <c r="F146" s="489"/>
      <c r="G146" s="490"/>
      <c r="H146" s="491"/>
      <c r="I146" s="494"/>
      <c r="J146" s="494"/>
      <c r="K146" s="494"/>
      <c r="L146" s="494"/>
      <c r="M146" s="489"/>
      <c r="N146" s="492"/>
      <c r="O146" s="89"/>
      <c r="P146" s="395"/>
      <c r="Q146" s="391"/>
      <c r="R146" s="496"/>
      <c r="S146" s="496"/>
      <c r="T146" s="75" t="s">
        <v>264</v>
      </c>
      <c r="U146" s="69">
        <v>0.3</v>
      </c>
      <c r="V146" s="70">
        <v>43983</v>
      </c>
      <c r="W146" s="70">
        <v>44042</v>
      </c>
      <c r="X146" s="387"/>
      <c r="Y146" s="389"/>
      <c r="Z146" s="389"/>
      <c r="AA146" s="387"/>
      <c r="AB146" s="39"/>
      <c r="AC146" s="166">
        <v>0.5</v>
      </c>
      <c r="AD146" s="65" t="s">
        <v>855</v>
      </c>
      <c r="AE146" s="162">
        <v>0.5</v>
      </c>
      <c r="AF146" s="63" t="s">
        <v>855</v>
      </c>
      <c r="AG146" s="166">
        <v>1</v>
      </c>
      <c r="AH146" s="65" t="s">
        <v>1890</v>
      </c>
      <c r="AI146" s="166">
        <v>1</v>
      </c>
      <c r="AJ146" s="65" t="s">
        <v>1578</v>
      </c>
      <c r="AK146" s="381"/>
      <c r="AL146" s="346" t="s">
        <v>806</v>
      </c>
      <c r="AM146" s="346"/>
      <c r="AN146" s="346"/>
      <c r="AO146" s="346"/>
      <c r="AP146" s="653"/>
      <c r="AQ146" s="211"/>
    </row>
    <row r="147" spans="2:43" ht="195.95" customHeight="1" x14ac:dyDescent="0.3">
      <c r="B147" s="658"/>
      <c r="C147" s="409"/>
      <c r="D147" s="489"/>
      <c r="E147" s="489"/>
      <c r="F147" s="489"/>
      <c r="G147" s="490"/>
      <c r="H147" s="491"/>
      <c r="I147" s="494"/>
      <c r="J147" s="494"/>
      <c r="K147" s="494"/>
      <c r="L147" s="494"/>
      <c r="M147" s="489"/>
      <c r="N147" s="492"/>
      <c r="O147" s="89"/>
      <c r="P147" s="395"/>
      <c r="Q147" s="391"/>
      <c r="R147" s="496"/>
      <c r="S147" s="496"/>
      <c r="T147" s="75" t="s">
        <v>265</v>
      </c>
      <c r="U147" s="69">
        <v>0.4</v>
      </c>
      <c r="V147" s="70">
        <v>44044</v>
      </c>
      <c r="W147" s="70">
        <v>44165</v>
      </c>
      <c r="X147" s="387"/>
      <c r="Y147" s="389"/>
      <c r="Z147" s="389"/>
      <c r="AA147" s="387"/>
      <c r="AB147" s="39"/>
      <c r="AC147" s="162">
        <v>0</v>
      </c>
      <c r="AD147" s="63" t="s">
        <v>743</v>
      </c>
      <c r="AE147" s="162">
        <v>0.4</v>
      </c>
      <c r="AF147" s="63" t="s">
        <v>1446</v>
      </c>
      <c r="AG147" s="166">
        <v>1</v>
      </c>
      <c r="AH147" s="65" t="s">
        <v>1891</v>
      </c>
      <c r="AI147" s="166">
        <v>1</v>
      </c>
      <c r="AJ147" s="65" t="s">
        <v>1578</v>
      </c>
      <c r="AK147" s="381"/>
      <c r="AL147" s="346" t="s">
        <v>806</v>
      </c>
      <c r="AM147" s="346"/>
      <c r="AN147" s="346"/>
      <c r="AO147" s="346"/>
      <c r="AP147" s="586"/>
      <c r="AQ147" s="211"/>
    </row>
    <row r="148" spans="2:43" ht="195.95" customHeight="1" x14ac:dyDescent="0.3">
      <c r="B148" s="658"/>
      <c r="C148" s="461" t="s">
        <v>236</v>
      </c>
      <c r="D148" s="486" t="s">
        <v>723</v>
      </c>
      <c r="E148" s="486" t="s">
        <v>157</v>
      </c>
      <c r="F148" s="486" t="s">
        <v>29</v>
      </c>
      <c r="G148" s="488"/>
      <c r="H148" s="482" t="s">
        <v>266</v>
      </c>
      <c r="I148" s="484" t="s">
        <v>139</v>
      </c>
      <c r="J148" s="484" t="s">
        <v>139</v>
      </c>
      <c r="K148" s="484" t="s">
        <v>139</v>
      </c>
      <c r="L148" s="486" t="s">
        <v>208</v>
      </c>
      <c r="M148" s="486" t="s">
        <v>1602</v>
      </c>
      <c r="N148" s="478" t="s">
        <v>220</v>
      </c>
      <c r="O148" s="89"/>
      <c r="P148" s="352" t="s">
        <v>267</v>
      </c>
      <c r="Q148" s="355" t="s">
        <v>96</v>
      </c>
      <c r="R148" s="495">
        <v>43864</v>
      </c>
      <c r="S148" s="495">
        <f>MAX(W148:W150)</f>
        <v>44196</v>
      </c>
      <c r="T148" s="73" t="s">
        <v>268</v>
      </c>
      <c r="U148" s="71">
        <v>0.2</v>
      </c>
      <c r="V148" s="72">
        <v>43864</v>
      </c>
      <c r="W148" s="72">
        <v>43921</v>
      </c>
      <c r="X148" s="357">
        <v>0.3</v>
      </c>
      <c r="Y148" s="372">
        <v>0.6</v>
      </c>
      <c r="Z148" s="372">
        <v>0.8</v>
      </c>
      <c r="AA148" s="357">
        <v>1</v>
      </c>
      <c r="AB148" s="39"/>
      <c r="AC148" s="162">
        <v>1</v>
      </c>
      <c r="AD148" s="33" t="s">
        <v>856</v>
      </c>
      <c r="AE148" s="162">
        <v>1</v>
      </c>
      <c r="AF148" s="33" t="s">
        <v>2385</v>
      </c>
      <c r="AG148" s="162">
        <v>1</v>
      </c>
      <c r="AH148" s="34" t="s">
        <v>1578</v>
      </c>
      <c r="AI148" s="166">
        <v>1</v>
      </c>
      <c r="AJ148" s="34" t="s">
        <v>1578</v>
      </c>
      <c r="AK148" s="381">
        <f>(U148*AI148)+(U149*AI149)+(U150*AI150)</f>
        <v>1</v>
      </c>
      <c r="AL148" s="345" t="s">
        <v>881</v>
      </c>
      <c r="AM148" s="345" t="s">
        <v>1447</v>
      </c>
      <c r="AN148" s="345" t="s">
        <v>1913</v>
      </c>
      <c r="AO148" s="345" t="s">
        <v>2170</v>
      </c>
      <c r="AP148" s="654" t="str">
        <f>IF(AK148&lt;1%,"Sin iniciar",IF(AK148=100%,"Terminado","En gestión"))</f>
        <v>Terminado</v>
      </c>
      <c r="AQ148" s="211"/>
    </row>
    <row r="149" spans="2:43" ht="195.95" customHeight="1" x14ac:dyDescent="0.3">
      <c r="B149" s="658"/>
      <c r="C149" s="461"/>
      <c r="D149" s="486"/>
      <c r="E149" s="486"/>
      <c r="F149" s="486"/>
      <c r="G149" s="488"/>
      <c r="H149" s="482"/>
      <c r="I149" s="484"/>
      <c r="J149" s="484"/>
      <c r="K149" s="484"/>
      <c r="L149" s="486"/>
      <c r="M149" s="486"/>
      <c r="N149" s="478"/>
      <c r="O149" s="89"/>
      <c r="P149" s="352"/>
      <c r="Q149" s="355"/>
      <c r="R149" s="495"/>
      <c r="S149" s="495"/>
      <c r="T149" s="73" t="s">
        <v>269</v>
      </c>
      <c r="U149" s="71">
        <v>0.4</v>
      </c>
      <c r="V149" s="72">
        <v>43864</v>
      </c>
      <c r="W149" s="72">
        <v>44196</v>
      </c>
      <c r="X149" s="357"/>
      <c r="Y149" s="372"/>
      <c r="Z149" s="372"/>
      <c r="AA149" s="357"/>
      <c r="AB149" s="39"/>
      <c r="AC149" s="162">
        <v>0.3</v>
      </c>
      <c r="AD149" s="34" t="s">
        <v>857</v>
      </c>
      <c r="AE149" s="162">
        <v>0.4</v>
      </c>
      <c r="AF149" s="33" t="s">
        <v>1448</v>
      </c>
      <c r="AG149" s="166">
        <v>0.7</v>
      </c>
      <c r="AH149" s="34" t="s">
        <v>1892</v>
      </c>
      <c r="AI149" s="166">
        <v>1</v>
      </c>
      <c r="AJ149" s="34" t="s">
        <v>2149</v>
      </c>
      <c r="AK149" s="381"/>
      <c r="AL149" s="345" t="s">
        <v>806</v>
      </c>
      <c r="AM149" s="345"/>
      <c r="AN149" s="345"/>
      <c r="AO149" s="345"/>
      <c r="AP149" s="653"/>
      <c r="AQ149" s="211"/>
    </row>
    <row r="150" spans="2:43" ht="195.95" customHeight="1" x14ac:dyDescent="0.3">
      <c r="B150" s="658"/>
      <c r="C150" s="461"/>
      <c r="D150" s="486"/>
      <c r="E150" s="486"/>
      <c r="F150" s="486"/>
      <c r="G150" s="488"/>
      <c r="H150" s="482"/>
      <c r="I150" s="484"/>
      <c r="J150" s="484"/>
      <c r="K150" s="484"/>
      <c r="L150" s="486"/>
      <c r="M150" s="486"/>
      <c r="N150" s="478"/>
      <c r="O150" s="89"/>
      <c r="P150" s="352"/>
      <c r="Q150" s="355"/>
      <c r="R150" s="495"/>
      <c r="S150" s="495"/>
      <c r="T150" s="73" t="s">
        <v>270</v>
      </c>
      <c r="U150" s="71">
        <v>0.4</v>
      </c>
      <c r="V150" s="72">
        <v>43952</v>
      </c>
      <c r="W150" s="72">
        <v>44180</v>
      </c>
      <c r="X150" s="357"/>
      <c r="Y150" s="372"/>
      <c r="Z150" s="372"/>
      <c r="AA150" s="357"/>
      <c r="AB150" s="39"/>
      <c r="AC150" s="162">
        <v>0</v>
      </c>
      <c r="AD150" s="49" t="s">
        <v>743</v>
      </c>
      <c r="AE150" s="162">
        <v>0.5</v>
      </c>
      <c r="AF150" s="33" t="s">
        <v>1449</v>
      </c>
      <c r="AG150" s="166">
        <v>0.8</v>
      </c>
      <c r="AH150" s="34" t="s">
        <v>1893</v>
      </c>
      <c r="AI150" s="166">
        <v>1</v>
      </c>
      <c r="AJ150" s="34" t="s">
        <v>2150</v>
      </c>
      <c r="AK150" s="381"/>
      <c r="AL150" s="345" t="s">
        <v>806</v>
      </c>
      <c r="AM150" s="345"/>
      <c r="AN150" s="345"/>
      <c r="AO150" s="345"/>
      <c r="AP150" s="586"/>
      <c r="AQ150" s="211"/>
    </row>
    <row r="151" spans="2:43" ht="195.95" customHeight="1" x14ac:dyDescent="0.3">
      <c r="B151" s="658"/>
      <c r="C151" s="409" t="s">
        <v>236</v>
      </c>
      <c r="D151" s="489" t="s">
        <v>720</v>
      </c>
      <c r="E151" s="489" t="s">
        <v>244</v>
      </c>
      <c r="F151" s="489" t="s">
        <v>29</v>
      </c>
      <c r="G151" s="490" t="s">
        <v>31</v>
      </c>
      <c r="H151" s="491" t="s">
        <v>271</v>
      </c>
      <c r="I151" s="494" t="s">
        <v>139</v>
      </c>
      <c r="J151" s="494" t="s">
        <v>139</v>
      </c>
      <c r="K151" s="494" t="s">
        <v>139</v>
      </c>
      <c r="L151" s="494" t="s">
        <v>139</v>
      </c>
      <c r="M151" s="494"/>
      <c r="N151" s="497"/>
      <c r="O151" s="101"/>
      <c r="P151" s="395" t="s">
        <v>272</v>
      </c>
      <c r="Q151" s="385" t="s">
        <v>33</v>
      </c>
      <c r="R151" s="385">
        <v>43864</v>
      </c>
      <c r="S151" s="385">
        <v>44180</v>
      </c>
      <c r="T151" s="75" t="s">
        <v>273</v>
      </c>
      <c r="U151" s="69">
        <v>0.2</v>
      </c>
      <c r="V151" s="70">
        <v>43864</v>
      </c>
      <c r="W151" s="70">
        <v>44008</v>
      </c>
      <c r="X151" s="387">
        <v>0.27</v>
      </c>
      <c r="Y151" s="389">
        <v>0.55000000000000004</v>
      </c>
      <c r="Z151" s="389">
        <v>0.8</v>
      </c>
      <c r="AA151" s="387">
        <v>1</v>
      </c>
      <c r="AB151" s="39"/>
      <c r="AC151" s="166">
        <v>0.8</v>
      </c>
      <c r="AD151" s="65" t="s">
        <v>858</v>
      </c>
      <c r="AE151" s="162">
        <v>1</v>
      </c>
      <c r="AF151" s="63" t="s">
        <v>1450</v>
      </c>
      <c r="AG151" s="162">
        <v>1</v>
      </c>
      <c r="AH151" s="65" t="s">
        <v>1578</v>
      </c>
      <c r="AI151" s="166">
        <v>1</v>
      </c>
      <c r="AJ151" s="65" t="s">
        <v>1578</v>
      </c>
      <c r="AK151" s="381">
        <f>(U151*AI151)+(U152*AI152)+(U153*AI153)+(U154*AI154)+(AI155*U155)</f>
        <v>1</v>
      </c>
      <c r="AL151" s="346" t="s">
        <v>882</v>
      </c>
      <c r="AM151" s="346" t="s">
        <v>1451</v>
      </c>
      <c r="AN151" s="346" t="s">
        <v>1914</v>
      </c>
      <c r="AO151" s="346" t="s">
        <v>2171</v>
      </c>
      <c r="AP151" s="654" t="str">
        <f>IF(AK151&lt;1%,"Sin iniciar",IF(AK151=100%,"Terminado","En gestión"))</f>
        <v>Terminado</v>
      </c>
      <c r="AQ151" s="211"/>
    </row>
    <row r="152" spans="2:43" ht="195.95" customHeight="1" x14ac:dyDescent="0.3">
      <c r="B152" s="658"/>
      <c r="C152" s="409"/>
      <c r="D152" s="489"/>
      <c r="E152" s="489"/>
      <c r="F152" s="489"/>
      <c r="G152" s="490"/>
      <c r="H152" s="491"/>
      <c r="I152" s="494"/>
      <c r="J152" s="494"/>
      <c r="K152" s="494"/>
      <c r="L152" s="494"/>
      <c r="M152" s="494"/>
      <c r="N152" s="497"/>
      <c r="O152" s="101"/>
      <c r="P152" s="395"/>
      <c r="Q152" s="385"/>
      <c r="R152" s="385"/>
      <c r="S152" s="385"/>
      <c r="T152" s="75" t="s">
        <v>274</v>
      </c>
      <c r="U152" s="69">
        <v>0.2</v>
      </c>
      <c r="V152" s="70">
        <v>43864</v>
      </c>
      <c r="W152" s="70">
        <v>44180</v>
      </c>
      <c r="X152" s="387"/>
      <c r="Y152" s="389"/>
      <c r="Z152" s="389"/>
      <c r="AA152" s="387"/>
      <c r="AB152" s="39"/>
      <c r="AC152" s="166">
        <v>0.25</v>
      </c>
      <c r="AD152" s="65" t="s">
        <v>2366</v>
      </c>
      <c r="AE152" s="162">
        <v>0.5</v>
      </c>
      <c r="AF152" s="63" t="s">
        <v>1452</v>
      </c>
      <c r="AG152" s="166">
        <v>0.75</v>
      </c>
      <c r="AH152" s="63" t="s">
        <v>1894</v>
      </c>
      <c r="AI152" s="166">
        <v>1</v>
      </c>
      <c r="AJ152" s="63" t="s">
        <v>1894</v>
      </c>
      <c r="AK152" s="381"/>
      <c r="AL152" s="346"/>
      <c r="AM152" s="346"/>
      <c r="AN152" s="346"/>
      <c r="AO152" s="346"/>
      <c r="AP152" s="653"/>
      <c r="AQ152" s="211"/>
    </row>
    <row r="153" spans="2:43" ht="195.95" customHeight="1" x14ac:dyDescent="0.3">
      <c r="B153" s="658"/>
      <c r="C153" s="409"/>
      <c r="D153" s="489"/>
      <c r="E153" s="489"/>
      <c r="F153" s="489"/>
      <c r="G153" s="490"/>
      <c r="H153" s="491"/>
      <c r="I153" s="494"/>
      <c r="J153" s="494"/>
      <c r="K153" s="494"/>
      <c r="L153" s="494"/>
      <c r="M153" s="494"/>
      <c r="N153" s="497"/>
      <c r="O153" s="101"/>
      <c r="P153" s="395"/>
      <c r="Q153" s="385"/>
      <c r="R153" s="385"/>
      <c r="S153" s="385"/>
      <c r="T153" s="68" t="s">
        <v>275</v>
      </c>
      <c r="U153" s="69">
        <v>0.2</v>
      </c>
      <c r="V153" s="70">
        <v>44020</v>
      </c>
      <c r="W153" s="70">
        <v>44134</v>
      </c>
      <c r="X153" s="387"/>
      <c r="Y153" s="389"/>
      <c r="Z153" s="389"/>
      <c r="AA153" s="387"/>
      <c r="AB153" s="39"/>
      <c r="AC153" s="166">
        <v>0.15</v>
      </c>
      <c r="AD153" s="65" t="s">
        <v>859</v>
      </c>
      <c r="AE153" s="162">
        <v>0.15</v>
      </c>
      <c r="AF153" s="63" t="s">
        <v>1441</v>
      </c>
      <c r="AG153" s="166">
        <v>0.9</v>
      </c>
      <c r="AH153" s="65" t="s">
        <v>1895</v>
      </c>
      <c r="AI153" s="166">
        <v>1</v>
      </c>
      <c r="AJ153" s="65" t="s">
        <v>2151</v>
      </c>
      <c r="AK153" s="381"/>
      <c r="AL153" s="346"/>
      <c r="AM153" s="346"/>
      <c r="AN153" s="346"/>
      <c r="AO153" s="346"/>
      <c r="AP153" s="653"/>
      <c r="AQ153" s="211"/>
    </row>
    <row r="154" spans="2:43" ht="195.95" customHeight="1" x14ac:dyDescent="0.3">
      <c r="B154" s="658"/>
      <c r="C154" s="409"/>
      <c r="D154" s="489"/>
      <c r="E154" s="489"/>
      <c r="F154" s="489"/>
      <c r="G154" s="490"/>
      <c r="H154" s="491"/>
      <c r="I154" s="494"/>
      <c r="J154" s="494"/>
      <c r="K154" s="494"/>
      <c r="L154" s="494"/>
      <c r="M154" s="494"/>
      <c r="N154" s="497"/>
      <c r="O154" s="101"/>
      <c r="P154" s="395"/>
      <c r="Q154" s="385"/>
      <c r="R154" s="385"/>
      <c r="S154" s="385"/>
      <c r="T154" s="68" t="s">
        <v>276</v>
      </c>
      <c r="U154" s="69">
        <v>0.2</v>
      </c>
      <c r="V154" s="70">
        <v>44119</v>
      </c>
      <c r="W154" s="70">
        <v>44180</v>
      </c>
      <c r="X154" s="387"/>
      <c r="Y154" s="389"/>
      <c r="Z154" s="389"/>
      <c r="AA154" s="387"/>
      <c r="AB154" s="39"/>
      <c r="AC154" s="166">
        <v>0</v>
      </c>
      <c r="AD154" s="65" t="s">
        <v>743</v>
      </c>
      <c r="AE154" s="162">
        <v>0</v>
      </c>
      <c r="AF154" s="63" t="s">
        <v>1441</v>
      </c>
      <c r="AG154" s="166">
        <v>0</v>
      </c>
      <c r="AH154" s="65" t="s">
        <v>1896</v>
      </c>
      <c r="AI154" s="166">
        <v>1</v>
      </c>
      <c r="AJ154" s="65" t="s">
        <v>2152</v>
      </c>
      <c r="AK154" s="381"/>
      <c r="AL154" s="346"/>
      <c r="AM154" s="346"/>
      <c r="AN154" s="346"/>
      <c r="AO154" s="346"/>
      <c r="AP154" s="653"/>
      <c r="AQ154" s="211"/>
    </row>
    <row r="155" spans="2:43" ht="195.95" customHeight="1" x14ac:dyDescent="0.3">
      <c r="B155" s="658"/>
      <c r="C155" s="409"/>
      <c r="D155" s="489"/>
      <c r="E155" s="489"/>
      <c r="F155" s="489"/>
      <c r="G155" s="490"/>
      <c r="H155" s="491"/>
      <c r="I155" s="494"/>
      <c r="J155" s="494"/>
      <c r="K155" s="494"/>
      <c r="L155" s="494"/>
      <c r="M155" s="494"/>
      <c r="N155" s="497"/>
      <c r="O155" s="101"/>
      <c r="P155" s="395"/>
      <c r="Q155" s="385"/>
      <c r="R155" s="385"/>
      <c r="S155" s="385"/>
      <c r="T155" s="68" t="s">
        <v>277</v>
      </c>
      <c r="U155" s="69">
        <v>0.2</v>
      </c>
      <c r="V155" s="70">
        <v>43864</v>
      </c>
      <c r="W155" s="70">
        <v>44165</v>
      </c>
      <c r="X155" s="387"/>
      <c r="Y155" s="389"/>
      <c r="Z155" s="389"/>
      <c r="AA155" s="387"/>
      <c r="AB155" s="39"/>
      <c r="AC155" s="166">
        <v>0.15</v>
      </c>
      <c r="AD155" s="63" t="s">
        <v>860</v>
      </c>
      <c r="AE155" s="162">
        <v>0.2</v>
      </c>
      <c r="AF155" s="63" t="s">
        <v>1453</v>
      </c>
      <c r="AG155" s="166">
        <v>0.25</v>
      </c>
      <c r="AH155" s="65" t="s">
        <v>1896</v>
      </c>
      <c r="AI155" s="166">
        <v>1</v>
      </c>
      <c r="AJ155" s="65" t="s">
        <v>2153</v>
      </c>
      <c r="AK155" s="381"/>
      <c r="AL155" s="346"/>
      <c r="AM155" s="346"/>
      <c r="AN155" s="346"/>
      <c r="AO155" s="346"/>
      <c r="AP155" s="586"/>
      <c r="AQ155" s="211"/>
    </row>
    <row r="156" spans="2:43" ht="195.95" customHeight="1" x14ac:dyDescent="0.3">
      <c r="B156" s="658"/>
      <c r="C156" s="461" t="s">
        <v>236</v>
      </c>
      <c r="D156" s="486" t="s">
        <v>721</v>
      </c>
      <c r="E156" s="486" t="s">
        <v>201</v>
      </c>
      <c r="F156" s="486" t="s">
        <v>82</v>
      </c>
      <c r="G156" s="488">
        <v>1</v>
      </c>
      <c r="H156" s="482" t="s">
        <v>31</v>
      </c>
      <c r="I156" s="484" t="s">
        <v>139</v>
      </c>
      <c r="J156" s="484" t="s">
        <v>139</v>
      </c>
      <c r="K156" s="484" t="s">
        <v>139</v>
      </c>
      <c r="L156" s="484" t="s">
        <v>139</v>
      </c>
      <c r="M156" s="484"/>
      <c r="N156" s="498"/>
      <c r="O156" s="101"/>
      <c r="P156" s="352" t="s">
        <v>278</v>
      </c>
      <c r="Q156" s="353" t="s">
        <v>33</v>
      </c>
      <c r="R156" s="353">
        <v>43837</v>
      </c>
      <c r="S156" s="353">
        <v>44180</v>
      </c>
      <c r="T156" s="73" t="s">
        <v>279</v>
      </c>
      <c r="U156" s="71">
        <v>0.05</v>
      </c>
      <c r="V156" s="72">
        <v>43864</v>
      </c>
      <c r="W156" s="72">
        <v>43905</v>
      </c>
      <c r="X156" s="357">
        <v>0.12</v>
      </c>
      <c r="Y156" s="372">
        <v>0.35</v>
      </c>
      <c r="Z156" s="372">
        <v>0.75</v>
      </c>
      <c r="AA156" s="357">
        <v>1</v>
      </c>
      <c r="AB156" s="39"/>
      <c r="AC156" s="162">
        <v>0.8</v>
      </c>
      <c r="AD156" s="33" t="s">
        <v>861</v>
      </c>
      <c r="AE156" s="162">
        <v>1</v>
      </c>
      <c r="AF156" s="33" t="s">
        <v>1454</v>
      </c>
      <c r="AG156" s="162">
        <v>1</v>
      </c>
      <c r="AH156" s="34" t="s">
        <v>1578</v>
      </c>
      <c r="AI156" s="166">
        <v>1</v>
      </c>
      <c r="AJ156" s="34" t="s">
        <v>1578</v>
      </c>
      <c r="AK156" s="381">
        <f>(U156*AI156)+(U157*AI157)+(U158*AI158)+(U159*AI159)+(AI160*U160)</f>
        <v>1</v>
      </c>
      <c r="AL156" s="345" t="s">
        <v>883</v>
      </c>
      <c r="AM156" s="345" t="s">
        <v>1455</v>
      </c>
      <c r="AN156" s="345" t="s">
        <v>1915</v>
      </c>
      <c r="AO156" s="345" t="s">
        <v>2172</v>
      </c>
      <c r="AP156" s="654" t="str">
        <f>IF(AK156&lt;1%,"Sin iniciar",IF(AK156=100%,"Terminado","En gestión"))</f>
        <v>Terminado</v>
      </c>
      <c r="AQ156" s="211"/>
    </row>
    <row r="157" spans="2:43" ht="195.95" customHeight="1" x14ac:dyDescent="0.3">
      <c r="B157" s="658"/>
      <c r="C157" s="461"/>
      <c r="D157" s="486"/>
      <c r="E157" s="486"/>
      <c r="F157" s="486"/>
      <c r="G157" s="488"/>
      <c r="H157" s="482"/>
      <c r="I157" s="484"/>
      <c r="J157" s="484"/>
      <c r="K157" s="484"/>
      <c r="L157" s="484"/>
      <c r="M157" s="484"/>
      <c r="N157" s="498"/>
      <c r="O157" s="101"/>
      <c r="P157" s="352"/>
      <c r="Q157" s="353"/>
      <c r="R157" s="353"/>
      <c r="S157" s="353"/>
      <c r="T157" s="73" t="s">
        <v>280</v>
      </c>
      <c r="U157" s="71">
        <v>0.55000000000000004</v>
      </c>
      <c r="V157" s="72">
        <v>43906</v>
      </c>
      <c r="W157" s="72">
        <v>44180</v>
      </c>
      <c r="X157" s="357"/>
      <c r="Y157" s="372"/>
      <c r="Z157" s="372"/>
      <c r="AA157" s="357"/>
      <c r="AB157" s="39"/>
      <c r="AC157" s="162">
        <v>0.2</v>
      </c>
      <c r="AD157" s="33" t="s">
        <v>862</v>
      </c>
      <c r="AE157" s="162">
        <v>0.4</v>
      </c>
      <c r="AF157" s="33" t="s">
        <v>1456</v>
      </c>
      <c r="AG157" s="166">
        <v>0.6</v>
      </c>
      <c r="AH157" s="34" t="s">
        <v>1897</v>
      </c>
      <c r="AI157" s="166">
        <v>1</v>
      </c>
      <c r="AJ157" s="34" t="s">
        <v>2154</v>
      </c>
      <c r="AK157" s="381"/>
      <c r="AL157" s="345" t="s">
        <v>806</v>
      </c>
      <c r="AM157" s="345"/>
      <c r="AN157" s="345"/>
      <c r="AO157" s="345"/>
      <c r="AP157" s="653"/>
      <c r="AQ157" s="211"/>
    </row>
    <row r="158" spans="2:43" ht="195.95" customHeight="1" x14ac:dyDescent="0.3">
      <c r="B158" s="658"/>
      <c r="C158" s="461"/>
      <c r="D158" s="486"/>
      <c r="E158" s="486"/>
      <c r="F158" s="486"/>
      <c r="G158" s="488"/>
      <c r="H158" s="482"/>
      <c r="I158" s="484"/>
      <c r="J158" s="484"/>
      <c r="K158" s="484"/>
      <c r="L158" s="484"/>
      <c r="M158" s="484"/>
      <c r="N158" s="498"/>
      <c r="O158" s="101"/>
      <c r="P158" s="352"/>
      <c r="Q158" s="353"/>
      <c r="R158" s="353"/>
      <c r="S158" s="353"/>
      <c r="T158" s="74" t="s">
        <v>281</v>
      </c>
      <c r="U158" s="71">
        <v>0.2</v>
      </c>
      <c r="V158" s="72">
        <v>43937</v>
      </c>
      <c r="W158" s="72">
        <v>44180</v>
      </c>
      <c r="X158" s="357"/>
      <c r="Y158" s="372"/>
      <c r="Z158" s="372"/>
      <c r="AA158" s="357"/>
      <c r="AB158" s="39"/>
      <c r="AC158" s="162">
        <v>0</v>
      </c>
      <c r="AD158" s="33" t="s">
        <v>743</v>
      </c>
      <c r="AE158" s="162">
        <v>0</v>
      </c>
      <c r="AF158" s="33" t="s">
        <v>1457</v>
      </c>
      <c r="AG158" s="166">
        <v>0</v>
      </c>
      <c r="AH158" s="34" t="s">
        <v>1898</v>
      </c>
      <c r="AI158" s="166">
        <v>1</v>
      </c>
      <c r="AJ158" s="34" t="s">
        <v>2155</v>
      </c>
      <c r="AK158" s="381"/>
      <c r="AL158" s="345" t="s">
        <v>806</v>
      </c>
      <c r="AM158" s="345"/>
      <c r="AN158" s="345"/>
      <c r="AO158" s="345"/>
      <c r="AP158" s="653"/>
      <c r="AQ158" s="211"/>
    </row>
    <row r="159" spans="2:43" ht="195.95" customHeight="1" x14ac:dyDescent="0.3">
      <c r="B159" s="658"/>
      <c r="C159" s="461"/>
      <c r="D159" s="486"/>
      <c r="E159" s="486"/>
      <c r="F159" s="486"/>
      <c r="G159" s="488"/>
      <c r="H159" s="482"/>
      <c r="I159" s="484"/>
      <c r="J159" s="484"/>
      <c r="K159" s="484"/>
      <c r="L159" s="484"/>
      <c r="M159" s="484"/>
      <c r="N159" s="498"/>
      <c r="O159" s="101"/>
      <c r="P159" s="352"/>
      <c r="Q159" s="353"/>
      <c r="R159" s="353"/>
      <c r="S159" s="353"/>
      <c r="T159" s="74" t="s">
        <v>282</v>
      </c>
      <c r="U159" s="71">
        <v>0.1</v>
      </c>
      <c r="V159" s="72">
        <v>43966</v>
      </c>
      <c r="W159" s="72">
        <v>44180</v>
      </c>
      <c r="X159" s="357"/>
      <c r="Y159" s="372"/>
      <c r="Z159" s="372"/>
      <c r="AA159" s="357"/>
      <c r="AB159" s="39"/>
      <c r="AC159" s="162">
        <v>0</v>
      </c>
      <c r="AD159" s="33" t="s">
        <v>743</v>
      </c>
      <c r="AE159" s="162">
        <v>0</v>
      </c>
      <c r="AF159" s="33" t="s">
        <v>1458</v>
      </c>
      <c r="AG159" s="166">
        <v>0</v>
      </c>
      <c r="AH159" s="34" t="s">
        <v>1898</v>
      </c>
      <c r="AI159" s="166">
        <v>1</v>
      </c>
      <c r="AJ159" s="34" t="s">
        <v>2156</v>
      </c>
      <c r="AK159" s="381"/>
      <c r="AL159" s="345" t="s">
        <v>806</v>
      </c>
      <c r="AM159" s="345"/>
      <c r="AN159" s="345"/>
      <c r="AO159" s="345"/>
      <c r="AP159" s="653"/>
      <c r="AQ159" s="211"/>
    </row>
    <row r="160" spans="2:43" ht="195.95" customHeight="1" x14ac:dyDescent="0.3">
      <c r="B160" s="658"/>
      <c r="C160" s="461"/>
      <c r="D160" s="486"/>
      <c r="E160" s="486"/>
      <c r="F160" s="486"/>
      <c r="G160" s="488"/>
      <c r="H160" s="482"/>
      <c r="I160" s="484"/>
      <c r="J160" s="484"/>
      <c r="K160" s="484"/>
      <c r="L160" s="484"/>
      <c r="M160" s="484"/>
      <c r="N160" s="498"/>
      <c r="O160" s="101"/>
      <c r="P160" s="352"/>
      <c r="Q160" s="353"/>
      <c r="R160" s="353"/>
      <c r="S160" s="353"/>
      <c r="T160" s="74" t="s">
        <v>283</v>
      </c>
      <c r="U160" s="71">
        <v>0.1</v>
      </c>
      <c r="V160" s="72">
        <v>43936</v>
      </c>
      <c r="W160" s="72">
        <v>44180</v>
      </c>
      <c r="X160" s="357"/>
      <c r="Y160" s="372"/>
      <c r="Z160" s="372"/>
      <c r="AA160" s="357"/>
      <c r="AB160" s="39"/>
      <c r="AC160" s="162">
        <v>0</v>
      </c>
      <c r="AD160" s="33" t="s">
        <v>743</v>
      </c>
      <c r="AE160" s="162">
        <v>0.7</v>
      </c>
      <c r="AF160" s="33" t="s">
        <v>1459</v>
      </c>
      <c r="AG160" s="166">
        <v>1</v>
      </c>
      <c r="AH160" s="34" t="s">
        <v>1899</v>
      </c>
      <c r="AI160" s="166">
        <v>1</v>
      </c>
      <c r="AJ160" s="34" t="s">
        <v>1578</v>
      </c>
      <c r="AK160" s="381"/>
      <c r="AL160" s="345" t="s">
        <v>806</v>
      </c>
      <c r="AM160" s="345"/>
      <c r="AN160" s="345"/>
      <c r="AO160" s="345"/>
      <c r="AP160" s="586"/>
      <c r="AQ160" s="211"/>
    </row>
    <row r="161" spans="2:43" ht="195.95" customHeight="1" x14ac:dyDescent="0.3">
      <c r="B161" s="658"/>
      <c r="C161" s="409" t="s">
        <v>236</v>
      </c>
      <c r="D161" s="489" t="s">
        <v>721</v>
      </c>
      <c r="E161" s="489" t="s">
        <v>201</v>
      </c>
      <c r="F161" s="489" t="s">
        <v>82</v>
      </c>
      <c r="G161" s="490">
        <v>0.7</v>
      </c>
      <c r="H161" s="491" t="s">
        <v>284</v>
      </c>
      <c r="I161" s="494" t="s">
        <v>139</v>
      </c>
      <c r="J161" s="494" t="s">
        <v>139</v>
      </c>
      <c r="K161" s="494" t="s">
        <v>139</v>
      </c>
      <c r="L161" s="494" t="s">
        <v>139</v>
      </c>
      <c r="M161" s="489" t="s">
        <v>1603</v>
      </c>
      <c r="N161" s="492"/>
      <c r="O161" s="89"/>
      <c r="P161" s="395" t="s">
        <v>285</v>
      </c>
      <c r="Q161" s="385" t="s">
        <v>33</v>
      </c>
      <c r="R161" s="385">
        <v>43845</v>
      </c>
      <c r="S161" s="385">
        <v>44104</v>
      </c>
      <c r="T161" s="75" t="s">
        <v>286</v>
      </c>
      <c r="U161" s="69">
        <v>0.2</v>
      </c>
      <c r="V161" s="70">
        <v>43845</v>
      </c>
      <c r="W161" s="70">
        <v>43936</v>
      </c>
      <c r="X161" s="387">
        <v>0.48</v>
      </c>
      <c r="Y161" s="389">
        <v>0.82</v>
      </c>
      <c r="Z161" s="389">
        <v>1</v>
      </c>
      <c r="AA161" s="387"/>
      <c r="AB161" s="39"/>
      <c r="AC161" s="162">
        <v>0.1</v>
      </c>
      <c r="AD161" s="63" t="s">
        <v>863</v>
      </c>
      <c r="AE161" s="162">
        <v>0.7</v>
      </c>
      <c r="AF161" s="63" t="s">
        <v>1460</v>
      </c>
      <c r="AG161" s="162">
        <v>1</v>
      </c>
      <c r="AH161" s="65" t="s">
        <v>1986</v>
      </c>
      <c r="AI161" s="166">
        <v>1</v>
      </c>
      <c r="AJ161" s="65" t="s">
        <v>1578</v>
      </c>
      <c r="AK161" s="381">
        <f>(U161*AI161)+(U162*AI162)+(U163*AI163)+(U164*AI164)+(AI165*U165)</f>
        <v>1</v>
      </c>
      <c r="AL161" s="346" t="s">
        <v>884</v>
      </c>
      <c r="AM161" s="346" t="s">
        <v>1461</v>
      </c>
      <c r="AN161" s="346" t="s">
        <v>1991</v>
      </c>
      <c r="AO161" s="346" t="s">
        <v>1574</v>
      </c>
      <c r="AP161" s="654" t="str">
        <f>IF(AK161&lt;1%,"Sin iniciar",IF(AK161=100%,"Terminado","En gestión"))</f>
        <v>Terminado</v>
      </c>
      <c r="AQ161" s="211"/>
    </row>
    <row r="162" spans="2:43" ht="195.95" customHeight="1" x14ac:dyDescent="0.3">
      <c r="B162" s="658"/>
      <c r="C162" s="409"/>
      <c r="D162" s="489"/>
      <c r="E162" s="489"/>
      <c r="F162" s="489"/>
      <c r="G162" s="490"/>
      <c r="H162" s="491"/>
      <c r="I162" s="494"/>
      <c r="J162" s="494"/>
      <c r="K162" s="494"/>
      <c r="L162" s="494"/>
      <c r="M162" s="489"/>
      <c r="N162" s="492"/>
      <c r="O162" s="89"/>
      <c r="P162" s="395"/>
      <c r="Q162" s="385"/>
      <c r="R162" s="385"/>
      <c r="S162" s="385"/>
      <c r="T162" s="75" t="s">
        <v>287</v>
      </c>
      <c r="U162" s="69">
        <v>0.1</v>
      </c>
      <c r="V162" s="70">
        <v>43845</v>
      </c>
      <c r="W162" s="70">
        <v>43936</v>
      </c>
      <c r="X162" s="387"/>
      <c r="Y162" s="389"/>
      <c r="Z162" s="389"/>
      <c r="AA162" s="387"/>
      <c r="AB162" s="39"/>
      <c r="AC162" s="162">
        <v>0.1</v>
      </c>
      <c r="AD162" s="63" t="s">
        <v>864</v>
      </c>
      <c r="AE162" s="162">
        <v>0.7</v>
      </c>
      <c r="AF162" s="63" t="s">
        <v>1462</v>
      </c>
      <c r="AG162" s="162">
        <v>1</v>
      </c>
      <c r="AH162" s="65" t="s">
        <v>1987</v>
      </c>
      <c r="AI162" s="166">
        <v>1</v>
      </c>
      <c r="AJ162" s="65" t="s">
        <v>1578</v>
      </c>
      <c r="AK162" s="381"/>
      <c r="AL162" s="346" t="s">
        <v>806</v>
      </c>
      <c r="AM162" s="346"/>
      <c r="AN162" s="346"/>
      <c r="AO162" s="346"/>
      <c r="AP162" s="653"/>
      <c r="AQ162" s="211"/>
    </row>
    <row r="163" spans="2:43" ht="195.95" customHeight="1" x14ac:dyDescent="0.3">
      <c r="B163" s="658"/>
      <c r="C163" s="409"/>
      <c r="D163" s="489"/>
      <c r="E163" s="489"/>
      <c r="F163" s="489"/>
      <c r="G163" s="490"/>
      <c r="H163" s="491"/>
      <c r="I163" s="494"/>
      <c r="J163" s="494"/>
      <c r="K163" s="494"/>
      <c r="L163" s="494"/>
      <c r="M163" s="489"/>
      <c r="N163" s="492"/>
      <c r="O163" s="89"/>
      <c r="P163" s="395"/>
      <c r="Q163" s="385"/>
      <c r="R163" s="385"/>
      <c r="S163" s="385"/>
      <c r="T163" s="75" t="s">
        <v>289</v>
      </c>
      <c r="U163" s="69">
        <v>0.3</v>
      </c>
      <c r="V163" s="70">
        <v>43845</v>
      </c>
      <c r="W163" s="70">
        <v>43997</v>
      </c>
      <c r="X163" s="387"/>
      <c r="Y163" s="389"/>
      <c r="Z163" s="389"/>
      <c r="AA163" s="387"/>
      <c r="AB163" s="39"/>
      <c r="AC163" s="162">
        <v>0.4</v>
      </c>
      <c r="AD163" s="63" t="s">
        <v>865</v>
      </c>
      <c r="AE163" s="162">
        <v>0.6</v>
      </c>
      <c r="AF163" s="63" t="s">
        <v>1463</v>
      </c>
      <c r="AG163" s="162">
        <v>1</v>
      </c>
      <c r="AH163" s="65" t="s">
        <v>1988</v>
      </c>
      <c r="AI163" s="166">
        <v>1</v>
      </c>
      <c r="AJ163" s="65" t="s">
        <v>1578</v>
      </c>
      <c r="AK163" s="381"/>
      <c r="AL163" s="346" t="s">
        <v>806</v>
      </c>
      <c r="AM163" s="346"/>
      <c r="AN163" s="346"/>
      <c r="AO163" s="346"/>
      <c r="AP163" s="653"/>
      <c r="AQ163" s="211"/>
    </row>
    <row r="164" spans="2:43" ht="195.95" customHeight="1" x14ac:dyDescent="0.3">
      <c r="B164" s="658"/>
      <c r="C164" s="409"/>
      <c r="D164" s="489"/>
      <c r="E164" s="489"/>
      <c r="F164" s="489"/>
      <c r="G164" s="490"/>
      <c r="H164" s="491"/>
      <c r="I164" s="494"/>
      <c r="J164" s="494"/>
      <c r="K164" s="494"/>
      <c r="L164" s="494"/>
      <c r="M164" s="489"/>
      <c r="N164" s="492"/>
      <c r="O164" s="89"/>
      <c r="P164" s="395"/>
      <c r="Q164" s="385"/>
      <c r="R164" s="385"/>
      <c r="S164" s="385"/>
      <c r="T164" s="75" t="s">
        <v>290</v>
      </c>
      <c r="U164" s="69">
        <v>0.1</v>
      </c>
      <c r="V164" s="70">
        <v>43966</v>
      </c>
      <c r="W164" s="70">
        <v>44104</v>
      </c>
      <c r="X164" s="387"/>
      <c r="Y164" s="389"/>
      <c r="Z164" s="389"/>
      <c r="AA164" s="387"/>
      <c r="AB164" s="39"/>
      <c r="AC164" s="162">
        <v>0</v>
      </c>
      <c r="AD164" s="63" t="s">
        <v>743</v>
      </c>
      <c r="AE164" s="162">
        <v>0.2</v>
      </c>
      <c r="AF164" s="63" t="s">
        <v>1464</v>
      </c>
      <c r="AG164" s="162">
        <v>1</v>
      </c>
      <c r="AH164" s="65" t="s">
        <v>1989</v>
      </c>
      <c r="AI164" s="166">
        <v>1</v>
      </c>
      <c r="AJ164" s="65" t="s">
        <v>1578</v>
      </c>
      <c r="AK164" s="381"/>
      <c r="AL164" s="346" t="s">
        <v>806</v>
      </c>
      <c r="AM164" s="346"/>
      <c r="AN164" s="346"/>
      <c r="AO164" s="346"/>
      <c r="AP164" s="653"/>
      <c r="AQ164" s="211"/>
    </row>
    <row r="165" spans="2:43" ht="195.95" customHeight="1" x14ac:dyDescent="0.3">
      <c r="B165" s="658"/>
      <c r="C165" s="409"/>
      <c r="D165" s="489"/>
      <c r="E165" s="489"/>
      <c r="F165" s="489"/>
      <c r="G165" s="490"/>
      <c r="H165" s="491"/>
      <c r="I165" s="494"/>
      <c r="J165" s="494"/>
      <c r="K165" s="494"/>
      <c r="L165" s="494"/>
      <c r="M165" s="489"/>
      <c r="N165" s="492"/>
      <c r="O165" s="89"/>
      <c r="P165" s="395"/>
      <c r="Q165" s="385"/>
      <c r="R165" s="385"/>
      <c r="S165" s="385"/>
      <c r="T165" s="68" t="s">
        <v>291</v>
      </c>
      <c r="U165" s="69">
        <v>0.3</v>
      </c>
      <c r="V165" s="70">
        <v>43845</v>
      </c>
      <c r="W165" s="70">
        <v>44104</v>
      </c>
      <c r="X165" s="387"/>
      <c r="Y165" s="389"/>
      <c r="Z165" s="389"/>
      <c r="AA165" s="387"/>
      <c r="AB165" s="39"/>
      <c r="AC165" s="162">
        <v>0.7</v>
      </c>
      <c r="AD165" s="63" t="s">
        <v>866</v>
      </c>
      <c r="AE165" s="162">
        <v>0.9</v>
      </c>
      <c r="AF165" s="63" t="s">
        <v>1465</v>
      </c>
      <c r="AG165" s="162">
        <v>1</v>
      </c>
      <c r="AH165" s="65" t="s">
        <v>1990</v>
      </c>
      <c r="AI165" s="166">
        <v>1</v>
      </c>
      <c r="AJ165" s="65" t="s">
        <v>1578</v>
      </c>
      <c r="AK165" s="381"/>
      <c r="AL165" s="346" t="s">
        <v>806</v>
      </c>
      <c r="AM165" s="346"/>
      <c r="AN165" s="346"/>
      <c r="AO165" s="346"/>
      <c r="AP165" s="586"/>
      <c r="AQ165" s="211"/>
    </row>
    <row r="166" spans="2:43" ht="195.95" customHeight="1" x14ac:dyDescent="0.3">
      <c r="B166" s="658"/>
      <c r="C166" s="461" t="s">
        <v>236</v>
      </c>
      <c r="D166" s="486" t="s">
        <v>722</v>
      </c>
      <c r="E166" s="486" t="s">
        <v>94</v>
      </c>
      <c r="F166" s="486" t="s">
        <v>29</v>
      </c>
      <c r="G166" s="488">
        <v>0.3</v>
      </c>
      <c r="H166" s="482" t="s">
        <v>292</v>
      </c>
      <c r="I166" s="484" t="s">
        <v>139</v>
      </c>
      <c r="J166" s="484" t="s">
        <v>139</v>
      </c>
      <c r="K166" s="484" t="s">
        <v>139</v>
      </c>
      <c r="L166" s="484" t="s">
        <v>139</v>
      </c>
      <c r="M166" s="486" t="s">
        <v>239</v>
      </c>
      <c r="N166" s="498"/>
      <c r="O166" s="101"/>
      <c r="P166" s="352" t="s">
        <v>293</v>
      </c>
      <c r="Q166" s="353" t="s">
        <v>33</v>
      </c>
      <c r="R166" s="353">
        <f>MIN(V166:V167)</f>
        <v>43831</v>
      </c>
      <c r="S166" s="353">
        <f>MAX(W166:W167)</f>
        <v>44180</v>
      </c>
      <c r="T166" s="73" t="s">
        <v>294</v>
      </c>
      <c r="U166" s="71">
        <v>0.5</v>
      </c>
      <c r="V166" s="72">
        <v>43831</v>
      </c>
      <c r="W166" s="72">
        <v>44180</v>
      </c>
      <c r="X166" s="357">
        <v>0.25</v>
      </c>
      <c r="Y166" s="372">
        <v>0.5</v>
      </c>
      <c r="Z166" s="372">
        <v>0.75</v>
      </c>
      <c r="AA166" s="357">
        <v>1</v>
      </c>
      <c r="AB166" s="39"/>
      <c r="AC166" s="162">
        <v>0.2</v>
      </c>
      <c r="AD166" s="33" t="s">
        <v>867</v>
      </c>
      <c r="AE166" s="162">
        <v>0.5</v>
      </c>
      <c r="AF166" s="33" t="s">
        <v>1568</v>
      </c>
      <c r="AG166" s="166">
        <v>1</v>
      </c>
      <c r="AH166" s="34" t="s">
        <v>1900</v>
      </c>
      <c r="AI166" s="166">
        <v>1</v>
      </c>
      <c r="AJ166" s="34" t="s">
        <v>2157</v>
      </c>
      <c r="AK166" s="381">
        <f>(U166*AI166)+(U167*AI167)</f>
        <v>1</v>
      </c>
      <c r="AL166" s="345" t="s">
        <v>885</v>
      </c>
      <c r="AM166" s="345" t="s">
        <v>1466</v>
      </c>
      <c r="AN166" s="345" t="s">
        <v>1916</v>
      </c>
      <c r="AO166" s="345" t="s">
        <v>1574</v>
      </c>
      <c r="AP166" s="654" t="str">
        <f>IF(AK166&lt;1%,"Sin iniciar",IF(AK166=100%,"Terminado","En gestión"))</f>
        <v>Terminado</v>
      </c>
      <c r="AQ166" s="211"/>
    </row>
    <row r="167" spans="2:43" ht="195.95" customHeight="1" x14ac:dyDescent="0.3">
      <c r="B167" s="658"/>
      <c r="C167" s="461"/>
      <c r="D167" s="486"/>
      <c r="E167" s="486"/>
      <c r="F167" s="486"/>
      <c r="G167" s="488"/>
      <c r="H167" s="482"/>
      <c r="I167" s="484"/>
      <c r="J167" s="484"/>
      <c r="K167" s="484"/>
      <c r="L167" s="484"/>
      <c r="M167" s="486"/>
      <c r="N167" s="498"/>
      <c r="O167" s="101"/>
      <c r="P167" s="352"/>
      <c r="Q167" s="353"/>
      <c r="R167" s="353"/>
      <c r="S167" s="353"/>
      <c r="T167" s="73" t="s">
        <v>295</v>
      </c>
      <c r="U167" s="71">
        <v>0.5</v>
      </c>
      <c r="V167" s="72">
        <v>43831</v>
      </c>
      <c r="W167" s="72">
        <v>44180</v>
      </c>
      <c r="X167" s="357"/>
      <c r="Y167" s="372"/>
      <c r="Z167" s="372"/>
      <c r="AA167" s="357"/>
      <c r="AB167" s="39"/>
      <c r="AC167" s="162">
        <v>0.25</v>
      </c>
      <c r="AD167" s="33" t="s">
        <v>868</v>
      </c>
      <c r="AE167" s="162">
        <v>0.5</v>
      </c>
      <c r="AF167" s="33" t="s">
        <v>1467</v>
      </c>
      <c r="AG167" s="166">
        <v>1</v>
      </c>
      <c r="AH167" s="34" t="s">
        <v>1901</v>
      </c>
      <c r="AI167" s="166">
        <v>1</v>
      </c>
      <c r="AJ167" s="34" t="s">
        <v>2158</v>
      </c>
      <c r="AK167" s="381"/>
      <c r="AL167" s="345" t="s">
        <v>806</v>
      </c>
      <c r="AM167" s="345"/>
      <c r="AN167" s="345"/>
      <c r="AO167" s="345"/>
      <c r="AP167" s="586"/>
      <c r="AQ167" s="211"/>
    </row>
    <row r="168" spans="2:43" ht="195.95" customHeight="1" x14ac:dyDescent="0.3">
      <c r="B168" s="658"/>
      <c r="C168" s="409" t="s">
        <v>236</v>
      </c>
      <c r="D168" s="489" t="s">
        <v>722</v>
      </c>
      <c r="E168" s="489" t="s">
        <v>94</v>
      </c>
      <c r="F168" s="489" t="s">
        <v>82</v>
      </c>
      <c r="G168" s="490">
        <v>1</v>
      </c>
      <c r="H168" s="491"/>
      <c r="I168" s="494" t="s">
        <v>139</v>
      </c>
      <c r="J168" s="494" t="s">
        <v>139</v>
      </c>
      <c r="K168" s="494" t="s">
        <v>139</v>
      </c>
      <c r="L168" s="494" t="s">
        <v>190</v>
      </c>
      <c r="M168" s="494" t="s">
        <v>288</v>
      </c>
      <c r="N168" s="497"/>
      <c r="O168" s="101"/>
      <c r="P168" s="395" t="s">
        <v>296</v>
      </c>
      <c r="Q168" s="385" t="s">
        <v>33</v>
      </c>
      <c r="R168" s="385">
        <v>43832</v>
      </c>
      <c r="S168" s="385">
        <f>MAX(W168:W172)</f>
        <v>44180</v>
      </c>
      <c r="T168" s="102" t="s">
        <v>297</v>
      </c>
      <c r="U168" s="69">
        <v>0.2</v>
      </c>
      <c r="V168" s="70">
        <v>43831</v>
      </c>
      <c r="W168" s="70">
        <v>44058</v>
      </c>
      <c r="X168" s="387">
        <v>0.3</v>
      </c>
      <c r="Y168" s="389">
        <v>0.5</v>
      </c>
      <c r="Z168" s="389">
        <v>0.8</v>
      </c>
      <c r="AA168" s="387">
        <v>1</v>
      </c>
      <c r="AB168" s="39"/>
      <c r="AC168" s="162">
        <v>0.3</v>
      </c>
      <c r="AD168" s="63" t="s">
        <v>869</v>
      </c>
      <c r="AE168" s="169">
        <v>0.8</v>
      </c>
      <c r="AF168" s="103" t="s">
        <v>1468</v>
      </c>
      <c r="AG168" s="166">
        <v>0.9</v>
      </c>
      <c r="AH168" s="65" t="s">
        <v>1902</v>
      </c>
      <c r="AI168" s="166">
        <v>1</v>
      </c>
      <c r="AJ168" s="65" t="s">
        <v>2159</v>
      </c>
      <c r="AK168" s="381">
        <f>(U168*AI168)+(U169*AI169)+(U170*AI170)+(U171*AI171)+(AI172*U172)</f>
        <v>1</v>
      </c>
      <c r="AL168" s="346" t="s">
        <v>886</v>
      </c>
      <c r="AM168" s="346" t="s">
        <v>1469</v>
      </c>
      <c r="AN168" s="346" t="s">
        <v>1917</v>
      </c>
      <c r="AO168" s="346" t="s">
        <v>2173</v>
      </c>
      <c r="AP168" s="654" t="str">
        <f>IF(AK168&lt;1%,"Sin iniciar",IF(AK168=100%,"Terminado","En gestión"))</f>
        <v>Terminado</v>
      </c>
      <c r="AQ168" s="211"/>
    </row>
    <row r="169" spans="2:43" ht="195.95" customHeight="1" x14ac:dyDescent="0.3">
      <c r="B169" s="658"/>
      <c r="C169" s="409"/>
      <c r="D169" s="489"/>
      <c r="E169" s="489"/>
      <c r="F169" s="489"/>
      <c r="G169" s="490"/>
      <c r="H169" s="491"/>
      <c r="I169" s="494"/>
      <c r="J169" s="494"/>
      <c r="K169" s="494"/>
      <c r="L169" s="494"/>
      <c r="M169" s="494"/>
      <c r="N169" s="497"/>
      <c r="O169" s="101"/>
      <c r="P169" s="395"/>
      <c r="Q169" s="385"/>
      <c r="R169" s="385"/>
      <c r="S169" s="385"/>
      <c r="T169" s="70" t="s">
        <v>298</v>
      </c>
      <c r="U169" s="69">
        <v>0.2</v>
      </c>
      <c r="V169" s="70">
        <v>43831</v>
      </c>
      <c r="W169" s="70">
        <v>44180</v>
      </c>
      <c r="X169" s="387"/>
      <c r="Y169" s="389"/>
      <c r="Z169" s="389"/>
      <c r="AA169" s="387"/>
      <c r="AB169" s="39"/>
      <c r="AC169" s="162">
        <v>0.3</v>
      </c>
      <c r="AD169" s="63" t="s">
        <v>870</v>
      </c>
      <c r="AE169" s="169">
        <v>0.85</v>
      </c>
      <c r="AF169" s="103" t="s">
        <v>1470</v>
      </c>
      <c r="AG169" s="166">
        <v>0.9</v>
      </c>
      <c r="AH169" s="65" t="s">
        <v>1903</v>
      </c>
      <c r="AI169" s="166">
        <v>1</v>
      </c>
      <c r="AJ169" s="65" t="s">
        <v>2160</v>
      </c>
      <c r="AK169" s="381"/>
      <c r="AL169" s="346" t="s">
        <v>806</v>
      </c>
      <c r="AM169" s="346"/>
      <c r="AN169" s="346"/>
      <c r="AO169" s="346"/>
      <c r="AP169" s="653"/>
      <c r="AQ169" s="211"/>
    </row>
    <row r="170" spans="2:43" ht="195.95" customHeight="1" x14ac:dyDescent="0.3">
      <c r="B170" s="658"/>
      <c r="C170" s="409"/>
      <c r="D170" s="489"/>
      <c r="E170" s="489"/>
      <c r="F170" s="489"/>
      <c r="G170" s="490"/>
      <c r="H170" s="491"/>
      <c r="I170" s="494"/>
      <c r="J170" s="494"/>
      <c r="K170" s="494"/>
      <c r="L170" s="494"/>
      <c r="M170" s="494"/>
      <c r="N170" s="497"/>
      <c r="O170" s="101"/>
      <c r="P170" s="395"/>
      <c r="Q170" s="385"/>
      <c r="R170" s="385"/>
      <c r="S170" s="385"/>
      <c r="T170" s="70" t="s">
        <v>299</v>
      </c>
      <c r="U170" s="69">
        <v>0.2</v>
      </c>
      <c r="V170" s="70">
        <v>43831</v>
      </c>
      <c r="W170" s="70">
        <v>44165</v>
      </c>
      <c r="X170" s="387"/>
      <c r="Y170" s="389"/>
      <c r="Z170" s="389"/>
      <c r="AA170" s="387"/>
      <c r="AB170" s="39"/>
      <c r="AC170" s="162">
        <v>0.3</v>
      </c>
      <c r="AD170" s="63" t="s">
        <v>871</v>
      </c>
      <c r="AE170" s="169">
        <v>0.45</v>
      </c>
      <c r="AF170" s="103" t="s">
        <v>1471</v>
      </c>
      <c r="AG170" s="166">
        <v>0.9</v>
      </c>
      <c r="AH170" s="65" t="s">
        <v>1904</v>
      </c>
      <c r="AI170" s="166">
        <v>1</v>
      </c>
      <c r="AJ170" s="65" t="s">
        <v>2161</v>
      </c>
      <c r="AK170" s="381"/>
      <c r="AL170" s="346" t="s">
        <v>806</v>
      </c>
      <c r="AM170" s="346"/>
      <c r="AN170" s="346"/>
      <c r="AO170" s="346"/>
      <c r="AP170" s="653"/>
      <c r="AQ170" s="211"/>
    </row>
    <row r="171" spans="2:43" ht="195.95" customHeight="1" x14ac:dyDescent="0.3">
      <c r="B171" s="658"/>
      <c r="C171" s="409"/>
      <c r="D171" s="489"/>
      <c r="E171" s="489"/>
      <c r="F171" s="489"/>
      <c r="G171" s="490"/>
      <c r="H171" s="491"/>
      <c r="I171" s="494"/>
      <c r="J171" s="494"/>
      <c r="K171" s="494"/>
      <c r="L171" s="494"/>
      <c r="M171" s="494"/>
      <c r="N171" s="497"/>
      <c r="O171" s="101"/>
      <c r="P171" s="395"/>
      <c r="Q171" s="385"/>
      <c r="R171" s="385"/>
      <c r="S171" s="385"/>
      <c r="T171" s="70" t="s">
        <v>300</v>
      </c>
      <c r="U171" s="69">
        <v>0.2</v>
      </c>
      <c r="V171" s="70">
        <v>43831</v>
      </c>
      <c r="W171" s="70">
        <v>44180</v>
      </c>
      <c r="X171" s="387"/>
      <c r="Y171" s="389"/>
      <c r="Z171" s="389"/>
      <c r="AA171" s="387"/>
      <c r="AB171" s="39"/>
      <c r="AC171" s="162">
        <v>0.2</v>
      </c>
      <c r="AD171" s="63" t="s">
        <v>872</v>
      </c>
      <c r="AE171" s="169">
        <v>0.5</v>
      </c>
      <c r="AF171" s="103" t="s">
        <v>1472</v>
      </c>
      <c r="AG171" s="166">
        <v>0.7</v>
      </c>
      <c r="AH171" s="65" t="s">
        <v>1905</v>
      </c>
      <c r="AI171" s="166">
        <v>1</v>
      </c>
      <c r="AJ171" s="65" t="s">
        <v>2162</v>
      </c>
      <c r="AK171" s="381"/>
      <c r="AL171" s="346" t="s">
        <v>806</v>
      </c>
      <c r="AM171" s="346"/>
      <c r="AN171" s="346"/>
      <c r="AO171" s="346"/>
      <c r="AP171" s="653"/>
      <c r="AQ171" s="211"/>
    </row>
    <row r="172" spans="2:43" ht="195.95" customHeight="1" x14ac:dyDescent="0.3">
      <c r="B172" s="658"/>
      <c r="C172" s="409"/>
      <c r="D172" s="489"/>
      <c r="E172" s="489"/>
      <c r="F172" s="489"/>
      <c r="G172" s="490"/>
      <c r="H172" s="491"/>
      <c r="I172" s="494"/>
      <c r="J172" s="494"/>
      <c r="K172" s="494"/>
      <c r="L172" s="494"/>
      <c r="M172" s="494"/>
      <c r="N172" s="497"/>
      <c r="O172" s="101"/>
      <c r="P172" s="395"/>
      <c r="Q172" s="385"/>
      <c r="R172" s="385"/>
      <c r="S172" s="385"/>
      <c r="T172" s="70" t="s">
        <v>301</v>
      </c>
      <c r="U172" s="69">
        <v>0.2</v>
      </c>
      <c r="V172" s="70">
        <v>43831</v>
      </c>
      <c r="W172" s="70">
        <v>44012</v>
      </c>
      <c r="X172" s="387"/>
      <c r="Y172" s="389"/>
      <c r="Z172" s="389"/>
      <c r="AA172" s="387"/>
      <c r="AB172" s="39"/>
      <c r="AC172" s="162">
        <v>0</v>
      </c>
      <c r="AD172" s="63" t="s">
        <v>743</v>
      </c>
      <c r="AE172" s="169">
        <v>0.8</v>
      </c>
      <c r="AF172" s="103" t="s">
        <v>1473</v>
      </c>
      <c r="AG172" s="166">
        <v>1</v>
      </c>
      <c r="AH172" s="65" t="s">
        <v>1578</v>
      </c>
      <c r="AI172" s="166">
        <v>1</v>
      </c>
      <c r="AJ172" s="65" t="s">
        <v>1578</v>
      </c>
      <c r="AK172" s="381"/>
      <c r="AL172" s="346" t="s">
        <v>806</v>
      </c>
      <c r="AM172" s="346"/>
      <c r="AN172" s="346"/>
      <c r="AO172" s="346"/>
      <c r="AP172" s="586"/>
      <c r="AQ172" s="211"/>
    </row>
    <row r="173" spans="2:43" ht="195.95" customHeight="1" x14ac:dyDescent="0.3">
      <c r="B173" s="658"/>
      <c r="C173" s="461" t="s">
        <v>236</v>
      </c>
      <c r="D173" s="486" t="s">
        <v>722</v>
      </c>
      <c r="E173" s="486" t="s">
        <v>94</v>
      </c>
      <c r="F173" s="486" t="s">
        <v>29</v>
      </c>
      <c r="G173" s="488"/>
      <c r="H173" s="482" t="s">
        <v>302</v>
      </c>
      <c r="I173" s="484" t="s">
        <v>139</v>
      </c>
      <c r="J173" s="484" t="s">
        <v>139</v>
      </c>
      <c r="K173" s="484" t="s">
        <v>139</v>
      </c>
      <c r="L173" s="484" t="s">
        <v>139</v>
      </c>
      <c r="M173" s="486" t="s">
        <v>303</v>
      </c>
      <c r="N173" s="478"/>
      <c r="O173" s="89"/>
      <c r="P173" s="352" t="s">
        <v>304</v>
      </c>
      <c r="Q173" s="353" t="s">
        <v>33</v>
      </c>
      <c r="R173" s="353">
        <v>43845</v>
      </c>
      <c r="S173" s="353">
        <v>44196</v>
      </c>
      <c r="T173" s="73" t="s">
        <v>305</v>
      </c>
      <c r="U173" s="71">
        <v>0.15</v>
      </c>
      <c r="V173" s="72">
        <v>43845</v>
      </c>
      <c r="W173" s="72">
        <v>43905</v>
      </c>
      <c r="X173" s="357">
        <v>0.15</v>
      </c>
      <c r="Y173" s="372">
        <v>0.33</v>
      </c>
      <c r="Z173" s="372">
        <v>0.66</v>
      </c>
      <c r="AA173" s="357">
        <v>1</v>
      </c>
      <c r="AB173" s="39"/>
      <c r="AC173" s="162">
        <v>0.8</v>
      </c>
      <c r="AD173" s="33" t="s">
        <v>873</v>
      </c>
      <c r="AE173" s="162">
        <v>1</v>
      </c>
      <c r="AF173" s="33" t="s">
        <v>1474</v>
      </c>
      <c r="AG173" s="162">
        <v>1</v>
      </c>
      <c r="AH173" s="34" t="s">
        <v>1578</v>
      </c>
      <c r="AI173" s="166">
        <v>1</v>
      </c>
      <c r="AJ173" s="34" t="s">
        <v>1578</v>
      </c>
      <c r="AK173" s="381">
        <f>(U173*AI173)+(U174*AI174)+(U175*AI175)+(U176*AI176)+(AI177*U177)</f>
        <v>0.99999999999999989</v>
      </c>
      <c r="AL173" s="345" t="s">
        <v>887</v>
      </c>
      <c r="AM173" s="345" t="s">
        <v>1475</v>
      </c>
      <c r="AN173" s="345" t="s">
        <v>1994</v>
      </c>
      <c r="AO173" s="345" t="s">
        <v>2174</v>
      </c>
      <c r="AP173" s="654" t="str">
        <f>IF(AK173&lt;1%,"Sin iniciar",IF(AK173=100%,"Terminado","En gestión"))</f>
        <v>Terminado</v>
      </c>
      <c r="AQ173" s="211"/>
    </row>
    <row r="174" spans="2:43" ht="195.95" customHeight="1" x14ac:dyDescent="0.3">
      <c r="B174" s="658"/>
      <c r="C174" s="461"/>
      <c r="D174" s="486"/>
      <c r="E174" s="486"/>
      <c r="F174" s="486"/>
      <c r="G174" s="488"/>
      <c r="H174" s="482"/>
      <c r="I174" s="484"/>
      <c r="J174" s="484"/>
      <c r="K174" s="484"/>
      <c r="L174" s="484"/>
      <c r="M174" s="486"/>
      <c r="N174" s="478"/>
      <c r="O174" s="89"/>
      <c r="P174" s="352"/>
      <c r="Q174" s="353"/>
      <c r="R174" s="353"/>
      <c r="S174" s="353"/>
      <c r="T174" s="73" t="s">
        <v>306</v>
      </c>
      <c r="U174" s="71">
        <v>0.15</v>
      </c>
      <c r="V174" s="72">
        <v>43893</v>
      </c>
      <c r="W174" s="72">
        <v>44027</v>
      </c>
      <c r="X174" s="357"/>
      <c r="Y174" s="372"/>
      <c r="Z174" s="372"/>
      <c r="AA174" s="357"/>
      <c r="AB174" s="39"/>
      <c r="AC174" s="162">
        <v>0.5</v>
      </c>
      <c r="AD174" s="33" t="s">
        <v>874</v>
      </c>
      <c r="AE174" s="162">
        <v>1</v>
      </c>
      <c r="AF174" s="33" t="s">
        <v>1476</v>
      </c>
      <c r="AG174" s="162">
        <v>1</v>
      </c>
      <c r="AH174" s="34" t="s">
        <v>1578</v>
      </c>
      <c r="AI174" s="166">
        <v>1</v>
      </c>
      <c r="AJ174" s="34" t="s">
        <v>1578</v>
      </c>
      <c r="AK174" s="381"/>
      <c r="AL174" s="345" t="s">
        <v>806</v>
      </c>
      <c r="AM174" s="345"/>
      <c r="AN174" s="345"/>
      <c r="AO174" s="345"/>
      <c r="AP174" s="653"/>
      <c r="AQ174" s="211"/>
    </row>
    <row r="175" spans="2:43" ht="195.95" customHeight="1" x14ac:dyDescent="0.3">
      <c r="B175" s="658"/>
      <c r="C175" s="461"/>
      <c r="D175" s="486"/>
      <c r="E175" s="486"/>
      <c r="F175" s="486"/>
      <c r="G175" s="488"/>
      <c r="H175" s="482"/>
      <c r="I175" s="484"/>
      <c r="J175" s="484"/>
      <c r="K175" s="484"/>
      <c r="L175" s="484"/>
      <c r="M175" s="486"/>
      <c r="N175" s="478"/>
      <c r="O175" s="89"/>
      <c r="P175" s="352"/>
      <c r="Q175" s="353"/>
      <c r="R175" s="353"/>
      <c r="S175" s="353"/>
      <c r="T175" s="74" t="s">
        <v>307</v>
      </c>
      <c r="U175" s="71">
        <v>0.3</v>
      </c>
      <c r="V175" s="72">
        <v>43893</v>
      </c>
      <c r="W175" s="72">
        <v>44165</v>
      </c>
      <c r="X175" s="357"/>
      <c r="Y175" s="372"/>
      <c r="Z175" s="372"/>
      <c r="AA175" s="357"/>
      <c r="AB175" s="39"/>
      <c r="AC175" s="162">
        <v>0.1</v>
      </c>
      <c r="AD175" s="33" t="s">
        <v>875</v>
      </c>
      <c r="AE175" s="162">
        <v>0.36</v>
      </c>
      <c r="AF175" s="33" t="s">
        <v>1477</v>
      </c>
      <c r="AG175" s="166">
        <v>0.75</v>
      </c>
      <c r="AH175" s="34" t="s">
        <v>1992</v>
      </c>
      <c r="AI175" s="166">
        <v>1</v>
      </c>
      <c r="AJ175" s="34" t="s">
        <v>1992</v>
      </c>
      <c r="AK175" s="381"/>
      <c r="AL175" s="345" t="s">
        <v>806</v>
      </c>
      <c r="AM175" s="345"/>
      <c r="AN175" s="345"/>
      <c r="AO175" s="345"/>
      <c r="AP175" s="653"/>
      <c r="AQ175" s="211"/>
    </row>
    <row r="176" spans="2:43" ht="195.95" customHeight="1" x14ac:dyDescent="0.3">
      <c r="B176" s="658"/>
      <c r="C176" s="461"/>
      <c r="D176" s="486"/>
      <c r="E176" s="486"/>
      <c r="F176" s="486"/>
      <c r="G176" s="488"/>
      <c r="H176" s="482"/>
      <c r="I176" s="484"/>
      <c r="J176" s="484"/>
      <c r="K176" s="484"/>
      <c r="L176" s="484"/>
      <c r="M176" s="486"/>
      <c r="N176" s="478"/>
      <c r="O176" s="89"/>
      <c r="P176" s="352"/>
      <c r="Q176" s="353"/>
      <c r="R176" s="353"/>
      <c r="S176" s="353"/>
      <c r="T176" s="74" t="s">
        <v>308</v>
      </c>
      <c r="U176" s="71">
        <v>0.3</v>
      </c>
      <c r="V176" s="72">
        <v>43954</v>
      </c>
      <c r="W176" s="72">
        <v>44196</v>
      </c>
      <c r="X176" s="357"/>
      <c r="Y176" s="372"/>
      <c r="Z176" s="372"/>
      <c r="AA176" s="357"/>
      <c r="AB176" s="39"/>
      <c r="AC176" s="162">
        <v>0</v>
      </c>
      <c r="AD176" s="33" t="s">
        <v>743</v>
      </c>
      <c r="AE176" s="162">
        <v>0.05</v>
      </c>
      <c r="AF176" s="33" t="s">
        <v>1478</v>
      </c>
      <c r="AG176" s="162">
        <v>0.75</v>
      </c>
      <c r="AH176" s="34" t="s">
        <v>1906</v>
      </c>
      <c r="AI176" s="166">
        <v>1</v>
      </c>
      <c r="AJ176" s="34" t="s">
        <v>2163</v>
      </c>
      <c r="AK176" s="381"/>
      <c r="AL176" s="345" t="s">
        <v>806</v>
      </c>
      <c r="AM176" s="345"/>
      <c r="AN176" s="345"/>
      <c r="AO176" s="345"/>
      <c r="AP176" s="653"/>
      <c r="AQ176" s="211"/>
    </row>
    <row r="177" spans="2:43" ht="195.95" customHeight="1" thickBot="1" x14ac:dyDescent="0.35">
      <c r="B177" s="659"/>
      <c r="C177" s="502"/>
      <c r="D177" s="500"/>
      <c r="E177" s="500"/>
      <c r="F177" s="500"/>
      <c r="G177" s="503"/>
      <c r="H177" s="504"/>
      <c r="I177" s="499"/>
      <c r="J177" s="499"/>
      <c r="K177" s="499"/>
      <c r="L177" s="499"/>
      <c r="M177" s="500"/>
      <c r="N177" s="501"/>
      <c r="O177" s="236"/>
      <c r="P177" s="403"/>
      <c r="Q177" s="404"/>
      <c r="R177" s="404"/>
      <c r="S177" s="404"/>
      <c r="T177" s="241" t="s">
        <v>309</v>
      </c>
      <c r="U177" s="181">
        <v>0.1</v>
      </c>
      <c r="V177" s="182">
        <v>43954</v>
      </c>
      <c r="W177" s="182">
        <v>44196</v>
      </c>
      <c r="X177" s="406"/>
      <c r="Y177" s="465"/>
      <c r="Z177" s="465"/>
      <c r="AA177" s="406"/>
      <c r="AB177" s="183"/>
      <c r="AC177" s="184">
        <v>0</v>
      </c>
      <c r="AD177" s="185" t="s">
        <v>743</v>
      </c>
      <c r="AE177" s="184">
        <v>0.05</v>
      </c>
      <c r="AF177" s="185" t="s">
        <v>1479</v>
      </c>
      <c r="AG177" s="184">
        <v>0.75</v>
      </c>
      <c r="AH177" s="186" t="s">
        <v>1993</v>
      </c>
      <c r="AI177" s="175">
        <v>1</v>
      </c>
      <c r="AJ177" s="186" t="s">
        <v>2164</v>
      </c>
      <c r="AK177" s="383"/>
      <c r="AL177" s="347" t="s">
        <v>806</v>
      </c>
      <c r="AM177" s="347"/>
      <c r="AN177" s="347"/>
      <c r="AO177" s="347"/>
      <c r="AP177" s="655"/>
      <c r="AQ177" s="218"/>
    </row>
    <row r="178" spans="2:43" ht="195.95" customHeight="1" thickTop="1" x14ac:dyDescent="0.3">
      <c r="B178" s="662" t="s">
        <v>310</v>
      </c>
      <c r="C178" s="420" t="s">
        <v>310</v>
      </c>
      <c r="D178" s="418" t="s">
        <v>719</v>
      </c>
      <c r="E178" s="418" t="s">
        <v>311</v>
      </c>
      <c r="F178" s="418" t="s">
        <v>29</v>
      </c>
      <c r="G178" s="422">
        <v>0.3</v>
      </c>
      <c r="H178" s="423" t="s">
        <v>312</v>
      </c>
      <c r="I178" s="418" t="s">
        <v>313</v>
      </c>
      <c r="J178" s="418" t="s">
        <v>31</v>
      </c>
      <c r="K178" s="418" t="s">
        <v>31</v>
      </c>
      <c r="L178" s="418" t="s">
        <v>31</v>
      </c>
      <c r="M178" s="418" t="s">
        <v>1604</v>
      </c>
      <c r="N178" s="419" t="s">
        <v>202</v>
      </c>
      <c r="O178" s="194"/>
      <c r="P178" s="420" t="s">
        <v>313</v>
      </c>
      <c r="Q178" s="418" t="s">
        <v>33</v>
      </c>
      <c r="R178" s="415">
        <v>43831</v>
      </c>
      <c r="S178" s="415">
        <f>MAX(W178:W182)</f>
        <v>44196</v>
      </c>
      <c r="T178" s="243" t="s">
        <v>314</v>
      </c>
      <c r="U178" s="233">
        <v>0.25</v>
      </c>
      <c r="V178" s="234">
        <v>43831</v>
      </c>
      <c r="W178" s="234">
        <v>44075</v>
      </c>
      <c r="X178" s="417">
        <v>0.2</v>
      </c>
      <c r="Y178" s="417">
        <v>0.45</v>
      </c>
      <c r="Z178" s="417">
        <v>0.6</v>
      </c>
      <c r="AA178" s="417">
        <v>1</v>
      </c>
      <c r="AB178" s="244"/>
      <c r="AC178" s="199">
        <v>0.8</v>
      </c>
      <c r="AD178" s="245" t="s">
        <v>888</v>
      </c>
      <c r="AE178" s="199">
        <v>1</v>
      </c>
      <c r="AF178" s="200" t="s">
        <v>1514</v>
      </c>
      <c r="AG178" s="199">
        <v>1</v>
      </c>
      <c r="AH178" s="202" t="s">
        <v>1578</v>
      </c>
      <c r="AI178" s="203">
        <v>1</v>
      </c>
      <c r="AJ178" s="202" t="s">
        <v>2175</v>
      </c>
      <c r="AK178" s="612">
        <f>(U178*AI178)+(U179*AI179)+(U180*AI180)+(U181*AI181)+(AI182*U182)</f>
        <v>0.94000000000000006</v>
      </c>
      <c r="AL178" s="631" t="s">
        <v>906</v>
      </c>
      <c r="AM178" s="621" t="s">
        <v>1515</v>
      </c>
      <c r="AN178" s="621" t="s">
        <v>1957</v>
      </c>
      <c r="AO178" s="621" t="s">
        <v>2200</v>
      </c>
      <c r="AP178" s="656" t="str">
        <f>IF(AK178&lt;1%,"Sin iniciar",IF(AK178=100%,"Terminado","En gestión"))</f>
        <v>En gestión</v>
      </c>
    </row>
    <row r="179" spans="2:43" ht="195.95" customHeight="1" x14ac:dyDescent="0.3">
      <c r="B179" s="663"/>
      <c r="C179" s="367"/>
      <c r="D179" s="365"/>
      <c r="E179" s="365"/>
      <c r="F179" s="365"/>
      <c r="G179" s="370"/>
      <c r="H179" s="371"/>
      <c r="I179" s="365"/>
      <c r="J179" s="365"/>
      <c r="K179" s="365"/>
      <c r="L179" s="365"/>
      <c r="M179" s="365"/>
      <c r="N179" s="366"/>
      <c r="O179" s="26"/>
      <c r="P179" s="367"/>
      <c r="Q179" s="365"/>
      <c r="R179" s="368"/>
      <c r="S179" s="368"/>
      <c r="T179" s="93" t="s">
        <v>315</v>
      </c>
      <c r="U179" s="91">
        <v>0.2</v>
      </c>
      <c r="V179" s="92">
        <v>43878</v>
      </c>
      <c r="W179" s="92">
        <v>44098</v>
      </c>
      <c r="X179" s="363"/>
      <c r="Y179" s="505"/>
      <c r="Z179" s="505"/>
      <c r="AA179" s="505"/>
      <c r="AB179" s="106"/>
      <c r="AC179" s="162">
        <v>0.1</v>
      </c>
      <c r="AD179" s="40" t="s">
        <v>889</v>
      </c>
      <c r="AE179" s="162">
        <v>0.4</v>
      </c>
      <c r="AF179" s="40" t="s">
        <v>1516</v>
      </c>
      <c r="AG179" s="162">
        <v>0.8</v>
      </c>
      <c r="AH179" s="42" t="s">
        <v>1932</v>
      </c>
      <c r="AI179" s="166">
        <v>1</v>
      </c>
      <c r="AJ179" s="42" t="s">
        <v>2176</v>
      </c>
      <c r="AK179" s="381"/>
      <c r="AL179" s="632"/>
      <c r="AM179" s="458"/>
      <c r="AN179" s="458"/>
      <c r="AO179" s="458"/>
      <c r="AP179" s="653"/>
    </row>
    <row r="180" spans="2:43" ht="195.95" customHeight="1" x14ac:dyDescent="0.3">
      <c r="B180" s="663"/>
      <c r="C180" s="367"/>
      <c r="D180" s="365"/>
      <c r="E180" s="365"/>
      <c r="F180" s="365"/>
      <c r="G180" s="370"/>
      <c r="H180" s="371"/>
      <c r="I180" s="365"/>
      <c r="J180" s="365"/>
      <c r="K180" s="365"/>
      <c r="L180" s="365"/>
      <c r="M180" s="365"/>
      <c r="N180" s="366"/>
      <c r="O180" s="26"/>
      <c r="P180" s="367"/>
      <c r="Q180" s="365"/>
      <c r="R180" s="368"/>
      <c r="S180" s="368"/>
      <c r="T180" s="93" t="s">
        <v>316</v>
      </c>
      <c r="U180" s="91">
        <v>0.2</v>
      </c>
      <c r="V180" s="92">
        <v>43922</v>
      </c>
      <c r="W180" s="92">
        <v>44135</v>
      </c>
      <c r="X180" s="363"/>
      <c r="Y180" s="505"/>
      <c r="Z180" s="505"/>
      <c r="AA180" s="505"/>
      <c r="AB180" s="106"/>
      <c r="AC180" s="162">
        <v>0</v>
      </c>
      <c r="AD180" s="40" t="s">
        <v>743</v>
      </c>
      <c r="AE180" s="162">
        <v>0.1</v>
      </c>
      <c r="AF180" s="40" t="s">
        <v>1517</v>
      </c>
      <c r="AG180" s="162">
        <v>0.8</v>
      </c>
      <c r="AH180" s="42" t="s">
        <v>1933</v>
      </c>
      <c r="AI180" s="166">
        <v>1</v>
      </c>
      <c r="AJ180" s="42" t="s">
        <v>2177</v>
      </c>
      <c r="AK180" s="381"/>
      <c r="AL180" s="632"/>
      <c r="AM180" s="458"/>
      <c r="AN180" s="458"/>
      <c r="AO180" s="458"/>
      <c r="AP180" s="653"/>
    </row>
    <row r="181" spans="2:43" ht="195.95" customHeight="1" x14ac:dyDescent="0.3">
      <c r="B181" s="663"/>
      <c r="C181" s="367"/>
      <c r="D181" s="365"/>
      <c r="E181" s="365"/>
      <c r="F181" s="365"/>
      <c r="G181" s="370"/>
      <c r="H181" s="371"/>
      <c r="I181" s="365"/>
      <c r="J181" s="365"/>
      <c r="K181" s="365"/>
      <c r="L181" s="365"/>
      <c r="M181" s="365" t="s">
        <v>1605</v>
      </c>
      <c r="N181" s="366"/>
      <c r="O181" s="26"/>
      <c r="P181" s="367"/>
      <c r="Q181" s="365"/>
      <c r="R181" s="368"/>
      <c r="S181" s="368"/>
      <c r="T181" s="93" t="s">
        <v>317</v>
      </c>
      <c r="U181" s="91">
        <v>0.2</v>
      </c>
      <c r="V181" s="92">
        <v>43878</v>
      </c>
      <c r="W181" s="92">
        <v>44165</v>
      </c>
      <c r="X181" s="363"/>
      <c r="Y181" s="505"/>
      <c r="Z181" s="505"/>
      <c r="AA181" s="505"/>
      <c r="AB181" s="106"/>
      <c r="AC181" s="162">
        <v>0.1</v>
      </c>
      <c r="AD181" s="40" t="s">
        <v>890</v>
      </c>
      <c r="AE181" s="162">
        <v>0.3</v>
      </c>
      <c r="AF181" s="40" t="s">
        <v>1518</v>
      </c>
      <c r="AG181" s="162">
        <v>0.8</v>
      </c>
      <c r="AH181" s="42" t="s">
        <v>1934</v>
      </c>
      <c r="AI181" s="166">
        <v>0.7</v>
      </c>
      <c r="AJ181" s="42" t="s">
        <v>2178</v>
      </c>
      <c r="AK181" s="381"/>
      <c r="AL181" s="632"/>
      <c r="AM181" s="458"/>
      <c r="AN181" s="458"/>
      <c r="AO181" s="458"/>
      <c r="AP181" s="653"/>
    </row>
    <row r="182" spans="2:43" ht="195.95" customHeight="1" x14ac:dyDescent="0.3">
      <c r="B182" s="663"/>
      <c r="C182" s="367"/>
      <c r="D182" s="365"/>
      <c r="E182" s="365"/>
      <c r="F182" s="365"/>
      <c r="G182" s="370"/>
      <c r="H182" s="371"/>
      <c r="I182" s="365"/>
      <c r="J182" s="365"/>
      <c r="K182" s="365"/>
      <c r="L182" s="365"/>
      <c r="M182" s="365"/>
      <c r="N182" s="366"/>
      <c r="O182" s="26"/>
      <c r="P182" s="367"/>
      <c r="Q182" s="365"/>
      <c r="R182" s="368"/>
      <c r="S182" s="368"/>
      <c r="T182" s="93" t="s">
        <v>318</v>
      </c>
      <c r="U182" s="91">
        <v>0.15</v>
      </c>
      <c r="V182" s="92">
        <v>43922</v>
      </c>
      <c r="W182" s="92">
        <v>44196</v>
      </c>
      <c r="X182" s="363"/>
      <c r="Y182" s="505"/>
      <c r="Z182" s="505"/>
      <c r="AA182" s="505"/>
      <c r="AB182" s="106"/>
      <c r="AC182" s="162">
        <v>0</v>
      </c>
      <c r="AD182" s="40" t="s">
        <v>743</v>
      </c>
      <c r="AE182" s="162">
        <v>0.3</v>
      </c>
      <c r="AF182" s="40" t="s">
        <v>1519</v>
      </c>
      <c r="AG182" s="162">
        <v>0.5</v>
      </c>
      <c r="AH182" s="42" t="s">
        <v>1935</v>
      </c>
      <c r="AI182" s="166">
        <v>1</v>
      </c>
      <c r="AJ182" s="42" t="s">
        <v>2179</v>
      </c>
      <c r="AK182" s="381"/>
      <c r="AL182" s="632"/>
      <c r="AM182" s="458"/>
      <c r="AN182" s="458"/>
      <c r="AO182" s="458"/>
      <c r="AP182" s="586"/>
    </row>
    <row r="183" spans="2:43" ht="195.95" customHeight="1" x14ac:dyDescent="0.3">
      <c r="B183" s="663"/>
      <c r="C183" s="352" t="s">
        <v>310</v>
      </c>
      <c r="D183" s="355" t="s">
        <v>31</v>
      </c>
      <c r="E183" s="355"/>
      <c r="F183" s="355"/>
      <c r="G183" s="359"/>
      <c r="H183" s="360"/>
      <c r="I183" s="355" t="s">
        <v>31</v>
      </c>
      <c r="J183" s="355" t="s">
        <v>31</v>
      </c>
      <c r="K183" s="355" t="s">
        <v>31</v>
      </c>
      <c r="L183" s="355" t="s">
        <v>31</v>
      </c>
      <c r="M183" s="355" t="s">
        <v>1603</v>
      </c>
      <c r="N183" s="356"/>
      <c r="O183" s="26"/>
      <c r="P183" s="352" t="s">
        <v>319</v>
      </c>
      <c r="Q183" s="355" t="s">
        <v>33</v>
      </c>
      <c r="R183" s="353">
        <v>43862</v>
      </c>
      <c r="S183" s="353">
        <f>MAX(W183:W186)</f>
        <v>44196</v>
      </c>
      <c r="T183" s="73" t="s">
        <v>320</v>
      </c>
      <c r="U183" s="71">
        <v>0.2</v>
      </c>
      <c r="V183" s="72">
        <v>44013</v>
      </c>
      <c r="W183" s="72">
        <v>44040</v>
      </c>
      <c r="X183" s="372">
        <v>0</v>
      </c>
      <c r="Y183" s="372">
        <v>0</v>
      </c>
      <c r="Z183" s="372">
        <v>0.5</v>
      </c>
      <c r="AA183" s="372">
        <v>1</v>
      </c>
      <c r="AB183" s="104"/>
      <c r="AC183" s="162">
        <v>1</v>
      </c>
      <c r="AD183" s="33" t="s">
        <v>891</v>
      </c>
      <c r="AE183" s="162">
        <v>1</v>
      </c>
      <c r="AF183" s="33" t="s">
        <v>2385</v>
      </c>
      <c r="AG183" s="162">
        <v>1</v>
      </c>
      <c r="AH183" s="34" t="s">
        <v>1578</v>
      </c>
      <c r="AI183" s="166">
        <v>1</v>
      </c>
      <c r="AJ183" s="34" t="s">
        <v>2379</v>
      </c>
      <c r="AK183" s="381">
        <f>(U183*AI183)+(U184*AI184)+(U185*AI185)+(U186*AI186)</f>
        <v>0.75</v>
      </c>
      <c r="AL183" s="345" t="s">
        <v>907</v>
      </c>
      <c r="AM183" s="345" t="s">
        <v>1520</v>
      </c>
      <c r="AN183" s="345" t="s">
        <v>1958</v>
      </c>
      <c r="AO183" s="345" t="s">
        <v>2201</v>
      </c>
      <c r="AP183" s="654" t="str">
        <f>IF(AK183&lt;1%,"Sin iniciar",IF(AK183=100%,"Terminado","En gestión"))</f>
        <v>En gestión</v>
      </c>
    </row>
    <row r="184" spans="2:43" ht="195.95" customHeight="1" x14ac:dyDescent="0.3">
      <c r="B184" s="663"/>
      <c r="C184" s="352"/>
      <c r="D184" s="355"/>
      <c r="E184" s="355"/>
      <c r="F184" s="355"/>
      <c r="G184" s="359"/>
      <c r="H184" s="360"/>
      <c r="I184" s="355"/>
      <c r="J184" s="355"/>
      <c r="K184" s="355"/>
      <c r="L184" s="355"/>
      <c r="M184" s="355"/>
      <c r="N184" s="356"/>
      <c r="O184" s="26"/>
      <c r="P184" s="352"/>
      <c r="Q184" s="355"/>
      <c r="R184" s="353"/>
      <c r="S184" s="353"/>
      <c r="T184" s="73" t="s">
        <v>321</v>
      </c>
      <c r="U184" s="71">
        <v>0.3</v>
      </c>
      <c r="V184" s="72">
        <v>44044</v>
      </c>
      <c r="W184" s="72">
        <v>44102</v>
      </c>
      <c r="X184" s="506"/>
      <c r="Y184" s="506"/>
      <c r="Z184" s="506"/>
      <c r="AA184" s="506"/>
      <c r="AB184" s="106"/>
      <c r="AC184" s="162">
        <v>0</v>
      </c>
      <c r="AD184" s="33" t="s">
        <v>743</v>
      </c>
      <c r="AE184" s="162">
        <v>0</v>
      </c>
      <c r="AF184" s="33" t="s">
        <v>743</v>
      </c>
      <c r="AG184" s="162">
        <v>1</v>
      </c>
      <c r="AH184" s="34" t="s">
        <v>1936</v>
      </c>
      <c r="AI184" s="166">
        <v>1</v>
      </c>
      <c r="AJ184" s="34" t="s">
        <v>2379</v>
      </c>
      <c r="AK184" s="381"/>
      <c r="AL184" s="345"/>
      <c r="AM184" s="345"/>
      <c r="AN184" s="345"/>
      <c r="AO184" s="345"/>
      <c r="AP184" s="653"/>
    </row>
    <row r="185" spans="2:43" ht="195.95" customHeight="1" x14ac:dyDescent="0.3">
      <c r="B185" s="663"/>
      <c r="C185" s="352"/>
      <c r="D185" s="355"/>
      <c r="E185" s="355"/>
      <c r="F185" s="355"/>
      <c r="G185" s="359"/>
      <c r="H185" s="360"/>
      <c r="I185" s="355"/>
      <c r="J185" s="355"/>
      <c r="K185" s="355"/>
      <c r="L185" s="355"/>
      <c r="M185" s="355"/>
      <c r="N185" s="356"/>
      <c r="O185" s="26"/>
      <c r="P185" s="352"/>
      <c r="Q185" s="355"/>
      <c r="R185" s="353"/>
      <c r="S185" s="353"/>
      <c r="T185" s="73" t="s">
        <v>322</v>
      </c>
      <c r="U185" s="71">
        <v>0.25</v>
      </c>
      <c r="V185" s="72">
        <v>44075</v>
      </c>
      <c r="W185" s="72">
        <v>44102</v>
      </c>
      <c r="X185" s="506"/>
      <c r="Y185" s="506"/>
      <c r="Z185" s="506"/>
      <c r="AA185" s="506"/>
      <c r="AB185" s="106"/>
      <c r="AC185" s="162">
        <v>0</v>
      </c>
      <c r="AD185" s="33" t="s">
        <v>743</v>
      </c>
      <c r="AE185" s="162">
        <v>0</v>
      </c>
      <c r="AF185" s="33" t="s">
        <v>743</v>
      </c>
      <c r="AG185" s="162">
        <v>0.5</v>
      </c>
      <c r="AH185" s="34" t="s">
        <v>1937</v>
      </c>
      <c r="AI185" s="166">
        <v>1</v>
      </c>
      <c r="AJ185" s="34" t="s">
        <v>2180</v>
      </c>
      <c r="AK185" s="381"/>
      <c r="AL185" s="345"/>
      <c r="AM185" s="345"/>
      <c r="AN185" s="345"/>
      <c r="AO185" s="345"/>
      <c r="AP185" s="653"/>
    </row>
    <row r="186" spans="2:43" ht="195.95" customHeight="1" x14ac:dyDescent="0.3">
      <c r="B186" s="663"/>
      <c r="C186" s="352"/>
      <c r="D186" s="355"/>
      <c r="E186" s="355"/>
      <c r="F186" s="355"/>
      <c r="G186" s="359"/>
      <c r="H186" s="360"/>
      <c r="I186" s="355"/>
      <c r="J186" s="355"/>
      <c r="K186" s="355"/>
      <c r="L186" s="355"/>
      <c r="M186" s="355"/>
      <c r="N186" s="356"/>
      <c r="O186" s="26"/>
      <c r="P186" s="352"/>
      <c r="Q186" s="355"/>
      <c r="R186" s="353"/>
      <c r="S186" s="353"/>
      <c r="T186" s="73" t="s">
        <v>1075</v>
      </c>
      <c r="U186" s="71">
        <v>0.25</v>
      </c>
      <c r="V186" s="72">
        <v>44105</v>
      </c>
      <c r="W186" s="72">
        <v>44196</v>
      </c>
      <c r="X186" s="506"/>
      <c r="Y186" s="506"/>
      <c r="Z186" s="506"/>
      <c r="AA186" s="506"/>
      <c r="AB186" s="106"/>
      <c r="AC186" s="162">
        <v>0</v>
      </c>
      <c r="AD186" s="33" t="s">
        <v>743</v>
      </c>
      <c r="AE186" s="162">
        <v>0</v>
      </c>
      <c r="AF186" s="33" t="s">
        <v>743</v>
      </c>
      <c r="AG186" s="162">
        <v>0</v>
      </c>
      <c r="AH186" s="34" t="s">
        <v>1967</v>
      </c>
      <c r="AI186" s="166">
        <v>0</v>
      </c>
      <c r="AJ186" s="34" t="s">
        <v>2181</v>
      </c>
      <c r="AK186" s="381"/>
      <c r="AL186" s="345"/>
      <c r="AM186" s="345"/>
      <c r="AN186" s="345"/>
      <c r="AO186" s="345"/>
      <c r="AP186" s="586"/>
    </row>
    <row r="187" spans="2:43" ht="195.95" customHeight="1" x14ac:dyDescent="0.3">
      <c r="B187" s="663"/>
      <c r="C187" s="367" t="s">
        <v>310</v>
      </c>
      <c r="D187" s="365" t="s">
        <v>718</v>
      </c>
      <c r="E187" s="365" t="s">
        <v>28</v>
      </c>
      <c r="F187" s="365" t="s">
        <v>82</v>
      </c>
      <c r="G187" s="370">
        <v>7.0000000000000007E-2</v>
      </c>
      <c r="H187" s="371" t="s">
        <v>323</v>
      </c>
      <c r="I187" s="365" t="s">
        <v>31</v>
      </c>
      <c r="J187" s="365" t="s">
        <v>31</v>
      </c>
      <c r="K187" s="365" t="s">
        <v>31</v>
      </c>
      <c r="L187" s="365" t="s">
        <v>31</v>
      </c>
      <c r="M187" s="365"/>
      <c r="N187" s="366" t="s">
        <v>152</v>
      </c>
      <c r="O187" s="26"/>
      <c r="P187" s="367" t="s">
        <v>324</v>
      </c>
      <c r="Q187" s="365" t="s">
        <v>33</v>
      </c>
      <c r="R187" s="368">
        <v>43831</v>
      </c>
      <c r="S187" s="368">
        <f>MAX(W187:W189)</f>
        <v>44196</v>
      </c>
      <c r="T187" s="93" t="s">
        <v>325</v>
      </c>
      <c r="U187" s="91">
        <v>0.3</v>
      </c>
      <c r="V187" s="92">
        <v>43831</v>
      </c>
      <c r="W187" s="92">
        <v>43980</v>
      </c>
      <c r="X187" s="363">
        <v>0.2</v>
      </c>
      <c r="Y187" s="363">
        <v>0.4</v>
      </c>
      <c r="Z187" s="363">
        <v>0.6</v>
      </c>
      <c r="AA187" s="363">
        <v>1</v>
      </c>
      <c r="AB187" s="104"/>
      <c r="AC187" s="162">
        <v>0.65</v>
      </c>
      <c r="AD187" s="40" t="s">
        <v>2367</v>
      </c>
      <c r="AE187" s="162">
        <v>0.75</v>
      </c>
      <c r="AF187" s="40" t="s">
        <v>1521</v>
      </c>
      <c r="AG187" s="162">
        <v>1</v>
      </c>
      <c r="AH187" s="42" t="s">
        <v>1938</v>
      </c>
      <c r="AI187" s="166">
        <v>1</v>
      </c>
      <c r="AJ187" s="42" t="s">
        <v>2182</v>
      </c>
      <c r="AK187" s="381">
        <f>(U187*AI187)+(U188*AI188)+(U189*AI189)</f>
        <v>1</v>
      </c>
      <c r="AL187" s="458" t="s">
        <v>2368</v>
      </c>
      <c r="AM187" s="458" t="s">
        <v>1522</v>
      </c>
      <c r="AN187" s="458" t="s">
        <v>1959</v>
      </c>
      <c r="AO187" s="458" t="s">
        <v>2202</v>
      </c>
      <c r="AP187" s="654" t="str">
        <f>IF(AK187&lt;1%,"Sin iniciar",IF(AK187=100%,"Terminado","En gestión"))</f>
        <v>Terminado</v>
      </c>
    </row>
    <row r="188" spans="2:43" ht="195.95" customHeight="1" x14ac:dyDescent="0.3">
      <c r="B188" s="663"/>
      <c r="C188" s="367"/>
      <c r="D188" s="365"/>
      <c r="E188" s="365"/>
      <c r="F188" s="365"/>
      <c r="G188" s="370"/>
      <c r="H188" s="371"/>
      <c r="I188" s="365"/>
      <c r="J188" s="365"/>
      <c r="K188" s="365"/>
      <c r="L188" s="365"/>
      <c r="M188" s="365"/>
      <c r="N188" s="366"/>
      <c r="O188" s="26"/>
      <c r="P188" s="367"/>
      <c r="Q188" s="365"/>
      <c r="R188" s="368"/>
      <c r="S188" s="368"/>
      <c r="T188" s="93" t="s">
        <v>326</v>
      </c>
      <c r="U188" s="91">
        <v>0.3</v>
      </c>
      <c r="V188" s="92">
        <v>43922</v>
      </c>
      <c r="W188" s="92">
        <v>44104</v>
      </c>
      <c r="X188" s="505"/>
      <c r="Y188" s="505"/>
      <c r="Z188" s="505"/>
      <c r="AA188" s="505"/>
      <c r="AB188" s="106"/>
      <c r="AC188" s="162">
        <v>0</v>
      </c>
      <c r="AD188" s="40" t="s">
        <v>743</v>
      </c>
      <c r="AE188" s="162">
        <v>0.6</v>
      </c>
      <c r="AF188" s="40" t="s">
        <v>1523</v>
      </c>
      <c r="AG188" s="162">
        <v>1</v>
      </c>
      <c r="AH188" s="42" t="s">
        <v>1939</v>
      </c>
      <c r="AI188" s="166">
        <v>1</v>
      </c>
      <c r="AJ188" s="42" t="s">
        <v>2182</v>
      </c>
      <c r="AK188" s="381"/>
      <c r="AL188" s="458"/>
      <c r="AM188" s="458"/>
      <c r="AN188" s="458"/>
      <c r="AO188" s="458"/>
      <c r="AP188" s="653"/>
    </row>
    <row r="189" spans="2:43" ht="195.95" customHeight="1" x14ac:dyDescent="0.3">
      <c r="B189" s="663"/>
      <c r="C189" s="367"/>
      <c r="D189" s="365"/>
      <c r="E189" s="365"/>
      <c r="F189" s="365"/>
      <c r="G189" s="370"/>
      <c r="H189" s="371"/>
      <c r="I189" s="365"/>
      <c r="J189" s="365"/>
      <c r="K189" s="365"/>
      <c r="L189" s="365"/>
      <c r="M189" s="365"/>
      <c r="N189" s="366"/>
      <c r="O189" s="26"/>
      <c r="P189" s="367"/>
      <c r="Q189" s="365"/>
      <c r="R189" s="368"/>
      <c r="S189" s="368"/>
      <c r="T189" s="93" t="s">
        <v>327</v>
      </c>
      <c r="U189" s="91">
        <v>0.4</v>
      </c>
      <c r="V189" s="92">
        <v>44046</v>
      </c>
      <c r="W189" s="92">
        <v>44196</v>
      </c>
      <c r="X189" s="505"/>
      <c r="Y189" s="505"/>
      <c r="Z189" s="505"/>
      <c r="AA189" s="505"/>
      <c r="AB189" s="106"/>
      <c r="AC189" s="162">
        <v>0</v>
      </c>
      <c r="AD189" s="40" t="s">
        <v>743</v>
      </c>
      <c r="AE189" s="162">
        <v>0</v>
      </c>
      <c r="AF189" s="40" t="s">
        <v>743</v>
      </c>
      <c r="AG189" s="162">
        <v>0</v>
      </c>
      <c r="AH189" s="42" t="s">
        <v>1940</v>
      </c>
      <c r="AI189" s="166">
        <v>1</v>
      </c>
      <c r="AJ189" s="42" t="s">
        <v>2183</v>
      </c>
      <c r="AK189" s="381"/>
      <c r="AL189" s="458"/>
      <c r="AM189" s="458"/>
      <c r="AN189" s="458"/>
      <c r="AO189" s="458"/>
      <c r="AP189" s="586"/>
    </row>
    <row r="190" spans="2:43" ht="195.95" customHeight="1" x14ac:dyDescent="0.3">
      <c r="B190" s="663"/>
      <c r="C190" s="352" t="s">
        <v>310</v>
      </c>
      <c r="D190" s="355" t="s">
        <v>718</v>
      </c>
      <c r="E190" s="355" t="s">
        <v>28</v>
      </c>
      <c r="F190" s="355" t="s">
        <v>82</v>
      </c>
      <c r="G190" s="359">
        <v>7.0000000000000007E-2</v>
      </c>
      <c r="H190" s="360" t="s">
        <v>328</v>
      </c>
      <c r="I190" s="355" t="s">
        <v>31</v>
      </c>
      <c r="J190" s="355" t="s">
        <v>31</v>
      </c>
      <c r="K190" s="355" t="s">
        <v>31</v>
      </c>
      <c r="L190" s="355" t="s">
        <v>31</v>
      </c>
      <c r="M190" s="355" t="s">
        <v>1606</v>
      </c>
      <c r="N190" s="356"/>
      <c r="O190" s="26"/>
      <c r="P190" s="352" t="s">
        <v>329</v>
      </c>
      <c r="Q190" s="355" t="s">
        <v>33</v>
      </c>
      <c r="R190" s="353">
        <v>43876</v>
      </c>
      <c r="S190" s="353">
        <f>MAX(W190:W194)</f>
        <v>44196</v>
      </c>
      <c r="T190" s="73" t="s">
        <v>330</v>
      </c>
      <c r="U190" s="71">
        <v>0.3</v>
      </c>
      <c r="V190" s="72">
        <v>43876</v>
      </c>
      <c r="W190" s="72">
        <v>44180</v>
      </c>
      <c r="X190" s="372">
        <v>0.25</v>
      </c>
      <c r="Y190" s="372">
        <v>0.4</v>
      </c>
      <c r="Z190" s="372">
        <v>0.75</v>
      </c>
      <c r="AA190" s="372">
        <v>1</v>
      </c>
      <c r="AB190" s="104"/>
      <c r="AC190" s="162">
        <v>0.25</v>
      </c>
      <c r="AD190" s="33" t="s">
        <v>892</v>
      </c>
      <c r="AE190" s="162">
        <v>0.5</v>
      </c>
      <c r="AF190" s="67" t="s">
        <v>1524</v>
      </c>
      <c r="AG190" s="162">
        <v>0.75</v>
      </c>
      <c r="AH190" s="34" t="s">
        <v>1941</v>
      </c>
      <c r="AI190" s="166">
        <v>1</v>
      </c>
      <c r="AJ190" s="34" t="s">
        <v>2184</v>
      </c>
      <c r="AK190" s="381">
        <f>(U190*AI190)+(U191*AI191)+(U192*AI192)+(U193*AI193)+(AI194*U194)</f>
        <v>0.89750000000000019</v>
      </c>
      <c r="AL190" s="345" t="s">
        <v>2369</v>
      </c>
      <c r="AM190" s="345" t="s">
        <v>1525</v>
      </c>
      <c r="AN190" s="345" t="s">
        <v>1960</v>
      </c>
      <c r="AO190" s="345" t="s">
        <v>2203</v>
      </c>
      <c r="AP190" s="654" t="str">
        <f>IF(AK190&lt;1%,"Sin iniciar",IF(AK190=100%,"Terminado","En gestión"))</f>
        <v>En gestión</v>
      </c>
    </row>
    <row r="191" spans="2:43" ht="195.95" customHeight="1" x14ac:dyDescent="0.3">
      <c r="B191" s="663"/>
      <c r="C191" s="352"/>
      <c r="D191" s="355"/>
      <c r="E191" s="355"/>
      <c r="F191" s="355"/>
      <c r="G191" s="359"/>
      <c r="H191" s="360"/>
      <c r="I191" s="355"/>
      <c r="J191" s="355"/>
      <c r="K191" s="355"/>
      <c r="L191" s="355"/>
      <c r="M191" s="355"/>
      <c r="N191" s="356"/>
      <c r="O191" s="26"/>
      <c r="P191" s="352"/>
      <c r="Q191" s="355"/>
      <c r="R191" s="353"/>
      <c r="S191" s="353"/>
      <c r="T191" s="73" t="s">
        <v>331</v>
      </c>
      <c r="U191" s="71">
        <v>0.25</v>
      </c>
      <c r="V191" s="72">
        <v>43881</v>
      </c>
      <c r="W191" s="72">
        <v>44089</v>
      </c>
      <c r="X191" s="506"/>
      <c r="Y191" s="506"/>
      <c r="Z191" s="506"/>
      <c r="AA191" s="506"/>
      <c r="AB191" s="106"/>
      <c r="AC191" s="162">
        <v>0.25</v>
      </c>
      <c r="AD191" s="33" t="s">
        <v>893</v>
      </c>
      <c r="AE191" s="162">
        <v>0.5</v>
      </c>
      <c r="AF191" s="67" t="s">
        <v>1526</v>
      </c>
      <c r="AG191" s="162">
        <v>0.75</v>
      </c>
      <c r="AH191" s="34" t="s">
        <v>1942</v>
      </c>
      <c r="AI191" s="166">
        <v>1</v>
      </c>
      <c r="AJ191" s="34" t="s">
        <v>2185</v>
      </c>
      <c r="AK191" s="381"/>
      <c r="AL191" s="345" t="s">
        <v>806</v>
      </c>
      <c r="AM191" s="345"/>
      <c r="AN191" s="345"/>
      <c r="AO191" s="345"/>
      <c r="AP191" s="653"/>
    </row>
    <row r="192" spans="2:43" ht="195.95" customHeight="1" x14ac:dyDescent="0.3">
      <c r="B192" s="663"/>
      <c r="C192" s="352"/>
      <c r="D192" s="355"/>
      <c r="E192" s="355"/>
      <c r="F192" s="355"/>
      <c r="G192" s="359"/>
      <c r="H192" s="360"/>
      <c r="I192" s="355"/>
      <c r="J192" s="355"/>
      <c r="K192" s="355"/>
      <c r="L192" s="355"/>
      <c r="M192" s="355"/>
      <c r="N192" s="356"/>
      <c r="O192" s="26"/>
      <c r="P192" s="352"/>
      <c r="Q192" s="355"/>
      <c r="R192" s="353"/>
      <c r="S192" s="353"/>
      <c r="T192" s="73" t="s">
        <v>332</v>
      </c>
      <c r="U192" s="71">
        <v>0.25</v>
      </c>
      <c r="V192" s="72">
        <v>43876</v>
      </c>
      <c r="W192" s="72">
        <v>44180</v>
      </c>
      <c r="X192" s="506"/>
      <c r="Y192" s="506"/>
      <c r="Z192" s="506"/>
      <c r="AA192" s="506"/>
      <c r="AB192" s="106"/>
      <c r="AC192" s="162">
        <v>0.25</v>
      </c>
      <c r="AD192" s="33" t="s">
        <v>894</v>
      </c>
      <c r="AE192" s="162">
        <v>0.5</v>
      </c>
      <c r="AF192" s="67" t="s">
        <v>1527</v>
      </c>
      <c r="AG192" s="162">
        <v>0.75</v>
      </c>
      <c r="AH192" s="34" t="s">
        <v>1943</v>
      </c>
      <c r="AI192" s="166">
        <v>0.75</v>
      </c>
      <c r="AJ192" s="34" t="s">
        <v>2186</v>
      </c>
      <c r="AK192" s="381"/>
      <c r="AL192" s="345" t="s">
        <v>806</v>
      </c>
      <c r="AM192" s="345"/>
      <c r="AN192" s="345"/>
      <c r="AO192" s="345"/>
      <c r="AP192" s="653"/>
    </row>
    <row r="193" spans="2:42" ht="195.95" customHeight="1" x14ac:dyDescent="0.3">
      <c r="B193" s="663"/>
      <c r="C193" s="352"/>
      <c r="D193" s="355"/>
      <c r="E193" s="355"/>
      <c r="F193" s="355"/>
      <c r="G193" s="359"/>
      <c r="H193" s="360"/>
      <c r="I193" s="355"/>
      <c r="J193" s="355"/>
      <c r="K193" s="355"/>
      <c r="L193" s="355"/>
      <c r="M193" s="355"/>
      <c r="N193" s="356"/>
      <c r="O193" s="26"/>
      <c r="P193" s="352"/>
      <c r="Q193" s="355"/>
      <c r="R193" s="353"/>
      <c r="S193" s="353"/>
      <c r="T193" s="73" t="s">
        <v>333</v>
      </c>
      <c r="U193" s="71">
        <v>0.1</v>
      </c>
      <c r="V193" s="72">
        <v>43831</v>
      </c>
      <c r="W193" s="72">
        <v>44193</v>
      </c>
      <c r="X193" s="506"/>
      <c r="Y193" s="506"/>
      <c r="Z193" s="506"/>
      <c r="AA193" s="506"/>
      <c r="AB193" s="106"/>
      <c r="AC193" s="162">
        <v>0.25</v>
      </c>
      <c r="AD193" s="33" t="s">
        <v>895</v>
      </c>
      <c r="AE193" s="162">
        <v>0.5</v>
      </c>
      <c r="AF193" s="67" t="s">
        <v>1528</v>
      </c>
      <c r="AG193" s="162">
        <v>0.75</v>
      </c>
      <c r="AH193" s="34" t="s">
        <v>1944</v>
      </c>
      <c r="AI193" s="166">
        <v>0.8</v>
      </c>
      <c r="AJ193" s="34" t="s">
        <v>2187</v>
      </c>
      <c r="AK193" s="381"/>
      <c r="AL193" s="345" t="s">
        <v>806</v>
      </c>
      <c r="AM193" s="345"/>
      <c r="AN193" s="345"/>
      <c r="AO193" s="345"/>
      <c r="AP193" s="653"/>
    </row>
    <row r="194" spans="2:42" ht="195.95" customHeight="1" x14ac:dyDescent="0.3">
      <c r="B194" s="663"/>
      <c r="C194" s="352"/>
      <c r="D194" s="355"/>
      <c r="E194" s="355"/>
      <c r="F194" s="355"/>
      <c r="G194" s="359"/>
      <c r="H194" s="360"/>
      <c r="I194" s="355"/>
      <c r="J194" s="355"/>
      <c r="K194" s="355"/>
      <c r="L194" s="355"/>
      <c r="M194" s="355"/>
      <c r="N194" s="356"/>
      <c r="O194" s="26"/>
      <c r="P194" s="352"/>
      <c r="Q194" s="355"/>
      <c r="R194" s="353"/>
      <c r="S194" s="353"/>
      <c r="T194" s="73" t="s">
        <v>334</v>
      </c>
      <c r="U194" s="71">
        <v>0.1</v>
      </c>
      <c r="V194" s="72">
        <v>43922</v>
      </c>
      <c r="W194" s="72">
        <v>44196</v>
      </c>
      <c r="X194" s="506"/>
      <c r="Y194" s="506"/>
      <c r="Z194" s="506"/>
      <c r="AA194" s="506"/>
      <c r="AB194" s="106"/>
      <c r="AC194" s="162">
        <v>0</v>
      </c>
      <c r="AD194" s="33" t="s">
        <v>743</v>
      </c>
      <c r="AE194" s="162">
        <v>0.25</v>
      </c>
      <c r="AF194" s="33" t="s">
        <v>1529</v>
      </c>
      <c r="AG194" s="162">
        <v>0.5</v>
      </c>
      <c r="AH194" s="34" t="s">
        <v>1945</v>
      </c>
      <c r="AI194" s="166">
        <v>0.8</v>
      </c>
      <c r="AJ194" s="34" t="s">
        <v>2188</v>
      </c>
      <c r="AK194" s="381"/>
      <c r="AL194" s="345" t="s">
        <v>806</v>
      </c>
      <c r="AM194" s="345"/>
      <c r="AN194" s="345"/>
      <c r="AO194" s="345"/>
      <c r="AP194" s="586"/>
    </row>
    <row r="195" spans="2:42" ht="195.95" customHeight="1" x14ac:dyDescent="0.3">
      <c r="B195" s="663"/>
      <c r="C195" s="367" t="s">
        <v>310</v>
      </c>
      <c r="D195" s="365" t="s">
        <v>31</v>
      </c>
      <c r="E195" s="365"/>
      <c r="F195" s="365"/>
      <c r="G195" s="370"/>
      <c r="H195" s="371"/>
      <c r="I195" s="365" t="s">
        <v>31</v>
      </c>
      <c r="J195" s="365" t="s">
        <v>31</v>
      </c>
      <c r="K195" s="365" t="s">
        <v>31</v>
      </c>
      <c r="L195" s="365" t="s">
        <v>31</v>
      </c>
      <c r="M195" s="365"/>
      <c r="N195" s="366"/>
      <c r="O195" s="26"/>
      <c r="P195" s="367" t="s">
        <v>1607</v>
      </c>
      <c r="Q195" s="365" t="s">
        <v>33</v>
      </c>
      <c r="R195" s="368">
        <v>43831</v>
      </c>
      <c r="S195" s="368">
        <f>MAX(W195:W196)</f>
        <v>44134</v>
      </c>
      <c r="T195" s="93" t="s">
        <v>335</v>
      </c>
      <c r="U195" s="91">
        <v>0.5</v>
      </c>
      <c r="V195" s="92">
        <v>43831</v>
      </c>
      <c r="W195" s="92">
        <v>44043</v>
      </c>
      <c r="X195" s="363">
        <v>0.2</v>
      </c>
      <c r="Y195" s="363">
        <v>0.4</v>
      </c>
      <c r="Z195" s="363">
        <v>0.7</v>
      </c>
      <c r="AA195" s="363">
        <v>1</v>
      </c>
      <c r="AB195" s="104"/>
      <c r="AC195" s="162">
        <v>0.4</v>
      </c>
      <c r="AD195" s="40" t="s">
        <v>896</v>
      </c>
      <c r="AE195" s="162">
        <v>0.6</v>
      </c>
      <c r="AF195" s="40" t="s">
        <v>1530</v>
      </c>
      <c r="AG195" s="162">
        <v>1</v>
      </c>
      <c r="AH195" s="42" t="s">
        <v>1946</v>
      </c>
      <c r="AI195" s="166">
        <v>1</v>
      </c>
      <c r="AJ195" s="42" t="s">
        <v>1578</v>
      </c>
      <c r="AK195" s="381">
        <f>(U195*AI195)+(U196*AI196)</f>
        <v>1</v>
      </c>
      <c r="AL195" s="458" t="s">
        <v>908</v>
      </c>
      <c r="AM195" s="458" t="s">
        <v>1531</v>
      </c>
      <c r="AN195" s="458" t="s">
        <v>1961</v>
      </c>
      <c r="AO195" s="458" t="s">
        <v>2204</v>
      </c>
      <c r="AP195" s="654" t="str">
        <f>IF(AK195&lt;1%,"Sin iniciar",IF(AK195=100%,"Terminado","En gestión"))</f>
        <v>Terminado</v>
      </c>
    </row>
    <row r="196" spans="2:42" ht="195.95" customHeight="1" x14ac:dyDescent="0.3">
      <c r="B196" s="663"/>
      <c r="C196" s="367"/>
      <c r="D196" s="365"/>
      <c r="E196" s="365"/>
      <c r="F196" s="365"/>
      <c r="G196" s="370"/>
      <c r="H196" s="371"/>
      <c r="I196" s="365"/>
      <c r="J196" s="365"/>
      <c r="K196" s="365"/>
      <c r="L196" s="365"/>
      <c r="M196" s="365"/>
      <c r="N196" s="366"/>
      <c r="O196" s="26"/>
      <c r="P196" s="367"/>
      <c r="Q196" s="365"/>
      <c r="R196" s="368"/>
      <c r="S196" s="368"/>
      <c r="T196" s="93" t="s">
        <v>1076</v>
      </c>
      <c r="U196" s="91">
        <v>0.5</v>
      </c>
      <c r="V196" s="92">
        <v>43983</v>
      </c>
      <c r="W196" s="92">
        <v>44134</v>
      </c>
      <c r="X196" s="505"/>
      <c r="Y196" s="505"/>
      <c r="Z196" s="505"/>
      <c r="AA196" s="505"/>
      <c r="AB196" s="106"/>
      <c r="AC196" s="162">
        <v>0</v>
      </c>
      <c r="AD196" s="40" t="s">
        <v>743</v>
      </c>
      <c r="AE196" s="162">
        <v>0.6</v>
      </c>
      <c r="AF196" s="40" t="s">
        <v>1532</v>
      </c>
      <c r="AG196" s="162">
        <v>0.85</v>
      </c>
      <c r="AH196" s="42" t="s">
        <v>1947</v>
      </c>
      <c r="AI196" s="166">
        <v>1</v>
      </c>
      <c r="AJ196" s="105" t="s">
        <v>2189</v>
      </c>
      <c r="AK196" s="381"/>
      <c r="AL196" s="458" t="s">
        <v>806</v>
      </c>
      <c r="AM196" s="458"/>
      <c r="AN196" s="458"/>
      <c r="AO196" s="458"/>
      <c r="AP196" s="586"/>
    </row>
    <row r="197" spans="2:42" ht="195.95" customHeight="1" x14ac:dyDescent="0.3">
      <c r="B197" s="663"/>
      <c r="C197" s="352" t="s">
        <v>310</v>
      </c>
      <c r="D197" s="355" t="s">
        <v>31</v>
      </c>
      <c r="E197" s="355"/>
      <c r="F197" s="355"/>
      <c r="G197" s="359"/>
      <c r="H197" s="360"/>
      <c r="I197" s="355" t="s">
        <v>1586</v>
      </c>
      <c r="J197" s="355" t="s">
        <v>31</v>
      </c>
      <c r="K197" s="355" t="s">
        <v>31</v>
      </c>
      <c r="L197" s="355" t="s">
        <v>31</v>
      </c>
      <c r="M197" s="355" t="s">
        <v>173</v>
      </c>
      <c r="N197" s="356"/>
      <c r="O197" s="26"/>
      <c r="P197" s="352" t="s">
        <v>336</v>
      </c>
      <c r="Q197" s="355" t="s">
        <v>33</v>
      </c>
      <c r="R197" s="353">
        <v>43861</v>
      </c>
      <c r="S197" s="353">
        <f>MAX(W197:W199)</f>
        <v>44196</v>
      </c>
      <c r="T197" s="73" t="s">
        <v>337</v>
      </c>
      <c r="U197" s="71">
        <v>0.2</v>
      </c>
      <c r="V197" s="72">
        <v>43861</v>
      </c>
      <c r="W197" s="72">
        <v>43891</v>
      </c>
      <c r="X197" s="372">
        <v>0.15</v>
      </c>
      <c r="Y197" s="372">
        <v>0.46</v>
      </c>
      <c r="Z197" s="372">
        <v>0.72</v>
      </c>
      <c r="AA197" s="372">
        <v>1</v>
      </c>
      <c r="AB197" s="104"/>
      <c r="AC197" s="162">
        <v>1</v>
      </c>
      <c r="AD197" s="33" t="s">
        <v>897</v>
      </c>
      <c r="AE197" s="162">
        <v>1</v>
      </c>
      <c r="AF197" s="33" t="s">
        <v>2385</v>
      </c>
      <c r="AG197" s="162">
        <v>1</v>
      </c>
      <c r="AH197" s="34" t="s">
        <v>1578</v>
      </c>
      <c r="AI197" s="166">
        <v>1</v>
      </c>
      <c r="AJ197" s="34" t="s">
        <v>1578</v>
      </c>
      <c r="AK197" s="381">
        <f>(U197*AI197)+(U198*AI198)+(U199*AI199)</f>
        <v>1</v>
      </c>
      <c r="AL197" s="345" t="s">
        <v>909</v>
      </c>
      <c r="AM197" s="345" t="s">
        <v>1533</v>
      </c>
      <c r="AN197" s="345" t="s">
        <v>1962</v>
      </c>
      <c r="AO197" s="345" t="s">
        <v>2205</v>
      </c>
      <c r="AP197" s="654" t="str">
        <f>IF(AK197&lt;1%,"Sin iniciar",IF(AK197=100%,"Terminado","En gestión"))</f>
        <v>Terminado</v>
      </c>
    </row>
    <row r="198" spans="2:42" ht="195.95" customHeight="1" x14ac:dyDescent="0.3">
      <c r="B198" s="663"/>
      <c r="C198" s="352"/>
      <c r="D198" s="355"/>
      <c r="E198" s="355"/>
      <c r="F198" s="355"/>
      <c r="G198" s="359"/>
      <c r="H198" s="360"/>
      <c r="I198" s="355"/>
      <c r="J198" s="355"/>
      <c r="K198" s="355"/>
      <c r="L198" s="355"/>
      <c r="M198" s="355"/>
      <c r="N198" s="356"/>
      <c r="O198" s="26"/>
      <c r="P198" s="352"/>
      <c r="Q198" s="355"/>
      <c r="R198" s="353"/>
      <c r="S198" s="353"/>
      <c r="T198" s="73" t="s">
        <v>338</v>
      </c>
      <c r="U198" s="71">
        <v>0.4</v>
      </c>
      <c r="V198" s="72">
        <v>43891</v>
      </c>
      <c r="W198" s="72">
        <v>44196</v>
      </c>
      <c r="X198" s="506"/>
      <c r="Y198" s="506"/>
      <c r="Z198" s="506"/>
      <c r="AA198" s="506"/>
      <c r="AB198" s="106"/>
      <c r="AC198" s="162">
        <v>0.03</v>
      </c>
      <c r="AD198" s="33" t="s">
        <v>898</v>
      </c>
      <c r="AE198" s="162">
        <v>0.35</v>
      </c>
      <c r="AF198" s="33" t="s">
        <v>1534</v>
      </c>
      <c r="AG198" s="162">
        <v>0.72</v>
      </c>
      <c r="AH198" s="34" t="s">
        <v>1948</v>
      </c>
      <c r="AI198" s="166">
        <v>1</v>
      </c>
      <c r="AJ198" s="34" t="s">
        <v>2190</v>
      </c>
      <c r="AK198" s="381"/>
      <c r="AL198" s="345" t="s">
        <v>806</v>
      </c>
      <c r="AM198" s="345"/>
      <c r="AN198" s="345"/>
      <c r="AO198" s="345"/>
      <c r="AP198" s="653"/>
    </row>
    <row r="199" spans="2:42" ht="195.95" customHeight="1" x14ac:dyDescent="0.3">
      <c r="B199" s="663"/>
      <c r="C199" s="352"/>
      <c r="D199" s="355"/>
      <c r="E199" s="355"/>
      <c r="F199" s="355"/>
      <c r="G199" s="359"/>
      <c r="H199" s="360"/>
      <c r="I199" s="355"/>
      <c r="J199" s="355"/>
      <c r="K199" s="355"/>
      <c r="L199" s="355"/>
      <c r="M199" s="355"/>
      <c r="N199" s="356"/>
      <c r="O199" s="26"/>
      <c r="P199" s="352"/>
      <c r="Q199" s="355"/>
      <c r="R199" s="353"/>
      <c r="S199" s="353"/>
      <c r="T199" s="73" t="s">
        <v>339</v>
      </c>
      <c r="U199" s="71">
        <v>0.4</v>
      </c>
      <c r="V199" s="72">
        <v>43891</v>
      </c>
      <c r="W199" s="72">
        <v>44196</v>
      </c>
      <c r="X199" s="506"/>
      <c r="Y199" s="506"/>
      <c r="Z199" s="506"/>
      <c r="AA199" s="506"/>
      <c r="AB199" s="106"/>
      <c r="AC199" s="162">
        <v>0.03</v>
      </c>
      <c r="AD199" s="33" t="s">
        <v>899</v>
      </c>
      <c r="AE199" s="162">
        <v>0.38</v>
      </c>
      <c r="AF199" s="33" t="s">
        <v>1535</v>
      </c>
      <c r="AG199" s="162">
        <v>0.72</v>
      </c>
      <c r="AH199" s="34" t="s">
        <v>1949</v>
      </c>
      <c r="AI199" s="166">
        <v>1</v>
      </c>
      <c r="AJ199" s="34" t="s">
        <v>2191</v>
      </c>
      <c r="AK199" s="381"/>
      <c r="AL199" s="345" t="s">
        <v>806</v>
      </c>
      <c r="AM199" s="345"/>
      <c r="AN199" s="345"/>
      <c r="AO199" s="345"/>
      <c r="AP199" s="586"/>
    </row>
    <row r="200" spans="2:42" ht="195.95" customHeight="1" x14ac:dyDescent="0.3">
      <c r="B200" s="663"/>
      <c r="C200" s="367" t="s">
        <v>310</v>
      </c>
      <c r="D200" s="365" t="s">
        <v>31</v>
      </c>
      <c r="E200" s="365"/>
      <c r="F200" s="365"/>
      <c r="G200" s="370"/>
      <c r="H200" s="371"/>
      <c r="I200" s="365" t="s">
        <v>31</v>
      </c>
      <c r="J200" s="365" t="s">
        <v>31</v>
      </c>
      <c r="K200" s="365" t="s">
        <v>31</v>
      </c>
      <c r="L200" s="365" t="s">
        <v>31</v>
      </c>
      <c r="M200" s="365"/>
      <c r="N200" s="366"/>
      <c r="O200" s="26"/>
      <c r="P200" s="367" t="s">
        <v>1608</v>
      </c>
      <c r="Q200" s="365" t="s">
        <v>33</v>
      </c>
      <c r="R200" s="368">
        <v>43831</v>
      </c>
      <c r="S200" s="368">
        <f>MAX(W200:W202)</f>
        <v>44196</v>
      </c>
      <c r="T200" s="93" t="s">
        <v>340</v>
      </c>
      <c r="U200" s="91">
        <v>0.5</v>
      </c>
      <c r="V200" s="92">
        <v>43831</v>
      </c>
      <c r="W200" s="92">
        <v>44012</v>
      </c>
      <c r="X200" s="363">
        <v>0.15</v>
      </c>
      <c r="Y200" s="363">
        <v>0.4</v>
      </c>
      <c r="Z200" s="363">
        <v>0.7</v>
      </c>
      <c r="AA200" s="363">
        <v>1</v>
      </c>
      <c r="AB200" s="104"/>
      <c r="AC200" s="162">
        <v>0.5</v>
      </c>
      <c r="AD200" s="40" t="s">
        <v>900</v>
      </c>
      <c r="AE200" s="162">
        <v>1</v>
      </c>
      <c r="AF200" s="40" t="s">
        <v>1536</v>
      </c>
      <c r="AG200" s="162">
        <v>1</v>
      </c>
      <c r="AH200" s="42" t="s">
        <v>1578</v>
      </c>
      <c r="AI200" s="166">
        <v>1</v>
      </c>
      <c r="AJ200" s="42" t="s">
        <v>1578</v>
      </c>
      <c r="AK200" s="381">
        <f>(U200*AI200)+(U201*AI201)+(U202*AI202)</f>
        <v>1</v>
      </c>
      <c r="AL200" s="458" t="s">
        <v>910</v>
      </c>
      <c r="AM200" s="458" t="s">
        <v>1537</v>
      </c>
      <c r="AN200" s="458" t="s">
        <v>1963</v>
      </c>
      <c r="AO200" s="458" t="s">
        <v>2206</v>
      </c>
      <c r="AP200" s="654" t="str">
        <f>IF(AK200&lt;1%,"Sin iniciar",IF(AK200=100%,"Terminado","En gestión"))</f>
        <v>Terminado</v>
      </c>
    </row>
    <row r="201" spans="2:42" ht="195.95" customHeight="1" x14ac:dyDescent="0.3">
      <c r="B201" s="663"/>
      <c r="C201" s="367"/>
      <c r="D201" s="365"/>
      <c r="E201" s="365"/>
      <c r="F201" s="365"/>
      <c r="G201" s="370"/>
      <c r="H201" s="371"/>
      <c r="I201" s="365"/>
      <c r="J201" s="365"/>
      <c r="K201" s="365"/>
      <c r="L201" s="365"/>
      <c r="M201" s="365"/>
      <c r="N201" s="366"/>
      <c r="O201" s="26"/>
      <c r="P201" s="367"/>
      <c r="Q201" s="365"/>
      <c r="R201" s="368"/>
      <c r="S201" s="368"/>
      <c r="T201" s="93" t="s">
        <v>341</v>
      </c>
      <c r="U201" s="91">
        <v>0.25</v>
      </c>
      <c r="V201" s="92">
        <v>44013</v>
      </c>
      <c r="W201" s="92">
        <v>44104</v>
      </c>
      <c r="X201" s="505"/>
      <c r="Y201" s="505"/>
      <c r="Z201" s="505"/>
      <c r="AA201" s="505"/>
      <c r="AB201" s="106"/>
      <c r="AC201" s="162">
        <v>0</v>
      </c>
      <c r="AD201" s="40" t="s">
        <v>743</v>
      </c>
      <c r="AE201" s="162">
        <v>0</v>
      </c>
      <c r="AF201" s="40" t="s">
        <v>743</v>
      </c>
      <c r="AG201" s="162">
        <v>1</v>
      </c>
      <c r="AH201" s="42" t="s">
        <v>1950</v>
      </c>
      <c r="AI201" s="166">
        <v>1</v>
      </c>
      <c r="AJ201" s="42" t="s">
        <v>1578</v>
      </c>
      <c r="AK201" s="381"/>
      <c r="AL201" s="458"/>
      <c r="AM201" s="458"/>
      <c r="AN201" s="458"/>
      <c r="AO201" s="458"/>
      <c r="AP201" s="653"/>
    </row>
    <row r="202" spans="2:42" ht="195.95" customHeight="1" x14ac:dyDescent="0.3">
      <c r="B202" s="663"/>
      <c r="C202" s="367"/>
      <c r="D202" s="365"/>
      <c r="E202" s="365"/>
      <c r="F202" s="365"/>
      <c r="G202" s="370"/>
      <c r="H202" s="371"/>
      <c r="I202" s="365"/>
      <c r="J202" s="365"/>
      <c r="K202" s="365"/>
      <c r="L202" s="365"/>
      <c r="M202" s="365"/>
      <c r="N202" s="366"/>
      <c r="O202" s="26"/>
      <c r="P202" s="367"/>
      <c r="Q202" s="365"/>
      <c r="R202" s="368"/>
      <c r="S202" s="368"/>
      <c r="T202" s="93" t="s">
        <v>342</v>
      </c>
      <c r="U202" s="91">
        <v>0.25</v>
      </c>
      <c r="V202" s="92">
        <v>44105</v>
      </c>
      <c r="W202" s="92">
        <v>44196</v>
      </c>
      <c r="X202" s="505"/>
      <c r="Y202" s="505"/>
      <c r="Z202" s="505"/>
      <c r="AA202" s="505"/>
      <c r="AB202" s="106"/>
      <c r="AC202" s="162">
        <v>0</v>
      </c>
      <c r="AD202" s="40" t="s">
        <v>743</v>
      </c>
      <c r="AE202" s="162">
        <v>0</v>
      </c>
      <c r="AF202" s="40" t="s">
        <v>743</v>
      </c>
      <c r="AG202" s="162">
        <v>0</v>
      </c>
      <c r="AH202" s="42" t="s">
        <v>1967</v>
      </c>
      <c r="AI202" s="166">
        <v>1</v>
      </c>
      <c r="AJ202" s="42" t="s">
        <v>2192</v>
      </c>
      <c r="AK202" s="381"/>
      <c r="AL202" s="458"/>
      <c r="AM202" s="458"/>
      <c r="AN202" s="458"/>
      <c r="AO202" s="458"/>
      <c r="AP202" s="586"/>
    </row>
    <row r="203" spans="2:42" ht="195.95" customHeight="1" x14ac:dyDescent="0.3">
      <c r="B203" s="663"/>
      <c r="C203" s="352" t="s">
        <v>310</v>
      </c>
      <c r="D203" s="355" t="s">
        <v>31</v>
      </c>
      <c r="E203" s="355"/>
      <c r="F203" s="355"/>
      <c r="G203" s="359"/>
      <c r="H203" s="360"/>
      <c r="I203" s="355" t="s">
        <v>31</v>
      </c>
      <c r="J203" s="355" t="s">
        <v>31</v>
      </c>
      <c r="K203" s="355" t="s">
        <v>31</v>
      </c>
      <c r="L203" s="355" t="s">
        <v>31</v>
      </c>
      <c r="M203" s="355"/>
      <c r="N203" s="356" t="s">
        <v>152</v>
      </c>
      <c r="O203" s="26"/>
      <c r="P203" s="352" t="s">
        <v>1077</v>
      </c>
      <c r="Q203" s="355" t="s">
        <v>33</v>
      </c>
      <c r="R203" s="353">
        <v>43831</v>
      </c>
      <c r="S203" s="353">
        <f>MAX(W203:W205)</f>
        <v>44196</v>
      </c>
      <c r="T203" s="73" t="s">
        <v>343</v>
      </c>
      <c r="U203" s="71">
        <v>0.3</v>
      </c>
      <c r="V203" s="72">
        <v>43831</v>
      </c>
      <c r="W203" s="72">
        <v>43936</v>
      </c>
      <c r="X203" s="372">
        <v>0.2</v>
      </c>
      <c r="Y203" s="372">
        <v>0.45</v>
      </c>
      <c r="Z203" s="372">
        <v>0.6</v>
      </c>
      <c r="AA203" s="372">
        <v>1</v>
      </c>
      <c r="AB203" s="104"/>
      <c r="AC203" s="162">
        <v>0.8</v>
      </c>
      <c r="AD203" s="33" t="s">
        <v>901</v>
      </c>
      <c r="AE203" s="162">
        <v>0.95</v>
      </c>
      <c r="AF203" s="33" t="s">
        <v>1538</v>
      </c>
      <c r="AG203" s="162">
        <v>1</v>
      </c>
      <c r="AH203" s="34" t="s">
        <v>1951</v>
      </c>
      <c r="AI203" s="166">
        <v>1</v>
      </c>
      <c r="AJ203" s="34" t="s">
        <v>2182</v>
      </c>
      <c r="AK203" s="381">
        <f>(U203*AI203)+(U204*AI204)+(U205*AI205)</f>
        <v>1</v>
      </c>
      <c r="AL203" s="345" t="s">
        <v>911</v>
      </c>
      <c r="AM203" s="345" t="s">
        <v>1539</v>
      </c>
      <c r="AN203" s="345" t="s">
        <v>1964</v>
      </c>
      <c r="AO203" s="345" t="s">
        <v>2207</v>
      </c>
      <c r="AP203" s="654" t="str">
        <f>IF(AK203&lt;1%,"Sin iniciar",IF(AK203=100%,"Terminado","En gestión"))</f>
        <v>Terminado</v>
      </c>
    </row>
    <row r="204" spans="2:42" ht="195.95" customHeight="1" x14ac:dyDescent="0.3">
      <c r="B204" s="663"/>
      <c r="C204" s="352"/>
      <c r="D204" s="355"/>
      <c r="E204" s="355"/>
      <c r="F204" s="355"/>
      <c r="G204" s="359"/>
      <c r="H204" s="360"/>
      <c r="I204" s="355"/>
      <c r="J204" s="355"/>
      <c r="K204" s="355"/>
      <c r="L204" s="355"/>
      <c r="M204" s="355"/>
      <c r="N204" s="356"/>
      <c r="O204" s="26"/>
      <c r="P204" s="352"/>
      <c r="Q204" s="355"/>
      <c r="R204" s="353"/>
      <c r="S204" s="353"/>
      <c r="T204" s="73" t="s">
        <v>344</v>
      </c>
      <c r="U204" s="71">
        <v>0.5</v>
      </c>
      <c r="V204" s="72">
        <v>43936</v>
      </c>
      <c r="W204" s="72">
        <v>44119</v>
      </c>
      <c r="X204" s="506"/>
      <c r="Y204" s="506"/>
      <c r="Z204" s="506"/>
      <c r="AA204" s="506"/>
      <c r="AB204" s="106"/>
      <c r="AC204" s="162">
        <v>0</v>
      </c>
      <c r="AD204" s="33" t="s">
        <v>743</v>
      </c>
      <c r="AE204" s="162">
        <v>0.41</v>
      </c>
      <c r="AF204" s="33" t="s">
        <v>1540</v>
      </c>
      <c r="AG204" s="162">
        <v>0.6</v>
      </c>
      <c r="AH204" s="34" t="s">
        <v>1952</v>
      </c>
      <c r="AI204" s="166">
        <v>1</v>
      </c>
      <c r="AJ204" s="34" t="s">
        <v>2193</v>
      </c>
      <c r="AK204" s="381"/>
      <c r="AL204" s="345"/>
      <c r="AM204" s="345"/>
      <c r="AN204" s="345"/>
      <c r="AO204" s="345"/>
      <c r="AP204" s="653"/>
    </row>
    <row r="205" spans="2:42" ht="195.95" customHeight="1" x14ac:dyDescent="0.3">
      <c r="B205" s="663"/>
      <c r="C205" s="352"/>
      <c r="D205" s="355"/>
      <c r="E205" s="355"/>
      <c r="F205" s="355"/>
      <c r="G205" s="359"/>
      <c r="H205" s="360"/>
      <c r="I205" s="355"/>
      <c r="J205" s="355"/>
      <c r="K205" s="355"/>
      <c r="L205" s="355"/>
      <c r="M205" s="355"/>
      <c r="N205" s="356"/>
      <c r="O205" s="26"/>
      <c r="P205" s="352"/>
      <c r="Q205" s="355"/>
      <c r="R205" s="353"/>
      <c r="S205" s="353"/>
      <c r="T205" s="73" t="s">
        <v>1078</v>
      </c>
      <c r="U205" s="71">
        <v>0.2</v>
      </c>
      <c r="V205" s="72">
        <v>44120</v>
      </c>
      <c r="W205" s="72">
        <v>44196</v>
      </c>
      <c r="X205" s="506"/>
      <c r="Y205" s="506"/>
      <c r="Z205" s="506"/>
      <c r="AA205" s="506"/>
      <c r="AB205" s="106"/>
      <c r="AC205" s="162">
        <v>0</v>
      </c>
      <c r="AD205" s="33" t="s">
        <v>743</v>
      </c>
      <c r="AE205" s="162">
        <v>0</v>
      </c>
      <c r="AF205" s="33" t="s">
        <v>743</v>
      </c>
      <c r="AG205" s="162">
        <v>0</v>
      </c>
      <c r="AH205" s="34" t="s">
        <v>1967</v>
      </c>
      <c r="AI205" s="166">
        <v>1</v>
      </c>
      <c r="AJ205" s="34" t="s">
        <v>2194</v>
      </c>
      <c r="AK205" s="381"/>
      <c r="AL205" s="345"/>
      <c r="AM205" s="345"/>
      <c r="AN205" s="345"/>
      <c r="AO205" s="345"/>
      <c r="AP205" s="586"/>
    </row>
    <row r="206" spans="2:42" ht="195.95" customHeight="1" x14ac:dyDescent="0.3">
      <c r="B206" s="663"/>
      <c r="C206" s="367" t="s">
        <v>310</v>
      </c>
      <c r="D206" s="365" t="s">
        <v>31</v>
      </c>
      <c r="E206" s="365"/>
      <c r="F206" s="365"/>
      <c r="G206" s="370"/>
      <c r="H206" s="371"/>
      <c r="I206" s="365" t="s">
        <v>31</v>
      </c>
      <c r="J206" s="365" t="s">
        <v>31</v>
      </c>
      <c r="K206" s="365" t="s">
        <v>31</v>
      </c>
      <c r="L206" s="365" t="s">
        <v>31</v>
      </c>
      <c r="M206" s="365"/>
      <c r="N206" s="366"/>
      <c r="O206" s="26"/>
      <c r="P206" s="367" t="s">
        <v>345</v>
      </c>
      <c r="Q206" s="365" t="s">
        <v>33</v>
      </c>
      <c r="R206" s="368">
        <v>43831</v>
      </c>
      <c r="S206" s="368">
        <f>MAX(W206:W208)</f>
        <v>44196</v>
      </c>
      <c r="T206" s="93" t="s">
        <v>346</v>
      </c>
      <c r="U206" s="91">
        <v>0.3</v>
      </c>
      <c r="V206" s="92">
        <v>43831</v>
      </c>
      <c r="W206" s="92">
        <v>44104</v>
      </c>
      <c r="X206" s="363">
        <v>0.1</v>
      </c>
      <c r="Y206" s="363">
        <v>0.15</v>
      </c>
      <c r="Z206" s="363">
        <v>0.5</v>
      </c>
      <c r="AA206" s="363">
        <v>1</v>
      </c>
      <c r="AB206" s="104"/>
      <c r="AC206" s="162">
        <v>1</v>
      </c>
      <c r="AD206" s="40" t="s">
        <v>902</v>
      </c>
      <c r="AE206" s="162">
        <v>0.5</v>
      </c>
      <c r="AF206" s="40" t="s">
        <v>1541</v>
      </c>
      <c r="AG206" s="162">
        <v>0.9</v>
      </c>
      <c r="AH206" s="42" t="s">
        <v>1953</v>
      </c>
      <c r="AI206" s="166">
        <v>1</v>
      </c>
      <c r="AJ206" s="42" t="s">
        <v>2195</v>
      </c>
      <c r="AK206" s="381">
        <f>(U206*AI206)+(U207*AI207)+(U208*AI208)</f>
        <v>1</v>
      </c>
      <c r="AL206" s="458" t="s">
        <v>912</v>
      </c>
      <c r="AM206" s="458" t="s">
        <v>1542</v>
      </c>
      <c r="AN206" s="458" t="s">
        <v>1965</v>
      </c>
      <c r="AO206" s="458" t="s">
        <v>2208</v>
      </c>
      <c r="AP206" s="654" t="str">
        <f>IF(AK206&lt;1%,"Sin iniciar",IF(AK206=100%,"Terminado","En gestión"))</f>
        <v>Terminado</v>
      </c>
    </row>
    <row r="207" spans="2:42" ht="195.95" customHeight="1" x14ac:dyDescent="0.3">
      <c r="B207" s="663"/>
      <c r="C207" s="367"/>
      <c r="D207" s="365"/>
      <c r="E207" s="365"/>
      <c r="F207" s="365"/>
      <c r="G207" s="370"/>
      <c r="H207" s="371"/>
      <c r="I207" s="365"/>
      <c r="J207" s="365"/>
      <c r="K207" s="365"/>
      <c r="L207" s="365"/>
      <c r="M207" s="365"/>
      <c r="N207" s="366"/>
      <c r="O207" s="26"/>
      <c r="P207" s="367"/>
      <c r="Q207" s="365"/>
      <c r="R207" s="368"/>
      <c r="S207" s="368"/>
      <c r="T207" s="93" t="s">
        <v>347</v>
      </c>
      <c r="U207" s="91">
        <v>0.3</v>
      </c>
      <c r="V207" s="92">
        <v>43920</v>
      </c>
      <c r="W207" s="92">
        <v>44196</v>
      </c>
      <c r="X207" s="505"/>
      <c r="Y207" s="505"/>
      <c r="Z207" s="505"/>
      <c r="AA207" s="505"/>
      <c r="AB207" s="106"/>
      <c r="AC207" s="162">
        <v>0.05</v>
      </c>
      <c r="AD207" s="40" t="s">
        <v>903</v>
      </c>
      <c r="AE207" s="162">
        <v>0.05</v>
      </c>
      <c r="AF207" s="40" t="s">
        <v>1543</v>
      </c>
      <c r="AG207" s="162">
        <v>0.7</v>
      </c>
      <c r="AH207" s="42" t="s">
        <v>1954</v>
      </c>
      <c r="AI207" s="166">
        <v>1</v>
      </c>
      <c r="AJ207" s="42" t="s">
        <v>2196</v>
      </c>
      <c r="AK207" s="381"/>
      <c r="AL207" s="458"/>
      <c r="AM207" s="458"/>
      <c r="AN207" s="458"/>
      <c r="AO207" s="458"/>
      <c r="AP207" s="653"/>
    </row>
    <row r="208" spans="2:42" ht="195.95" customHeight="1" x14ac:dyDescent="0.3">
      <c r="B208" s="663"/>
      <c r="C208" s="367"/>
      <c r="D208" s="365"/>
      <c r="E208" s="365"/>
      <c r="F208" s="365"/>
      <c r="G208" s="370"/>
      <c r="H208" s="371"/>
      <c r="I208" s="365"/>
      <c r="J208" s="365"/>
      <c r="K208" s="365"/>
      <c r="L208" s="365"/>
      <c r="M208" s="365"/>
      <c r="N208" s="366"/>
      <c r="O208" s="26"/>
      <c r="P208" s="367"/>
      <c r="Q208" s="365"/>
      <c r="R208" s="368"/>
      <c r="S208" s="368"/>
      <c r="T208" s="93" t="s">
        <v>348</v>
      </c>
      <c r="U208" s="91">
        <v>0.4</v>
      </c>
      <c r="V208" s="92">
        <v>44012</v>
      </c>
      <c r="W208" s="92">
        <v>44196</v>
      </c>
      <c r="X208" s="505"/>
      <c r="Y208" s="505"/>
      <c r="Z208" s="505"/>
      <c r="AA208" s="505"/>
      <c r="AB208" s="106"/>
      <c r="AC208" s="162">
        <v>0</v>
      </c>
      <c r="AD208" s="40" t="s">
        <v>743</v>
      </c>
      <c r="AE208" s="162">
        <v>0</v>
      </c>
      <c r="AF208" s="40" t="s">
        <v>743</v>
      </c>
      <c r="AG208" s="162">
        <v>0.25</v>
      </c>
      <c r="AH208" s="42" t="s">
        <v>1543</v>
      </c>
      <c r="AI208" s="166">
        <v>1</v>
      </c>
      <c r="AJ208" s="42" t="s">
        <v>2197</v>
      </c>
      <c r="AK208" s="381"/>
      <c r="AL208" s="458"/>
      <c r="AM208" s="458"/>
      <c r="AN208" s="458"/>
      <c r="AO208" s="458"/>
      <c r="AP208" s="586"/>
    </row>
    <row r="209" spans="2:42" ht="195.95" customHeight="1" x14ac:dyDescent="0.3">
      <c r="B209" s="663"/>
      <c r="C209" s="352" t="s">
        <v>310</v>
      </c>
      <c r="D209" s="355" t="s">
        <v>31</v>
      </c>
      <c r="E209" s="355"/>
      <c r="F209" s="355"/>
      <c r="G209" s="359"/>
      <c r="H209" s="360"/>
      <c r="I209" s="355" t="s">
        <v>31</v>
      </c>
      <c r="J209" s="355" t="s">
        <v>31</v>
      </c>
      <c r="K209" s="355" t="s">
        <v>31</v>
      </c>
      <c r="L209" s="355" t="s">
        <v>31</v>
      </c>
      <c r="M209" s="355" t="s">
        <v>151</v>
      </c>
      <c r="N209" s="356"/>
      <c r="O209" s="26"/>
      <c r="P209" s="352" t="s">
        <v>349</v>
      </c>
      <c r="Q209" s="355" t="s">
        <v>33</v>
      </c>
      <c r="R209" s="353">
        <v>43857</v>
      </c>
      <c r="S209" s="353">
        <f>MAX(W209:W210)</f>
        <v>44196</v>
      </c>
      <c r="T209" s="73" t="s">
        <v>350</v>
      </c>
      <c r="U209" s="71">
        <v>0.25</v>
      </c>
      <c r="V209" s="72">
        <v>43857</v>
      </c>
      <c r="W209" s="72">
        <v>44012</v>
      </c>
      <c r="X209" s="372">
        <v>0.19</v>
      </c>
      <c r="Y209" s="372">
        <v>0.3</v>
      </c>
      <c r="Z209" s="372">
        <v>0.6</v>
      </c>
      <c r="AA209" s="372">
        <v>1</v>
      </c>
      <c r="AB209" s="104"/>
      <c r="AC209" s="162">
        <v>0.24</v>
      </c>
      <c r="AD209" s="33" t="s">
        <v>904</v>
      </c>
      <c r="AE209" s="162">
        <v>0.3</v>
      </c>
      <c r="AF209" s="33" t="s">
        <v>1544</v>
      </c>
      <c r="AG209" s="162">
        <v>0.5</v>
      </c>
      <c r="AH209" s="34" t="s">
        <v>1955</v>
      </c>
      <c r="AI209" s="166">
        <v>1</v>
      </c>
      <c r="AJ209" s="34" t="s">
        <v>2198</v>
      </c>
      <c r="AK209" s="381">
        <f>(U209*AI209)+(U210*AI210)</f>
        <v>1</v>
      </c>
      <c r="AL209" s="345" t="s">
        <v>913</v>
      </c>
      <c r="AM209" s="345" t="s">
        <v>1545</v>
      </c>
      <c r="AN209" s="345" t="s">
        <v>1966</v>
      </c>
      <c r="AO209" s="345" t="s">
        <v>2209</v>
      </c>
      <c r="AP209" s="654" t="str">
        <f>IF(AK209&lt;1%,"Sin iniciar",IF(AK209=100%,"Terminado","En gestión"))</f>
        <v>Terminado</v>
      </c>
    </row>
    <row r="210" spans="2:42" ht="195.95" customHeight="1" thickBot="1" x14ac:dyDescent="0.35">
      <c r="B210" s="664"/>
      <c r="C210" s="403"/>
      <c r="D210" s="375"/>
      <c r="E210" s="375"/>
      <c r="F210" s="375"/>
      <c r="G210" s="378"/>
      <c r="H210" s="379"/>
      <c r="I210" s="375"/>
      <c r="J210" s="375"/>
      <c r="K210" s="375"/>
      <c r="L210" s="375"/>
      <c r="M210" s="375"/>
      <c r="N210" s="376"/>
      <c r="O210" s="179"/>
      <c r="P210" s="403"/>
      <c r="Q210" s="375"/>
      <c r="R210" s="404"/>
      <c r="S210" s="404"/>
      <c r="T210" s="246" t="s">
        <v>351</v>
      </c>
      <c r="U210" s="181">
        <v>0.75</v>
      </c>
      <c r="V210" s="182">
        <v>43857</v>
      </c>
      <c r="W210" s="182">
        <v>44196</v>
      </c>
      <c r="X210" s="507"/>
      <c r="Y210" s="507"/>
      <c r="Z210" s="507"/>
      <c r="AA210" s="507"/>
      <c r="AB210" s="247"/>
      <c r="AC210" s="184">
        <v>0.17</v>
      </c>
      <c r="AD210" s="185" t="s">
        <v>905</v>
      </c>
      <c r="AE210" s="184">
        <v>0.32</v>
      </c>
      <c r="AF210" s="185" t="s">
        <v>1546</v>
      </c>
      <c r="AG210" s="184">
        <v>0.4</v>
      </c>
      <c r="AH210" s="186" t="s">
        <v>1956</v>
      </c>
      <c r="AI210" s="175">
        <v>1</v>
      </c>
      <c r="AJ210" s="186" t="s">
        <v>2199</v>
      </c>
      <c r="AK210" s="383"/>
      <c r="AL210" s="347" t="s">
        <v>806</v>
      </c>
      <c r="AM210" s="347"/>
      <c r="AN210" s="347"/>
      <c r="AO210" s="347"/>
      <c r="AP210" s="655"/>
    </row>
    <row r="211" spans="2:42" ht="195.95" customHeight="1" thickTop="1" x14ac:dyDescent="0.3">
      <c r="B211" s="657" t="s">
        <v>352</v>
      </c>
      <c r="C211" s="248" t="s">
        <v>352</v>
      </c>
      <c r="D211" s="249" t="s">
        <v>718</v>
      </c>
      <c r="E211" s="249" t="s">
        <v>353</v>
      </c>
      <c r="F211" s="249" t="s">
        <v>82</v>
      </c>
      <c r="G211" s="249">
        <v>0.05</v>
      </c>
      <c r="H211" s="250"/>
      <c r="I211" s="251" t="s">
        <v>31</v>
      </c>
      <c r="J211" s="251" t="s">
        <v>31</v>
      </c>
      <c r="K211" s="251" t="s">
        <v>31</v>
      </c>
      <c r="L211" s="251" t="s">
        <v>31</v>
      </c>
      <c r="M211" s="251" t="s">
        <v>1609</v>
      </c>
      <c r="N211" s="252"/>
      <c r="O211" s="194"/>
      <c r="P211" s="253" t="s">
        <v>354</v>
      </c>
      <c r="Q211" s="254" t="s">
        <v>33</v>
      </c>
      <c r="R211" s="255">
        <v>44013</v>
      </c>
      <c r="S211" s="255">
        <f>W211</f>
        <v>44180</v>
      </c>
      <c r="T211" s="256" t="s">
        <v>355</v>
      </c>
      <c r="U211" s="257">
        <v>1</v>
      </c>
      <c r="V211" s="258">
        <v>44013</v>
      </c>
      <c r="W211" s="258">
        <v>44180</v>
      </c>
      <c r="X211" s="259"/>
      <c r="Y211" s="260"/>
      <c r="Z211" s="260">
        <v>0.3</v>
      </c>
      <c r="AA211" s="259">
        <v>1</v>
      </c>
      <c r="AB211" s="198"/>
      <c r="AC211" s="199">
        <v>0</v>
      </c>
      <c r="AD211" s="261" t="s">
        <v>743</v>
      </c>
      <c r="AE211" s="199">
        <v>0</v>
      </c>
      <c r="AF211" s="261" t="s">
        <v>743</v>
      </c>
      <c r="AG211" s="199">
        <v>0.3</v>
      </c>
      <c r="AH211" s="262" t="s">
        <v>1836</v>
      </c>
      <c r="AI211" s="203">
        <v>1</v>
      </c>
      <c r="AJ211" s="262" t="s">
        <v>2006</v>
      </c>
      <c r="AK211" s="263">
        <f>AI211*U211</f>
        <v>1</v>
      </c>
      <c r="AL211" s="261" t="s">
        <v>743</v>
      </c>
      <c r="AM211" s="261" t="s">
        <v>743</v>
      </c>
      <c r="AN211" s="262" t="s">
        <v>1866</v>
      </c>
      <c r="AO211" s="262" t="s">
        <v>2213</v>
      </c>
      <c r="AP211" s="264" t="str">
        <f>IF(AK211&lt;1%,"Sin iniciar",IF(AK211=100%,"Terminado","En gestión"))</f>
        <v>Terminado</v>
      </c>
    </row>
    <row r="212" spans="2:42" ht="195.95" customHeight="1" x14ac:dyDescent="0.3">
      <c r="B212" s="658"/>
      <c r="C212" s="358" t="s">
        <v>352</v>
      </c>
      <c r="D212" s="359" t="s">
        <v>718</v>
      </c>
      <c r="E212" s="359" t="s">
        <v>353</v>
      </c>
      <c r="F212" s="359" t="s">
        <v>29</v>
      </c>
      <c r="G212" s="359"/>
      <c r="H212" s="360" t="s">
        <v>356</v>
      </c>
      <c r="I212" s="355" t="s">
        <v>31</v>
      </c>
      <c r="J212" s="355" t="s">
        <v>31</v>
      </c>
      <c r="K212" s="355" t="s">
        <v>31</v>
      </c>
      <c r="L212" s="355" t="s">
        <v>31</v>
      </c>
      <c r="M212" s="355"/>
      <c r="N212" s="356"/>
      <c r="O212" s="26"/>
      <c r="P212" s="352" t="s">
        <v>357</v>
      </c>
      <c r="Q212" s="353" t="s">
        <v>33</v>
      </c>
      <c r="R212" s="353">
        <v>43862</v>
      </c>
      <c r="S212" s="353">
        <f>MAX(W212:W215)</f>
        <v>44180</v>
      </c>
      <c r="T212" s="74" t="s">
        <v>358</v>
      </c>
      <c r="U212" s="71">
        <v>0.25</v>
      </c>
      <c r="V212" s="29">
        <v>43862</v>
      </c>
      <c r="W212" s="29">
        <v>44012</v>
      </c>
      <c r="X212" s="372">
        <v>0.1</v>
      </c>
      <c r="Y212" s="372">
        <v>0.15</v>
      </c>
      <c r="Z212" s="372">
        <v>0.25</v>
      </c>
      <c r="AA212" s="357">
        <v>0.5</v>
      </c>
      <c r="AB212" s="39"/>
      <c r="AC212" s="162">
        <v>0.2</v>
      </c>
      <c r="AD212" s="33" t="s">
        <v>914</v>
      </c>
      <c r="AE212" s="162">
        <v>0.8</v>
      </c>
      <c r="AF212" s="33" t="s">
        <v>1331</v>
      </c>
      <c r="AG212" s="162">
        <v>1</v>
      </c>
      <c r="AH212" s="34" t="s">
        <v>1837</v>
      </c>
      <c r="AI212" s="166">
        <v>1</v>
      </c>
      <c r="AJ212" s="34" t="s">
        <v>1578</v>
      </c>
      <c r="AK212" s="381">
        <f>(U212*AI212)+(U213*AI213)+(U214*AI214)+(U215*AI215)</f>
        <v>1</v>
      </c>
      <c r="AL212" s="345" t="s">
        <v>961</v>
      </c>
      <c r="AM212" s="345" t="s">
        <v>1332</v>
      </c>
      <c r="AN212" s="345" t="s">
        <v>1867</v>
      </c>
      <c r="AO212" s="345" t="s">
        <v>2214</v>
      </c>
      <c r="AP212" s="654" t="str">
        <f>IF(AK212&lt;1%,"Sin iniciar",IF(AK212=100%,"Terminado","En gestión"))</f>
        <v>Terminado</v>
      </c>
    </row>
    <row r="213" spans="2:42" ht="195.95" customHeight="1" x14ac:dyDescent="0.3">
      <c r="B213" s="658"/>
      <c r="C213" s="358"/>
      <c r="D213" s="359"/>
      <c r="E213" s="359"/>
      <c r="F213" s="359"/>
      <c r="G213" s="359"/>
      <c r="H213" s="360"/>
      <c r="I213" s="355"/>
      <c r="J213" s="355"/>
      <c r="K213" s="355"/>
      <c r="L213" s="355"/>
      <c r="M213" s="355"/>
      <c r="N213" s="356"/>
      <c r="O213" s="26"/>
      <c r="P213" s="352"/>
      <c r="Q213" s="353"/>
      <c r="R213" s="353"/>
      <c r="S213" s="353"/>
      <c r="T213" s="74" t="s">
        <v>359</v>
      </c>
      <c r="U213" s="71">
        <v>0.25</v>
      </c>
      <c r="V213" s="29">
        <v>44013</v>
      </c>
      <c r="W213" s="29">
        <v>44104</v>
      </c>
      <c r="X213" s="372"/>
      <c r="Y213" s="372"/>
      <c r="Z213" s="372"/>
      <c r="AA213" s="357"/>
      <c r="AB213" s="39"/>
      <c r="AC213" s="162">
        <v>0</v>
      </c>
      <c r="AD213" s="33" t="s">
        <v>743</v>
      </c>
      <c r="AE213" s="162">
        <v>0.15</v>
      </c>
      <c r="AF213" s="33" t="s">
        <v>1333</v>
      </c>
      <c r="AG213" s="162">
        <v>0.7</v>
      </c>
      <c r="AH213" s="34" t="s">
        <v>1838</v>
      </c>
      <c r="AI213" s="166">
        <v>1</v>
      </c>
      <c r="AJ213" s="34" t="s">
        <v>2007</v>
      </c>
      <c r="AK213" s="381"/>
      <c r="AL213" s="345"/>
      <c r="AM213" s="345"/>
      <c r="AN213" s="345"/>
      <c r="AO213" s="345"/>
      <c r="AP213" s="653"/>
    </row>
    <row r="214" spans="2:42" ht="195.95" customHeight="1" x14ac:dyDescent="0.3">
      <c r="B214" s="658"/>
      <c r="C214" s="358"/>
      <c r="D214" s="359"/>
      <c r="E214" s="359"/>
      <c r="F214" s="359"/>
      <c r="G214" s="359"/>
      <c r="H214" s="360"/>
      <c r="I214" s="355"/>
      <c r="J214" s="355"/>
      <c r="K214" s="355"/>
      <c r="L214" s="355"/>
      <c r="M214" s="355"/>
      <c r="N214" s="356"/>
      <c r="O214" s="26"/>
      <c r="P214" s="352"/>
      <c r="Q214" s="353"/>
      <c r="R214" s="353"/>
      <c r="S214" s="353"/>
      <c r="T214" s="74" t="s">
        <v>360</v>
      </c>
      <c r="U214" s="71">
        <v>0.25</v>
      </c>
      <c r="V214" s="29">
        <v>44105</v>
      </c>
      <c r="W214" s="29">
        <v>44180</v>
      </c>
      <c r="X214" s="372"/>
      <c r="Y214" s="372"/>
      <c r="Z214" s="372"/>
      <c r="AA214" s="357"/>
      <c r="AB214" s="39"/>
      <c r="AC214" s="162">
        <v>0</v>
      </c>
      <c r="AD214" s="33" t="s">
        <v>743</v>
      </c>
      <c r="AE214" s="162">
        <v>0.15</v>
      </c>
      <c r="AF214" s="33" t="s">
        <v>1334</v>
      </c>
      <c r="AG214" s="162">
        <v>0.7</v>
      </c>
      <c r="AH214" s="34" t="s">
        <v>1839</v>
      </c>
      <c r="AI214" s="166">
        <v>1</v>
      </c>
      <c r="AJ214" s="34" t="s">
        <v>2008</v>
      </c>
      <c r="AK214" s="381"/>
      <c r="AL214" s="345"/>
      <c r="AM214" s="345"/>
      <c r="AN214" s="345"/>
      <c r="AO214" s="345"/>
      <c r="AP214" s="653"/>
    </row>
    <row r="215" spans="2:42" ht="195.95" customHeight="1" x14ac:dyDescent="0.3">
      <c r="B215" s="658"/>
      <c r="C215" s="358"/>
      <c r="D215" s="359"/>
      <c r="E215" s="359"/>
      <c r="F215" s="359"/>
      <c r="G215" s="359"/>
      <c r="H215" s="360"/>
      <c r="I215" s="355"/>
      <c r="J215" s="355"/>
      <c r="K215" s="355"/>
      <c r="L215" s="355"/>
      <c r="M215" s="355"/>
      <c r="N215" s="356"/>
      <c r="O215" s="26"/>
      <c r="P215" s="352"/>
      <c r="Q215" s="353"/>
      <c r="R215" s="353"/>
      <c r="S215" s="353"/>
      <c r="T215" s="73" t="s">
        <v>361</v>
      </c>
      <c r="U215" s="71">
        <v>0.25</v>
      </c>
      <c r="V215" s="29">
        <v>44013</v>
      </c>
      <c r="W215" s="29">
        <v>44180</v>
      </c>
      <c r="X215" s="372"/>
      <c r="Y215" s="372"/>
      <c r="Z215" s="372"/>
      <c r="AA215" s="357"/>
      <c r="AB215" s="39"/>
      <c r="AC215" s="162">
        <v>0</v>
      </c>
      <c r="AD215" s="33" t="s">
        <v>743</v>
      </c>
      <c r="AE215" s="162">
        <v>0</v>
      </c>
      <c r="AF215" s="33" t="s">
        <v>743</v>
      </c>
      <c r="AG215" s="162">
        <v>0.7</v>
      </c>
      <c r="AH215" s="34" t="s">
        <v>1840</v>
      </c>
      <c r="AI215" s="166">
        <v>1</v>
      </c>
      <c r="AJ215" s="34" t="s">
        <v>2009</v>
      </c>
      <c r="AK215" s="381"/>
      <c r="AL215" s="345"/>
      <c r="AM215" s="345"/>
      <c r="AN215" s="345"/>
      <c r="AO215" s="345"/>
      <c r="AP215" s="586"/>
    </row>
    <row r="216" spans="2:42" ht="195.95" customHeight="1" x14ac:dyDescent="0.3">
      <c r="B216" s="658"/>
      <c r="C216" s="397" t="s">
        <v>352</v>
      </c>
      <c r="D216" s="399" t="s">
        <v>31</v>
      </c>
      <c r="E216" s="399"/>
      <c r="F216" s="399"/>
      <c r="G216" s="399"/>
      <c r="H216" s="401"/>
      <c r="I216" s="391" t="s">
        <v>31</v>
      </c>
      <c r="J216" s="391" t="s">
        <v>31</v>
      </c>
      <c r="K216" s="391" t="s">
        <v>31</v>
      </c>
      <c r="L216" s="391" t="s">
        <v>31</v>
      </c>
      <c r="M216" s="391"/>
      <c r="N216" s="393"/>
      <c r="O216" s="26"/>
      <c r="P216" s="395" t="s">
        <v>362</v>
      </c>
      <c r="Q216" s="385" t="s">
        <v>33</v>
      </c>
      <c r="R216" s="385">
        <v>43831</v>
      </c>
      <c r="S216" s="385">
        <f>MAX(W216:W219)</f>
        <v>44196</v>
      </c>
      <c r="T216" s="102" t="s">
        <v>363</v>
      </c>
      <c r="U216" s="69">
        <v>0.15</v>
      </c>
      <c r="V216" s="70">
        <v>43831</v>
      </c>
      <c r="W216" s="70">
        <v>43981</v>
      </c>
      <c r="X216" s="387">
        <v>0.1</v>
      </c>
      <c r="Y216" s="389">
        <v>0.35</v>
      </c>
      <c r="Z216" s="389">
        <v>0.6</v>
      </c>
      <c r="AA216" s="387">
        <v>1</v>
      </c>
      <c r="AB216" s="39"/>
      <c r="AC216" s="162">
        <v>1</v>
      </c>
      <c r="AD216" s="63" t="s">
        <v>915</v>
      </c>
      <c r="AE216" s="169">
        <v>1</v>
      </c>
      <c r="AF216" s="103" t="s">
        <v>2385</v>
      </c>
      <c r="AG216" s="162">
        <v>1</v>
      </c>
      <c r="AH216" s="65" t="s">
        <v>1578</v>
      </c>
      <c r="AI216" s="166">
        <v>1</v>
      </c>
      <c r="AJ216" s="65" t="s">
        <v>1578</v>
      </c>
      <c r="AK216" s="381">
        <f>(U216*AI216)+(U217*AI217)+(U218*AI218)+(U219*AI219)</f>
        <v>0.99999999999999989</v>
      </c>
      <c r="AL216" s="346" t="s">
        <v>962</v>
      </c>
      <c r="AM216" s="346" t="s">
        <v>1335</v>
      </c>
      <c r="AN216" s="346" t="s">
        <v>1868</v>
      </c>
      <c r="AO216" s="346" t="s">
        <v>2215</v>
      </c>
      <c r="AP216" s="654" t="str">
        <f>IF(AK216&lt;1%,"Sin iniciar",IF(AK216=100%,"Terminado","En gestión"))</f>
        <v>Terminado</v>
      </c>
    </row>
    <row r="217" spans="2:42" ht="195.95" customHeight="1" x14ac:dyDescent="0.3">
      <c r="B217" s="658"/>
      <c r="C217" s="397"/>
      <c r="D217" s="399"/>
      <c r="E217" s="399"/>
      <c r="F217" s="399"/>
      <c r="G217" s="399"/>
      <c r="H217" s="401"/>
      <c r="I217" s="391"/>
      <c r="J217" s="391"/>
      <c r="K217" s="391"/>
      <c r="L217" s="391"/>
      <c r="M217" s="391"/>
      <c r="N217" s="393"/>
      <c r="O217" s="26"/>
      <c r="P217" s="395"/>
      <c r="Q217" s="385"/>
      <c r="R217" s="385"/>
      <c r="S217" s="385"/>
      <c r="T217" s="102" t="s">
        <v>364</v>
      </c>
      <c r="U217" s="69">
        <v>0.15</v>
      </c>
      <c r="V217" s="70">
        <v>43891</v>
      </c>
      <c r="W217" s="70">
        <v>44196</v>
      </c>
      <c r="X217" s="387"/>
      <c r="Y217" s="389"/>
      <c r="Z217" s="389"/>
      <c r="AA217" s="387"/>
      <c r="AB217" s="39"/>
      <c r="AC217" s="162">
        <v>0</v>
      </c>
      <c r="AD217" s="63" t="s">
        <v>916</v>
      </c>
      <c r="AE217" s="169">
        <v>0</v>
      </c>
      <c r="AF217" s="103" t="s">
        <v>1336</v>
      </c>
      <c r="AG217" s="162">
        <v>0.35</v>
      </c>
      <c r="AH217" s="65" t="s">
        <v>1841</v>
      </c>
      <c r="AI217" s="166">
        <v>1</v>
      </c>
      <c r="AJ217" s="65" t="s">
        <v>2010</v>
      </c>
      <c r="AK217" s="381"/>
      <c r="AL217" s="346"/>
      <c r="AM217" s="346"/>
      <c r="AN217" s="346"/>
      <c r="AO217" s="346"/>
      <c r="AP217" s="653"/>
    </row>
    <row r="218" spans="2:42" ht="195.95" customHeight="1" x14ac:dyDescent="0.3">
      <c r="B218" s="658"/>
      <c r="C218" s="397"/>
      <c r="D218" s="399"/>
      <c r="E218" s="399"/>
      <c r="F218" s="399"/>
      <c r="G218" s="399"/>
      <c r="H218" s="401"/>
      <c r="I218" s="391"/>
      <c r="J218" s="391"/>
      <c r="K218" s="391"/>
      <c r="L218" s="391"/>
      <c r="M218" s="391"/>
      <c r="N218" s="393"/>
      <c r="O218" s="26"/>
      <c r="P218" s="395"/>
      <c r="Q218" s="385"/>
      <c r="R218" s="385"/>
      <c r="S218" s="385"/>
      <c r="T218" s="70" t="s">
        <v>365</v>
      </c>
      <c r="U218" s="69">
        <v>0.35</v>
      </c>
      <c r="V218" s="70">
        <v>43891</v>
      </c>
      <c r="W218" s="70">
        <v>44165</v>
      </c>
      <c r="X218" s="387"/>
      <c r="Y218" s="389"/>
      <c r="Z218" s="389"/>
      <c r="AA218" s="387"/>
      <c r="AB218" s="39"/>
      <c r="AC218" s="162">
        <v>0</v>
      </c>
      <c r="AD218" s="63" t="s">
        <v>916</v>
      </c>
      <c r="AE218" s="169">
        <v>0.85</v>
      </c>
      <c r="AF218" s="103" t="s">
        <v>1337</v>
      </c>
      <c r="AG218" s="162">
        <v>1</v>
      </c>
      <c r="AH218" s="65" t="s">
        <v>1842</v>
      </c>
      <c r="AI218" s="166">
        <v>1</v>
      </c>
      <c r="AJ218" s="65" t="s">
        <v>1578</v>
      </c>
      <c r="AK218" s="381"/>
      <c r="AL218" s="346"/>
      <c r="AM218" s="346"/>
      <c r="AN218" s="346"/>
      <c r="AO218" s="346"/>
      <c r="AP218" s="653"/>
    </row>
    <row r="219" spans="2:42" ht="195.95" customHeight="1" x14ac:dyDescent="0.3">
      <c r="B219" s="658"/>
      <c r="C219" s="397"/>
      <c r="D219" s="399"/>
      <c r="E219" s="399"/>
      <c r="F219" s="399"/>
      <c r="G219" s="399"/>
      <c r="H219" s="401"/>
      <c r="I219" s="391"/>
      <c r="J219" s="391"/>
      <c r="K219" s="391"/>
      <c r="L219" s="391"/>
      <c r="M219" s="391"/>
      <c r="N219" s="393"/>
      <c r="O219" s="26"/>
      <c r="P219" s="395"/>
      <c r="Q219" s="385"/>
      <c r="R219" s="385"/>
      <c r="S219" s="385"/>
      <c r="T219" s="70" t="s">
        <v>366</v>
      </c>
      <c r="U219" s="69">
        <v>0.35</v>
      </c>
      <c r="V219" s="70">
        <v>44013</v>
      </c>
      <c r="W219" s="70">
        <v>44196</v>
      </c>
      <c r="X219" s="387"/>
      <c r="Y219" s="389"/>
      <c r="Z219" s="389"/>
      <c r="AA219" s="387"/>
      <c r="AB219" s="39"/>
      <c r="AC219" s="162">
        <v>0</v>
      </c>
      <c r="AD219" s="63" t="s">
        <v>743</v>
      </c>
      <c r="AE219" s="162">
        <v>0</v>
      </c>
      <c r="AF219" s="63" t="s">
        <v>743</v>
      </c>
      <c r="AG219" s="162">
        <v>0</v>
      </c>
      <c r="AH219" s="65" t="s">
        <v>1843</v>
      </c>
      <c r="AI219" s="166">
        <v>1</v>
      </c>
      <c r="AJ219" s="65" t="s">
        <v>2011</v>
      </c>
      <c r="AK219" s="381"/>
      <c r="AL219" s="346"/>
      <c r="AM219" s="346"/>
      <c r="AN219" s="346"/>
      <c r="AO219" s="346"/>
      <c r="AP219" s="586"/>
    </row>
    <row r="220" spans="2:42" ht="195.95" customHeight="1" x14ac:dyDescent="0.3">
      <c r="B220" s="658"/>
      <c r="C220" s="358" t="s">
        <v>352</v>
      </c>
      <c r="D220" s="359" t="s">
        <v>31</v>
      </c>
      <c r="E220" s="359"/>
      <c r="F220" s="359"/>
      <c r="G220" s="359"/>
      <c r="H220" s="360"/>
      <c r="I220" s="355" t="s">
        <v>31</v>
      </c>
      <c r="J220" s="355" t="s">
        <v>31</v>
      </c>
      <c r="K220" s="355" t="s">
        <v>139</v>
      </c>
      <c r="L220" s="355" t="s">
        <v>139</v>
      </c>
      <c r="M220" s="355"/>
      <c r="N220" s="356"/>
      <c r="O220" s="26"/>
      <c r="P220" s="352" t="s">
        <v>367</v>
      </c>
      <c r="Q220" s="353" t="s">
        <v>33</v>
      </c>
      <c r="R220" s="353">
        <v>43831</v>
      </c>
      <c r="S220" s="353">
        <f>MAX(W220:W221)</f>
        <v>44042</v>
      </c>
      <c r="T220" s="107" t="s">
        <v>368</v>
      </c>
      <c r="U220" s="71">
        <v>0.6</v>
      </c>
      <c r="V220" s="72">
        <v>43831</v>
      </c>
      <c r="W220" s="72">
        <v>43951</v>
      </c>
      <c r="X220" s="357">
        <v>0.5</v>
      </c>
      <c r="Y220" s="372">
        <v>0.5</v>
      </c>
      <c r="Z220" s="372">
        <v>0.5</v>
      </c>
      <c r="AA220" s="357">
        <v>1</v>
      </c>
      <c r="AB220" s="39"/>
      <c r="AC220" s="162">
        <v>0.9</v>
      </c>
      <c r="AD220" s="33" t="s">
        <v>917</v>
      </c>
      <c r="AE220" s="162">
        <v>1</v>
      </c>
      <c r="AF220" s="108" t="s">
        <v>1338</v>
      </c>
      <c r="AG220" s="162">
        <v>1</v>
      </c>
      <c r="AH220" s="34" t="s">
        <v>1578</v>
      </c>
      <c r="AI220" s="166">
        <v>1</v>
      </c>
      <c r="AJ220" s="34" t="s">
        <v>1578</v>
      </c>
      <c r="AK220" s="652">
        <f>(U220*AI220)+(U221*AI221)</f>
        <v>1</v>
      </c>
      <c r="AL220" s="345" t="s">
        <v>963</v>
      </c>
      <c r="AM220" s="345" t="s">
        <v>1339</v>
      </c>
      <c r="AN220" s="345" t="s">
        <v>1869</v>
      </c>
      <c r="AO220" s="345" t="s">
        <v>2216</v>
      </c>
      <c r="AP220" s="654" t="str">
        <f>IF(AK220&lt;1%,"Sin iniciar",IF(AK220=100%,"Terminado","En gestión"))</f>
        <v>Terminado</v>
      </c>
    </row>
    <row r="221" spans="2:42" ht="195.95" customHeight="1" x14ac:dyDescent="0.3">
      <c r="B221" s="658"/>
      <c r="C221" s="358"/>
      <c r="D221" s="359"/>
      <c r="E221" s="359"/>
      <c r="F221" s="359"/>
      <c r="G221" s="359"/>
      <c r="H221" s="360"/>
      <c r="I221" s="355"/>
      <c r="J221" s="355"/>
      <c r="K221" s="355"/>
      <c r="L221" s="355"/>
      <c r="M221" s="355"/>
      <c r="N221" s="356"/>
      <c r="O221" s="26"/>
      <c r="P221" s="352"/>
      <c r="Q221" s="353"/>
      <c r="R221" s="353"/>
      <c r="S221" s="353"/>
      <c r="T221" s="73" t="s">
        <v>369</v>
      </c>
      <c r="U221" s="71">
        <v>0.4</v>
      </c>
      <c r="V221" s="72">
        <v>43891</v>
      </c>
      <c r="W221" s="72">
        <v>44042</v>
      </c>
      <c r="X221" s="357"/>
      <c r="Y221" s="372"/>
      <c r="Z221" s="372"/>
      <c r="AA221" s="357"/>
      <c r="AB221" s="39"/>
      <c r="AC221" s="162">
        <v>0.9</v>
      </c>
      <c r="AD221" s="33" t="s">
        <v>918</v>
      </c>
      <c r="AE221" s="162">
        <v>0.95</v>
      </c>
      <c r="AF221" s="33" t="s">
        <v>1340</v>
      </c>
      <c r="AG221" s="162">
        <v>0.98</v>
      </c>
      <c r="AH221" s="34" t="s">
        <v>1844</v>
      </c>
      <c r="AI221" s="166">
        <v>1</v>
      </c>
      <c r="AJ221" s="34" t="s">
        <v>2012</v>
      </c>
      <c r="AK221" s="380"/>
      <c r="AL221" s="345"/>
      <c r="AM221" s="345"/>
      <c r="AN221" s="345"/>
      <c r="AO221" s="345"/>
      <c r="AP221" s="586"/>
    </row>
    <row r="222" spans="2:42" ht="195.95" customHeight="1" x14ac:dyDescent="0.3">
      <c r="B222" s="658"/>
      <c r="C222" s="397" t="s">
        <v>352</v>
      </c>
      <c r="D222" s="399" t="s">
        <v>718</v>
      </c>
      <c r="E222" s="399" t="s">
        <v>28</v>
      </c>
      <c r="F222" s="399" t="s">
        <v>82</v>
      </c>
      <c r="G222" s="399">
        <v>0.02</v>
      </c>
      <c r="H222" s="401"/>
      <c r="I222" s="391" t="s">
        <v>31</v>
      </c>
      <c r="J222" s="391" t="s">
        <v>31</v>
      </c>
      <c r="K222" s="391" t="s">
        <v>31</v>
      </c>
      <c r="L222" s="391" t="s">
        <v>31</v>
      </c>
      <c r="M222" s="391"/>
      <c r="N222" s="393"/>
      <c r="O222" s="26"/>
      <c r="P222" s="395" t="s">
        <v>371</v>
      </c>
      <c r="Q222" s="385" t="s">
        <v>33</v>
      </c>
      <c r="R222" s="385">
        <v>43891</v>
      </c>
      <c r="S222" s="385">
        <f>MAX(W222:W223)</f>
        <v>44165</v>
      </c>
      <c r="T222" s="75" t="s">
        <v>372</v>
      </c>
      <c r="U222" s="69">
        <v>0.4</v>
      </c>
      <c r="V222" s="70">
        <v>43891</v>
      </c>
      <c r="W222" s="70">
        <v>44165</v>
      </c>
      <c r="X222" s="387">
        <v>0.15</v>
      </c>
      <c r="Y222" s="387">
        <v>0.3</v>
      </c>
      <c r="Z222" s="387">
        <v>0.6</v>
      </c>
      <c r="AA222" s="387">
        <v>1</v>
      </c>
      <c r="AB222" s="39"/>
      <c r="AC222" s="167">
        <v>0.05</v>
      </c>
      <c r="AD222" s="109" t="s">
        <v>919</v>
      </c>
      <c r="AE222" s="162">
        <v>0.5</v>
      </c>
      <c r="AF222" s="63" t="s">
        <v>1341</v>
      </c>
      <c r="AG222" s="162">
        <v>0.9</v>
      </c>
      <c r="AH222" s="65" t="s">
        <v>1845</v>
      </c>
      <c r="AI222" s="162">
        <v>1</v>
      </c>
      <c r="AJ222" s="63" t="s">
        <v>2013</v>
      </c>
      <c r="AK222" s="652">
        <f>(U222*AI222)+(U223*AI223)</f>
        <v>1</v>
      </c>
      <c r="AL222" s="346" t="s">
        <v>964</v>
      </c>
      <c r="AM222" s="346" t="s">
        <v>1342</v>
      </c>
      <c r="AN222" s="346" t="s">
        <v>1870</v>
      </c>
      <c r="AO222" s="346" t="s">
        <v>2217</v>
      </c>
      <c r="AP222" s="654" t="str">
        <f>IF(AK222&lt;1%,"Sin iniciar",IF(AK222=100%,"Terminado","En gestión"))</f>
        <v>Terminado</v>
      </c>
    </row>
    <row r="223" spans="2:42" ht="195.95" customHeight="1" x14ac:dyDescent="0.3">
      <c r="B223" s="658"/>
      <c r="C223" s="397"/>
      <c r="D223" s="399"/>
      <c r="E223" s="399"/>
      <c r="F223" s="399"/>
      <c r="G223" s="399"/>
      <c r="H223" s="401"/>
      <c r="I223" s="391"/>
      <c r="J223" s="391"/>
      <c r="K223" s="391"/>
      <c r="L223" s="391"/>
      <c r="M223" s="391"/>
      <c r="N223" s="393"/>
      <c r="O223" s="26"/>
      <c r="P223" s="395"/>
      <c r="Q223" s="385"/>
      <c r="R223" s="385"/>
      <c r="S223" s="385"/>
      <c r="T223" s="75" t="s">
        <v>373</v>
      </c>
      <c r="U223" s="69">
        <v>0.6</v>
      </c>
      <c r="V223" s="70">
        <v>43891</v>
      </c>
      <c r="W223" s="70">
        <v>44165</v>
      </c>
      <c r="X223" s="387"/>
      <c r="Y223" s="387"/>
      <c r="Z223" s="387"/>
      <c r="AA223" s="387"/>
      <c r="AB223" s="39"/>
      <c r="AC223" s="162">
        <v>0.05</v>
      </c>
      <c r="AD223" s="63" t="s">
        <v>920</v>
      </c>
      <c r="AE223" s="162">
        <v>0.1</v>
      </c>
      <c r="AF223" s="63" t="s">
        <v>1343</v>
      </c>
      <c r="AG223" s="162">
        <v>1</v>
      </c>
      <c r="AH223" s="65" t="s">
        <v>1846</v>
      </c>
      <c r="AI223" s="166">
        <v>1</v>
      </c>
      <c r="AJ223" s="65" t="s">
        <v>1578</v>
      </c>
      <c r="AK223" s="380"/>
      <c r="AL223" s="346"/>
      <c r="AM223" s="346"/>
      <c r="AN223" s="346"/>
      <c r="AO223" s="346"/>
      <c r="AP223" s="586"/>
    </row>
    <row r="224" spans="2:42" ht="195.95" customHeight="1" x14ac:dyDescent="0.3">
      <c r="B224" s="658"/>
      <c r="C224" s="358" t="s">
        <v>352</v>
      </c>
      <c r="D224" s="359" t="s">
        <v>718</v>
      </c>
      <c r="E224" s="359" t="s">
        <v>28</v>
      </c>
      <c r="F224" s="359" t="s">
        <v>82</v>
      </c>
      <c r="G224" s="359">
        <v>0.02</v>
      </c>
      <c r="H224" s="360"/>
      <c r="I224" s="355" t="s">
        <v>31</v>
      </c>
      <c r="J224" s="355" t="s">
        <v>31</v>
      </c>
      <c r="K224" s="355" t="s">
        <v>31</v>
      </c>
      <c r="L224" s="355" t="s">
        <v>31</v>
      </c>
      <c r="M224" s="355"/>
      <c r="N224" s="356"/>
      <c r="O224" s="26"/>
      <c r="P224" s="352" t="s">
        <v>374</v>
      </c>
      <c r="Q224" s="353" t="s">
        <v>33</v>
      </c>
      <c r="R224" s="353">
        <v>43952</v>
      </c>
      <c r="S224" s="353">
        <f>MAX(W224:W226)</f>
        <v>44196</v>
      </c>
      <c r="T224" s="73" t="s">
        <v>375</v>
      </c>
      <c r="U224" s="71">
        <v>0.3</v>
      </c>
      <c r="V224" s="72">
        <v>43952</v>
      </c>
      <c r="W224" s="72">
        <v>44196</v>
      </c>
      <c r="X224" s="357">
        <v>0.15</v>
      </c>
      <c r="Y224" s="357">
        <v>0.3</v>
      </c>
      <c r="Z224" s="357">
        <v>0.6</v>
      </c>
      <c r="AA224" s="357">
        <v>1</v>
      </c>
      <c r="AB224" s="39"/>
      <c r="AC224" s="162">
        <v>0</v>
      </c>
      <c r="AD224" s="33" t="s">
        <v>743</v>
      </c>
      <c r="AE224" s="162">
        <v>0.3</v>
      </c>
      <c r="AF224" s="33" t="s">
        <v>1344</v>
      </c>
      <c r="AG224" s="162">
        <v>0.6</v>
      </c>
      <c r="AH224" s="34" t="s">
        <v>1847</v>
      </c>
      <c r="AI224" s="162">
        <v>1</v>
      </c>
      <c r="AJ224" s="33" t="s">
        <v>2014</v>
      </c>
      <c r="AK224" s="381">
        <f>(U224*AI224)+(U225*AI225)+(U226*AI226)</f>
        <v>1</v>
      </c>
      <c r="AL224" s="345" t="s">
        <v>1344</v>
      </c>
      <c r="AM224" s="345" t="s">
        <v>1345</v>
      </c>
      <c r="AN224" s="345" t="s">
        <v>1871</v>
      </c>
      <c r="AO224" s="345" t="s">
        <v>2218</v>
      </c>
      <c r="AP224" s="654" t="str">
        <f>IF(AK224&lt;1%,"Sin iniciar",IF(AK224=100%,"Terminado","En gestión"))</f>
        <v>Terminado</v>
      </c>
    </row>
    <row r="225" spans="2:42" ht="195.95" customHeight="1" x14ac:dyDescent="0.3">
      <c r="B225" s="658"/>
      <c r="C225" s="358"/>
      <c r="D225" s="359"/>
      <c r="E225" s="359"/>
      <c r="F225" s="359"/>
      <c r="G225" s="359"/>
      <c r="H225" s="360"/>
      <c r="I225" s="355"/>
      <c r="J225" s="355"/>
      <c r="K225" s="355"/>
      <c r="L225" s="355"/>
      <c r="M225" s="355"/>
      <c r="N225" s="356"/>
      <c r="O225" s="26"/>
      <c r="P225" s="352"/>
      <c r="Q225" s="353"/>
      <c r="R225" s="353"/>
      <c r="S225" s="353"/>
      <c r="T225" s="73" t="s">
        <v>376</v>
      </c>
      <c r="U225" s="71">
        <v>0.3</v>
      </c>
      <c r="V225" s="72">
        <v>43952</v>
      </c>
      <c r="W225" s="72">
        <v>44196</v>
      </c>
      <c r="X225" s="357"/>
      <c r="Y225" s="357"/>
      <c r="Z225" s="357"/>
      <c r="AA225" s="357"/>
      <c r="AB225" s="39"/>
      <c r="AC225" s="162">
        <v>0</v>
      </c>
      <c r="AD225" s="33" t="s">
        <v>743</v>
      </c>
      <c r="AE225" s="162">
        <v>0.2</v>
      </c>
      <c r="AF225" s="33" t="s">
        <v>1346</v>
      </c>
      <c r="AG225" s="162">
        <v>0</v>
      </c>
      <c r="AH225" s="34" t="s">
        <v>743</v>
      </c>
      <c r="AI225" s="167">
        <v>1</v>
      </c>
      <c r="AJ225" s="67" t="s">
        <v>2015</v>
      </c>
      <c r="AK225" s="381"/>
      <c r="AL225" s="345"/>
      <c r="AM225" s="345"/>
      <c r="AN225" s="345"/>
      <c r="AO225" s="345"/>
      <c r="AP225" s="653"/>
    </row>
    <row r="226" spans="2:42" ht="195.95" customHeight="1" x14ac:dyDescent="0.3">
      <c r="B226" s="658"/>
      <c r="C226" s="358"/>
      <c r="D226" s="359"/>
      <c r="E226" s="359"/>
      <c r="F226" s="359"/>
      <c r="G226" s="359"/>
      <c r="H226" s="360"/>
      <c r="I226" s="355"/>
      <c r="J226" s="355"/>
      <c r="K226" s="355"/>
      <c r="L226" s="355"/>
      <c r="M226" s="355"/>
      <c r="N226" s="356"/>
      <c r="O226" s="26"/>
      <c r="P226" s="352"/>
      <c r="Q226" s="353"/>
      <c r="R226" s="353"/>
      <c r="S226" s="353"/>
      <c r="T226" s="73" t="s">
        <v>377</v>
      </c>
      <c r="U226" s="71">
        <v>0.4</v>
      </c>
      <c r="V226" s="72">
        <v>43952</v>
      </c>
      <c r="W226" s="72">
        <v>44196</v>
      </c>
      <c r="X226" s="357"/>
      <c r="Y226" s="357"/>
      <c r="Z226" s="357"/>
      <c r="AA226" s="357"/>
      <c r="AB226" s="39"/>
      <c r="AC226" s="162">
        <v>0</v>
      </c>
      <c r="AD226" s="33" t="s">
        <v>743</v>
      </c>
      <c r="AE226" s="162">
        <v>0.3</v>
      </c>
      <c r="AF226" s="33" t="s">
        <v>1347</v>
      </c>
      <c r="AG226" s="162">
        <v>0.6</v>
      </c>
      <c r="AH226" s="34" t="s">
        <v>1848</v>
      </c>
      <c r="AI226" s="167">
        <v>1</v>
      </c>
      <c r="AJ226" s="34" t="s">
        <v>2016</v>
      </c>
      <c r="AK226" s="381"/>
      <c r="AL226" s="345"/>
      <c r="AM226" s="345"/>
      <c r="AN226" s="345"/>
      <c r="AO226" s="345"/>
      <c r="AP226" s="586"/>
    </row>
    <row r="227" spans="2:42" ht="195.95" customHeight="1" x14ac:dyDescent="0.3">
      <c r="B227" s="658"/>
      <c r="C227" s="397" t="s">
        <v>352</v>
      </c>
      <c r="D227" s="399" t="s">
        <v>718</v>
      </c>
      <c r="E227" s="399" t="s">
        <v>28</v>
      </c>
      <c r="F227" s="399" t="s">
        <v>82</v>
      </c>
      <c r="G227" s="399">
        <v>0.02</v>
      </c>
      <c r="H227" s="401"/>
      <c r="I227" s="391"/>
      <c r="J227" s="391"/>
      <c r="K227" s="391"/>
      <c r="L227" s="391"/>
      <c r="M227" s="391"/>
      <c r="N227" s="393"/>
      <c r="O227" s="26"/>
      <c r="P227" s="395" t="s">
        <v>378</v>
      </c>
      <c r="Q227" s="385" t="s">
        <v>33</v>
      </c>
      <c r="R227" s="385">
        <v>43983</v>
      </c>
      <c r="S227" s="385">
        <f>MAX(W227:W230)</f>
        <v>44196</v>
      </c>
      <c r="T227" s="75" t="s">
        <v>379</v>
      </c>
      <c r="U227" s="69">
        <v>0.2</v>
      </c>
      <c r="V227" s="70">
        <v>43983</v>
      </c>
      <c r="W227" s="70">
        <v>44196</v>
      </c>
      <c r="X227" s="387">
        <v>0.15</v>
      </c>
      <c r="Y227" s="387">
        <v>0.3</v>
      </c>
      <c r="Z227" s="387">
        <v>0.6</v>
      </c>
      <c r="AA227" s="387">
        <v>1</v>
      </c>
      <c r="AB227" s="39"/>
      <c r="AC227" s="162">
        <v>0</v>
      </c>
      <c r="AD227" s="63" t="s">
        <v>743</v>
      </c>
      <c r="AE227" s="162">
        <v>0.2</v>
      </c>
      <c r="AF227" s="63" t="s">
        <v>1348</v>
      </c>
      <c r="AG227" s="162">
        <v>0</v>
      </c>
      <c r="AH227" s="65" t="s">
        <v>1849</v>
      </c>
      <c r="AI227" s="167">
        <v>1</v>
      </c>
      <c r="AJ227" s="65" t="s">
        <v>2017</v>
      </c>
      <c r="AK227" s="381">
        <f>(U227*AI227)+(U228*AI228)+(U229*AI229)+(U230*AI230)</f>
        <v>1</v>
      </c>
      <c r="AL227" s="346" t="s">
        <v>1348</v>
      </c>
      <c r="AM227" s="346" t="s">
        <v>1349</v>
      </c>
      <c r="AN227" s="346" t="s">
        <v>1872</v>
      </c>
      <c r="AO227" s="346" t="s">
        <v>2219</v>
      </c>
      <c r="AP227" s="654" t="str">
        <f>IF(AK227&lt;1%,"Sin iniciar",IF(AK227=100%,"Terminado","En gestión"))</f>
        <v>Terminado</v>
      </c>
    </row>
    <row r="228" spans="2:42" ht="195.95" customHeight="1" x14ac:dyDescent="0.3">
      <c r="B228" s="658"/>
      <c r="C228" s="397"/>
      <c r="D228" s="399"/>
      <c r="E228" s="399"/>
      <c r="F228" s="399"/>
      <c r="G228" s="399"/>
      <c r="H228" s="401"/>
      <c r="I228" s="391"/>
      <c r="J228" s="391"/>
      <c r="K228" s="391"/>
      <c r="L228" s="391"/>
      <c r="M228" s="391"/>
      <c r="N228" s="393"/>
      <c r="O228" s="26"/>
      <c r="P228" s="395"/>
      <c r="Q228" s="385"/>
      <c r="R228" s="385"/>
      <c r="S228" s="385"/>
      <c r="T228" s="75" t="s">
        <v>380</v>
      </c>
      <c r="U228" s="69">
        <v>0.25</v>
      </c>
      <c r="V228" s="70">
        <v>43983</v>
      </c>
      <c r="W228" s="70">
        <v>44196</v>
      </c>
      <c r="X228" s="387"/>
      <c r="Y228" s="387"/>
      <c r="Z228" s="387"/>
      <c r="AA228" s="387"/>
      <c r="AB228" s="39"/>
      <c r="AC228" s="162">
        <v>0</v>
      </c>
      <c r="AD228" s="63" t="s">
        <v>743</v>
      </c>
      <c r="AE228" s="162">
        <v>0.2</v>
      </c>
      <c r="AF228" s="63" t="s">
        <v>1350</v>
      </c>
      <c r="AG228" s="162">
        <v>0.6</v>
      </c>
      <c r="AH228" s="65" t="s">
        <v>1850</v>
      </c>
      <c r="AI228" s="167">
        <v>1</v>
      </c>
      <c r="AJ228" s="65" t="s">
        <v>2018</v>
      </c>
      <c r="AK228" s="381"/>
      <c r="AL228" s="346"/>
      <c r="AM228" s="346"/>
      <c r="AN228" s="346"/>
      <c r="AO228" s="346"/>
      <c r="AP228" s="653"/>
    </row>
    <row r="229" spans="2:42" ht="195.95" customHeight="1" x14ac:dyDescent="0.3">
      <c r="B229" s="658"/>
      <c r="C229" s="397"/>
      <c r="D229" s="399"/>
      <c r="E229" s="399"/>
      <c r="F229" s="399"/>
      <c r="G229" s="399"/>
      <c r="H229" s="401"/>
      <c r="I229" s="391"/>
      <c r="J229" s="391"/>
      <c r="K229" s="391"/>
      <c r="L229" s="391"/>
      <c r="M229" s="391"/>
      <c r="N229" s="393"/>
      <c r="O229" s="26"/>
      <c r="P229" s="395"/>
      <c r="Q229" s="385"/>
      <c r="R229" s="385"/>
      <c r="S229" s="385"/>
      <c r="T229" s="75" t="s">
        <v>381</v>
      </c>
      <c r="U229" s="69">
        <v>0.25</v>
      </c>
      <c r="V229" s="70">
        <v>43983</v>
      </c>
      <c r="W229" s="70">
        <v>44196</v>
      </c>
      <c r="X229" s="387"/>
      <c r="Y229" s="387"/>
      <c r="Z229" s="387"/>
      <c r="AA229" s="387"/>
      <c r="AB229" s="39"/>
      <c r="AC229" s="162">
        <v>0</v>
      </c>
      <c r="AD229" s="63" t="s">
        <v>743</v>
      </c>
      <c r="AE229" s="162">
        <v>0</v>
      </c>
      <c r="AF229" s="63" t="s">
        <v>743</v>
      </c>
      <c r="AG229" s="162">
        <v>0</v>
      </c>
      <c r="AH229" s="65" t="s">
        <v>1851</v>
      </c>
      <c r="AI229" s="167">
        <v>1</v>
      </c>
      <c r="AJ229" s="65" t="s">
        <v>2019</v>
      </c>
      <c r="AK229" s="381"/>
      <c r="AL229" s="346"/>
      <c r="AM229" s="346"/>
      <c r="AN229" s="346"/>
      <c r="AO229" s="346"/>
      <c r="AP229" s="653"/>
    </row>
    <row r="230" spans="2:42" ht="195.95" customHeight="1" x14ac:dyDescent="0.3">
      <c r="B230" s="658"/>
      <c r="C230" s="397"/>
      <c r="D230" s="399"/>
      <c r="E230" s="399"/>
      <c r="F230" s="399"/>
      <c r="G230" s="399"/>
      <c r="H230" s="401"/>
      <c r="I230" s="391"/>
      <c r="J230" s="391"/>
      <c r="K230" s="391"/>
      <c r="L230" s="391"/>
      <c r="M230" s="391"/>
      <c r="N230" s="393"/>
      <c r="O230" s="26"/>
      <c r="P230" s="395"/>
      <c r="Q230" s="385"/>
      <c r="R230" s="385"/>
      <c r="S230" s="385"/>
      <c r="T230" s="75" t="s">
        <v>382</v>
      </c>
      <c r="U230" s="69">
        <v>0.3</v>
      </c>
      <c r="V230" s="70">
        <v>43983</v>
      </c>
      <c r="W230" s="70">
        <v>44196</v>
      </c>
      <c r="X230" s="387"/>
      <c r="Y230" s="387"/>
      <c r="Z230" s="387"/>
      <c r="AA230" s="387"/>
      <c r="AB230" s="39"/>
      <c r="AC230" s="162">
        <v>0</v>
      </c>
      <c r="AD230" s="63" t="s">
        <v>743</v>
      </c>
      <c r="AE230" s="162">
        <v>0.2</v>
      </c>
      <c r="AF230" s="63" t="s">
        <v>1351</v>
      </c>
      <c r="AG230" s="162">
        <v>0.25</v>
      </c>
      <c r="AH230" s="65" t="s">
        <v>1852</v>
      </c>
      <c r="AI230" s="167">
        <v>1</v>
      </c>
      <c r="AJ230" s="65" t="s">
        <v>2020</v>
      </c>
      <c r="AK230" s="381"/>
      <c r="AL230" s="346"/>
      <c r="AM230" s="346"/>
      <c r="AN230" s="346"/>
      <c r="AO230" s="346"/>
      <c r="AP230" s="586"/>
    </row>
    <row r="231" spans="2:42" ht="195.95" customHeight="1" x14ac:dyDescent="0.3">
      <c r="B231" s="658"/>
      <c r="C231" s="358" t="s">
        <v>352</v>
      </c>
      <c r="D231" s="359" t="s">
        <v>720</v>
      </c>
      <c r="E231" s="359" t="s">
        <v>195</v>
      </c>
      <c r="F231" s="359" t="s">
        <v>29</v>
      </c>
      <c r="G231" s="359"/>
      <c r="H231" s="360" t="s">
        <v>383</v>
      </c>
      <c r="I231" s="355"/>
      <c r="J231" s="355"/>
      <c r="K231" s="355"/>
      <c r="L231" s="355"/>
      <c r="M231" s="355"/>
      <c r="N231" s="356"/>
      <c r="O231" s="26"/>
      <c r="P231" s="352" t="s">
        <v>384</v>
      </c>
      <c r="Q231" s="353" t="s">
        <v>33</v>
      </c>
      <c r="R231" s="353">
        <v>43922</v>
      </c>
      <c r="S231" s="353">
        <f>MAX(W231:W233)</f>
        <v>44180</v>
      </c>
      <c r="T231" s="73" t="s">
        <v>385</v>
      </c>
      <c r="U231" s="71">
        <v>0.25</v>
      </c>
      <c r="V231" s="72">
        <v>43922</v>
      </c>
      <c r="W231" s="72">
        <v>44104</v>
      </c>
      <c r="X231" s="357">
        <v>0</v>
      </c>
      <c r="Y231" s="372">
        <v>0.1</v>
      </c>
      <c r="Z231" s="372">
        <v>0.45</v>
      </c>
      <c r="AA231" s="357">
        <v>1</v>
      </c>
      <c r="AB231" s="39"/>
      <c r="AC231" s="162">
        <v>0</v>
      </c>
      <c r="AD231" s="33" t="s">
        <v>743</v>
      </c>
      <c r="AE231" s="162">
        <v>0.5</v>
      </c>
      <c r="AF231" s="33" t="s">
        <v>1352</v>
      </c>
      <c r="AG231" s="162">
        <v>0.2</v>
      </c>
      <c r="AH231" s="34" t="s">
        <v>1853</v>
      </c>
      <c r="AI231" s="167">
        <v>1</v>
      </c>
      <c r="AJ231" s="34" t="s">
        <v>2021</v>
      </c>
      <c r="AK231" s="381">
        <f>(U231*AI231)+(U232*AI232)+(U233*AI233)</f>
        <v>1</v>
      </c>
      <c r="AL231" s="345" t="s">
        <v>1352</v>
      </c>
      <c r="AM231" s="345" t="s">
        <v>1353</v>
      </c>
      <c r="AN231" s="345" t="s">
        <v>1873</v>
      </c>
      <c r="AO231" s="345" t="s">
        <v>2220</v>
      </c>
      <c r="AP231" s="654" t="str">
        <f>IF(AK231&lt;1%,"Sin iniciar",IF(AK231=100%,"Terminado","En gestión"))</f>
        <v>Terminado</v>
      </c>
    </row>
    <row r="232" spans="2:42" ht="195.95" customHeight="1" x14ac:dyDescent="0.3">
      <c r="B232" s="658"/>
      <c r="C232" s="358"/>
      <c r="D232" s="359"/>
      <c r="E232" s="359"/>
      <c r="F232" s="359"/>
      <c r="G232" s="359"/>
      <c r="H232" s="360"/>
      <c r="I232" s="355"/>
      <c r="J232" s="355"/>
      <c r="K232" s="355"/>
      <c r="L232" s="355"/>
      <c r="M232" s="355"/>
      <c r="N232" s="356"/>
      <c r="O232" s="26"/>
      <c r="P232" s="352"/>
      <c r="Q232" s="353"/>
      <c r="R232" s="353"/>
      <c r="S232" s="353"/>
      <c r="T232" s="73" t="s">
        <v>386</v>
      </c>
      <c r="U232" s="71">
        <v>0.25</v>
      </c>
      <c r="V232" s="72">
        <v>44013</v>
      </c>
      <c r="W232" s="72">
        <v>44104</v>
      </c>
      <c r="X232" s="357"/>
      <c r="Y232" s="372"/>
      <c r="Z232" s="372"/>
      <c r="AA232" s="357"/>
      <c r="AB232" s="39"/>
      <c r="AC232" s="162">
        <v>0</v>
      </c>
      <c r="AD232" s="33" t="s">
        <v>743</v>
      </c>
      <c r="AE232" s="162">
        <v>0</v>
      </c>
      <c r="AF232" s="33" t="s">
        <v>743</v>
      </c>
      <c r="AG232" s="162">
        <v>0.2</v>
      </c>
      <c r="AH232" s="34" t="s">
        <v>1854</v>
      </c>
      <c r="AI232" s="167">
        <v>1</v>
      </c>
      <c r="AJ232" s="34" t="s">
        <v>2022</v>
      </c>
      <c r="AK232" s="381"/>
      <c r="AL232" s="345"/>
      <c r="AM232" s="345"/>
      <c r="AN232" s="345"/>
      <c r="AO232" s="345"/>
      <c r="AP232" s="653"/>
    </row>
    <row r="233" spans="2:42" ht="195.95" customHeight="1" x14ac:dyDescent="0.3">
      <c r="B233" s="658"/>
      <c r="C233" s="358"/>
      <c r="D233" s="359"/>
      <c r="E233" s="359"/>
      <c r="F233" s="359"/>
      <c r="G233" s="359"/>
      <c r="H233" s="360"/>
      <c r="I233" s="355"/>
      <c r="J233" s="355"/>
      <c r="K233" s="355"/>
      <c r="L233" s="355"/>
      <c r="M233" s="355"/>
      <c r="N233" s="356"/>
      <c r="O233" s="26"/>
      <c r="P233" s="352"/>
      <c r="Q233" s="353"/>
      <c r="R233" s="353"/>
      <c r="S233" s="353"/>
      <c r="T233" s="74" t="s">
        <v>387</v>
      </c>
      <c r="U233" s="71">
        <v>0.5</v>
      </c>
      <c r="V233" s="72">
        <v>44013</v>
      </c>
      <c r="W233" s="72">
        <v>44180</v>
      </c>
      <c r="X233" s="357"/>
      <c r="Y233" s="372"/>
      <c r="Z233" s="372"/>
      <c r="AA233" s="357"/>
      <c r="AB233" s="39"/>
      <c r="AC233" s="162">
        <v>0</v>
      </c>
      <c r="AD233" s="33" t="s">
        <v>743</v>
      </c>
      <c r="AE233" s="162">
        <v>0</v>
      </c>
      <c r="AF233" s="33" t="s">
        <v>743</v>
      </c>
      <c r="AG233" s="162">
        <v>0.05</v>
      </c>
      <c r="AH233" s="34" t="s">
        <v>1855</v>
      </c>
      <c r="AI233" s="167">
        <v>1</v>
      </c>
      <c r="AJ233" s="34" t="s">
        <v>2023</v>
      </c>
      <c r="AK233" s="381"/>
      <c r="AL233" s="345"/>
      <c r="AM233" s="345"/>
      <c r="AN233" s="345"/>
      <c r="AO233" s="345"/>
      <c r="AP233" s="586"/>
    </row>
    <row r="234" spans="2:42" ht="195.95" customHeight="1" x14ac:dyDescent="0.3">
      <c r="B234" s="658"/>
      <c r="C234" s="397" t="s">
        <v>352</v>
      </c>
      <c r="D234" s="399" t="s">
        <v>718</v>
      </c>
      <c r="E234" s="399" t="s">
        <v>28</v>
      </c>
      <c r="F234" s="399" t="s">
        <v>29</v>
      </c>
      <c r="G234" s="399"/>
      <c r="H234" s="401" t="s">
        <v>388</v>
      </c>
      <c r="I234" s="391"/>
      <c r="J234" s="391"/>
      <c r="K234" s="391"/>
      <c r="L234" s="391"/>
      <c r="M234" s="391"/>
      <c r="N234" s="393"/>
      <c r="O234" s="26"/>
      <c r="P234" s="395" t="s">
        <v>389</v>
      </c>
      <c r="Q234" s="385" t="s">
        <v>33</v>
      </c>
      <c r="R234" s="385">
        <v>43831</v>
      </c>
      <c r="S234" s="385">
        <f>MAX(W234:W237)</f>
        <v>43921</v>
      </c>
      <c r="T234" s="75" t="s">
        <v>390</v>
      </c>
      <c r="U234" s="69">
        <v>0.25</v>
      </c>
      <c r="V234" s="62">
        <v>43831</v>
      </c>
      <c r="W234" s="62">
        <v>43921</v>
      </c>
      <c r="X234" s="387">
        <v>1</v>
      </c>
      <c r="Y234" s="389"/>
      <c r="Z234" s="389"/>
      <c r="AA234" s="387"/>
      <c r="AB234" s="39"/>
      <c r="AC234" s="162">
        <v>1</v>
      </c>
      <c r="AD234" s="63" t="s">
        <v>921</v>
      </c>
      <c r="AE234" s="162">
        <v>1</v>
      </c>
      <c r="AF234" s="63" t="s">
        <v>1578</v>
      </c>
      <c r="AG234" s="162">
        <v>1</v>
      </c>
      <c r="AH234" s="63" t="s">
        <v>1578</v>
      </c>
      <c r="AI234" s="166">
        <v>1</v>
      </c>
      <c r="AJ234" s="65" t="s">
        <v>1578</v>
      </c>
      <c r="AK234" s="381">
        <f>(U234*AI234)+(U235*AI235)+(U236*AI236)+(U237*AI237)</f>
        <v>1</v>
      </c>
      <c r="AL234" s="346" t="s">
        <v>965</v>
      </c>
      <c r="AM234" s="346" t="s">
        <v>1581</v>
      </c>
      <c r="AN234" s="346" t="s">
        <v>1549</v>
      </c>
      <c r="AO234" s="346" t="s">
        <v>1574</v>
      </c>
      <c r="AP234" s="654" t="str">
        <f>IF(AK234&lt;1%,"Sin iniciar",IF(AK234=100%,"Terminado","En gestión"))</f>
        <v>Terminado</v>
      </c>
    </row>
    <row r="235" spans="2:42" ht="195.95" customHeight="1" x14ac:dyDescent="0.3">
      <c r="B235" s="658"/>
      <c r="C235" s="397"/>
      <c r="D235" s="399"/>
      <c r="E235" s="399"/>
      <c r="F235" s="399"/>
      <c r="G235" s="399"/>
      <c r="H235" s="401"/>
      <c r="I235" s="391"/>
      <c r="J235" s="391"/>
      <c r="K235" s="391"/>
      <c r="L235" s="391"/>
      <c r="M235" s="391"/>
      <c r="N235" s="393"/>
      <c r="O235" s="26"/>
      <c r="P235" s="395"/>
      <c r="Q235" s="385"/>
      <c r="R235" s="385"/>
      <c r="S235" s="385"/>
      <c r="T235" s="75" t="s">
        <v>391</v>
      </c>
      <c r="U235" s="69">
        <v>0.25</v>
      </c>
      <c r="V235" s="62">
        <v>43831</v>
      </c>
      <c r="W235" s="62">
        <v>43921</v>
      </c>
      <c r="X235" s="387"/>
      <c r="Y235" s="389"/>
      <c r="Z235" s="389"/>
      <c r="AA235" s="387"/>
      <c r="AB235" s="39"/>
      <c r="AC235" s="162">
        <v>1</v>
      </c>
      <c r="AD235" s="63" t="s">
        <v>922</v>
      </c>
      <c r="AE235" s="162">
        <v>1</v>
      </c>
      <c r="AF235" s="63" t="s">
        <v>1578</v>
      </c>
      <c r="AG235" s="162">
        <v>1</v>
      </c>
      <c r="AH235" s="63" t="s">
        <v>1578</v>
      </c>
      <c r="AI235" s="166">
        <v>1</v>
      </c>
      <c r="AJ235" s="65" t="s">
        <v>1578</v>
      </c>
      <c r="AK235" s="381"/>
      <c r="AL235" s="346"/>
      <c r="AM235" s="346"/>
      <c r="AN235" s="346"/>
      <c r="AO235" s="346"/>
      <c r="AP235" s="653"/>
    </row>
    <row r="236" spans="2:42" ht="195.95" customHeight="1" x14ac:dyDescent="0.3">
      <c r="B236" s="658"/>
      <c r="C236" s="397"/>
      <c r="D236" s="399"/>
      <c r="E236" s="399"/>
      <c r="F236" s="399"/>
      <c r="G236" s="399"/>
      <c r="H236" s="401"/>
      <c r="I236" s="391"/>
      <c r="J236" s="391"/>
      <c r="K236" s="391"/>
      <c r="L236" s="391"/>
      <c r="M236" s="391"/>
      <c r="N236" s="393"/>
      <c r="O236" s="26"/>
      <c r="P236" s="395"/>
      <c r="Q236" s="385"/>
      <c r="R236" s="385"/>
      <c r="S236" s="385"/>
      <c r="T236" s="68" t="s">
        <v>392</v>
      </c>
      <c r="U236" s="69">
        <v>0.25</v>
      </c>
      <c r="V236" s="62">
        <v>43831</v>
      </c>
      <c r="W236" s="62">
        <v>43921</v>
      </c>
      <c r="X236" s="387"/>
      <c r="Y236" s="389"/>
      <c r="Z236" s="389"/>
      <c r="AA236" s="387"/>
      <c r="AB236" s="39"/>
      <c r="AC236" s="162">
        <v>1</v>
      </c>
      <c r="AD236" s="63" t="s">
        <v>923</v>
      </c>
      <c r="AE236" s="162">
        <v>1</v>
      </c>
      <c r="AF236" s="63" t="s">
        <v>1578</v>
      </c>
      <c r="AG236" s="162">
        <v>1</v>
      </c>
      <c r="AH236" s="63" t="s">
        <v>1578</v>
      </c>
      <c r="AI236" s="166">
        <v>1</v>
      </c>
      <c r="AJ236" s="65" t="s">
        <v>1578</v>
      </c>
      <c r="AK236" s="381"/>
      <c r="AL236" s="346"/>
      <c r="AM236" s="346"/>
      <c r="AN236" s="346"/>
      <c r="AO236" s="346"/>
      <c r="AP236" s="653"/>
    </row>
    <row r="237" spans="2:42" ht="195.95" customHeight="1" x14ac:dyDescent="0.3">
      <c r="B237" s="658"/>
      <c r="C237" s="397"/>
      <c r="D237" s="399"/>
      <c r="E237" s="399"/>
      <c r="F237" s="399"/>
      <c r="G237" s="399"/>
      <c r="H237" s="401"/>
      <c r="I237" s="391"/>
      <c r="J237" s="391"/>
      <c r="K237" s="391"/>
      <c r="L237" s="391"/>
      <c r="M237" s="391"/>
      <c r="N237" s="393"/>
      <c r="O237" s="26"/>
      <c r="P237" s="395"/>
      <c r="Q237" s="385"/>
      <c r="R237" s="385"/>
      <c r="S237" s="385"/>
      <c r="T237" s="68" t="s">
        <v>393</v>
      </c>
      <c r="U237" s="69">
        <v>0.25</v>
      </c>
      <c r="V237" s="62">
        <v>43831</v>
      </c>
      <c r="W237" s="62">
        <v>43921</v>
      </c>
      <c r="X237" s="387"/>
      <c r="Y237" s="389"/>
      <c r="Z237" s="389"/>
      <c r="AA237" s="387"/>
      <c r="AB237" s="39"/>
      <c r="AC237" s="162">
        <v>1</v>
      </c>
      <c r="AD237" s="63" t="s">
        <v>924</v>
      </c>
      <c r="AE237" s="162">
        <v>1</v>
      </c>
      <c r="AF237" s="63" t="s">
        <v>1578</v>
      </c>
      <c r="AG237" s="162">
        <v>1</v>
      </c>
      <c r="AH237" s="63" t="s">
        <v>1578</v>
      </c>
      <c r="AI237" s="166">
        <v>1</v>
      </c>
      <c r="AJ237" s="65" t="s">
        <v>1578</v>
      </c>
      <c r="AK237" s="381"/>
      <c r="AL237" s="346"/>
      <c r="AM237" s="346"/>
      <c r="AN237" s="346"/>
      <c r="AO237" s="346"/>
      <c r="AP237" s="586"/>
    </row>
    <row r="238" spans="2:42" ht="195.95" customHeight="1" x14ac:dyDescent="0.3">
      <c r="B238" s="658"/>
      <c r="C238" s="358" t="s">
        <v>352</v>
      </c>
      <c r="D238" s="359" t="s">
        <v>719</v>
      </c>
      <c r="E238" s="359" t="s">
        <v>311</v>
      </c>
      <c r="F238" s="359" t="s">
        <v>29</v>
      </c>
      <c r="G238" s="359"/>
      <c r="H238" s="360" t="s">
        <v>394</v>
      </c>
      <c r="I238" s="355" t="s">
        <v>31</v>
      </c>
      <c r="J238" s="355" t="s">
        <v>31</v>
      </c>
      <c r="K238" s="355" t="s">
        <v>31</v>
      </c>
      <c r="L238" s="355" t="s">
        <v>31</v>
      </c>
      <c r="M238" s="355"/>
      <c r="N238" s="356"/>
      <c r="O238" s="26"/>
      <c r="P238" s="352" t="s">
        <v>395</v>
      </c>
      <c r="Q238" s="353" t="s">
        <v>33</v>
      </c>
      <c r="R238" s="353">
        <v>44013</v>
      </c>
      <c r="S238" s="353">
        <f>MAX(W238:W239)</f>
        <v>44180</v>
      </c>
      <c r="T238" s="73" t="s">
        <v>396</v>
      </c>
      <c r="U238" s="71">
        <v>0.4</v>
      </c>
      <c r="V238" s="72">
        <v>44013</v>
      </c>
      <c r="W238" s="72">
        <v>44180</v>
      </c>
      <c r="X238" s="357"/>
      <c r="Y238" s="372">
        <v>0</v>
      </c>
      <c r="Z238" s="372">
        <v>0.4</v>
      </c>
      <c r="AA238" s="357">
        <v>1</v>
      </c>
      <c r="AB238" s="39"/>
      <c r="AC238" s="162">
        <v>0</v>
      </c>
      <c r="AD238" s="33" t="s">
        <v>743</v>
      </c>
      <c r="AE238" s="162">
        <v>0</v>
      </c>
      <c r="AF238" s="33" t="s">
        <v>743</v>
      </c>
      <c r="AG238" s="162">
        <v>0.1</v>
      </c>
      <c r="AH238" s="34" t="s">
        <v>1856</v>
      </c>
      <c r="AI238" s="167">
        <v>1</v>
      </c>
      <c r="AJ238" s="34" t="s">
        <v>2024</v>
      </c>
      <c r="AK238" s="381">
        <f>(U238*AI238)+(U239*AI239)</f>
        <v>0.85</v>
      </c>
      <c r="AL238" s="345" t="s">
        <v>743</v>
      </c>
      <c r="AM238" s="345" t="s">
        <v>743</v>
      </c>
      <c r="AN238" s="345" t="s">
        <v>1874</v>
      </c>
      <c r="AO238" s="345" t="s">
        <v>2378</v>
      </c>
      <c r="AP238" s="654" t="str">
        <f>IF(AK238&lt;1%,"Sin iniciar",IF(AK238=100%,"Terminado","En gestión"))</f>
        <v>En gestión</v>
      </c>
    </row>
    <row r="239" spans="2:42" ht="195.95" customHeight="1" x14ac:dyDescent="0.3">
      <c r="B239" s="658"/>
      <c r="C239" s="358"/>
      <c r="D239" s="359"/>
      <c r="E239" s="359"/>
      <c r="F239" s="359"/>
      <c r="G239" s="359"/>
      <c r="H239" s="360"/>
      <c r="I239" s="355"/>
      <c r="J239" s="355"/>
      <c r="K239" s="355"/>
      <c r="L239" s="355"/>
      <c r="M239" s="355"/>
      <c r="N239" s="356"/>
      <c r="O239" s="26"/>
      <c r="P239" s="352"/>
      <c r="Q239" s="353"/>
      <c r="R239" s="353"/>
      <c r="S239" s="353"/>
      <c r="T239" s="73" t="s">
        <v>397</v>
      </c>
      <c r="U239" s="71">
        <v>0.6</v>
      </c>
      <c r="V239" s="72">
        <v>44105</v>
      </c>
      <c r="W239" s="72">
        <v>44180</v>
      </c>
      <c r="X239" s="357"/>
      <c r="Y239" s="372"/>
      <c r="Z239" s="372"/>
      <c r="AA239" s="357"/>
      <c r="AB239" s="39"/>
      <c r="AC239" s="162">
        <v>0</v>
      </c>
      <c r="AD239" s="33" t="s">
        <v>743</v>
      </c>
      <c r="AE239" s="162">
        <v>0</v>
      </c>
      <c r="AF239" s="33" t="s">
        <v>743</v>
      </c>
      <c r="AG239" s="162">
        <v>0.1</v>
      </c>
      <c r="AH239" s="34" t="s">
        <v>1857</v>
      </c>
      <c r="AI239" s="167">
        <v>0.75</v>
      </c>
      <c r="AJ239" s="34" t="s">
        <v>2025</v>
      </c>
      <c r="AK239" s="381"/>
      <c r="AL239" s="345"/>
      <c r="AM239" s="345"/>
      <c r="AN239" s="345"/>
      <c r="AO239" s="345"/>
      <c r="AP239" s="586"/>
    </row>
    <row r="240" spans="2:42" ht="195.95" customHeight="1" x14ac:dyDescent="0.3">
      <c r="B240" s="658"/>
      <c r="C240" s="397" t="s">
        <v>352</v>
      </c>
      <c r="D240" s="399" t="s">
        <v>720</v>
      </c>
      <c r="E240" s="399" t="s">
        <v>195</v>
      </c>
      <c r="F240" s="399" t="s">
        <v>82</v>
      </c>
      <c r="G240" s="399">
        <v>0.01</v>
      </c>
      <c r="H240" s="401" t="s">
        <v>398</v>
      </c>
      <c r="I240" s="391"/>
      <c r="J240" s="391"/>
      <c r="K240" s="391"/>
      <c r="L240" s="391"/>
      <c r="M240" s="391" t="s">
        <v>1610</v>
      </c>
      <c r="N240" s="393"/>
      <c r="O240" s="26"/>
      <c r="P240" s="395" t="s">
        <v>399</v>
      </c>
      <c r="Q240" s="385" t="s">
        <v>96</v>
      </c>
      <c r="R240" s="385">
        <v>43832</v>
      </c>
      <c r="S240" s="385">
        <f>MAX(W240:W243)</f>
        <v>44196</v>
      </c>
      <c r="T240" s="75" t="s">
        <v>400</v>
      </c>
      <c r="U240" s="69">
        <v>0.3</v>
      </c>
      <c r="V240" s="70">
        <v>43832</v>
      </c>
      <c r="W240" s="70">
        <v>44196</v>
      </c>
      <c r="X240" s="387">
        <v>0.15</v>
      </c>
      <c r="Y240" s="389">
        <v>0.5</v>
      </c>
      <c r="Z240" s="389">
        <v>0.6</v>
      </c>
      <c r="AA240" s="387">
        <v>1</v>
      </c>
      <c r="AB240" s="39"/>
      <c r="AC240" s="162">
        <v>0.5</v>
      </c>
      <c r="AD240" s="63" t="s">
        <v>925</v>
      </c>
      <c r="AE240" s="162">
        <v>0.5</v>
      </c>
      <c r="AF240" s="63" t="s">
        <v>1354</v>
      </c>
      <c r="AG240" s="162">
        <v>0</v>
      </c>
      <c r="AH240" s="65" t="s">
        <v>1354</v>
      </c>
      <c r="AI240" s="166">
        <v>1</v>
      </c>
      <c r="AJ240" s="65" t="s">
        <v>2026</v>
      </c>
      <c r="AK240" s="381">
        <f>(U240*AI240)+(U241*AI241)+(U242*AI242)+(U243*AI243)</f>
        <v>0.97899999999999998</v>
      </c>
      <c r="AL240" s="346" t="s">
        <v>966</v>
      </c>
      <c r="AM240" s="346" t="s">
        <v>1355</v>
      </c>
      <c r="AN240" s="346" t="s">
        <v>1875</v>
      </c>
      <c r="AO240" s="644" t="s">
        <v>2221</v>
      </c>
      <c r="AP240" s="654" t="str">
        <f>IF(AK240&lt;1%,"Sin iniciar",IF(AK240=100%,"Terminado","En gestión"))</f>
        <v>En gestión</v>
      </c>
    </row>
    <row r="241" spans="2:42" ht="195.95" customHeight="1" x14ac:dyDescent="0.3">
      <c r="B241" s="658"/>
      <c r="C241" s="397"/>
      <c r="D241" s="399"/>
      <c r="E241" s="399"/>
      <c r="F241" s="399"/>
      <c r="G241" s="399"/>
      <c r="H241" s="401"/>
      <c r="I241" s="391"/>
      <c r="J241" s="391"/>
      <c r="K241" s="391"/>
      <c r="L241" s="391"/>
      <c r="M241" s="391"/>
      <c r="N241" s="393"/>
      <c r="O241" s="26"/>
      <c r="P241" s="395"/>
      <c r="Q241" s="385"/>
      <c r="R241" s="385"/>
      <c r="S241" s="385"/>
      <c r="T241" s="75" t="s">
        <v>401</v>
      </c>
      <c r="U241" s="69">
        <v>0.2</v>
      </c>
      <c r="V241" s="70">
        <v>43922</v>
      </c>
      <c r="W241" s="70">
        <v>44104</v>
      </c>
      <c r="X241" s="387"/>
      <c r="Y241" s="389"/>
      <c r="Z241" s="389"/>
      <c r="AA241" s="387"/>
      <c r="AB241" s="39"/>
      <c r="AC241" s="162">
        <v>0</v>
      </c>
      <c r="AD241" s="63" t="s">
        <v>743</v>
      </c>
      <c r="AE241" s="162">
        <v>0.8</v>
      </c>
      <c r="AF241" s="63" t="s">
        <v>1356</v>
      </c>
      <c r="AG241" s="162">
        <v>0.9</v>
      </c>
      <c r="AH241" s="65" t="s">
        <v>1858</v>
      </c>
      <c r="AI241" s="166">
        <v>1</v>
      </c>
      <c r="AJ241" s="65" t="s">
        <v>2210</v>
      </c>
      <c r="AK241" s="381"/>
      <c r="AL241" s="346"/>
      <c r="AM241" s="346"/>
      <c r="AN241" s="346"/>
      <c r="AO241" s="346"/>
      <c r="AP241" s="653"/>
    </row>
    <row r="242" spans="2:42" ht="195.95" customHeight="1" x14ac:dyDescent="0.3">
      <c r="B242" s="658"/>
      <c r="C242" s="397"/>
      <c r="D242" s="399"/>
      <c r="E242" s="399"/>
      <c r="F242" s="399"/>
      <c r="G242" s="399"/>
      <c r="H242" s="401"/>
      <c r="I242" s="391"/>
      <c r="J242" s="391"/>
      <c r="K242" s="391"/>
      <c r="L242" s="391"/>
      <c r="M242" s="391"/>
      <c r="N242" s="393"/>
      <c r="O242" s="26"/>
      <c r="P242" s="395"/>
      <c r="Q242" s="385"/>
      <c r="R242" s="385"/>
      <c r="S242" s="385"/>
      <c r="T242" s="75" t="s">
        <v>402</v>
      </c>
      <c r="U242" s="69">
        <v>0.2</v>
      </c>
      <c r="V242" s="70">
        <v>44013</v>
      </c>
      <c r="W242" s="70">
        <v>44180</v>
      </c>
      <c r="X242" s="387"/>
      <c r="Y242" s="389"/>
      <c r="Z242" s="389"/>
      <c r="AA242" s="387"/>
      <c r="AB242" s="39"/>
      <c r="AC242" s="162">
        <v>0</v>
      </c>
      <c r="AD242" s="63" t="s">
        <v>743</v>
      </c>
      <c r="AE242" s="162">
        <v>0</v>
      </c>
      <c r="AF242" s="63" t="s">
        <v>743</v>
      </c>
      <c r="AG242" s="162">
        <v>0</v>
      </c>
      <c r="AH242" s="65" t="s">
        <v>1859</v>
      </c>
      <c r="AI242" s="166">
        <v>1</v>
      </c>
      <c r="AJ242" s="65" t="s">
        <v>2211</v>
      </c>
      <c r="AK242" s="381"/>
      <c r="AL242" s="346"/>
      <c r="AM242" s="346"/>
      <c r="AN242" s="346"/>
      <c r="AO242" s="346"/>
      <c r="AP242" s="653"/>
    </row>
    <row r="243" spans="2:42" ht="195.95" customHeight="1" x14ac:dyDescent="0.3">
      <c r="B243" s="658"/>
      <c r="C243" s="397"/>
      <c r="D243" s="399"/>
      <c r="E243" s="399"/>
      <c r="F243" s="399"/>
      <c r="G243" s="399"/>
      <c r="H243" s="401"/>
      <c r="I243" s="391"/>
      <c r="J243" s="391"/>
      <c r="K243" s="391"/>
      <c r="L243" s="391"/>
      <c r="M243" s="391"/>
      <c r="N243" s="393"/>
      <c r="O243" s="26"/>
      <c r="P243" s="395"/>
      <c r="Q243" s="385"/>
      <c r="R243" s="385"/>
      <c r="S243" s="385"/>
      <c r="T243" s="68" t="s">
        <v>403</v>
      </c>
      <c r="U243" s="69">
        <v>0.3</v>
      </c>
      <c r="V243" s="70">
        <v>43832</v>
      </c>
      <c r="W243" s="70">
        <v>44180</v>
      </c>
      <c r="X243" s="387"/>
      <c r="Y243" s="389"/>
      <c r="Z243" s="389"/>
      <c r="AA243" s="387"/>
      <c r="AB243" s="39"/>
      <c r="AC243" s="162">
        <v>0.1</v>
      </c>
      <c r="AD243" s="63" t="s">
        <v>926</v>
      </c>
      <c r="AE243" s="162">
        <v>0.33</v>
      </c>
      <c r="AF243" s="63" t="s">
        <v>1357</v>
      </c>
      <c r="AG243" s="162">
        <v>0.6</v>
      </c>
      <c r="AH243" s="65" t="s">
        <v>1860</v>
      </c>
      <c r="AI243" s="167">
        <v>0.93</v>
      </c>
      <c r="AJ243" s="110" t="s">
        <v>2027</v>
      </c>
      <c r="AK243" s="381"/>
      <c r="AL243" s="346"/>
      <c r="AM243" s="346"/>
      <c r="AN243" s="346"/>
      <c r="AO243" s="346"/>
      <c r="AP243" s="586"/>
    </row>
    <row r="244" spans="2:42" ht="195.95" customHeight="1" x14ac:dyDescent="0.3">
      <c r="B244" s="658"/>
      <c r="C244" s="358" t="s">
        <v>352</v>
      </c>
      <c r="D244" s="359" t="s">
        <v>720</v>
      </c>
      <c r="E244" s="359" t="s">
        <v>195</v>
      </c>
      <c r="F244" s="359" t="s">
        <v>82</v>
      </c>
      <c r="G244" s="359">
        <v>0.01</v>
      </c>
      <c r="H244" s="360" t="s">
        <v>404</v>
      </c>
      <c r="I244" s="355" t="s">
        <v>31</v>
      </c>
      <c r="J244" s="355" t="s">
        <v>31</v>
      </c>
      <c r="K244" s="355" t="s">
        <v>31</v>
      </c>
      <c r="L244" s="355" t="s">
        <v>31</v>
      </c>
      <c r="M244" s="355"/>
      <c r="N244" s="356"/>
      <c r="O244" s="26"/>
      <c r="P244" s="352" t="s">
        <v>405</v>
      </c>
      <c r="Q244" s="353" t="s">
        <v>45</v>
      </c>
      <c r="R244" s="353">
        <v>43891</v>
      </c>
      <c r="S244" s="353">
        <f>MAX(W244:W245)</f>
        <v>44180</v>
      </c>
      <c r="T244" s="74" t="s">
        <v>406</v>
      </c>
      <c r="U244" s="71">
        <v>0.5</v>
      </c>
      <c r="V244" s="72">
        <v>43891</v>
      </c>
      <c r="W244" s="72">
        <v>44180</v>
      </c>
      <c r="X244" s="357">
        <v>0.25</v>
      </c>
      <c r="Y244" s="372">
        <v>0.5</v>
      </c>
      <c r="Z244" s="372">
        <v>0.75</v>
      </c>
      <c r="AA244" s="357">
        <v>1</v>
      </c>
      <c r="AB244" s="39"/>
      <c r="AC244" s="162">
        <v>0.25</v>
      </c>
      <c r="AD244" s="33" t="s">
        <v>927</v>
      </c>
      <c r="AE244" s="162">
        <v>0.3</v>
      </c>
      <c r="AF244" s="33" t="s">
        <v>1358</v>
      </c>
      <c r="AG244" s="162">
        <v>0.75</v>
      </c>
      <c r="AH244" s="34" t="s">
        <v>1861</v>
      </c>
      <c r="AI244" s="166">
        <v>1</v>
      </c>
      <c r="AJ244" s="34" t="s">
        <v>2028</v>
      </c>
      <c r="AK244" s="381">
        <f>(U244*AI244)+(U245*AI245)</f>
        <v>1</v>
      </c>
      <c r="AL244" s="345" t="s">
        <v>967</v>
      </c>
      <c r="AM244" s="345" t="s">
        <v>1359</v>
      </c>
      <c r="AN244" s="345" t="s">
        <v>1876</v>
      </c>
      <c r="AO244" s="345" t="s">
        <v>2222</v>
      </c>
      <c r="AP244" s="654" t="str">
        <f>IF(AK244&lt;1%,"Sin iniciar",IF(AK244=100%,"Terminado","En gestión"))</f>
        <v>Terminado</v>
      </c>
    </row>
    <row r="245" spans="2:42" ht="195.95" customHeight="1" x14ac:dyDescent="0.3">
      <c r="B245" s="658"/>
      <c r="C245" s="358"/>
      <c r="D245" s="359"/>
      <c r="E245" s="359"/>
      <c r="F245" s="359"/>
      <c r="G245" s="359"/>
      <c r="H245" s="360"/>
      <c r="I245" s="355"/>
      <c r="J245" s="355"/>
      <c r="K245" s="355"/>
      <c r="L245" s="355"/>
      <c r="M245" s="355"/>
      <c r="N245" s="356"/>
      <c r="O245" s="26"/>
      <c r="P245" s="352"/>
      <c r="Q245" s="353"/>
      <c r="R245" s="353"/>
      <c r="S245" s="353"/>
      <c r="T245" s="74" t="s">
        <v>407</v>
      </c>
      <c r="U245" s="71">
        <v>0.5</v>
      </c>
      <c r="V245" s="72">
        <v>44013</v>
      </c>
      <c r="W245" s="72">
        <v>44180</v>
      </c>
      <c r="X245" s="357"/>
      <c r="Y245" s="372"/>
      <c r="Z245" s="372"/>
      <c r="AA245" s="357"/>
      <c r="AB245" s="39"/>
      <c r="AC245" s="162">
        <v>0.25</v>
      </c>
      <c r="AD245" s="33" t="s">
        <v>928</v>
      </c>
      <c r="AE245" s="162">
        <v>0</v>
      </c>
      <c r="AF245" s="33" t="s">
        <v>743</v>
      </c>
      <c r="AG245" s="162">
        <v>0.75</v>
      </c>
      <c r="AH245" s="34" t="s">
        <v>1862</v>
      </c>
      <c r="AI245" s="166">
        <v>1</v>
      </c>
      <c r="AJ245" s="34" t="s">
        <v>2029</v>
      </c>
      <c r="AK245" s="381"/>
      <c r="AL245" s="345" t="s">
        <v>806</v>
      </c>
      <c r="AM245" s="345"/>
      <c r="AN245" s="345"/>
      <c r="AO245" s="345"/>
      <c r="AP245" s="586"/>
    </row>
    <row r="246" spans="2:42" ht="195.95" customHeight="1" x14ac:dyDescent="0.3">
      <c r="B246" s="658"/>
      <c r="C246" s="397" t="s">
        <v>352</v>
      </c>
      <c r="D246" s="399" t="s">
        <v>720</v>
      </c>
      <c r="E246" s="399" t="s">
        <v>195</v>
      </c>
      <c r="F246" s="399" t="s">
        <v>82</v>
      </c>
      <c r="G246" s="399">
        <v>0.01</v>
      </c>
      <c r="H246" s="401" t="s">
        <v>408</v>
      </c>
      <c r="I246" s="391" t="s">
        <v>31</v>
      </c>
      <c r="J246" s="391" t="s">
        <v>31</v>
      </c>
      <c r="K246" s="391" t="s">
        <v>31</v>
      </c>
      <c r="L246" s="391" t="s">
        <v>31</v>
      </c>
      <c r="M246" s="391"/>
      <c r="N246" s="393"/>
      <c r="O246" s="26"/>
      <c r="P246" s="395" t="s">
        <v>409</v>
      </c>
      <c r="Q246" s="385" t="s">
        <v>33</v>
      </c>
      <c r="R246" s="385">
        <v>43832</v>
      </c>
      <c r="S246" s="385">
        <f>MAX(W246:W250)</f>
        <v>44012</v>
      </c>
      <c r="T246" s="75" t="s">
        <v>410</v>
      </c>
      <c r="U246" s="69">
        <v>0.5</v>
      </c>
      <c r="V246" s="70">
        <v>43832</v>
      </c>
      <c r="W246" s="70">
        <v>43920</v>
      </c>
      <c r="X246" s="387">
        <v>0.6</v>
      </c>
      <c r="Y246" s="389">
        <v>1</v>
      </c>
      <c r="Z246" s="389"/>
      <c r="AA246" s="389"/>
      <c r="AB246" s="104"/>
      <c r="AC246" s="162">
        <v>1</v>
      </c>
      <c r="AD246" s="111" t="s">
        <v>929</v>
      </c>
      <c r="AE246" s="162">
        <v>1</v>
      </c>
      <c r="AF246" s="63" t="s">
        <v>2385</v>
      </c>
      <c r="AG246" s="162">
        <v>1</v>
      </c>
      <c r="AH246" s="65" t="s">
        <v>1578</v>
      </c>
      <c r="AI246" s="166">
        <v>1</v>
      </c>
      <c r="AJ246" s="65" t="s">
        <v>1578</v>
      </c>
      <c r="AK246" s="381">
        <f>(U246*AI246)+(U247*AI247)+(U248*AI248)+(U249*AI249)+(AI250*U250)</f>
        <v>1</v>
      </c>
      <c r="AL246" s="346" t="s">
        <v>968</v>
      </c>
      <c r="AM246" s="346" t="s">
        <v>1360</v>
      </c>
      <c r="AN246" s="346" t="s">
        <v>1573</v>
      </c>
      <c r="AO246" s="346" t="s">
        <v>1574</v>
      </c>
      <c r="AP246" s="654" t="str">
        <f>IF(AK246&lt;1%,"Sin iniciar",IF(AK246=100%,"Terminado","En gestión"))</f>
        <v>Terminado</v>
      </c>
    </row>
    <row r="247" spans="2:42" ht="195.95" customHeight="1" x14ac:dyDescent="0.3">
      <c r="B247" s="658"/>
      <c r="C247" s="397"/>
      <c r="D247" s="399"/>
      <c r="E247" s="399"/>
      <c r="F247" s="399"/>
      <c r="G247" s="399"/>
      <c r="H247" s="401"/>
      <c r="I247" s="391"/>
      <c r="J247" s="391"/>
      <c r="K247" s="391"/>
      <c r="L247" s="391"/>
      <c r="M247" s="391"/>
      <c r="N247" s="393"/>
      <c r="O247" s="26"/>
      <c r="P247" s="395"/>
      <c r="Q247" s="385"/>
      <c r="R247" s="385"/>
      <c r="S247" s="385"/>
      <c r="T247" s="75" t="s">
        <v>411</v>
      </c>
      <c r="U247" s="69">
        <v>0.1</v>
      </c>
      <c r="V247" s="70">
        <v>43832</v>
      </c>
      <c r="W247" s="70">
        <v>43920</v>
      </c>
      <c r="X247" s="387"/>
      <c r="Y247" s="389"/>
      <c r="Z247" s="389"/>
      <c r="AA247" s="389"/>
      <c r="AB247" s="104"/>
      <c r="AC247" s="162">
        <v>1</v>
      </c>
      <c r="AD247" s="111" t="s">
        <v>930</v>
      </c>
      <c r="AE247" s="162">
        <v>1</v>
      </c>
      <c r="AF247" s="63" t="s">
        <v>2385</v>
      </c>
      <c r="AG247" s="162">
        <v>1</v>
      </c>
      <c r="AH247" s="65" t="s">
        <v>1578</v>
      </c>
      <c r="AI247" s="166">
        <v>1</v>
      </c>
      <c r="AJ247" s="65" t="s">
        <v>1578</v>
      </c>
      <c r="AK247" s="381"/>
      <c r="AL247" s="346" t="s">
        <v>806</v>
      </c>
      <c r="AM247" s="346"/>
      <c r="AN247" s="346"/>
      <c r="AO247" s="346"/>
      <c r="AP247" s="653"/>
    </row>
    <row r="248" spans="2:42" ht="195.95" customHeight="1" x14ac:dyDescent="0.3">
      <c r="B248" s="658"/>
      <c r="C248" s="397"/>
      <c r="D248" s="399"/>
      <c r="E248" s="399"/>
      <c r="F248" s="399"/>
      <c r="G248" s="399"/>
      <c r="H248" s="401"/>
      <c r="I248" s="391"/>
      <c r="J248" s="391"/>
      <c r="K248" s="391"/>
      <c r="L248" s="391"/>
      <c r="M248" s="391"/>
      <c r="N248" s="393"/>
      <c r="O248" s="26"/>
      <c r="P248" s="395"/>
      <c r="Q248" s="385"/>
      <c r="R248" s="385"/>
      <c r="S248" s="385"/>
      <c r="T248" s="68" t="s">
        <v>412</v>
      </c>
      <c r="U248" s="69">
        <v>0.15</v>
      </c>
      <c r="V248" s="70">
        <v>43922</v>
      </c>
      <c r="W248" s="70">
        <v>44012</v>
      </c>
      <c r="X248" s="387"/>
      <c r="Y248" s="389"/>
      <c r="Z248" s="389"/>
      <c r="AA248" s="389"/>
      <c r="AB248" s="104"/>
      <c r="AC248" s="162">
        <v>0</v>
      </c>
      <c r="AD248" s="111" t="s">
        <v>743</v>
      </c>
      <c r="AE248" s="170">
        <v>1</v>
      </c>
      <c r="AF248" s="112" t="s">
        <v>1361</v>
      </c>
      <c r="AG248" s="162">
        <v>1</v>
      </c>
      <c r="AH248" s="65" t="s">
        <v>1578</v>
      </c>
      <c r="AI248" s="166">
        <v>1</v>
      </c>
      <c r="AJ248" s="65" t="s">
        <v>1578</v>
      </c>
      <c r="AK248" s="381"/>
      <c r="AL248" s="346" t="s">
        <v>806</v>
      </c>
      <c r="AM248" s="346"/>
      <c r="AN248" s="346"/>
      <c r="AO248" s="346"/>
      <c r="AP248" s="653"/>
    </row>
    <row r="249" spans="2:42" ht="195.95" customHeight="1" x14ac:dyDescent="0.3">
      <c r="B249" s="658"/>
      <c r="C249" s="397"/>
      <c r="D249" s="399"/>
      <c r="E249" s="399"/>
      <c r="F249" s="399"/>
      <c r="G249" s="399"/>
      <c r="H249" s="401"/>
      <c r="I249" s="391"/>
      <c r="J249" s="391"/>
      <c r="K249" s="391"/>
      <c r="L249" s="391"/>
      <c r="M249" s="391"/>
      <c r="N249" s="393"/>
      <c r="O249" s="26"/>
      <c r="P249" s="395"/>
      <c r="Q249" s="385"/>
      <c r="R249" s="385"/>
      <c r="S249" s="385"/>
      <c r="T249" s="68" t="s">
        <v>413</v>
      </c>
      <c r="U249" s="69">
        <v>0.1</v>
      </c>
      <c r="V249" s="70">
        <v>43922</v>
      </c>
      <c r="W249" s="70">
        <v>44012</v>
      </c>
      <c r="X249" s="387"/>
      <c r="Y249" s="389"/>
      <c r="Z249" s="389"/>
      <c r="AA249" s="389"/>
      <c r="AB249" s="104"/>
      <c r="AC249" s="162">
        <v>0</v>
      </c>
      <c r="AD249" s="111" t="s">
        <v>743</v>
      </c>
      <c r="AE249" s="170">
        <v>1</v>
      </c>
      <c r="AF249" s="112" t="s">
        <v>1362</v>
      </c>
      <c r="AG249" s="162">
        <v>1</v>
      </c>
      <c r="AH249" s="65" t="s">
        <v>1578</v>
      </c>
      <c r="AI249" s="166">
        <v>1</v>
      </c>
      <c r="AJ249" s="65" t="s">
        <v>1578</v>
      </c>
      <c r="AK249" s="381"/>
      <c r="AL249" s="346" t="s">
        <v>806</v>
      </c>
      <c r="AM249" s="346"/>
      <c r="AN249" s="346"/>
      <c r="AO249" s="346"/>
      <c r="AP249" s="653"/>
    </row>
    <row r="250" spans="2:42" ht="195.95" customHeight="1" x14ac:dyDescent="0.3">
      <c r="B250" s="658"/>
      <c r="C250" s="397"/>
      <c r="D250" s="399"/>
      <c r="E250" s="399"/>
      <c r="F250" s="399"/>
      <c r="G250" s="399"/>
      <c r="H250" s="401"/>
      <c r="I250" s="391"/>
      <c r="J250" s="391"/>
      <c r="K250" s="391"/>
      <c r="L250" s="391"/>
      <c r="M250" s="391"/>
      <c r="N250" s="393"/>
      <c r="O250" s="26"/>
      <c r="P250" s="395"/>
      <c r="Q250" s="385"/>
      <c r="R250" s="385"/>
      <c r="S250" s="385"/>
      <c r="T250" s="68" t="s">
        <v>414</v>
      </c>
      <c r="U250" s="69">
        <v>0.15</v>
      </c>
      <c r="V250" s="70">
        <v>43922</v>
      </c>
      <c r="W250" s="70">
        <v>44012</v>
      </c>
      <c r="X250" s="387"/>
      <c r="Y250" s="389"/>
      <c r="Z250" s="389"/>
      <c r="AA250" s="389"/>
      <c r="AB250" s="104"/>
      <c r="AC250" s="162">
        <v>0</v>
      </c>
      <c r="AD250" s="111" t="s">
        <v>743</v>
      </c>
      <c r="AE250" s="170">
        <v>1</v>
      </c>
      <c r="AF250" s="112" t="s">
        <v>1363</v>
      </c>
      <c r="AG250" s="162">
        <v>1</v>
      </c>
      <c r="AH250" s="65" t="s">
        <v>1578</v>
      </c>
      <c r="AI250" s="166">
        <v>1</v>
      </c>
      <c r="AJ250" s="65" t="s">
        <v>1578</v>
      </c>
      <c r="AK250" s="381"/>
      <c r="AL250" s="346" t="s">
        <v>806</v>
      </c>
      <c r="AM250" s="346"/>
      <c r="AN250" s="346"/>
      <c r="AO250" s="346"/>
      <c r="AP250" s="586"/>
    </row>
    <row r="251" spans="2:42" ht="195.95" customHeight="1" x14ac:dyDescent="0.3">
      <c r="B251" s="658"/>
      <c r="C251" s="358" t="s">
        <v>352</v>
      </c>
      <c r="D251" s="359" t="s">
        <v>720</v>
      </c>
      <c r="E251" s="359" t="s">
        <v>195</v>
      </c>
      <c r="F251" s="359" t="s">
        <v>82</v>
      </c>
      <c r="G251" s="359">
        <v>0.01</v>
      </c>
      <c r="H251" s="360" t="s">
        <v>415</v>
      </c>
      <c r="I251" s="355" t="s">
        <v>31</v>
      </c>
      <c r="J251" s="355" t="s">
        <v>31</v>
      </c>
      <c r="K251" s="355" t="s">
        <v>31</v>
      </c>
      <c r="L251" s="355" t="s">
        <v>31</v>
      </c>
      <c r="M251" s="355"/>
      <c r="N251" s="356"/>
      <c r="O251" s="26"/>
      <c r="P251" s="352" t="s">
        <v>416</v>
      </c>
      <c r="Q251" s="353" t="s">
        <v>45</v>
      </c>
      <c r="R251" s="353">
        <v>43832</v>
      </c>
      <c r="S251" s="353">
        <f>MAX(W251:W254)</f>
        <v>44180</v>
      </c>
      <c r="T251" s="73" t="s">
        <v>417</v>
      </c>
      <c r="U251" s="71">
        <v>0.25</v>
      </c>
      <c r="V251" s="72">
        <v>43832</v>
      </c>
      <c r="W251" s="72">
        <v>44180</v>
      </c>
      <c r="X251" s="357">
        <v>0.25</v>
      </c>
      <c r="Y251" s="372">
        <v>0.3</v>
      </c>
      <c r="Z251" s="372">
        <v>0.7</v>
      </c>
      <c r="AA251" s="372">
        <v>1</v>
      </c>
      <c r="AB251" s="104"/>
      <c r="AC251" s="162">
        <v>0.7</v>
      </c>
      <c r="AD251" s="100" t="s">
        <v>931</v>
      </c>
      <c r="AE251" s="162">
        <v>0.7</v>
      </c>
      <c r="AF251" s="33" t="s">
        <v>1364</v>
      </c>
      <c r="AG251" s="162">
        <v>0</v>
      </c>
      <c r="AH251" s="34" t="s">
        <v>1863</v>
      </c>
      <c r="AI251" s="166">
        <v>1</v>
      </c>
      <c r="AJ251" s="67" t="s">
        <v>2030</v>
      </c>
      <c r="AK251" s="381">
        <f>(U251*AI251)+(U252*AI252)+(U253*AI253)+(U254*AI254)</f>
        <v>1</v>
      </c>
      <c r="AL251" s="345" t="s">
        <v>969</v>
      </c>
      <c r="AM251" s="345" t="s">
        <v>1365</v>
      </c>
      <c r="AN251" s="345" t="s">
        <v>1877</v>
      </c>
      <c r="AO251" s="345" t="s">
        <v>2223</v>
      </c>
      <c r="AP251" s="654" t="str">
        <f>IF(AK251&lt;1%,"Sin iniciar",IF(AK251=100%,"Terminado","En gestión"))</f>
        <v>Terminado</v>
      </c>
    </row>
    <row r="252" spans="2:42" ht="195.95" customHeight="1" x14ac:dyDescent="0.3">
      <c r="B252" s="658"/>
      <c r="C252" s="358"/>
      <c r="D252" s="359"/>
      <c r="E252" s="359"/>
      <c r="F252" s="359"/>
      <c r="G252" s="359"/>
      <c r="H252" s="360"/>
      <c r="I252" s="355"/>
      <c r="J252" s="355"/>
      <c r="K252" s="355"/>
      <c r="L252" s="355"/>
      <c r="M252" s="355"/>
      <c r="N252" s="356"/>
      <c r="O252" s="26"/>
      <c r="P252" s="352"/>
      <c r="Q252" s="353"/>
      <c r="R252" s="353"/>
      <c r="S252" s="353"/>
      <c r="T252" s="73" t="s">
        <v>418</v>
      </c>
      <c r="U252" s="71">
        <v>0.25</v>
      </c>
      <c r="V252" s="72">
        <v>43922</v>
      </c>
      <c r="W252" s="72">
        <v>44104</v>
      </c>
      <c r="X252" s="357"/>
      <c r="Y252" s="372"/>
      <c r="Z252" s="372"/>
      <c r="AA252" s="372"/>
      <c r="AB252" s="104"/>
      <c r="AC252" s="162">
        <v>0</v>
      </c>
      <c r="AD252" s="100" t="s">
        <v>743</v>
      </c>
      <c r="AE252" s="162">
        <v>0.35</v>
      </c>
      <c r="AF252" s="33" t="s">
        <v>1366</v>
      </c>
      <c r="AG252" s="162">
        <v>0.5</v>
      </c>
      <c r="AH252" s="34" t="s">
        <v>1864</v>
      </c>
      <c r="AI252" s="166">
        <v>1</v>
      </c>
      <c r="AJ252" s="67" t="s">
        <v>2031</v>
      </c>
      <c r="AK252" s="381"/>
      <c r="AL252" s="345"/>
      <c r="AM252" s="345"/>
      <c r="AN252" s="345"/>
      <c r="AO252" s="345"/>
      <c r="AP252" s="653"/>
    </row>
    <row r="253" spans="2:42" ht="195.95" customHeight="1" x14ac:dyDescent="0.3">
      <c r="B253" s="658"/>
      <c r="C253" s="358"/>
      <c r="D253" s="359"/>
      <c r="E253" s="359"/>
      <c r="F253" s="359"/>
      <c r="G253" s="359"/>
      <c r="H253" s="360"/>
      <c r="I253" s="355"/>
      <c r="J253" s="355"/>
      <c r="K253" s="355"/>
      <c r="L253" s="355"/>
      <c r="M253" s="355"/>
      <c r="N253" s="356"/>
      <c r="O253" s="26"/>
      <c r="P253" s="352"/>
      <c r="Q253" s="353"/>
      <c r="R253" s="353"/>
      <c r="S253" s="353"/>
      <c r="T253" s="74" t="s">
        <v>419</v>
      </c>
      <c r="U253" s="71">
        <v>0.25</v>
      </c>
      <c r="V253" s="72">
        <v>44013</v>
      </c>
      <c r="W253" s="72">
        <v>44165</v>
      </c>
      <c r="X253" s="357"/>
      <c r="Y253" s="372"/>
      <c r="Z253" s="372"/>
      <c r="AA253" s="372"/>
      <c r="AB253" s="104"/>
      <c r="AC253" s="162">
        <v>0</v>
      </c>
      <c r="AD253" s="100" t="s">
        <v>743</v>
      </c>
      <c r="AE253" s="162">
        <v>0</v>
      </c>
      <c r="AF253" s="100" t="s">
        <v>743</v>
      </c>
      <c r="AG253" s="162">
        <v>0</v>
      </c>
      <c r="AH253" s="34" t="s">
        <v>1865</v>
      </c>
      <c r="AI253" s="166">
        <v>1</v>
      </c>
      <c r="AJ253" s="67" t="s">
        <v>2032</v>
      </c>
      <c r="AK253" s="381"/>
      <c r="AL253" s="345"/>
      <c r="AM253" s="345"/>
      <c r="AN253" s="345"/>
      <c r="AO253" s="345"/>
      <c r="AP253" s="653"/>
    </row>
    <row r="254" spans="2:42" ht="195.95" customHeight="1" thickBot="1" x14ac:dyDescent="0.35">
      <c r="B254" s="659"/>
      <c r="C254" s="377"/>
      <c r="D254" s="378"/>
      <c r="E254" s="378"/>
      <c r="F254" s="378"/>
      <c r="G254" s="378"/>
      <c r="H254" s="379"/>
      <c r="I254" s="375"/>
      <c r="J254" s="375"/>
      <c r="K254" s="375"/>
      <c r="L254" s="375"/>
      <c r="M254" s="375"/>
      <c r="N254" s="376"/>
      <c r="O254" s="179"/>
      <c r="P254" s="403"/>
      <c r="Q254" s="404"/>
      <c r="R254" s="404"/>
      <c r="S254" s="404"/>
      <c r="T254" s="241" t="s">
        <v>420</v>
      </c>
      <c r="U254" s="181">
        <v>0.25</v>
      </c>
      <c r="V254" s="182">
        <v>44105</v>
      </c>
      <c r="W254" s="182">
        <v>44180</v>
      </c>
      <c r="X254" s="406"/>
      <c r="Y254" s="465"/>
      <c r="Z254" s="465"/>
      <c r="AA254" s="465"/>
      <c r="AB254" s="265"/>
      <c r="AC254" s="184">
        <v>0</v>
      </c>
      <c r="AD254" s="266" t="s">
        <v>743</v>
      </c>
      <c r="AE254" s="184">
        <v>0</v>
      </c>
      <c r="AF254" s="266" t="s">
        <v>743</v>
      </c>
      <c r="AG254" s="184">
        <v>0</v>
      </c>
      <c r="AH254" s="186" t="s">
        <v>1865</v>
      </c>
      <c r="AI254" s="175">
        <v>1</v>
      </c>
      <c r="AJ254" s="267" t="s">
        <v>2212</v>
      </c>
      <c r="AK254" s="383"/>
      <c r="AL254" s="347"/>
      <c r="AM254" s="347"/>
      <c r="AN254" s="347"/>
      <c r="AO254" s="347"/>
      <c r="AP254" s="655"/>
    </row>
    <row r="255" spans="2:42" ht="195.95" customHeight="1" thickTop="1" x14ac:dyDescent="0.3">
      <c r="B255" s="662" t="s">
        <v>421</v>
      </c>
      <c r="C255" s="508" t="s">
        <v>421</v>
      </c>
      <c r="D255" s="466" t="s">
        <v>718</v>
      </c>
      <c r="E255" s="466" t="s">
        <v>28</v>
      </c>
      <c r="F255" s="466" t="s">
        <v>82</v>
      </c>
      <c r="G255" s="510">
        <v>0.25</v>
      </c>
      <c r="H255" s="512"/>
      <c r="I255" s="418" t="s">
        <v>31</v>
      </c>
      <c r="J255" s="418" t="s">
        <v>31</v>
      </c>
      <c r="K255" s="418" t="s">
        <v>31</v>
      </c>
      <c r="L255" s="418" t="s">
        <v>31</v>
      </c>
      <c r="M255" s="243" t="s">
        <v>1604</v>
      </c>
      <c r="N255" s="419" t="s">
        <v>202</v>
      </c>
      <c r="O255" s="194"/>
      <c r="P255" s="420" t="s">
        <v>422</v>
      </c>
      <c r="Q255" s="415" t="s">
        <v>45</v>
      </c>
      <c r="R255" s="415">
        <v>43863</v>
      </c>
      <c r="S255" s="415">
        <f>MAX(W255:W256)</f>
        <v>44196</v>
      </c>
      <c r="T255" s="243" t="s">
        <v>1120</v>
      </c>
      <c r="U255" s="233">
        <v>0.6</v>
      </c>
      <c r="V255" s="234">
        <v>43863</v>
      </c>
      <c r="W255" s="234">
        <v>44196</v>
      </c>
      <c r="X255" s="416">
        <v>0.25</v>
      </c>
      <c r="Y255" s="417">
        <v>0.5</v>
      </c>
      <c r="Z255" s="417">
        <v>0.75</v>
      </c>
      <c r="AA255" s="416">
        <v>1</v>
      </c>
      <c r="AB255" s="198"/>
      <c r="AC255" s="199">
        <v>0.25</v>
      </c>
      <c r="AD255" s="200" t="s">
        <v>932</v>
      </c>
      <c r="AE255" s="199">
        <v>0.5</v>
      </c>
      <c r="AF255" s="200" t="s">
        <v>1248</v>
      </c>
      <c r="AG255" s="270">
        <v>0.75</v>
      </c>
      <c r="AH255" s="200" t="s">
        <v>1707</v>
      </c>
      <c r="AI255" s="203">
        <v>1</v>
      </c>
      <c r="AJ255" s="200" t="s">
        <v>2231</v>
      </c>
      <c r="AK255" s="612">
        <f>(U255*AI255)+(U256*AI256)</f>
        <v>1</v>
      </c>
      <c r="AL255" s="621" t="s">
        <v>1247</v>
      </c>
      <c r="AM255" s="621" t="s">
        <v>1249</v>
      </c>
      <c r="AN255" s="621" t="s">
        <v>1726</v>
      </c>
      <c r="AO255" s="621" t="s">
        <v>2249</v>
      </c>
      <c r="AP255" s="656" t="str">
        <f>IF(AK255&lt;1%,"Sin iniciar",IF(AK255=100%,"Terminado","En gestión"))</f>
        <v>Terminado</v>
      </c>
    </row>
    <row r="256" spans="2:42" ht="195.95" customHeight="1" x14ac:dyDescent="0.3">
      <c r="B256" s="663"/>
      <c r="C256" s="509"/>
      <c r="D256" s="467"/>
      <c r="E256" s="467"/>
      <c r="F256" s="467"/>
      <c r="G256" s="511"/>
      <c r="H256" s="513"/>
      <c r="I256" s="365"/>
      <c r="J256" s="365"/>
      <c r="K256" s="365"/>
      <c r="L256" s="365"/>
      <c r="M256" s="93" t="s">
        <v>1605</v>
      </c>
      <c r="N256" s="366"/>
      <c r="O256" s="26"/>
      <c r="P256" s="367"/>
      <c r="Q256" s="368"/>
      <c r="R256" s="368"/>
      <c r="S256" s="368"/>
      <c r="T256" s="93" t="s">
        <v>1121</v>
      </c>
      <c r="U256" s="91">
        <v>0.4</v>
      </c>
      <c r="V256" s="92">
        <v>43863</v>
      </c>
      <c r="W256" s="92">
        <v>44196</v>
      </c>
      <c r="X256" s="364"/>
      <c r="Y256" s="363"/>
      <c r="Z256" s="363"/>
      <c r="AA256" s="364"/>
      <c r="AB256" s="39"/>
      <c r="AC256" s="162">
        <v>0.23</v>
      </c>
      <c r="AD256" s="40" t="s">
        <v>933</v>
      </c>
      <c r="AE256" s="162">
        <v>0.5</v>
      </c>
      <c r="AF256" s="40" t="s">
        <v>1250</v>
      </c>
      <c r="AG256" s="173">
        <v>0.75</v>
      </c>
      <c r="AH256" s="40" t="s">
        <v>1708</v>
      </c>
      <c r="AI256" s="166">
        <v>1</v>
      </c>
      <c r="AJ256" s="40" t="s">
        <v>2232</v>
      </c>
      <c r="AK256" s="381"/>
      <c r="AL256" s="458" t="s">
        <v>806</v>
      </c>
      <c r="AM256" s="458"/>
      <c r="AN256" s="458"/>
      <c r="AO256" s="458"/>
      <c r="AP256" s="586"/>
    </row>
    <row r="257" spans="2:42" ht="195.95" customHeight="1" x14ac:dyDescent="0.3">
      <c r="B257" s="663"/>
      <c r="C257" s="461" t="s">
        <v>421</v>
      </c>
      <c r="D257" s="486" t="s">
        <v>718</v>
      </c>
      <c r="E257" s="486" t="s">
        <v>28</v>
      </c>
      <c r="F257" s="486" t="s">
        <v>82</v>
      </c>
      <c r="G257" s="488">
        <v>0.05</v>
      </c>
      <c r="H257" s="482"/>
      <c r="I257" s="355" t="s">
        <v>31</v>
      </c>
      <c r="J257" s="355" t="s">
        <v>31</v>
      </c>
      <c r="K257" s="355" t="s">
        <v>31</v>
      </c>
      <c r="L257" s="355" t="s">
        <v>31</v>
      </c>
      <c r="M257" s="355"/>
      <c r="N257" s="356"/>
      <c r="O257" s="26"/>
      <c r="P257" s="352" t="s">
        <v>423</v>
      </c>
      <c r="Q257" s="353" t="s">
        <v>45</v>
      </c>
      <c r="R257" s="353">
        <v>43922</v>
      </c>
      <c r="S257" s="353">
        <f>MAX(W257:W259)</f>
        <v>44196</v>
      </c>
      <c r="T257" s="73" t="s">
        <v>424</v>
      </c>
      <c r="U257" s="71">
        <v>0.5</v>
      </c>
      <c r="V257" s="72">
        <v>43922</v>
      </c>
      <c r="W257" s="72">
        <v>44196</v>
      </c>
      <c r="X257" s="357">
        <v>0.05</v>
      </c>
      <c r="Y257" s="372">
        <v>0.3</v>
      </c>
      <c r="Z257" s="372">
        <v>0.65</v>
      </c>
      <c r="AA257" s="357">
        <v>1</v>
      </c>
      <c r="AB257" s="39"/>
      <c r="AC257" s="162">
        <v>0.04</v>
      </c>
      <c r="AD257" s="33" t="s">
        <v>934</v>
      </c>
      <c r="AE257" s="162">
        <v>0.3</v>
      </c>
      <c r="AF257" s="33" t="s">
        <v>1251</v>
      </c>
      <c r="AG257" s="173">
        <v>0.65</v>
      </c>
      <c r="AH257" s="33" t="s">
        <v>1709</v>
      </c>
      <c r="AI257" s="166">
        <v>1</v>
      </c>
      <c r="AJ257" s="34" t="s">
        <v>2233</v>
      </c>
      <c r="AK257" s="381">
        <f>(U257*AI257)+(U258*AI258)+(U259*AI259)</f>
        <v>1</v>
      </c>
      <c r="AL257" s="345" t="s">
        <v>951</v>
      </c>
      <c r="AM257" s="345" t="s">
        <v>1252</v>
      </c>
      <c r="AN257" s="345" t="s">
        <v>1727</v>
      </c>
      <c r="AO257" s="345" t="s">
        <v>2250</v>
      </c>
      <c r="AP257" s="654" t="str">
        <f>IF(AK257&lt;1%,"Sin iniciar",IF(AK257=100%,"Terminado","En gestión"))</f>
        <v>Terminado</v>
      </c>
    </row>
    <row r="258" spans="2:42" ht="195.95" customHeight="1" x14ac:dyDescent="0.3">
      <c r="B258" s="663"/>
      <c r="C258" s="461"/>
      <c r="D258" s="486"/>
      <c r="E258" s="486"/>
      <c r="F258" s="486"/>
      <c r="G258" s="488"/>
      <c r="H258" s="482"/>
      <c r="I258" s="355"/>
      <c r="J258" s="355"/>
      <c r="K258" s="355"/>
      <c r="L258" s="355"/>
      <c r="M258" s="355"/>
      <c r="N258" s="356"/>
      <c r="O258" s="26"/>
      <c r="P258" s="352"/>
      <c r="Q258" s="353"/>
      <c r="R258" s="353"/>
      <c r="S258" s="353"/>
      <c r="T258" s="73" t="s">
        <v>425</v>
      </c>
      <c r="U258" s="71">
        <v>0.25</v>
      </c>
      <c r="V258" s="72">
        <v>43832</v>
      </c>
      <c r="W258" s="72">
        <v>44196</v>
      </c>
      <c r="X258" s="357"/>
      <c r="Y258" s="372"/>
      <c r="Z258" s="372"/>
      <c r="AA258" s="357"/>
      <c r="AB258" s="39"/>
      <c r="AC258" s="162">
        <v>0.1</v>
      </c>
      <c r="AD258" s="33" t="s">
        <v>935</v>
      </c>
      <c r="AE258" s="162">
        <v>0.3</v>
      </c>
      <c r="AF258" s="33" t="s">
        <v>1253</v>
      </c>
      <c r="AG258" s="173">
        <v>0.65</v>
      </c>
      <c r="AH258" s="33" t="s">
        <v>1710</v>
      </c>
      <c r="AI258" s="166">
        <v>1</v>
      </c>
      <c r="AJ258" s="33" t="s">
        <v>2234</v>
      </c>
      <c r="AK258" s="381"/>
      <c r="AL258" s="345" t="s">
        <v>806</v>
      </c>
      <c r="AM258" s="345"/>
      <c r="AN258" s="345"/>
      <c r="AO258" s="345"/>
      <c r="AP258" s="653"/>
    </row>
    <row r="259" spans="2:42" ht="195.95" customHeight="1" x14ac:dyDescent="0.3">
      <c r="B259" s="663"/>
      <c r="C259" s="461"/>
      <c r="D259" s="486"/>
      <c r="E259" s="486"/>
      <c r="F259" s="486"/>
      <c r="G259" s="488"/>
      <c r="H259" s="482"/>
      <c r="I259" s="355"/>
      <c r="J259" s="355"/>
      <c r="K259" s="355"/>
      <c r="L259" s="355"/>
      <c r="M259" s="355"/>
      <c r="N259" s="356"/>
      <c r="O259" s="26"/>
      <c r="P259" s="352"/>
      <c r="Q259" s="353"/>
      <c r="R259" s="353"/>
      <c r="S259" s="353"/>
      <c r="T259" s="73" t="s">
        <v>426</v>
      </c>
      <c r="U259" s="71">
        <v>0.25</v>
      </c>
      <c r="V259" s="72">
        <v>43922</v>
      </c>
      <c r="W259" s="72">
        <v>44196</v>
      </c>
      <c r="X259" s="357"/>
      <c r="Y259" s="372"/>
      <c r="Z259" s="372"/>
      <c r="AA259" s="357"/>
      <c r="AB259" s="39"/>
      <c r="AC259" s="162">
        <v>0</v>
      </c>
      <c r="AD259" s="33" t="s">
        <v>743</v>
      </c>
      <c r="AE259" s="162">
        <v>0.3</v>
      </c>
      <c r="AF259" s="33" t="s">
        <v>1254</v>
      </c>
      <c r="AG259" s="173">
        <v>0.65</v>
      </c>
      <c r="AH259" s="33" t="s">
        <v>1711</v>
      </c>
      <c r="AI259" s="166">
        <v>1</v>
      </c>
      <c r="AJ259" s="34" t="s">
        <v>2235</v>
      </c>
      <c r="AK259" s="381"/>
      <c r="AL259" s="345" t="s">
        <v>806</v>
      </c>
      <c r="AM259" s="345"/>
      <c r="AN259" s="345"/>
      <c r="AO259" s="345"/>
      <c r="AP259" s="586"/>
    </row>
    <row r="260" spans="2:42" ht="195.95" customHeight="1" x14ac:dyDescent="0.3">
      <c r="B260" s="663"/>
      <c r="C260" s="113" t="s">
        <v>421</v>
      </c>
      <c r="D260" s="77" t="s">
        <v>31</v>
      </c>
      <c r="E260" s="77"/>
      <c r="F260" s="77"/>
      <c r="G260" s="114"/>
      <c r="H260" s="115"/>
      <c r="I260" s="93" t="s">
        <v>31</v>
      </c>
      <c r="J260" s="93" t="s">
        <v>31</v>
      </c>
      <c r="K260" s="93" t="s">
        <v>31</v>
      </c>
      <c r="L260" s="93" t="s">
        <v>31</v>
      </c>
      <c r="M260" s="93"/>
      <c r="N260" s="116"/>
      <c r="O260" s="26"/>
      <c r="P260" s="117" t="s">
        <v>427</v>
      </c>
      <c r="Q260" s="90" t="s">
        <v>45</v>
      </c>
      <c r="R260" s="90">
        <v>43863</v>
      </c>
      <c r="S260" s="90">
        <f>W260</f>
        <v>44196</v>
      </c>
      <c r="T260" s="90" t="s">
        <v>428</v>
      </c>
      <c r="U260" s="91">
        <v>1</v>
      </c>
      <c r="V260" s="92">
        <v>43863</v>
      </c>
      <c r="W260" s="92">
        <v>44196</v>
      </c>
      <c r="X260" s="91">
        <v>0.1</v>
      </c>
      <c r="Y260" s="94">
        <v>0.3</v>
      </c>
      <c r="Z260" s="94">
        <v>0.6</v>
      </c>
      <c r="AA260" s="91">
        <v>1</v>
      </c>
      <c r="AB260" s="39"/>
      <c r="AC260" s="162">
        <v>0.2</v>
      </c>
      <c r="AD260" s="40" t="s">
        <v>936</v>
      </c>
      <c r="AE260" s="162">
        <v>0.3</v>
      </c>
      <c r="AF260" s="40" t="s">
        <v>1255</v>
      </c>
      <c r="AG260" s="173">
        <v>0.6</v>
      </c>
      <c r="AH260" s="40" t="s">
        <v>1712</v>
      </c>
      <c r="AI260" s="166">
        <v>1</v>
      </c>
      <c r="AJ260" s="40" t="s">
        <v>1712</v>
      </c>
      <c r="AK260" s="159">
        <f>AI260*U260</f>
        <v>1</v>
      </c>
      <c r="AL260" s="42" t="s">
        <v>952</v>
      </c>
      <c r="AM260" s="42" t="s">
        <v>1256</v>
      </c>
      <c r="AN260" s="42" t="s">
        <v>1728</v>
      </c>
      <c r="AO260" s="42" t="s">
        <v>2251</v>
      </c>
      <c r="AP260" s="17" t="str">
        <f>IF(AK260&lt;1%,"Sin iniciar",IF(AK260=100%,"Terminado","En gestión"))</f>
        <v>Terminado</v>
      </c>
    </row>
    <row r="261" spans="2:42" ht="195.95" customHeight="1" x14ac:dyDescent="0.3">
      <c r="B261" s="663"/>
      <c r="C261" s="461" t="s">
        <v>421</v>
      </c>
      <c r="D261" s="486" t="s">
        <v>721</v>
      </c>
      <c r="E261" s="486" t="s">
        <v>67</v>
      </c>
      <c r="F261" s="486" t="s">
        <v>82</v>
      </c>
      <c r="G261" s="488">
        <v>0.1</v>
      </c>
      <c r="H261" s="482"/>
      <c r="I261" s="355" t="s">
        <v>31</v>
      </c>
      <c r="J261" s="355" t="s">
        <v>31</v>
      </c>
      <c r="K261" s="355" t="s">
        <v>31</v>
      </c>
      <c r="L261" s="355" t="s">
        <v>31</v>
      </c>
      <c r="M261" s="355"/>
      <c r="N261" s="356" t="s">
        <v>220</v>
      </c>
      <c r="O261" s="26"/>
      <c r="P261" s="352" t="s">
        <v>429</v>
      </c>
      <c r="Q261" s="353" t="s">
        <v>33</v>
      </c>
      <c r="R261" s="353">
        <v>43863</v>
      </c>
      <c r="S261" s="353">
        <f>MAX(W261:W263)</f>
        <v>44165</v>
      </c>
      <c r="T261" s="73" t="s">
        <v>430</v>
      </c>
      <c r="U261" s="71">
        <v>0.3</v>
      </c>
      <c r="V261" s="72">
        <v>43863</v>
      </c>
      <c r="W261" s="72">
        <v>44165</v>
      </c>
      <c r="X261" s="357">
        <v>0.1</v>
      </c>
      <c r="Y261" s="372">
        <v>0.2</v>
      </c>
      <c r="Z261" s="372">
        <v>0.5</v>
      </c>
      <c r="AA261" s="357">
        <v>1</v>
      </c>
      <c r="AB261" s="39"/>
      <c r="AC261" s="162">
        <v>0.1</v>
      </c>
      <c r="AD261" s="33" t="s">
        <v>937</v>
      </c>
      <c r="AE261" s="162">
        <v>0.2</v>
      </c>
      <c r="AF261" s="33" t="s">
        <v>1257</v>
      </c>
      <c r="AG261" s="173">
        <v>0.5</v>
      </c>
      <c r="AH261" s="33" t="s">
        <v>1713</v>
      </c>
      <c r="AI261" s="166">
        <v>1</v>
      </c>
      <c r="AJ261" s="33" t="s">
        <v>2236</v>
      </c>
      <c r="AK261" s="381">
        <f>(U261*AI261)+(U262*AI262)+(U263*AI263)</f>
        <v>1</v>
      </c>
      <c r="AL261" s="345" t="s">
        <v>953</v>
      </c>
      <c r="AM261" s="345" t="s">
        <v>1258</v>
      </c>
      <c r="AN261" s="345" t="s">
        <v>1729</v>
      </c>
      <c r="AO261" s="345" t="s">
        <v>2252</v>
      </c>
      <c r="AP261" s="654" t="str">
        <f>IF(AK261&lt;1%,"Sin iniciar",IF(AK261=100%,"Terminado","En gestión"))</f>
        <v>Terminado</v>
      </c>
    </row>
    <row r="262" spans="2:42" ht="195.95" customHeight="1" x14ac:dyDescent="0.3">
      <c r="B262" s="663"/>
      <c r="C262" s="461"/>
      <c r="D262" s="486"/>
      <c r="E262" s="486"/>
      <c r="F262" s="486"/>
      <c r="G262" s="488"/>
      <c r="H262" s="482"/>
      <c r="I262" s="355"/>
      <c r="J262" s="355"/>
      <c r="K262" s="355"/>
      <c r="L262" s="355"/>
      <c r="M262" s="355"/>
      <c r="N262" s="356"/>
      <c r="O262" s="26"/>
      <c r="P262" s="352"/>
      <c r="Q262" s="353"/>
      <c r="R262" s="353"/>
      <c r="S262" s="353"/>
      <c r="T262" s="73" t="s">
        <v>431</v>
      </c>
      <c r="U262" s="71">
        <v>0.2</v>
      </c>
      <c r="V262" s="72">
        <v>43863</v>
      </c>
      <c r="W262" s="72">
        <v>44165</v>
      </c>
      <c r="X262" s="357"/>
      <c r="Y262" s="372"/>
      <c r="Z262" s="372"/>
      <c r="AA262" s="357"/>
      <c r="AB262" s="39"/>
      <c r="AC262" s="162">
        <v>0.05</v>
      </c>
      <c r="AD262" s="33" t="s">
        <v>938</v>
      </c>
      <c r="AE262" s="162">
        <v>0.2</v>
      </c>
      <c r="AF262" s="33" t="s">
        <v>1259</v>
      </c>
      <c r="AG262" s="173">
        <v>0.5</v>
      </c>
      <c r="AH262" s="33" t="s">
        <v>1714</v>
      </c>
      <c r="AI262" s="166">
        <v>1</v>
      </c>
      <c r="AJ262" s="33" t="s">
        <v>2237</v>
      </c>
      <c r="AK262" s="381"/>
      <c r="AL262" s="345"/>
      <c r="AM262" s="345"/>
      <c r="AN262" s="345"/>
      <c r="AO262" s="345"/>
      <c r="AP262" s="653"/>
    </row>
    <row r="263" spans="2:42" ht="195.95" customHeight="1" x14ac:dyDescent="0.3">
      <c r="B263" s="663"/>
      <c r="C263" s="461"/>
      <c r="D263" s="486"/>
      <c r="E263" s="486"/>
      <c r="F263" s="486"/>
      <c r="G263" s="488"/>
      <c r="H263" s="482"/>
      <c r="I263" s="355"/>
      <c r="J263" s="355"/>
      <c r="K263" s="355"/>
      <c r="L263" s="355"/>
      <c r="M263" s="355"/>
      <c r="N263" s="356"/>
      <c r="O263" s="26"/>
      <c r="P263" s="352"/>
      <c r="Q263" s="353"/>
      <c r="R263" s="353"/>
      <c r="S263" s="353"/>
      <c r="T263" s="73" t="s">
        <v>432</v>
      </c>
      <c r="U263" s="71">
        <v>0.5</v>
      </c>
      <c r="V263" s="72">
        <v>43863</v>
      </c>
      <c r="W263" s="72">
        <v>44165</v>
      </c>
      <c r="X263" s="357"/>
      <c r="Y263" s="372"/>
      <c r="Z263" s="372"/>
      <c r="AA263" s="357"/>
      <c r="AB263" s="39"/>
      <c r="AC263" s="162">
        <v>0.18</v>
      </c>
      <c r="AD263" s="33" t="s">
        <v>939</v>
      </c>
      <c r="AE263" s="162">
        <v>0.2</v>
      </c>
      <c r="AF263" s="33" t="s">
        <v>1260</v>
      </c>
      <c r="AG263" s="173">
        <v>0.5</v>
      </c>
      <c r="AH263" s="33" t="s">
        <v>1715</v>
      </c>
      <c r="AI263" s="166">
        <v>1</v>
      </c>
      <c r="AJ263" s="33" t="s">
        <v>2238</v>
      </c>
      <c r="AK263" s="381"/>
      <c r="AL263" s="345"/>
      <c r="AM263" s="345"/>
      <c r="AN263" s="345"/>
      <c r="AO263" s="345"/>
      <c r="AP263" s="586"/>
    </row>
    <row r="264" spans="2:42" ht="195.95" customHeight="1" x14ac:dyDescent="0.3">
      <c r="B264" s="663"/>
      <c r="C264" s="509" t="s">
        <v>421</v>
      </c>
      <c r="D264" s="467" t="s">
        <v>31</v>
      </c>
      <c r="E264" s="467"/>
      <c r="F264" s="467"/>
      <c r="G264" s="511"/>
      <c r="H264" s="513"/>
      <c r="I264" s="365" t="s">
        <v>31</v>
      </c>
      <c r="J264" s="365" t="s">
        <v>31</v>
      </c>
      <c r="K264" s="365" t="s">
        <v>31</v>
      </c>
      <c r="L264" s="365" t="s">
        <v>31</v>
      </c>
      <c r="M264" s="365"/>
      <c r="N264" s="366"/>
      <c r="O264" s="26"/>
      <c r="P264" s="367" t="s">
        <v>433</v>
      </c>
      <c r="Q264" s="368" t="s">
        <v>33</v>
      </c>
      <c r="R264" s="368">
        <v>43863</v>
      </c>
      <c r="S264" s="368">
        <f>MAX(W264:W265)</f>
        <v>44196</v>
      </c>
      <c r="T264" s="77" t="s">
        <v>434</v>
      </c>
      <c r="U264" s="91">
        <v>0.5</v>
      </c>
      <c r="V264" s="92">
        <v>43863</v>
      </c>
      <c r="W264" s="92">
        <v>44196</v>
      </c>
      <c r="X264" s="364">
        <v>0.1</v>
      </c>
      <c r="Y264" s="363">
        <v>0.35</v>
      </c>
      <c r="Z264" s="363">
        <v>0.6</v>
      </c>
      <c r="AA264" s="364">
        <v>1</v>
      </c>
      <c r="AB264" s="39"/>
      <c r="AC264" s="162">
        <v>0</v>
      </c>
      <c r="AD264" s="40" t="s">
        <v>743</v>
      </c>
      <c r="AE264" s="161">
        <v>0.35</v>
      </c>
      <c r="AF264" s="40" t="s">
        <v>1261</v>
      </c>
      <c r="AG264" s="173">
        <v>0.6</v>
      </c>
      <c r="AH264" s="40" t="s">
        <v>1716</v>
      </c>
      <c r="AI264" s="166">
        <v>1</v>
      </c>
      <c r="AJ264" s="40" t="s">
        <v>2239</v>
      </c>
      <c r="AK264" s="381">
        <f>(U264*AI264)+(U265*AI265)</f>
        <v>1</v>
      </c>
      <c r="AL264" s="458" t="s">
        <v>954</v>
      </c>
      <c r="AM264" s="458" t="s">
        <v>1262</v>
      </c>
      <c r="AN264" s="458" t="s">
        <v>1730</v>
      </c>
      <c r="AO264" s="458" t="s">
        <v>2253</v>
      </c>
      <c r="AP264" s="654" t="str">
        <f>IF(AK264&lt;1%,"Sin iniciar",IF(AK264=100%,"Terminado","En gestión"))</f>
        <v>Terminado</v>
      </c>
    </row>
    <row r="265" spans="2:42" ht="195.95" customHeight="1" x14ac:dyDescent="0.3">
      <c r="B265" s="663"/>
      <c r="C265" s="509"/>
      <c r="D265" s="467"/>
      <c r="E265" s="467"/>
      <c r="F265" s="467"/>
      <c r="G265" s="511"/>
      <c r="H265" s="513"/>
      <c r="I265" s="365"/>
      <c r="J265" s="365"/>
      <c r="K265" s="365"/>
      <c r="L265" s="365"/>
      <c r="M265" s="365"/>
      <c r="N265" s="366"/>
      <c r="O265" s="26"/>
      <c r="P265" s="367"/>
      <c r="Q265" s="368"/>
      <c r="R265" s="368"/>
      <c r="S265" s="368"/>
      <c r="T265" s="77" t="s">
        <v>435</v>
      </c>
      <c r="U265" s="91">
        <v>0.5</v>
      </c>
      <c r="V265" s="92">
        <v>43863</v>
      </c>
      <c r="W265" s="92">
        <v>44196</v>
      </c>
      <c r="X265" s="364"/>
      <c r="Y265" s="363"/>
      <c r="Z265" s="363"/>
      <c r="AA265" s="364"/>
      <c r="AB265" s="39"/>
      <c r="AC265" s="162">
        <v>0.28999999999999998</v>
      </c>
      <c r="AD265" s="40" t="s">
        <v>940</v>
      </c>
      <c r="AE265" s="161">
        <v>0.35</v>
      </c>
      <c r="AF265" s="40" t="s">
        <v>1263</v>
      </c>
      <c r="AG265" s="173">
        <v>0.6</v>
      </c>
      <c r="AH265" s="40" t="s">
        <v>1717</v>
      </c>
      <c r="AI265" s="166">
        <v>1</v>
      </c>
      <c r="AJ265" s="40" t="s">
        <v>2240</v>
      </c>
      <c r="AK265" s="381"/>
      <c r="AL265" s="458"/>
      <c r="AM265" s="458"/>
      <c r="AN265" s="458"/>
      <c r="AO265" s="458"/>
      <c r="AP265" s="586"/>
    </row>
    <row r="266" spans="2:42" ht="195.95" customHeight="1" x14ac:dyDescent="0.3">
      <c r="B266" s="663"/>
      <c r="C266" s="118" t="s">
        <v>421</v>
      </c>
      <c r="D266" s="66" t="s">
        <v>31</v>
      </c>
      <c r="E266" s="66"/>
      <c r="F266" s="66"/>
      <c r="G266" s="119"/>
      <c r="H266" s="120"/>
      <c r="I266" s="73" t="s">
        <v>31</v>
      </c>
      <c r="J266" s="73" t="s">
        <v>31</v>
      </c>
      <c r="K266" s="73" t="s">
        <v>31</v>
      </c>
      <c r="L266" s="73" t="s">
        <v>31</v>
      </c>
      <c r="M266" s="73"/>
      <c r="N266" s="121"/>
      <c r="O266" s="26"/>
      <c r="P266" s="122" t="s">
        <v>436</v>
      </c>
      <c r="Q266" s="74" t="s">
        <v>437</v>
      </c>
      <c r="R266" s="74">
        <v>43863</v>
      </c>
      <c r="S266" s="74">
        <f>W266</f>
        <v>44196</v>
      </c>
      <c r="T266" s="66" t="s">
        <v>438</v>
      </c>
      <c r="U266" s="71">
        <v>1</v>
      </c>
      <c r="V266" s="72">
        <v>43863</v>
      </c>
      <c r="W266" s="72">
        <v>44196</v>
      </c>
      <c r="X266" s="71">
        <v>0.25</v>
      </c>
      <c r="Y266" s="47">
        <v>0.5</v>
      </c>
      <c r="Z266" s="47">
        <v>0.75</v>
      </c>
      <c r="AA266" s="71">
        <v>1</v>
      </c>
      <c r="AB266" s="39"/>
      <c r="AC266" s="162">
        <v>0.24</v>
      </c>
      <c r="AD266" s="33" t="s">
        <v>941</v>
      </c>
      <c r="AE266" s="161">
        <v>0.5</v>
      </c>
      <c r="AF266" s="33" t="s">
        <v>1264</v>
      </c>
      <c r="AG266" s="173">
        <v>0.75</v>
      </c>
      <c r="AH266" s="33" t="s">
        <v>1718</v>
      </c>
      <c r="AI266" s="166">
        <v>1</v>
      </c>
      <c r="AJ266" s="33" t="s">
        <v>2241</v>
      </c>
      <c r="AK266" s="159">
        <f>AI266*U266</f>
        <v>1</v>
      </c>
      <c r="AL266" s="34" t="s">
        <v>955</v>
      </c>
      <c r="AM266" s="34" t="s">
        <v>1265</v>
      </c>
      <c r="AN266" s="34" t="s">
        <v>1731</v>
      </c>
      <c r="AO266" s="34" t="s">
        <v>2254</v>
      </c>
      <c r="AP266" s="17" t="str">
        <f>IF(AK266&lt;1%,"Sin iniciar",IF(AK266=100%,"Terminado","En gestión"))</f>
        <v>Terminado</v>
      </c>
    </row>
    <row r="267" spans="2:42" ht="195.95" customHeight="1" x14ac:dyDescent="0.3">
      <c r="B267" s="663"/>
      <c r="C267" s="509" t="s">
        <v>421</v>
      </c>
      <c r="D267" s="467" t="s">
        <v>722</v>
      </c>
      <c r="E267" s="467" t="s">
        <v>439</v>
      </c>
      <c r="F267" s="467" t="s">
        <v>82</v>
      </c>
      <c r="G267" s="511">
        <v>0.25</v>
      </c>
      <c r="H267" s="513"/>
      <c r="I267" s="365" t="s">
        <v>31</v>
      </c>
      <c r="J267" s="365" t="s">
        <v>31</v>
      </c>
      <c r="K267" s="365" t="s">
        <v>31</v>
      </c>
      <c r="L267" s="365" t="s">
        <v>31</v>
      </c>
      <c r="M267" s="365"/>
      <c r="N267" s="366"/>
      <c r="O267" s="26"/>
      <c r="P267" s="367" t="s">
        <v>440</v>
      </c>
      <c r="Q267" s="368" t="s">
        <v>437</v>
      </c>
      <c r="R267" s="368">
        <v>43863</v>
      </c>
      <c r="S267" s="361">
        <f>MAX(W267:W268)</f>
        <v>44196</v>
      </c>
      <c r="T267" s="77" t="s">
        <v>441</v>
      </c>
      <c r="U267" s="91">
        <v>0.6</v>
      </c>
      <c r="V267" s="92">
        <v>43863</v>
      </c>
      <c r="W267" s="38">
        <v>44196</v>
      </c>
      <c r="X267" s="364">
        <v>0.25</v>
      </c>
      <c r="Y267" s="363">
        <v>0.5</v>
      </c>
      <c r="Z267" s="363">
        <v>0.75</v>
      </c>
      <c r="AA267" s="364">
        <v>1</v>
      </c>
      <c r="AB267" s="39"/>
      <c r="AC267" s="162">
        <v>0.31</v>
      </c>
      <c r="AD267" s="40" t="s">
        <v>942</v>
      </c>
      <c r="AE267" s="161">
        <v>0.5</v>
      </c>
      <c r="AF267" s="40" t="s">
        <v>1266</v>
      </c>
      <c r="AG267" s="173">
        <v>0.75</v>
      </c>
      <c r="AH267" s="40" t="s">
        <v>1719</v>
      </c>
      <c r="AI267" s="166">
        <v>1</v>
      </c>
      <c r="AJ267" s="40" t="s">
        <v>2242</v>
      </c>
      <c r="AK267" s="381">
        <f>(U267*AI267)+(U268*AI268)</f>
        <v>1</v>
      </c>
      <c r="AL267" s="458" t="s">
        <v>956</v>
      </c>
      <c r="AM267" s="458" t="s">
        <v>1267</v>
      </c>
      <c r="AN267" s="458" t="s">
        <v>1732</v>
      </c>
      <c r="AO267" s="458" t="s">
        <v>2255</v>
      </c>
      <c r="AP267" s="654" t="str">
        <f>IF(AK267&lt;1%,"Sin iniciar",IF(AK267=100%,"Terminado","En gestión"))</f>
        <v>Terminado</v>
      </c>
    </row>
    <row r="268" spans="2:42" ht="195.95" customHeight="1" x14ac:dyDescent="0.3">
      <c r="B268" s="663"/>
      <c r="C268" s="509"/>
      <c r="D268" s="467"/>
      <c r="E268" s="467"/>
      <c r="F268" s="467"/>
      <c r="G268" s="511"/>
      <c r="H268" s="513"/>
      <c r="I268" s="365"/>
      <c r="J268" s="365"/>
      <c r="K268" s="365"/>
      <c r="L268" s="365"/>
      <c r="M268" s="365"/>
      <c r="N268" s="366"/>
      <c r="O268" s="26"/>
      <c r="P268" s="367"/>
      <c r="Q268" s="368"/>
      <c r="R268" s="368"/>
      <c r="S268" s="361"/>
      <c r="T268" s="77" t="s">
        <v>442</v>
      </c>
      <c r="U268" s="91">
        <v>0.4</v>
      </c>
      <c r="V268" s="123">
        <v>43863</v>
      </c>
      <c r="W268" s="38">
        <v>44196</v>
      </c>
      <c r="X268" s="364"/>
      <c r="Y268" s="363"/>
      <c r="Z268" s="363"/>
      <c r="AA268" s="364"/>
      <c r="AB268" s="39"/>
      <c r="AC268" s="162">
        <v>0.42</v>
      </c>
      <c r="AD268" s="40" t="s">
        <v>943</v>
      </c>
      <c r="AE268" s="161">
        <v>0.5</v>
      </c>
      <c r="AF268" s="40" t="s">
        <v>1268</v>
      </c>
      <c r="AG268" s="173">
        <v>0.75</v>
      </c>
      <c r="AH268" s="40" t="s">
        <v>1720</v>
      </c>
      <c r="AI268" s="166">
        <v>1</v>
      </c>
      <c r="AJ268" s="40" t="s">
        <v>2243</v>
      </c>
      <c r="AK268" s="381"/>
      <c r="AL268" s="458"/>
      <c r="AM268" s="458"/>
      <c r="AN268" s="458"/>
      <c r="AO268" s="458"/>
      <c r="AP268" s="586"/>
    </row>
    <row r="269" spans="2:42" ht="195.95" customHeight="1" x14ac:dyDescent="0.3">
      <c r="B269" s="663"/>
      <c r="C269" s="461" t="s">
        <v>421</v>
      </c>
      <c r="D269" s="486" t="s">
        <v>31</v>
      </c>
      <c r="E269" s="486"/>
      <c r="F269" s="486"/>
      <c r="G269" s="488"/>
      <c r="H269" s="482"/>
      <c r="I269" s="355" t="s">
        <v>31</v>
      </c>
      <c r="J269" s="355" t="s">
        <v>31</v>
      </c>
      <c r="K269" s="355" t="s">
        <v>31</v>
      </c>
      <c r="L269" s="355" t="s">
        <v>31</v>
      </c>
      <c r="M269" s="355"/>
      <c r="N269" s="356"/>
      <c r="O269" s="26"/>
      <c r="P269" s="352" t="s">
        <v>443</v>
      </c>
      <c r="Q269" s="353" t="s">
        <v>437</v>
      </c>
      <c r="R269" s="514">
        <v>43863</v>
      </c>
      <c r="S269" s="354">
        <f>MAX(W269:W270)</f>
        <v>44165</v>
      </c>
      <c r="T269" s="66" t="s">
        <v>444</v>
      </c>
      <c r="U269" s="71">
        <v>0.6</v>
      </c>
      <c r="V269" s="124">
        <v>43863</v>
      </c>
      <c r="W269" s="29">
        <v>44165</v>
      </c>
      <c r="X269" s="357">
        <v>0.25</v>
      </c>
      <c r="Y269" s="372">
        <v>0.5</v>
      </c>
      <c r="Z269" s="372">
        <v>0.75</v>
      </c>
      <c r="AA269" s="357">
        <v>1</v>
      </c>
      <c r="AB269" s="39"/>
      <c r="AC269" s="162">
        <v>0.27250000000000002</v>
      </c>
      <c r="AD269" s="33" t="s">
        <v>944</v>
      </c>
      <c r="AE269" s="161">
        <v>0.5</v>
      </c>
      <c r="AF269" s="33" t="s">
        <v>1269</v>
      </c>
      <c r="AG269" s="173">
        <v>0.75</v>
      </c>
      <c r="AH269" s="33" t="s">
        <v>1721</v>
      </c>
      <c r="AI269" s="166">
        <v>1</v>
      </c>
      <c r="AJ269" s="27" t="s">
        <v>2244</v>
      </c>
      <c r="AK269" s="381">
        <f>(U269*AI269)+(U270*AI270)</f>
        <v>1</v>
      </c>
      <c r="AL269" s="345" t="s">
        <v>957</v>
      </c>
      <c r="AM269" s="345" t="s">
        <v>1270</v>
      </c>
      <c r="AN269" s="345" t="s">
        <v>1733</v>
      </c>
      <c r="AO269" s="345" t="s">
        <v>2256</v>
      </c>
      <c r="AP269" s="654" t="str">
        <f>IF(AK269&lt;1%,"Sin iniciar",IF(AK269=100%,"Terminado","En gestión"))</f>
        <v>Terminado</v>
      </c>
    </row>
    <row r="270" spans="2:42" ht="195.95" customHeight="1" x14ac:dyDescent="0.3">
      <c r="B270" s="663"/>
      <c r="C270" s="461"/>
      <c r="D270" s="486"/>
      <c r="E270" s="486"/>
      <c r="F270" s="486"/>
      <c r="G270" s="488"/>
      <c r="H270" s="482"/>
      <c r="I270" s="355"/>
      <c r="J270" s="355"/>
      <c r="K270" s="355"/>
      <c r="L270" s="355"/>
      <c r="M270" s="355"/>
      <c r="N270" s="356"/>
      <c r="O270" s="26"/>
      <c r="P270" s="352"/>
      <c r="Q270" s="353"/>
      <c r="R270" s="514"/>
      <c r="S270" s="354"/>
      <c r="T270" s="66" t="s">
        <v>445</v>
      </c>
      <c r="U270" s="71">
        <v>0.4</v>
      </c>
      <c r="V270" s="124">
        <v>43863</v>
      </c>
      <c r="W270" s="29">
        <v>44165</v>
      </c>
      <c r="X270" s="357"/>
      <c r="Y270" s="372"/>
      <c r="Z270" s="372"/>
      <c r="AA270" s="357"/>
      <c r="AB270" s="39"/>
      <c r="AC270" s="162">
        <v>0.05</v>
      </c>
      <c r="AD270" s="33" t="s">
        <v>945</v>
      </c>
      <c r="AE270" s="161">
        <v>0.5</v>
      </c>
      <c r="AF270" s="33" t="s">
        <v>1271</v>
      </c>
      <c r="AG270" s="173">
        <v>0.75</v>
      </c>
      <c r="AH270" s="33" t="s">
        <v>1722</v>
      </c>
      <c r="AI270" s="166">
        <v>1</v>
      </c>
      <c r="AJ270" s="27" t="s">
        <v>2245</v>
      </c>
      <c r="AK270" s="381"/>
      <c r="AL270" s="345"/>
      <c r="AM270" s="345"/>
      <c r="AN270" s="345"/>
      <c r="AO270" s="345"/>
      <c r="AP270" s="586"/>
    </row>
    <row r="271" spans="2:42" ht="195.95" customHeight="1" x14ac:dyDescent="0.3">
      <c r="B271" s="663"/>
      <c r="C271" s="509" t="s">
        <v>421</v>
      </c>
      <c r="D271" s="467" t="s">
        <v>31</v>
      </c>
      <c r="E271" s="467"/>
      <c r="F271" s="467"/>
      <c r="G271" s="511"/>
      <c r="H271" s="513"/>
      <c r="I271" s="365" t="s">
        <v>31</v>
      </c>
      <c r="J271" s="365" t="s">
        <v>31</v>
      </c>
      <c r="K271" s="365" t="s">
        <v>31</v>
      </c>
      <c r="L271" s="365" t="s">
        <v>31</v>
      </c>
      <c r="M271" s="365"/>
      <c r="N271" s="366"/>
      <c r="O271" s="26"/>
      <c r="P271" s="367" t="s">
        <v>446</v>
      </c>
      <c r="Q271" s="368" t="s">
        <v>437</v>
      </c>
      <c r="R271" s="515">
        <v>43863</v>
      </c>
      <c r="S271" s="361">
        <f>MAX(W271:W272)</f>
        <v>44165</v>
      </c>
      <c r="T271" s="77" t="s">
        <v>447</v>
      </c>
      <c r="U271" s="91">
        <v>0.6</v>
      </c>
      <c r="V271" s="123">
        <v>43863</v>
      </c>
      <c r="W271" s="38">
        <v>44165</v>
      </c>
      <c r="X271" s="364">
        <v>0.25</v>
      </c>
      <c r="Y271" s="363">
        <v>0.5</v>
      </c>
      <c r="Z271" s="363">
        <v>0.75</v>
      </c>
      <c r="AA271" s="364">
        <v>1</v>
      </c>
      <c r="AB271" s="39"/>
      <c r="AC271" s="162">
        <v>0.28999999999999998</v>
      </c>
      <c r="AD271" s="40" t="s">
        <v>946</v>
      </c>
      <c r="AE271" s="161">
        <v>0.5</v>
      </c>
      <c r="AF271" s="40" t="s">
        <v>1272</v>
      </c>
      <c r="AG271" s="173">
        <v>0.75</v>
      </c>
      <c r="AH271" s="40" t="s">
        <v>1723</v>
      </c>
      <c r="AI271" s="166">
        <v>1</v>
      </c>
      <c r="AJ271" s="36" t="s">
        <v>2246</v>
      </c>
      <c r="AK271" s="381">
        <f>(U271*AI271)+(U272*AI272)</f>
        <v>1</v>
      </c>
      <c r="AL271" s="458" t="s">
        <v>958</v>
      </c>
      <c r="AM271" s="458" t="s">
        <v>1273</v>
      </c>
      <c r="AN271" s="458" t="s">
        <v>1734</v>
      </c>
      <c r="AO271" s="458" t="s">
        <v>2257</v>
      </c>
      <c r="AP271" s="654" t="str">
        <f>IF(AK271&lt;1%,"Sin iniciar",IF(AK271=100%,"Terminado","En gestión"))</f>
        <v>Terminado</v>
      </c>
    </row>
    <row r="272" spans="2:42" ht="195.95" customHeight="1" x14ac:dyDescent="0.3">
      <c r="B272" s="663"/>
      <c r="C272" s="509"/>
      <c r="D272" s="467"/>
      <c r="E272" s="467"/>
      <c r="F272" s="467"/>
      <c r="G272" s="511"/>
      <c r="H272" s="513"/>
      <c r="I272" s="365"/>
      <c r="J272" s="365"/>
      <c r="K272" s="365"/>
      <c r="L272" s="365"/>
      <c r="M272" s="365"/>
      <c r="N272" s="366"/>
      <c r="O272" s="26"/>
      <c r="P272" s="367"/>
      <c r="Q272" s="368"/>
      <c r="R272" s="515"/>
      <c r="S272" s="361"/>
      <c r="T272" s="77" t="s">
        <v>448</v>
      </c>
      <c r="U272" s="91">
        <v>0.4</v>
      </c>
      <c r="V272" s="123">
        <v>43863</v>
      </c>
      <c r="W272" s="38">
        <v>44165</v>
      </c>
      <c r="X272" s="364"/>
      <c r="Y272" s="363"/>
      <c r="Z272" s="363"/>
      <c r="AA272" s="364"/>
      <c r="AB272" s="39"/>
      <c r="AC272" s="162">
        <v>0.15</v>
      </c>
      <c r="AD272" s="40" t="s">
        <v>947</v>
      </c>
      <c r="AE272" s="161">
        <v>0.5</v>
      </c>
      <c r="AF272" s="40" t="s">
        <v>1274</v>
      </c>
      <c r="AG272" s="173">
        <v>0.75</v>
      </c>
      <c r="AH272" s="40" t="s">
        <v>1724</v>
      </c>
      <c r="AI272" s="166">
        <v>1</v>
      </c>
      <c r="AJ272" s="42" t="s">
        <v>2247</v>
      </c>
      <c r="AK272" s="381"/>
      <c r="AL272" s="458"/>
      <c r="AM272" s="458"/>
      <c r="AN272" s="458"/>
      <c r="AO272" s="458"/>
      <c r="AP272" s="586"/>
    </row>
    <row r="273" spans="2:43" ht="195.95" customHeight="1" x14ac:dyDescent="0.3">
      <c r="B273" s="663"/>
      <c r="C273" s="118" t="s">
        <v>421</v>
      </c>
      <c r="D273" s="66" t="s">
        <v>31</v>
      </c>
      <c r="E273" s="66"/>
      <c r="F273" s="66"/>
      <c r="G273" s="119"/>
      <c r="H273" s="120"/>
      <c r="I273" s="73" t="s">
        <v>123</v>
      </c>
      <c r="J273" s="73" t="s">
        <v>31</v>
      </c>
      <c r="K273" s="73" t="s">
        <v>31</v>
      </c>
      <c r="L273" s="73" t="s">
        <v>31</v>
      </c>
      <c r="M273" s="73" t="s">
        <v>1605</v>
      </c>
      <c r="N273" s="121"/>
      <c r="O273" s="26"/>
      <c r="P273" s="122" t="s">
        <v>449</v>
      </c>
      <c r="Q273" s="74" t="s">
        <v>450</v>
      </c>
      <c r="R273" s="125">
        <v>43863</v>
      </c>
      <c r="S273" s="126">
        <f>W273</f>
        <v>44165</v>
      </c>
      <c r="T273" s="66" t="s">
        <v>451</v>
      </c>
      <c r="U273" s="71">
        <v>1</v>
      </c>
      <c r="V273" s="124">
        <v>43863</v>
      </c>
      <c r="W273" s="29">
        <v>44165</v>
      </c>
      <c r="X273" s="71">
        <v>0.2</v>
      </c>
      <c r="Y273" s="47">
        <v>0.5</v>
      </c>
      <c r="Z273" s="47">
        <v>0.8</v>
      </c>
      <c r="AA273" s="71">
        <v>1</v>
      </c>
      <c r="AB273" s="39"/>
      <c r="AC273" s="162">
        <v>0.2</v>
      </c>
      <c r="AD273" s="33" t="s">
        <v>948</v>
      </c>
      <c r="AE273" s="161">
        <v>0.5</v>
      </c>
      <c r="AF273" s="33" t="s">
        <v>948</v>
      </c>
      <c r="AG273" s="173">
        <v>0.8</v>
      </c>
      <c r="AH273" s="33" t="s">
        <v>948</v>
      </c>
      <c r="AI273" s="166">
        <v>1</v>
      </c>
      <c r="AJ273" s="33" t="s">
        <v>948</v>
      </c>
      <c r="AK273" s="159">
        <f>AI273*U273</f>
        <v>1</v>
      </c>
      <c r="AL273" s="34" t="s">
        <v>959</v>
      </c>
      <c r="AM273" s="34" t="s">
        <v>1550</v>
      </c>
      <c r="AN273" s="34" t="s">
        <v>1735</v>
      </c>
      <c r="AO273" s="34" t="s">
        <v>2258</v>
      </c>
      <c r="AP273" s="17" t="str">
        <f>IF(AK273&lt;1%,"Sin iniciar",IF(AK273=100%,"Terminado","En gestión"))</f>
        <v>Terminado</v>
      </c>
    </row>
    <row r="274" spans="2:43" ht="195.95" customHeight="1" x14ac:dyDescent="0.3">
      <c r="B274" s="663"/>
      <c r="C274" s="509" t="s">
        <v>421</v>
      </c>
      <c r="D274" s="467" t="s">
        <v>31</v>
      </c>
      <c r="E274" s="467"/>
      <c r="F274" s="467"/>
      <c r="G274" s="511"/>
      <c r="H274" s="513"/>
      <c r="I274" s="365" t="s">
        <v>31</v>
      </c>
      <c r="J274" s="365" t="s">
        <v>31</v>
      </c>
      <c r="K274" s="365" t="s">
        <v>31</v>
      </c>
      <c r="L274" s="365" t="s">
        <v>31</v>
      </c>
      <c r="M274" s="365" t="s">
        <v>1605</v>
      </c>
      <c r="N274" s="366"/>
      <c r="O274" s="26"/>
      <c r="P274" s="367" t="s">
        <v>452</v>
      </c>
      <c r="Q274" s="368" t="s">
        <v>33</v>
      </c>
      <c r="R274" s="515">
        <v>43892</v>
      </c>
      <c r="S274" s="361">
        <f>MAX(W274:W275)</f>
        <v>44195</v>
      </c>
      <c r="T274" s="77" t="s">
        <v>1073</v>
      </c>
      <c r="U274" s="91">
        <v>0.5</v>
      </c>
      <c r="V274" s="123">
        <v>43892</v>
      </c>
      <c r="W274" s="38">
        <v>44104</v>
      </c>
      <c r="X274" s="364">
        <v>0.1</v>
      </c>
      <c r="Y274" s="363">
        <v>0.3</v>
      </c>
      <c r="Z274" s="363">
        <v>0.65</v>
      </c>
      <c r="AA274" s="364">
        <v>1</v>
      </c>
      <c r="AB274" s="39"/>
      <c r="AC274" s="162">
        <v>0.2</v>
      </c>
      <c r="AD274" s="40" t="s">
        <v>949</v>
      </c>
      <c r="AE274" s="161">
        <v>0.3</v>
      </c>
      <c r="AF274" s="40" t="s">
        <v>949</v>
      </c>
      <c r="AG274" s="173">
        <v>1</v>
      </c>
      <c r="AH274" s="40" t="s">
        <v>949</v>
      </c>
      <c r="AI274" s="166">
        <v>1</v>
      </c>
      <c r="AJ274" s="42" t="s">
        <v>1578</v>
      </c>
      <c r="AK274" s="381">
        <f>(U274*AI274)+(U275*AI275)</f>
        <v>1</v>
      </c>
      <c r="AL274" s="458" t="s">
        <v>960</v>
      </c>
      <c r="AM274" s="458" t="s">
        <v>1275</v>
      </c>
      <c r="AN274" s="458" t="s">
        <v>1736</v>
      </c>
      <c r="AO274" s="458" t="s">
        <v>2259</v>
      </c>
      <c r="AP274" s="654" t="str">
        <f>IF(AK274&lt;1%,"Sin iniciar",IF(AK274=100%,"Terminado","En gestión"))</f>
        <v>Terminado</v>
      </c>
    </row>
    <row r="275" spans="2:43" ht="195.95" customHeight="1" thickBot="1" x14ac:dyDescent="0.35">
      <c r="B275" s="664"/>
      <c r="C275" s="519"/>
      <c r="D275" s="468"/>
      <c r="E275" s="468"/>
      <c r="F275" s="468"/>
      <c r="G275" s="520"/>
      <c r="H275" s="521"/>
      <c r="I275" s="426"/>
      <c r="J275" s="426"/>
      <c r="K275" s="426"/>
      <c r="L275" s="426"/>
      <c r="M275" s="426"/>
      <c r="N275" s="427"/>
      <c r="O275" s="179"/>
      <c r="P275" s="428"/>
      <c r="Q275" s="424"/>
      <c r="R275" s="518"/>
      <c r="S275" s="516"/>
      <c r="T275" s="204" t="s">
        <v>1074</v>
      </c>
      <c r="U275" s="271">
        <v>0.5</v>
      </c>
      <c r="V275" s="272">
        <v>43892</v>
      </c>
      <c r="W275" s="206">
        <v>44195</v>
      </c>
      <c r="X275" s="425"/>
      <c r="Y275" s="517"/>
      <c r="Z275" s="517"/>
      <c r="AA275" s="425"/>
      <c r="AB275" s="183"/>
      <c r="AC275" s="184">
        <v>0.2</v>
      </c>
      <c r="AD275" s="207" t="s">
        <v>950</v>
      </c>
      <c r="AE275" s="163">
        <v>0.3</v>
      </c>
      <c r="AF275" s="207" t="s">
        <v>950</v>
      </c>
      <c r="AG275" s="273">
        <v>0.65</v>
      </c>
      <c r="AH275" s="207" t="s">
        <v>1725</v>
      </c>
      <c r="AI275" s="175">
        <v>1</v>
      </c>
      <c r="AJ275" s="209" t="s">
        <v>2248</v>
      </c>
      <c r="AK275" s="383"/>
      <c r="AL275" s="459"/>
      <c r="AM275" s="459"/>
      <c r="AN275" s="459"/>
      <c r="AO275" s="459"/>
      <c r="AP275" s="655"/>
    </row>
    <row r="276" spans="2:43" ht="195.95" customHeight="1" thickTop="1" x14ac:dyDescent="0.3">
      <c r="B276" s="658" t="s">
        <v>453</v>
      </c>
      <c r="C276" s="479" t="s">
        <v>453</v>
      </c>
      <c r="D276" s="485" t="s">
        <v>39</v>
      </c>
      <c r="E276" s="485" t="s">
        <v>40</v>
      </c>
      <c r="F276" s="485" t="s">
        <v>29</v>
      </c>
      <c r="G276" s="487"/>
      <c r="H276" s="481" t="s">
        <v>454</v>
      </c>
      <c r="I276" s="434" t="s">
        <v>31</v>
      </c>
      <c r="J276" s="434" t="s">
        <v>31</v>
      </c>
      <c r="K276" s="434" t="s">
        <v>31</v>
      </c>
      <c r="L276" s="434" t="s">
        <v>31</v>
      </c>
      <c r="M276" s="434" t="s">
        <v>151</v>
      </c>
      <c r="N276" s="436"/>
      <c r="O276" s="26"/>
      <c r="P276" s="479" t="s">
        <v>455</v>
      </c>
      <c r="Q276" s="483" t="s">
        <v>456</v>
      </c>
      <c r="R276" s="435">
        <v>43877</v>
      </c>
      <c r="S276" s="435">
        <f>MAX(W276:W279)</f>
        <v>43920</v>
      </c>
      <c r="T276" s="226" t="s">
        <v>457</v>
      </c>
      <c r="U276" s="188">
        <v>0.2</v>
      </c>
      <c r="V276" s="268">
        <v>43877</v>
      </c>
      <c r="W276" s="268">
        <v>43891</v>
      </c>
      <c r="X276" s="522" t="s">
        <v>36</v>
      </c>
      <c r="Y276" s="522"/>
      <c r="Z276" s="522"/>
      <c r="AA276" s="522"/>
      <c r="AB276" s="269"/>
      <c r="AC276" s="230">
        <v>1</v>
      </c>
      <c r="AD276" s="193" t="s">
        <v>787</v>
      </c>
      <c r="AE276" s="164">
        <v>1</v>
      </c>
      <c r="AF276" s="190" t="s">
        <v>1578</v>
      </c>
      <c r="AG276" s="164">
        <v>1</v>
      </c>
      <c r="AH276" s="190" t="s">
        <v>1578</v>
      </c>
      <c r="AI276" s="176">
        <v>1</v>
      </c>
      <c r="AJ276" s="191" t="s">
        <v>1577</v>
      </c>
      <c r="AK276" s="380">
        <f>(U276*AI276)+(U277*AI277)+(U278*AI278)+(U279*AI279)</f>
        <v>1</v>
      </c>
      <c r="AL276" s="625" t="s">
        <v>807</v>
      </c>
      <c r="AM276" s="625" t="s">
        <v>1551</v>
      </c>
      <c r="AN276" s="625" t="s">
        <v>1551</v>
      </c>
      <c r="AO276" s="344" t="s">
        <v>2271</v>
      </c>
      <c r="AP276" s="653" t="str">
        <f>IF(AK276&lt;1%,"Sin iniciar",IF(AK276=100%,"Terminado","En gestión"))</f>
        <v>Terminado</v>
      </c>
      <c r="AQ276" s="211"/>
    </row>
    <row r="277" spans="2:43" ht="195.95" customHeight="1" x14ac:dyDescent="0.3">
      <c r="B277" s="658"/>
      <c r="C277" s="461"/>
      <c r="D277" s="486"/>
      <c r="E277" s="486"/>
      <c r="F277" s="486"/>
      <c r="G277" s="488"/>
      <c r="H277" s="482"/>
      <c r="I277" s="355"/>
      <c r="J277" s="355"/>
      <c r="K277" s="355"/>
      <c r="L277" s="355"/>
      <c r="M277" s="355"/>
      <c r="N277" s="356"/>
      <c r="O277" s="26"/>
      <c r="P277" s="461"/>
      <c r="Q277" s="484"/>
      <c r="R277" s="353"/>
      <c r="S277" s="353"/>
      <c r="T277" s="74" t="s">
        <v>458</v>
      </c>
      <c r="U277" s="71">
        <v>0.25</v>
      </c>
      <c r="V277" s="72">
        <v>43877</v>
      </c>
      <c r="W277" s="72">
        <v>43889</v>
      </c>
      <c r="X277" s="523"/>
      <c r="Y277" s="523"/>
      <c r="Z277" s="523"/>
      <c r="AA277" s="523"/>
      <c r="AB277" s="127"/>
      <c r="AC277" s="165">
        <v>1</v>
      </c>
      <c r="AD277" s="27" t="s">
        <v>788</v>
      </c>
      <c r="AE277" s="162">
        <v>1</v>
      </c>
      <c r="AF277" s="33" t="s">
        <v>1578</v>
      </c>
      <c r="AG277" s="162">
        <v>1</v>
      </c>
      <c r="AH277" s="33" t="s">
        <v>1578</v>
      </c>
      <c r="AI277" s="166">
        <v>1</v>
      </c>
      <c r="AJ277" s="34" t="s">
        <v>1577</v>
      </c>
      <c r="AK277" s="381"/>
      <c r="AL277" s="626" t="s">
        <v>806</v>
      </c>
      <c r="AM277" s="626"/>
      <c r="AN277" s="626"/>
      <c r="AO277" s="345"/>
      <c r="AP277" s="653"/>
      <c r="AQ277" s="211"/>
    </row>
    <row r="278" spans="2:43" ht="195.95" customHeight="1" x14ac:dyDescent="0.3">
      <c r="B278" s="658"/>
      <c r="C278" s="461"/>
      <c r="D278" s="486"/>
      <c r="E278" s="486"/>
      <c r="F278" s="486"/>
      <c r="G278" s="488"/>
      <c r="H278" s="482"/>
      <c r="I278" s="355"/>
      <c r="J278" s="355"/>
      <c r="K278" s="355"/>
      <c r="L278" s="355"/>
      <c r="M278" s="355"/>
      <c r="N278" s="356"/>
      <c r="O278" s="26"/>
      <c r="P278" s="461"/>
      <c r="Q278" s="484"/>
      <c r="R278" s="353"/>
      <c r="S278" s="353"/>
      <c r="T278" s="74" t="s">
        <v>459</v>
      </c>
      <c r="U278" s="71">
        <v>0.25</v>
      </c>
      <c r="V278" s="72">
        <v>43864</v>
      </c>
      <c r="W278" s="72">
        <v>43920</v>
      </c>
      <c r="X278" s="523"/>
      <c r="Y278" s="523"/>
      <c r="Z278" s="523"/>
      <c r="AA278" s="523"/>
      <c r="AB278" s="127"/>
      <c r="AC278" s="165">
        <v>1</v>
      </c>
      <c r="AD278" s="27" t="s">
        <v>789</v>
      </c>
      <c r="AE278" s="162">
        <v>1</v>
      </c>
      <c r="AF278" s="33" t="s">
        <v>1578</v>
      </c>
      <c r="AG278" s="162">
        <v>1</v>
      </c>
      <c r="AH278" s="33" t="s">
        <v>1578</v>
      </c>
      <c r="AI278" s="166">
        <v>1</v>
      </c>
      <c r="AJ278" s="34" t="s">
        <v>1577</v>
      </c>
      <c r="AK278" s="381"/>
      <c r="AL278" s="626" t="s">
        <v>806</v>
      </c>
      <c r="AM278" s="626"/>
      <c r="AN278" s="626"/>
      <c r="AO278" s="345"/>
      <c r="AP278" s="653"/>
      <c r="AQ278" s="211"/>
    </row>
    <row r="279" spans="2:43" ht="195.95" customHeight="1" x14ac:dyDescent="0.3">
      <c r="B279" s="658"/>
      <c r="C279" s="461"/>
      <c r="D279" s="486"/>
      <c r="E279" s="486"/>
      <c r="F279" s="486"/>
      <c r="G279" s="488"/>
      <c r="H279" s="482"/>
      <c r="I279" s="355"/>
      <c r="J279" s="355"/>
      <c r="K279" s="355"/>
      <c r="L279" s="355"/>
      <c r="M279" s="355"/>
      <c r="N279" s="356"/>
      <c r="O279" s="26"/>
      <c r="P279" s="461"/>
      <c r="Q279" s="484"/>
      <c r="R279" s="353"/>
      <c r="S279" s="353"/>
      <c r="T279" s="74" t="s">
        <v>460</v>
      </c>
      <c r="U279" s="71">
        <v>0.3</v>
      </c>
      <c r="V279" s="72">
        <v>43863</v>
      </c>
      <c r="W279" s="72">
        <v>43908</v>
      </c>
      <c r="X279" s="523"/>
      <c r="Y279" s="523"/>
      <c r="Z279" s="523"/>
      <c r="AA279" s="523"/>
      <c r="AB279" s="127"/>
      <c r="AC279" s="165">
        <v>1</v>
      </c>
      <c r="AD279" s="27" t="s">
        <v>2370</v>
      </c>
      <c r="AE279" s="162">
        <v>1</v>
      </c>
      <c r="AF279" s="33" t="s">
        <v>1578</v>
      </c>
      <c r="AG279" s="162">
        <v>1</v>
      </c>
      <c r="AH279" s="33" t="s">
        <v>1578</v>
      </c>
      <c r="AI279" s="166">
        <v>1</v>
      </c>
      <c r="AJ279" s="34" t="s">
        <v>1577</v>
      </c>
      <c r="AK279" s="381"/>
      <c r="AL279" s="626" t="s">
        <v>806</v>
      </c>
      <c r="AM279" s="626"/>
      <c r="AN279" s="626"/>
      <c r="AO279" s="345"/>
      <c r="AP279" s="586"/>
      <c r="AQ279" s="211"/>
    </row>
    <row r="280" spans="2:43" ht="195.95" customHeight="1" x14ac:dyDescent="0.3">
      <c r="B280" s="658"/>
      <c r="C280" s="409" t="s">
        <v>453</v>
      </c>
      <c r="D280" s="489" t="s">
        <v>39</v>
      </c>
      <c r="E280" s="489" t="s">
        <v>40</v>
      </c>
      <c r="F280" s="489" t="s">
        <v>29</v>
      </c>
      <c r="G280" s="490"/>
      <c r="H280" s="491" t="s">
        <v>461</v>
      </c>
      <c r="I280" s="494" t="s">
        <v>31</v>
      </c>
      <c r="J280" s="494" t="s">
        <v>31</v>
      </c>
      <c r="K280" s="494" t="s">
        <v>31</v>
      </c>
      <c r="L280" s="494" t="s">
        <v>31</v>
      </c>
      <c r="M280" s="494"/>
      <c r="N280" s="497"/>
      <c r="O280" s="101"/>
      <c r="P280" s="409" t="s">
        <v>1193</v>
      </c>
      <c r="Q280" s="494" t="s">
        <v>462</v>
      </c>
      <c r="R280" s="385">
        <v>43891</v>
      </c>
      <c r="S280" s="385">
        <f>MAX(W280:W283)</f>
        <v>44000</v>
      </c>
      <c r="T280" s="75" t="s">
        <v>463</v>
      </c>
      <c r="U280" s="69">
        <v>0.2</v>
      </c>
      <c r="V280" s="70">
        <v>43891</v>
      </c>
      <c r="W280" s="70">
        <v>43924</v>
      </c>
      <c r="X280" s="525">
        <v>0.2</v>
      </c>
      <c r="Y280" s="525">
        <v>1</v>
      </c>
      <c r="Z280" s="524"/>
      <c r="AA280" s="524"/>
      <c r="AB280" s="127"/>
      <c r="AC280" s="165">
        <v>1</v>
      </c>
      <c r="AD280" s="128" t="s">
        <v>790</v>
      </c>
      <c r="AE280" s="162">
        <v>1</v>
      </c>
      <c r="AF280" s="63" t="s">
        <v>1194</v>
      </c>
      <c r="AG280" s="162">
        <v>1</v>
      </c>
      <c r="AH280" s="63" t="s">
        <v>1578</v>
      </c>
      <c r="AI280" s="166">
        <v>1</v>
      </c>
      <c r="AJ280" s="65" t="s">
        <v>1577</v>
      </c>
      <c r="AK280" s="381">
        <f>(U280*AI280)+(U281*AI281)+(U282*AI282)+(U283*AI283)</f>
        <v>1</v>
      </c>
      <c r="AL280" s="408" t="s">
        <v>808</v>
      </c>
      <c r="AM280" s="408" t="s">
        <v>1195</v>
      </c>
      <c r="AN280" s="408" t="s">
        <v>1551</v>
      </c>
      <c r="AO280" s="346" t="s">
        <v>2272</v>
      </c>
      <c r="AP280" s="654" t="str">
        <f>IF(AK280&lt;1%,"Sin iniciar",IF(AK280=100%,"Terminado","En gestión"))</f>
        <v>Terminado</v>
      </c>
      <c r="AQ280" s="211"/>
    </row>
    <row r="281" spans="2:43" ht="195.95" customHeight="1" x14ac:dyDescent="0.3">
      <c r="B281" s="658"/>
      <c r="C281" s="409"/>
      <c r="D281" s="489"/>
      <c r="E281" s="489"/>
      <c r="F281" s="489"/>
      <c r="G281" s="490"/>
      <c r="H281" s="491"/>
      <c r="I281" s="494"/>
      <c r="J281" s="494"/>
      <c r="K281" s="494"/>
      <c r="L281" s="494"/>
      <c r="M281" s="494"/>
      <c r="N281" s="497"/>
      <c r="O281" s="101"/>
      <c r="P281" s="409"/>
      <c r="Q281" s="494"/>
      <c r="R281" s="385"/>
      <c r="S281" s="385"/>
      <c r="T281" s="75" t="s">
        <v>464</v>
      </c>
      <c r="U281" s="69">
        <v>0.4</v>
      </c>
      <c r="V281" s="70">
        <v>43927</v>
      </c>
      <c r="W281" s="70">
        <v>43969</v>
      </c>
      <c r="X281" s="525"/>
      <c r="Y281" s="525"/>
      <c r="Z281" s="524"/>
      <c r="AA281" s="524"/>
      <c r="AB281" s="127"/>
      <c r="AC281" s="165">
        <v>0</v>
      </c>
      <c r="AD281" s="128" t="s">
        <v>743</v>
      </c>
      <c r="AE281" s="162">
        <v>1</v>
      </c>
      <c r="AF281" s="63" t="s">
        <v>1196</v>
      </c>
      <c r="AG281" s="162">
        <v>1</v>
      </c>
      <c r="AH281" s="63" t="s">
        <v>1578</v>
      </c>
      <c r="AI281" s="166">
        <v>1</v>
      </c>
      <c r="AJ281" s="65" t="s">
        <v>1577</v>
      </c>
      <c r="AK281" s="381"/>
      <c r="AL281" s="408" t="s">
        <v>806</v>
      </c>
      <c r="AM281" s="408"/>
      <c r="AN281" s="408"/>
      <c r="AO281" s="346"/>
      <c r="AP281" s="653"/>
      <c r="AQ281" s="211"/>
    </row>
    <row r="282" spans="2:43" ht="195.95" customHeight="1" x14ac:dyDescent="0.3">
      <c r="B282" s="658"/>
      <c r="C282" s="409"/>
      <c r="D282" s="489"/>
      <c r="E282" s="489"/>
      <c r="F282" s="489"/>
      <c r="G282" s="490"/>
      <c r="H282" s="491"/>
      <c r="I282" s="494"/>
      <c r="J282" s="494"/>
      <c r="K282" s="494"/>
      <c r="L282" s="494"/>
      <c r="M282" s="494"/>
      <c r="N282" s="497"/>
      <c r="O282" s="101"/>
      <c r="P282" s="409"/>
      <c r="Q282" s="494"/>
      <c r="R282" s="385"/>
      <c r="S282" s="385"/>
      <c r="T282" s="68" t="s">
        <v>465</v>
      </c>
      <c r="U282" s="69">
        <v>0.2</v>
      </c>
      <c r="V282" s="70">
        <v>43971</v>
      </c>
      <c r="W282" s="70">
        <v>43980</v>
      </c>
      <c r="X282" s="525"/>
      <c r="Y282" s="525"/>
      <c r="Z282" s="524"/>
      <c r="AA282" s="524"/>
      <c r="AB282" s="127"/>
      <c r="AC282" s="165">
        <v>0</v>
      </c>
      <c r="AD282" s="128" t="s">
        <v>743</v>
      </c>
      <c r="AE282" s="162">
        <v>1</v>
      </c>
      <c r="AF282" s="63" t="s">
        <v>1197</v>
      </c>
      <c r="AG282" s="162">
        <v>1</v>
      </c>
      <c r="AH282" s="63" t="s">
        <v>1578</v>
      </c>
      <c r="AI282" s="166">
        <v>1</v>
      </c>
      <c r="AJ282" s="65" t="s">
        <v>1577</v>
      </c>
      <c r="AK282" s="381"/>
      <c r="AL282" s="408" t="s">
        <v>806</v>
      </c>
      <c r="AM282" s="408"/>
      <c r="AN282" s="408"/>
      <c r="AO282" s="346"/>
      <c r="AP282" s="653"/>
      <c r="AQ282" s="211"/>
    </row>
    <row r="283" spans="2:43" ht="195.95" customHeight="1" x14ac:dyDescent="0.3">
      <c r="B283" s="658"/>
      <c r="C283" s="409"/>
      <c r="D283" s="489"/>
      <c r="E283" s="489"/>
      <c r="F283" s="489"/>
      <c r="G283" s="490"/>
      <c r="H283" s="491"/>
      <c r="I283" s="494"/>
      <c r="J283" s="494"/>
      <c r="K283" s="494"/>
      <c r="L283" s="494"/>
      <c r="M283" s="494"/>
      <c r="N283" s="497"/>
      <c r="O283" s="101"/>
      <c r="P283" s="409"/>
      <c r="Q283" s="494"/>
      <c r="R283" s="385"/>
      <c r="S283" s="385"/>
      <c r="T283" s="68" t="s">
        <v>466</v>
      </c>
      <c r="U283" s="69">
        <v>0.2</v>
      </c>
      <c r="V283" s="70">
        <v>43983</v>
      </c>
      <c r="W283" s="70">
        <v>44000</v>
      </c>
      <c r="X283" s="525"/>
      <c r="Y283" s="525"/>
      <c r="Z283" s="524"/>
      <c r="AA283" s="524"/>
      <c r="AB283" s="127"/>
      <c r="AC283" s="165">
        <v>0</v>
      </c>
      <c r="AD283" s="128" t="s">
        <v>743</v>
      </c>
      <c r="AE283" s="162">
        <v>1</v>
      </c>
      <c r="AF283" s="63" t="s">
        <v>1198</v>
      </c>
      <c r="AG283" s="162">
        <v>1</v>
      </c>
      <c r="AH283" s="63" t="s">
        <v>1578</v>
      </c>
      <c r="AI283" s="166">
        <v>1</v>
      </c>
      <c r="AJ283" s="65" t="s">
        <v>1577</v>
      </c>
      <c r="AK283" s="381"/>
      <c r="AL283" s="408" t="s">
        <v>806</v>
      </c>
      <c r="AM283" s="408"/>
      <c r="AN283" s="408"/>
      <c r="AO283" s="346"/>
      <c r="AP283" s="586"/>
      <c r="AQ283" s="211"/>
    </row>
    <row r="284" spans="2:43" ht="195.95" customHeight="1" x14ac:dyDescent="0.3">
      <c r="B284" s="658"/>
      <c r="C284" s="461" t="s">
        <v>453</v>
      </c>
      <c r="D284" s="486" t="s">
        <v>718</v>
      </c>
      <c r="E284" s="486" t="s">
        <v>28</v>
      </c>
      <c r="F284" s="486" t="s">
        <v>29</v>
      </c>
      <c r="G284" s="488"/>
      <c r="H284" s="482" t="s">
        <v>467</v>
      </c>
      <c r="I284" s="484" t="s">
        <v>31</v>
      </c>
      <c r="J284" s="484" t="s">
        <v>31</v>
      </c>
      <c r="K284" s="484" t="s">
        <v>31</v>
      </c>
      <c r="L284" s="484" t="s">
        <v>31</v>
      </c>
      <c r="M284" s="484"/>
      <c r="N284" s="498"/>
      <c r="O284" s="101"/>
      <c r="P284" s="461" t="s">
        <v>1199</v>
      </c>
      <c r="Q284" s="484" t="s">
        <v>45</v>
      </c>
      <c r="R284" s="353">
        <v>43891</v>
      </c>
      <c r="S284" s="353">
        <f>MAX(W284:W286)</f>
        <v>44166</v>
      </c>
      <c r="T284" s="71" t="s">
        <v>1200</v>
      </c>
      <c r="U284" s="71">
        <v>0.4</v>
      </c>
      <c r="V284" s="29">
        <v>43891</v>
      </c>
      <c r="W284" s="29">
        <v>44075</v>
      </c>
      <c r="X284" s="526">
        <v>0.1</v>
      </c>
      <c r="Y284" s="526">
        <v>0.5</v>
      </c>
      <c r="Z284" s="526">
        <v>0.75</v>
      </c>
      <c r="AA284" s="527">
        <v>1</v>
      </c>
      <c r="AB284" s="129"/>
      <c r="AC284" s="165">
        <v>0.25</v>
      </c>
      <c r="AD284" s="32" t="s">
        <v>791</v>
      </c>
      <c r="AE284" s="162">
        <v>0.6</v>
      </c>
      <c r="AF284" s="33" t="s">
        <v>1201</v>
      </c>
      <c r="AG284" s="162">
        <v>1</v>
      </c>
      <c r="AH284" s="34" t="s">
        <v>1674</v>
      </c>
      <c r="AI284" s="166">
        <v>1</v>
      </c>
      <c r="AJ284" s="34" t="s">
        <v>1577</v>
      </c>
      <c r="AK284" s="381">
        <f>(U284*AI284)+(U285*AI285)+(U286*AI286)</f>
        <v>1</v>
      </c>
      <c r="AL284" s="626" t="s">
        <v>809</v>
      </c>
      <c r="AM284" s="626" t="s">
        <v>1202</v>
      </c>
      <c r="AN284" s="345" t="s">
        <v>1697</v>
      </c>
      <c r="AO284" s="345" t="s">
        <v>2273</v>
      </c>
      <c r="AP284" s="654" t="str">
        <f>IF(AK284&lt;1%,"Sin iniciar",IF(AK284=100%,"Terminado","En gestión"))</f>
        <v>Terminado</v>
      </c>
      <c r="AQ284" s="211"/>
    </row>
    <row r="285" spans="2:43" ht="195.95" customHeight="1" x14ac:dyDescent="0.3">
      <c r="B285" s="658"/>
      <c r="C285" s="461"/>
      <c r="D285" s="486"/>
      <c r="E285" s="486"/>
      <c r="F285" s="486"/>
      <c r="G285" s="488"/>
      <c r="H285" s="482"/>
      <c r="I285" s="484"/>
      <c r="J285" s="484"/>
      <c r="K285" s="484"/>
      <c r="L285" s="484"/>
      <c r="M285" s="484"/>
      <c r="N285" s="498"/>
      <c r="O285" s="101"/>
      <c r="P285" s="461"/>
      <c r="Q285" s="484"/>
      <c r="R285" s="353"/>
      <c r="S285" s="353"/>
      <c r="T285" s="71" t="s">
        <v>1203</v>
      </c>
      <c r="U285" s="71">
        <v>0.3</v>
      </c>
      <c r="V285" s="29">
        <v>43891</v>
      </c>
      <c r="W285" s="29">
        <v>44075</v>
      </c>
      <c r="X285" s="523"/>
      <c r="Y285" s="523"/>
      <c r="Z285" s="523"/>
      <c r="AA285" s="527"/>
      <c r="AB285" s="129"/>
      <c r="AC285" s="165">
        <v>0.2</v>
      </c>
      <c r="AD285" s="32" t="s">
        <v>792</v>
      </c>
      <c r="AE285" s="162">
        <v>0.6</v>
      </c>
      <c r="AF285" s="33" t="s">
        <v>1204</v>
      </c>
      <c r="AG285" s="162">
        <v>1</v>
      </c>
      <c r="AH285" s="34" t="s">
        <v>1675</v>
      </c>
      <c r="AI285" s="166">
        <v>1</v>
      </c>
      <c r="AJ285" s="34" t="s">
        <v>1577</v>
      </c>
      <c r="AK285" s="381"/>
      <c r="AL285" s="626"/>
      <c r="AM285" s="626"/>
      <c r="AN285" s="345"/>
      <c r="AO285" s="345"/>
      <c r="AP285" s="653"/>
      <c r="AQ285" s="211"/>
    </row>
    <row r="286" spans="2:43" ht="195.95" customHeight="1" x14ac:dyDescent="0.3">
      <c r="B286" s="658"/>
      <c r="C286" s="461"/>
      <c r="D286" s="486"/>
      <c r="E286" s="486"/>
      <c r="F286" s="486"/>
      <c r="G286" s="488"/>
      <c r="H286" s="482"/>
      <c r="I286" s="484"/>
      <c r="J286" s="484"/>
      <c r="K286" s="484"/>
      <c r="L286" s="484"/>
      <c r="M286" s="484"/>
      <c r="N286" s="498"/>
      <c r="O286" s="101"/>
      <c r="P286" s="461"/>
      <c r="Q286" s="484"/>
      <c r="R286" s="353"/>
      <c r="S286" s="353"/>
      <c r="T286" s="71" t="s">
        <v>1205</v>
      </c>
      <c r="U286" s="71">
        <v>0.3</v>
      </c>
      <c r="V286" s="29">
        <v>43983</v>
      </c>
      <c r="W286" s="29">
        <v>44166</v>
      </c>
      <c r="X286" s="523"/>
      <c r="Y286" s="523"/>
      <c r="Z286" s="523"/>
      <c r="AA286" s="527"/>
      <c r="AB286" s="129"/>
      <c r="AC286" s="165">
        <v>0</v>
      </c>
      <c r="AD286" s="32" t="s">
        <v>743</v>
      </c>
      <c r="AE286" s="162">
        <v>0.3</v>
      </c>
      <c r="AF286" s="33" t="s">
        <v>1206</v>
      </c>
      <c r="AG286" s="162">
        <v>1</v>
      </c>
      <c r="AH286" s="34" t="s">
        <v>1676</v>
      </c>
      <c r="AI286" s="166">
        <v>1</v>
      </c>
      <c r="AJ286" s="34" t="s">
        <v>1577</v>
      </c>
      <c r="AK286" s="381"/>
      <c r="AL286" s="626"/>
      <c r="AM286" s="626"/>
      <c r="AN286" s="345"/>
      <c r="AO286" s="345"/>
      <c r="AP286" s="586"/>
      <c r="AQ286" s="211"/>
    </row>
    <row r="287" spans="2:43" ht="195.95" customHeight="1" x14ac:dyDescent="0.3">
      <c r="B287" s="658"/>
      <c r="C287" s="409" t="s">
        <v>453</v>
      </c>
      <c r="D287" s="489" t="s">
        <v>39</v>
      </c>
      <c r="E287" s="489" t="s">
        <v>40</v>
      </c>
      <c r="F287" s="489" t="s">
        <v>29</v>
      </c>
      <c r="G287" s="490"/>
      <c r="H287" s="491" t="s">
        <v>468</v>
      </c>
      <c r="I287" s="494" t="s">
        <v>31</v>
      </c>
      <c r="J287" s="494" t="s">
        <v>31</v>
      </c>
      <c r="K287" s="494" t="s">
        <v>31</v>
      </c>
      <c r="L287" s="494" t="s">
        <v>31</v>
      </c>
      <c r="M287" s="494"/>
      <c r="N287" s="497"/>
      <c r="O287" s="101"/>
      <c r="P287" s="409" t="s">
        <v>469</v>
      </c>
      <c r="Q287" s="489" t="s">
        <v>96</v>
      </c>
      <c r="R287" s="385">
        <v>43876</v>
      </c>
      <c r="S287" s="385">
        <f>MAX(W287:W290)</f>
        <v>44104</v>
      </c>
      <c r="T287" s="75" t="s">
        <v>470</v>
      </c>
      <c r="U287" s="69">
        <v>0.25</v>
      </c>
      <c r="V287" s="70">
        <v>43876</v>
      </c>
      <c r="W287" s="70">
        <v>44104</v>
      </c>
      <c r="X287" s="528">
        <v>0.3</v>
      </c>
      <c r="Y287" s="528">
        <v>0.6</v>
      </c>
      <c r="Z287" s="528">
        <v>1</v>
      </c>
      <c r="AA287" s="528"/>
      <c r="AB287" s="129"/>
      <c r="AC287" s="165">
        <v>0.28000000000000003</v>
      </c>
      <c r="AD287" s="64" t="s">
        <v>793</v>
      </c>
      <c r="AE287" s="162">
        <v>0.6</v>
      </c>
      <c r="AF287" s="63" t="s">
        <v>1207</v>
      </c>
      <c r="AG287" s="162">
        <v>1</v>
      </c>
      <c r="AH287" s="65" t="s">
        <v>1677</v>
      </c>
      <c r="AI287" s="166">
        <v>1</v>
      </c>
      <c r="AJ287" s="65" t="s">
        <v>1577</v>
      </c>
      <c r="AK287" s="381">
        <f>(U287*AI287)+(U288*AI288)+(U289*AI289)+(U290*AI290)</f>
        <v>1</v>
      </c>
      <c r="AL287" s="408" t="s">
        <v>810</v>
      </c>
      <c r="AM287" s="408" t="s">
        <v>1208</v>
      </c>
      <c r="AN287" s="346" t="s">
        <v>1698</v>
      </c>
      <c r="AO287" s="346" t="s">
        <v>2274</v>
      </c>
      <c r="AP287" s="654" t="str">
        <f>IF(AK287&lt;1%,"Sin iniciar",IF(AK287=100%,"Terminado","En gestión"))</f>
        <v>Terminado</v>
      </c>
      <c r="AQ287" s="211"/>
    </row>
    <row r="288" spans="2:43" ht="195.95" customHeight="1" x14ac:dyDescent="0.3">
      <c r="B288" s="658"/>
      <c r="C288" s="409"/>
      <c r="D288" s="489"/>
      <c r="E288" s="489"/>
      <c r="F288" s="489"/>
      <c r="G288" s="490"/>
      <c r="H288" s="491"/>
      <c r="I288" s="494"/>
      <c r="J288" s="494"/>
      <c r="K288" s="494"/>
      <c r="L288" s="494"/>
      <c r="M288" s="494"/>
      <c r="N288" s="497"/>
      <c r="O288" s="101"/>
      <c r="P288" s="409"/>
      <c r="Q288" s="489"/>
      <c r="R288" s="385"/>
      <c r="S288" s="385"/>
      <c r="T288" s="75" t="s">
        <v>471</v>
      </c>
      <c r="U288" s="69">
        <v>0.25</v>
      </c>
      <c r="V288" s="70">
        <v>43876</v>
      </c>
      <c r="W288" s="70">
        <v>44104</v>
      </c>
      <c r="X288" s="528"/>
      <c r="Y288" s="528"/>
      <c r="Z288" s="528"/>
      <c r="AA288" s="528"/>
      <c r="AB288" s="129"/>
      <c r="AC288" s="165">
        <v>0.28000000000000003</v>
      </c>
      <c r="AD288" s="64" t="s">
        <v>793</v>
      </c>
      <c r="AE288" s="162">
        <v>0.6</v>
      </c>
      <c r="AF288" s="63" t="s">
        <v>1207</v>
      </c>
      <c r="AG288" s="162">
        <v>1</v>
      </c>
      <c r="AH288" s="65" t="s">
        <v>1678</v>
      </c>
      <c r="AI288" s="166">
        <v>1</v>
      </c>
      <c r="AJ288" s="65" t="s">
        <v>1577</v>
      </c>
      <c r="AK288" s="381"/>
      <c r="AL288" s="408" t="s">
        <v>806</v>
      </c>
      <c r="AM288" s="408"/>
      <c r="AN288" s="346"/>
      <c r="AO288" s="346"/>
      <c r="AP288" s="653"/>
      <c r="AQ288" s="211"/>
    </row>
    <row r="289" spans="2:43" ht="195.95" customHeight="1" x14ac:dyDescent="0.3">
      <c r="B289" s="658"/>
      <c r="C289" s="409"/>
      <c r="D289" s="489"/>
      <c r="E289" s="489"/>
      <c r="F289" s="489"/>
      <c r="G289" s="490"/>
      <c r="H289" s="491"/>
      <c r="I289" s="494"/>
      <c r="J289" s="494"/>
      <c r="K289" s="494"/>
      <c r="L289" s="494"/>
      <c r="M289" s="494"/>
      <c r="N289" s="497"/>
      <c r="O289" s="101"/>
      <c r="P289" s="409"/>
      <c r="Q289" s="489"/>
      <c r="R289" s="385"/>
      <c r="S289" s="385"/>
      <c r="T289" s="75" t="s">
        <v>472</v>
      </c>
      <c r="U289" s="69">
        <v>0.25</v>
      </c>
      <c r="V289" s="70">
        <v>43876</v>
      </c>
      <c r="W289" s="70">
        <v>44104</v>
      </c>
      <c r="X289" s="528"/>
      <c r="Y289" s="528"/>
      <c r="Z289" s="528"/>
      <c r="AA289" s="528"/>
      <c r="AB289" s="129"/>
      <c r="AC289" s="165">
        <v>0.28000000000000003</v>
      </c>
      <c r="AD289" s="64" t="s">
        <v>793</v>
      </c>
      <c r="AE289" s="162">
        <v>0.6</v>
      </c>
      <c r="AF289" s="63" t="s">
        <v>1207</v>
      </c>
      <c r="AG289" s="162">
        <v>1</v>
      </c>
      <c r="AH289" s="65" t="s">
        <v>1678</v>
      </c>
      <c r="AI289" s="166">
        <v>1</v>
      </c>
      <c r="AJ289" s="65" t="s">
        <v>1577</v>
      </c>
      <c r="AK289" s="381"/>
      <c r="AL289" s="408" t="s">
        <v>806</v>
      </c>
      <c r="AM289" s="408"/>
      <c r="AN289" s="346"/>
      <c r="AO289" s="346"/>
      <c r="AP289" s="653"/>
      <c r="AQ289" s="211"/>
    </row>
    <row r="290" spans="2:43" ht="195.95" customHeight="1" x14ac:dyDescent="0.3">
      <c r="B290" s="658"/>
      <c r="C290" s="409"/>
      <c r="D290" s="489"/>
      <c r="E290" s="489"/>
      <c r="F290" s="489"/>
      <c r="G290" s="490"/>
      <c r="H290" s="491"/>
      <c r="I290" s="494"/>
      <c r="J290" s="494"/>
      <c r="K290" s="494"/>
      <c r="L290" s="494"/>
      <c r="M290" s="494"/>
      <c r="N290" s="497"/>
      <c r="O290" s="101"/>
      <c r="P290" s="409"/>
      <c r="Q290" s="489"/>
      <c r="R290" s="385"/>
      <c r="S290" s="385"/>
      <c r="T290" s="75" t="s">
        <v>473</v>
      </c>
      <c r="U290" s="69">
        <v>0.25</v>
      </c>
      <c r="V290" s="70">
        <v>43876</v>
      </c>
      <c r="W290" s="70">
        <v>44104</v>
      </c>
      <c r="X290" s="528"/>
      <c r="Y290" s="528"/>
      <c r="Z290" s="528"/>
      <c r="AA290" s="528"/>
      <c r="AB290" s="129"/>
      <c r="AC290" s="165">
        <v>0.28000000000000003</v>
      </c>
      <c r="AD290" s="64" t="s">
        <v>793</v>
      </c>
      <c r="AE290" s="162">
        <v>0.6</v>
      </c>
      <c r="AF290" s="63" t="s">
        <v>1207</v>
      </c>
      <c r="AG290" s="162">
        <v>1</v>
      </c>
      <c r="AH290" s="65" t="s">
        <v>1679</v>
      </c>
      <c r="AI290" s="166">
        <v>1</v>
      </c>
      <c r="AJ290" s="65" t="s">
        <v>1577</v>
      </c>
      <c r="AK290" s="381"/>
      <c r="AL290" s="408" t="s">
        <v>806</v>
      </c>
      <c r="AM290" s="408"/>
      <c r="AN290" s="346"/>
      <c r="AO290" s="346"/>
      <c r="AP290" s="586"/>
      <c r="AQ290" s="211"/>
    </row>
    <row r="291" spans="2:43" ht="195.95" customHeight="1" x14ac:dyDescent="0.3">
      <c r="B291" s="658"/>
      <c r="C291" s="461" t="s">
        <v>453</v>
      </c>
      <c r="D291" s="486" t="s">
        <v>718</v>
      </c>
      <c r="E291" s="486" t="s">
        <v>28</v>
      </c>
      <c r="F291" s="486" t="s">
        <v>29</v>
      </c>
      <c r="G291" s="488"/>
      <c r="H291" s="482" t="s">
        <v>474</v>
      </c>
      <c r="I291" s="484" t="s">
        <v>31</v>
      </c>
      <c r="J291" s="484" t="s">
        <v>31</v>
      </c>
      <c r="K291" s="484" t="s">
        <v>31</v>
      </c>
      <c r="L291" s="484" t="s">
        <v>31</v>
      </c>
      <c r="M291" s="484"/>
      <c r="N291" s="498"/>
      <c r="O291" s="101"/>
      <c r="P291" s="461" t="s">
        <v>475</v>
      </c>
      <c r="Q291" s="486" t="s">
        <v>33</v>
      </c>
      <c r="R291" s="353">
        <v>43922</v>
      </c>
      <c r="S291" s="353">
        <f>MAX(W291:W294)</f>
        <v>44195</v>
      </c>
      <c r="T291" s="73" t="s">
        <v>476</v>
      </c>
      <c r="U291" s="71">
        <v>0.1</v>
      </c>
      <c r="V291" s="72">
        <v>43922</v>
      </c>
      <c r="W291" s="72">
        <v>43981</v>
      </c>
      <c r="X291" s="527">
        <v>0</v>
      </c>
      <c r="Y291" s="527">
        <v>0.3</v>
      </c>
      <c r="Z291" s="527">
        <v>0.7</v>
      </c>
      <c r="AA291" s="527">
        <v>1</v>
      </c>
      <c r="AB291" s="129"/>
      <c r="AC291" s="165">
        <v>0</v>
      </c>
      <c r="AD291" s="130" t="s">
        <v>743</v>
      </c>
      <c r="AE291" s="162">
        <v>1</v>
      </c>
      <c r="AF291" s="33" t="s">
        <v>1209</v>
      </c>
      <c r="AG291" s="162">
        <v>1</v>
      </c>
      <c r="AH291" s="34" t="s">
        <v>1578</v>
      </c>
      <c r="AI291" s="166">
        <v>1</v>
      </c>
      <c r="AJ291" s="34" t="s">
        <v>1577</v>
      </c>
      <c r="AK291" s="381">
        <f>(U291*AI291)+(U292*AI292)+(U293*AI293)+(U294*AI294)</f>
        <v>1</v>
      </c>
      <c r="AL291" s="626" t="s">
        <v>743</v>
      </c>
      <c r="AM291" s="626" t="s">
        <v>1210</v>
      </c>
      <c r="AN291" s="345" t="s">
        <v>1699</v>
      </c>
      <c r="AO291" s="345" t="s">
        <v>2275</v>
      </c>
      <c r="AP291" s="654" t="str">
        <f>IF(AK291&lt;1%,"Sin iniciar",IF(AK291=100%,"Terminado","En gestión"))</f>
        <v>Terminado</v>
      </c>
      <c r="AQ291" s="211"/>
    </row>
    <row r="292" spans="2:43" ht="195.95" customHeight="1" x14ac:dyDescent="0.3">
      <c r="B292" s="658"/>
      <c r="C292" s="461"/>
      <c r="D292" s="486"/>
      <c r="E292" s="486"/>
      <c r="F292" s="486"/>
      <c r="G292" s="488"/>
      <c r="H292" s="482"/>
      <c r="I292" s="484"/>
      <c r="J292" s="484"/>
      <c r="K292" s="484"/>
      <c r="L292" s="484"/>
      <c r="M292" s="484"/>
      <c r="N292" s="498"/>
      <c r="O292" s="101"/>
      <c r="P292" s="461"/>
      <c r="Q292" s="486"/>
      <c r="R292" s="353"/>
      <c r="S292" s="353"/>
      <c r="T292" s="73" t="s">
        <v>477</v>
      </c>
      <c r="U292" s="71">
        <v>0.2</v>
      </c>
      <c r="V292" s="72">
        <v>43983</v>
      </c>
      <c r="W292" s="72">
        <v>44042</v>
      </c>
      <c r="X292" s="527"/>
      <c r="Y292" s="527"/>
      <c r="Z292" s="527"/>
      <c r="AA292" s="527"/>
      <c r="AB292" s="129"/>
      <c r="AC292" s="165">
        <v>0</v>
      </c>
      <c r="AD292" s="130" t="s">
        <v>743</v>
      </c>
      <c r="AE292" s="162">
        <v>0.8</v>
      </c>
      <c r="AF292" s="33" t="s">
        <v>1211</v>
      </c>
      <c r="AG292" s="162">
        <v>1</v>
      </c>
      <c r="AH292" s="33" t="s">
        <v>1211</v>
      </c>
      <c r="AI292" s="166">
        <v>1</v>
      </c>
      <c r="AJ292" s="34" t="s">
        <v>1577</v>
      </c>
      <c r="AK292" s="381"/>
      <c r="AL292" s="626"/>
      <c r="AM292" s="626"/>
      <c r="AN292" s="345"/>
      <c r="AO292" s="345"/>
      <c r="AP292" s="653"/>
      <c r="AQ292" s="211"/>
    </row>
    <row r="293" spans="2:43" ht="195.95" customHeight="1" x14ac:dyDescent="0.3">
      <c r="B293" s="658"/>
      <c r="C293" s="461"/>
      <c r="D293" s="486"/>
      <c r="E293" s="486"/>
      <c r="F293" s="486"/>
      <c r="G293" s="488"/>
      <c r="H293" s="482"/>
      <c r="I293" s="484"/>
      <c r="J293" s="484"/>
      <c r="K293" s="484"/>
      <c r="L293" s="484"/>
      <c r="M293" s="484"/>
      <c r="N293" s="498"/>
      <c r="O293" s="101"/>
      <c r="P293" s="461"/>
      <c r="Q293" s="486"/>
      <c r="R293" s="353"/>
      <c r="S293" s="353"/>
      <c r="T293" s="74" t="s">
        <v>478</v>
      </c>
      <c r="U293" s="71">
        <v>0.3</v>
      </c>
      <c r="V293" s="72">
        <v>44044</v>
      </c>
      <c r="W293" s="72">
        <v>44134</v>
      </c>
      <c r="X293" s="527"/>
      <c r="Y293" s="527"/>
      <c r="Z293" s="527"/>
      <c r="AA293" s="527"/>
      <c r="AB293" s="129"/>
      <c r="AC293" s="165">
        <v>0</v>
      </c>
      <c r="AD293" s="130" t="s">
        <v>743</v>
      </c>
      <c r="AE293" s="162">
        <v>0</v>
      </c>
      <c r="AF293" s="33" t="s">
        <v>743</v>
      </c>
      <c r="AG293" s="162">
        <v>0.9</v>
      </c>
      <c r="AH293" s="33" t="s">
        <v>1680</v>
      </c>
      <c r="AI293" s="166">
        <v>1</v>
      </c>
      <c r="AJ293" s="131" t="s">
        <v>2260</v>
      </c>
      <c r="AK293" s="381"/>
      <c r="AL293" s="626"/>
      <c r="AM293" s="626"/>
      <c r="AN293" s="345"/>
      <c r="AO293" s="345"/>
      <c r="AP293" s="653"/>
      <c r="AQ293" s="211"/>
    </row>
    <row r="294" spans="2:43" ht="195.95" customHeight="1" x14ac:dyDescent="0.3">
      <c r="B294" s="658"/>
      <c r="C294" s="461"/>
      <c r="D294" s="486"/>
      <c r="E294" s="486"/>
      <c r="F294" s="486"/>
      <c r="G294" s="488"/>
      <c r="H294" s="482"/>
      <c r="I294" s="484"/>
      <c r="J294" s="484"/>
      <c r="K294" s="484"/>
      <c r="L294" s="484"/>
      <c r="M294" s="484"/>
      <c r="N294" s="498"/>
      <c r="O294" s="101"/>
      <c r="P294" s="461"/>
      <c r="Q294" s="486"/>
      <c r="R294" s="353"/>
      <c r="S294" s="353"/>
      <c r="T294" s="74" t="s">
        <v>479</v>
      </c>
      <c r="U294" s="71">
        <v>0.4</v>
      </c>
      <c r="V294" s="72">
        <v>44075</v>
      </c>
      <c r="W294" s="72">
        <v>44195</v>
      </c>
      <c r="X294" s="527"/>
      <c r="Y294" s="527"/>
      <c r="Z294" s="527"/>
      <c r="AA294" s="527"/>
      <c r="AB294" s="129"/>
      <c r="AC294" s="165">
        <v>0</v>
      </c>
      <c r="AD294" s="130" t="s">
        <v>743</v>
      </c>
      <c r="AE294" s="162">
        <v>0</v>
      </c>
      <c r="AF294" s="33" t="s">
        <v>743</v>
      </c>
      <c r="AG294" s="162">
        <v>0.2</v>
      </c>
      <c r="AH294" s="34" t="s">
        <v>1681</v>
      </c>
      <c r="AI294" s="166">
        <v>1</v>
      </c>
      <c r="AJ294" s="131" t="s">
        <v>2261</v>
      </c>
      <c r="AK294" s="381"/>
      <c r="AL294" s="626"/>
      <c r="AM294" s="626"/>
      <c r="AN294" s="345"/>
      <c r="AO294" s="345"/>
      <c r="AP294" s="586"/>
      <c r="AQ294" s="211"/>
    </row>
    <row r="295" spans="2:43" ht="195.95" customHeight="1" x14ac:dyDescent="0.3">
      <c r="B295" s="658"/>
      <c r="C295" s="409" t="s">
        <v>453</v>
      </c>
      <c r="D295" s="489" t="s">
        <v>718</v>
      </c>
      <c r="E295" s="489" t="s">
        <v>28</v>
      </c>
      <c r="F295" s="489" t="s">
        <v>29</v>
      </c>
      <c r="G295" s="490"/>
      <c r="H295" s="491" t="s">
        <v>480</v>
      </c>
      <c r="I295" s="494" t="s">
        <v>31</v>
      </c>
      <c r="J295" s="494" t="s">
        <v>31</v>
      </c>
      <c r="K295" s="494" t="s">
        <v>31</v>
      </c>
      <c r="L295" s="494" t="s">
        <v>31</v>
      </c>
      <c r="M295" s="494"/>
      <c r="N295" s="497"/>
      <c r="O295" s="101"/>
      <c r="P295" s="409" t="s">
        <v>481</v>
      </c>
      <c r="Q295" s="489" t="s">
        <v>45</v>
      </c>
      <c r="R295" s="385">
        <v>43907</v>
      </c>
      <c r="S295" s="385">
        <f>MAX(W295:W297)</f>
        <v>44186</v>
      </c>
      <c r="T295" s="75" t="s">
        <v>482</v>
      </c>
      <c r="U295" s="69">
        <v>0.1</v>
      </c>
      <c r="V295" s="70">
        <v>43907</v>
      </c>
      <c r="W295" s="70">
        <v>43938</v>
      </c>
      <c r="X295" s="528">
        <v>0.05</v>
      </c>
      <c r="Y295" s="528">
        <v>0.5</v>
      </c>
      <c r="Z295" s="528">
        <v>0.7</v>
      </c>
      <c r="AA295" s="528">
        <v>1</v>
      </c>
      <c r="AB295" s="129"/>
      <c r="AC295" s="165">
        <v>0.5</v>
      </c>
      <c r="AD295" s="64" t="s">
        <v>794</v>
      </c>
      <c r="AE295" s="162">
        <v>1</v>
      </c>
      <c r="AF295" s="63" t="s">
        <v>1212</v>
      </c>
      <c r="AG295" s="162">
        <v>1</v>
      </c>
      <c r="AH295" s="65" t="s">
        <v>1578</v>
      </c>
      <c r="AI295" s="166">
        <v>1</v>
      </c>
      <c r="AJ295" s="65" t="s">
        <v>1577</v>
      </c>
      <c r="AK295" s="381">
        <f>(U295*AI295)+(U296*AI296)+(U297*AI297)</f>
        <v>1</v>
      </c>
      <c r="AL295" s="408" t="s">
        <v>811</v>
      </c>
      <c r="AM295" s="408" t="s">
        <v>1213</v>
      </c>
      <c r="AN295" s="346" t="s">
        <v>1700</v>
      </c>
      <c r="AO295" s="346" t="s">
        <v>2276</v>
      </c>
      <c r="AP295" s="654" t="str">
        <f>IF(AK295&lt;1%,"Sin iniciar",IF(AK295=100%,"Terminado","En gestión"))</f>
        <v>Terminado</v>
      </c>
      <c r="AQ295" s="211"/>
    </row>
    <row r="296" spans="2:43" ht="195.95" customHeight="1" x14ac:dyDescent="0.3">
      <c r="B296" s="658"/>
      <c r="C296" s="409"/>
      <c r="D296" s="489"/>
      <c r="E296" s="489"/>
      <c r="F296" s="489"/>
      <c r="G296" s="490"/>
      <c r="H296" s="491"/>
      <c r="I296" s="494"/>
      <c r="J296" s="494"/>
      <c r="K296" s="494"/>
      <c r="L296" s="494"/>
      <c r="M296" s="494"/>
      <c r="N296" s="497"/>
      <c r="O296" s="101"/>
      <c r="P296" s="409"/>
      <c r="Q296" s="489"/>
      <c r="R296" s="385"/>
      <c r="S296" s="385"/>
      <c r="T296" s="75" t="s">
        <v>483</v>
      </c>
      <c r="U296" s="69">
        <v>0.25</v>
      </c>
      <c r="V296" s="70">
        <v>43941</v>
      </c>
      <c r="W296" s="70">
        <v>44043</v>
      </c>
      <c r="X296" s="528"/>
      <c r="Y296" s="528"/>
      <c r="Z296" s="528"/>
      <c r="AA296" s="528"/>
      <c r="AB296" s="129"/>
      <c r="AC296" s="165">
        <v>0</v>
      </c>
      <c r="AD296" s="99" t="s">
        <v>743</v>
      </c>
      <c r="AE296" s="162">
        <v>0.7</v>
      </c>
      <c r="AF296" s="63" t="s">
        <v>1214</v>
      </c>
      <c r="AG296" s="162">
        <v>1</v>
      </c>
      <c r="AH296" s="65" t="s">
        <v>1682</v>
      </c>
      <c r="AI296" s="166">
        <v>1</v>
      </c>
      <c r="AJ296" s="65" t="s">
        <v>1577</v>
      </c>
      <c r="AK296" s="381"/>
      <c r="AL296" s="408" t="s">
        <v>806</v>
      </c>
      <c r="AM296" s="408" t="s">
        <v>806</v>
      </c>
      <c r="AN296" s="346"/>
      <c r="AO296" s="346"/>
      <c r="AP296" s="653"/>
      <c r="AQ296" s="211"/>
    </row>
    <row r="297" spans="2:43" ht="195.95" customHeight="1" x14ac:dyDescent="0.3">
      <c r="B297" s="658"/>
      <c r="C297" s="409"/>
      <c r="D297" s="489"/>
      <c r="E297" s="489"/>
      <c r="F297" s="489"/>
      <c r="G297" s="490"/>
      <c r="H297" s="491"/>
      <c r="I297" s="494"/>
      <c r="J297" s="494"/>
      <c r="K297" s="494"/>
      <c r="L297" s="494"/>
      <c r="M297" s="494"/>
      <c r="N297" s="497"/>
      <c r="O297" s="101"/>
      <c r="P297" s="409"/>
      <c r="Q297" s="489"/>
      <c r="R297" s="385"/>
      <c r="S297" s="385"/>
      <c r="T297" s="75" t="s">
        <v>484</v>
      </c>
      <c r="U297" s="69">
        <v>0.65</v>
      </c>
      <c r="V297" s="70">
        <v>44046</v>
      </c>
      <c r="W297" s="70">
        <v>44186</v>
      </c>
      <c r="X297" s="528"/>
      <c r="Y297" s="528"/>
      <c r="Z297" s="528"/>
      <c r="AA297" s="528"/>
      <c r="AB297" s="129"/>
      <c r="AC297" s="165">
        <v>0</v>
      </c>
      <c r="AD297" s="99" t="s">
        <v>743</v>
      </c>
      <c r="AE297" s="162">
        <v>0</v>
      </c>
      <c r="AF297" s="63" t="s">
        <v>743</v>
      </c>
      <c r="AG297" s="162">
        <v>0.55000000000000004</v>
      </c>
      <c r="AH297" s="65" t="s">
        <v>1683</v>
      </c>
      <c r="AI297" s="166">
        <v>1</v>
      </c>
      <c r="AJ297" s="65" t="s">
        <v>2262</v>
      </c>
      <c r="AK297" s="381"/>
      <c r="AL297" s="408" t="s">
        <v>806</v>
      </c>
      <c r="AM297" s="408" t="s">
        <v>806</v>
      </c>
      <c r="AN297" s="346"/>
      <c r="AO297" s="346"/>
      <c r="AP297" s="586"/>
      <c r="AQ297" s="211"/>
    </row>
    <row r="298" spans="2:43" ht="195.95" customHeight="1" x14ac:dyDescent="0.3">
      <c r="B298" s="658"/>
      <c r="C298" s="461" t="s">
        <v>453</v>
      </c>
      <c r="D298" s="486" t="s">
        <v>718</v>
      </c>
      <c r="E298" s="486" t="s">
        <v>28</v>
      </c>
      <c r="F298" s="486" t="s">
        <v>29</v>
      </c>
      <c r="G298" s="488"/>
      <c r="H298" s="482" t="s">
        <v>480</v>
      </c>
      <c r="I298" s="484" t="s">
        <v>31</v>
      </c>
      <c r="J298" s="484" t="s">
        <v>31</v>
      </c>
      <c r="K298" s="484" t="s">
        <v>31</v>
      </c>
      <c r="L298" s="484" t="s">
        <v>31</v>
      </c>
      <c r="M298" s="484"/>
      <c r="N298" s="498"/>
      <c r="O298" s="101"/>
      <c r="P298" s="461" t="s">
        <v>485</v>
      </c>
      <c r="Q298" s="486" t="s">
        <v>45</v>
      </c>
      <c r="R298" s="353">
        <v>43878</v>
      </c>
      <c r="S298" s="353">
        <f>MAX(W298:W300)</f>
        <v>44186</v>
      </c>
      <c r="T298" s="73" t="s">
        <v>482</v>
      </c>
      <c r="U298" s="71">
        <v>0.1</v>
      </c>
      <c r="V298" s="72">
        <v>43878</v>
      </c>
      <c r="W298" s="72">
        <v>43903</v>
      </c>
      <c r="X298" s="527">
        <v>0.2</v>
      </c>
      <c r="Y298" s="527">
        <v>0.45</v>
      </c>
      <c r="Z298" s="527">
        <v>0.7</v>
      </c>
      <c r="AA298" s="527">
        <v>1</v>
      </c>
      <c r="AB298" s="129"/>
      <c r="AC298" s="165">
        <v>1</v>
      </c>
      <c r="AD298" s="32" t="s">
        <v>795</v>
      </c>
      <c r="AE298" s="162">
        <v>1</v>
      </c>
      <c r="AF298" s="33" t="s">
        <v>1235</v>
      </c>
      <c r="AG298" s="162">
        <v>1</v>
      </c>
      <c r="AH298" s="34" t="s">
        <v>1578</v>
      </c>
      <c r="AI298" s="166">
        <v>1</v>
      </c>
      <c r="AJ298" s="34" t="s">
        <v>1577</v>
      </c>
      <c r="AK298" s="381">
        <f>(U298*AI298)+(U299*AI299)+(U300*AI300)</f>
        <v>1</v>
      </c>
      <c r="AL298" s="626" t="s">
        <v>812</v>
      </c>
      <c r="AM298" s="626" t="s">
        <v>1215</v>
      </c>
      <c r="AN298" s="345" t="s">
        <v>1701</v>
      </c>
      <c r="AO298" s="345" t="s">
        <v>2277</v>
      </c>
      <c r="AP298" s="654" t="str">
        <f>IF(AK298&lt;1%,"Sin iniciar",IF(AK298=100%,"Terminado","En gestión"))</f>
        <v>Terminado</v>
      </c>
      <c r="AQ298" s="211"/>
    </row>
    <row r="299" spans="2:43" ht="195.95" customHeight="1" x14ac:dyDescent="0.3">
      <c r="B299" s="658"/>
      <c r="C299" s="461"/>
      <c r="D299" s="486"/>
      <c r="E299" s="486"/>
      <c r="F299" s="486"/>
      <c r="G299" s="488"/>
      <c r="H299" s="482"/>
      <c r="I299" s="484"/>
      <c r="J299" s="484"/>
      <c r="K299" s="484"/>
      <c r="L299" s="484"/>
      <c r="M299" s="484"/>
      <c r="N299" s="498"/>
      <c r="O299" s="101"/>
      <c r="P299" s="461"/>
      <c r="Q299" s="486"/>
      <c r="R299" s="353"/>
      <c r="S299" s="353"/>
      <c r="T299" s="73" t="s">
        <v>483</v>
      </c>
      <c r="U299" s="71">
        <v>0.25</v>
      </c>
      <c r="V299" s="72">
        <v>43906</v>
      </c>
      <c r="W299" s="72">
        <v>44043</v>
      </c>
      <c r="X299" s="527"/>
      <c r="Y299" s="527"/>
      <c r="Z299" s="527"/>
      <c r="AA299" s="527"/>
      <c r="AB299" s="129"/>
      <c r="AC299" s="165">
        <v>0.4</v>
      </c>
      <c r="AD299" s="32" t="s">
        <v>796</v>
      </c>
      <c r="AE299" s="162">
        <v>0.8</v>
      </c>
      <c r="AF299" s="33" t="s">
        <v>1216</v>
      </c>
      <c r="AG299" s="162">
        <v>1</v>
      </c>
      <c r="AH299" s="34" t="s">
        <v>1684</v>
      </c>
      <c r="AI299" s="166">
        <v>1</v>
      </c>
      <c r="AJ299" s="34" t="s">
        <v>1577</v>
      </c>
      <c r="AK299" s="381"/>
      <c r="AL299" s="626"/>
      <c r="AM299" s="626"/>
      <c r="AN299" s="345"/>
      <c r="AO299" s="345"/>
      <c r="AP299" s="653"/>
      <c r="AQ299" s="211"/>
    </row>
    <row r="300" spans="2:43" ht="195.95" customHeight="1" x14ac:dyDescent="0.3">
      <c r="B300" s="658"/>
      <c r="C300" s="461"/>
      <c r="D300" s="486"/>
      <c r="E300" s="486"/>
      <c r="F300" s="486"/>
      <c r="G300" s="488"/>
      <c r="H300" s="482"/>
      <c r="I300" s="484"/>
      <c r="J300" s="484"/>
      <c r="K300" s="484"/>
      <c r="L300" s="484"/>
      <c r="M300" s="484"/>
      <c r="N300" s="498"/>
      <c r="O300" s="101"/>
      <c r="P300" s="461"/>
      <c r="Q300" s="486"/>
      <c r="R300" s="353"/>
      <c r="S300" s="353"/>
      <c r="T300" s="73" t="s">
        <v>486</v>
      </c>
      <c r="U300" s="71">
        <v>0.65</v>
      </c>
      <c r="V300" s="72">
        <v>44046</v>
      </c>
      <c r="W300" s="72">
        <v>44186</v>
      </c>
      <c r="X300" s="527"/>
      <c r="Y300" s="527"/>
      <c r="Z300" s="527"/>
      <c r="AA300" s="527"/>
      <c r="AB300" s="129"/>
      <c r="AC300" s="165">
        <v>0</v>
      </c>
      <c r="AD300" s="32" t="s">
        <v>743</v>
      </c>
      <c r="AE300" s="162">
        <v>0.4</v>
      </c>
      <c r="AF300" s="33" t="s">
        <v>1217</v>
      </c>
      <c r="AG300" s="162">
        <v>0.55000000000000004</v>
      </c>
      <c r="AH300" s="33" t="s">
        <v>1685</v>
      </c>
      <c r="AI300" s="166">
        <v>1</v>
      </c>
      <c r="AJ300" s="34" t="s">
        <v>2263</v>
      </c>
      <c r="AK300" s="381"/>
      <c r="AL300" s="626"/>
      <c r="AM300" s="626"/>
      <c r="AN300" s="345"/>
      <c r="AO300" s="345"/>
      <c r="AP300" s="586"/>
      <c r="AQ300" s="211"/>
    </row>
    <row r="301" spans="2:43" ht="195.95" customHeight="1" x14ac:dyDescent="0.3">
      <c r="B301" s="658"/>
      <c r="C301" s="409" t="s">
        <v>453</v>
      </c>
      <c r="D301" s="489" t="s">
        <v>718</v>
      </c>
      <c r="E301" s="489" t="s">
        <v>28</v>
      </c>
      <c r="F301" s="489" t="s">
        <v>29</v>
      </c>
      <c r="G301" s="490"/>
      <c r="H301" s="491" t="s">
        <v>480</v>
      </c>
      <c r="I301" s="494" t="s">
        <v>31</v>
      </c>
      <c r="J301" s="494" t="s">
        <v>31</v>
      </c>
      <c r="K301" s="494" t="s">
        <v>31</v>
      </c>
      <c r="L301" s="494" t="s">
        <v>31</v>
      </c>
      <c r="M301" s="494"/>
      <c r="N301" s="497"/>
      <c r="O301" s="101"/>
      <c r="P301" s="409" t="s">
        <v>487</v>
      </c>
      <c r="Q301" s="489" t="s">
        <v>45</v>
      </c>
      <c r="R301" s="385">
        <v>43878</v>
      </c>
      <c r="S301" s="385">
        <f>MAX(W301:W303)</f>
        <v>44186</v>
      </c>
      <c r="T301" s="75" t="s">
        <v>482</v>
      </c>
      <c r="U301" s="69">
        <v>0.1</v>
      </c>
      <c r="V301" s="70">
        <v>43878</v>
      </c>
      <c r="W301" s="70">
        <v>43903</v>
      </c>
      <c r="X301" s="528">
        <v>0.2</v>
      </c>
      <c r="Y301" s="528">
        <v>0.45</v>
      </c>
      <c r="Z301" s="528">
        <v>0.7</v>
      </c>
      <c r="AA301" s="528">
        <v>1</v>
      </c>
      <c r="AB301" s="129"/>
      <c r="AC301" s="165">
        <v>1</v>
      </c>
      <c r="AD301" s="64" t="s">
        <v>795</v>
      </c>
      <c r="AE301" s="162">
        <v>1</v>
      </c>
      <c r="AF301" s="63" t="s">
        <v>2385</v>
      </c>
      <c r="AG301" s="162">
        <v>1</v>
      </c>
      <c r="AH301" s="65" t="s">
        <v>1578</v>
      </c>
      <c r="AI301" s="166">
        <v>1</v>
      </c>
      <c r="AJ301" s="65" t="s">
        <v>1577</v>
      </c>
      <c r="AK301" s="381">
        <f>(U301*AI301)+(U302*AI302)+(U303*AI303)</f>
        <v>1</v>
      </c>
      <c r="AL301" s="408" t="s">
        <v>813</v>
      </c>
      <c r="AM301" s="408" t="s">
        <v>1218</v>
      </c>
      <c r="AN301" s="346" t="s">
        <v>1702</v>
      </c>
      <c r="AO301" s="346" t="s">
        <v>2278</v>
      </c>
      <c r="AP301" s="654" t="str">
        <f>IF(AK301&lt;1%,"Sin iniciar",IF(AK301=100%,"Terminado","En gestión"))</f>
        <v>Terminado</v>
      </c>
      <c r="AQ301" s="211"/>
    </row>
    <row r="302" spans="2:43" ht="195.95" customHeight="1" x14ac:dyDescent="0.3">
      <c r="B302" s="658"/>
      <c r="C302" s="409"/>
      <c r="D302" s="489"/>
      <c r="E302" s="489"/>
      <c r="F302" s="489"/>
      <c r="G302" s="490"/>
      <c r="H302" s="491"/>
      <c r="I302" s="494"/>
      <c r="J302" s="494"/>
      <c r="K302" s="494"/>
      <c r="L302" s="494"/>
      <c r="M302" s="494"/>
      <c r="N302" s="497"/>
      <c r="O302" s="101"/>
      <c r="P302" s="409"/>
      <c r="Q302" s="489"/>
      <c r="R302" s="385"/>
      <c r="S302" s="385"/>
      <c r="T302" s="75" t="s">
        <v>483</v>
      </c>
      <c r="U302" s="69">
        <v>0.25</v>
      </c>
      <c r="V302" s="70">
        <v>43906</v>
      </c>
      <c r="W302" s="70">
        <v>44043</v>
      </c>
      <c r="X302" s="528"/>
      <c r="Y302" s="528"/>
      <c r="Z302" s="528"/>
      <c r="AA302" s="528"/>
      <c r="AB302" s="129"/>
      <c r="AC302" s="165">
        <v>0.4</v>
      </c>
      <c r="AD302" s="64" t="s">
        <v>796</v>
      </c>
      <c r="AE302" s="162">
        <v>0.8</v>
      </c>
      <c r="AF302" s="63" t="s">
        <v>1219</v>
      </c>
      <c r="AG302" s="162">
        <v>1</v>
      </c>
      <c r="AH302" s="65" t="s">
        <v>1686</v>
      </c>
      <c r="AI302" s="166">
        <v>1</v>
      </c>
      <c r="AJ302" s="65" t="s">
        <v>1577</v>
      </c>
      <c r="AK302" s="381"/>
      <c r="AL302" s="408"/>
      <c r="AM302" s="408"/>
      <c r="AN302" s="346"/>
      <c r="AO302" s="346"/>
      <c r="AP302" s="653"/>
      <c r="AQ302" s="211"/>
    </row>
    <row r="303" spans="2:43" ht="195.95" customHeight="1" x14ac:dyDescent="0.3">
      <c r="B303" s="658"/>
      <c r="C303" s="409"/>
      <c r="D303" s="489"/>
      <c r="E303" s="489"/>
      <c r="F303" s="489"/>
      <c r="G303" s="490"/>
      <c r="H303" s="491"/>
      <c r="I303" s="494"/>
      <c r="J303" s="494"/>
      <c r="K303" s="494"/>
      <c r="L303" s="494"/>
      <c r="M303" s="494"/>
      <c r="N303" s="497"/>
      <c r="O303" s="101"/>
      <c r="P303" s="409"/>
      <c r="Q303" s="489"/>
      <c r="R303" s="385"/>
      <c r="S303" s="385"/>
      <c r="T303" s="75" t="s">
        <v>486</v>
      </c>
      <c r="U303" s="69">
        <v>0.65</v>
      </c>
      <c r="V303" s="70">
        <v>44046</v>
      </c>
      <c r="W303" s="70">
        <v>44186</v>
      </c>
      <c r="X303" s="528"/>
      <c r="Y303" s="528"/>
      <c r="Z303" s="528"/>
      <c r="AA303" s="528"/>
      <c r="AB303" s="129"/>
      <c r="AC303" s="165">
        <v>0</v>
      </c>
      <c r="AD303" s="64" t="s">
        <v>743</v>
      </c>
      <c r="AE303" s="162">
        <v>0.4</v>
      </c>
      <c r="AF303" s="63" t="s">
        <v>1220</v>
      </c>
      <c r="AG303" s="162">
        <v>0.55000000000000004</v>
      </c>
      <c r="AH303" s="63" t="s">
        <v>1687</v>
      </c>
      <c r="AI303" s="166">
        <v>1</v>
      </c>
      <c r="AJ303" s="65" t="s">
        <v>2264</v>
      </c>
      <c r="AK303" s="381"/>
      <c r="AL303" s="408"/>
      <c r="AM303" s="408"/>
      <c r="AN303" s="346"/>
      <c r="AO303" s="346"/>
      <c r="AP303" s="586"/>
      <c r="AQ303" s="211"/>
    </row>
    <row r="304" spans="2:43" ht="195.95" customHeight="1" x14ac:dyDescent="0.3">
      <c r="B304" s="658"/>
      <c r="C304" s="461" t="s">
        <v>453</v>
      </c>
      <c r="D304" s="486" t="s">
        <v>718</v>
      </c>
      <c r="E304" s="486" t="s">
        <v>28</v>
      </c>
      <c r="F304" s="486" t="s">
        <v>29</v>
      </c>
      <c r="G304" s="488"/>
      <c r="H304" s="482" t="s">
        <v>480</v>
      </c>
      <c r="I304" s="484" t="s">
        <v>31</v>
      </c>
      <c r="J304" s="484" t="s">
        <v>31</v>
      </c>
      <c r="K304" s="484" t="s">
        <v>31</v>
      </c>
      <c r="L304" s="484" t="s">
        <v>31</v>
      </c>
      <c r="M304" s="484"/>
      <c r="N304" s="498"/>
      <c r="O304" s="101"/>
      <c r="P304" s="461" t="s">
        <v>488</v>
      </c>
      <c r="Q304" s="486" t="s">
        <v>45</v>
      </c>
      <c r="R304" s="353">
        <v>43878</v>
      </c>
      <c r="S304" s="353">
        <f>MAX(W304:W305)</f>
        <v>44186</v>
      </c>
      <c r="T304" s="73" t="s">
        <v>489</v>
      </c>
      <c r="U304" s="71">
        <v>0.5</v>
      </c>
      <c r="V304" s="72">
        <v>43878</v>
      </c>
      <c r="W304" s="72">
        <v>44186</v>
      </c>
      <c r="X304" s="527">
        <v>0.25</v>
      </c>
      <c r="Y304" s="527">
        <v>0.5</v>
      </c>
      <c r="Z304" s="527">
        <v>0.75</v>
      </c>
      <c r="AA304" s="527">
        <v>1</v>
      </c>
      <c r="AB304" s="129"/>
      <c r="AC304" s="165">
        <v>0.25</v>
      </c>
      <c r="AD304" s="32" t="s">
        <v>797</v>
      </c>
      <c r="AE304" s="162">
        <v>0.6</v>
      </c>
      <c r="AF304" s="33" t="s">
        <v>1221</v>
      </c>
      <c r="AG304" s="162">
        <v>0.9</v>
      </c>
      <c r="AH304" s="33" t="s">
        <v>1688</v>
      </c>
      <c r="AI304" s="166">
        <v>1</v>
      </c>
      <c r="AJ304" s="33" t="s">
        <v>2265</v>
      </c>
      <c r="AK304" s="381">
        <f>(U304*AI304)+(U305*AI305)</f>
        <v>1</v>
      </c>
      <c r="AL304" s="626" t="s">
        <v>814</v>
      </c>
      <c r="AM304" s="626" t="s">
        <v>1580</v>
      </c>
      <c r="AN304" s="626" t="s">
        <v>1703</v>
      </c>
      <c r="AO304" s="345" t="s">
        <v>2279</v>
      </c>
      <c r="AP304" s="654" t="str">
        <f>IF(AK304&lt;1%,"Sin iniciar",IF(AK304=100%,"Terminado","En gestión"))</f>
        <v>Terminado</v>
      </c>
      <c r="AQ304" s="211"/>
    </row>
    <row r="305" spans="2:43" ht="195.95" customHeight="1" x14ac:dyDescent="0.3">
      <c r="B305" s="658"/>
      <c r="C305" s="461"/>
      <c r="D305" s="486"/>
      <c r="E305" s="486"/>
      <c r="F305" s="486"/>
      <c r="G305" s="488"/>
      <c r="H305" s="482"/>
      <c r="I305" s="484"/>
      <c r="J305" s="484"/>
      <c r="K305" s="484"/>
      <c r="L305" s="484"/>
      <c r="M305" s="484"/>
      <c r="N305" s="498"/>
      <c r="O305" s="101"/>
      <c r="P305" s="461"/>
      <c r="Q305" s="486"/>
      <c r="R305" s="353"/>
      <c r="S305" s="353"/>
      <c r="T305" s="73" t="s">
        <v>490</v>
      </c>
      <c r="U305" s="71">
        <v>0.5</v>
      </c>
      <c r="V305" s="72">
        <v>43878</v>
      </c>
      <c r="W305" s="72">
        <v>44186</v>
      </c>
      <c r="X305" s="527"/>
      <c r="Y305" s="527"/>
      <c r="Z305" s="527"/>
      <c r="AA305" s="527"/>
      <c r="AB305" s="129"/>
      <c r="AC305" s="165">
        <v>0.1</v>
      </c>
      <c r="AD305" s="32" t="s">
        <v>798</v>
      </c>
      <c r="AE305" s="162">
        <v>0.4</v>
      </c>
      <c r="AF305" s="33" t="s">
        <v>1222</v>
      </c>
      <c r="AG305" s="162">
        <v>0.6</v>
      </c>
      <c r="AH305" s="33" t="s">
        <v>1689</v>
      </c>
      <c r="AI305" s="166">
        <v>1</v>
      </c>
      <c r="AJ305" s="33" t="s">
        <v>2266</v>
      </c>
      <c r="AK305" s="381"/>
      <c r="AL305" s="626" t="s">
        <v>806</v>
      </c>
      <c r="AM305" s="626" t="s">
        <v>806</v>
      </c>
      <c r="AN305" s="626" t="s">
        <v>806</v>
      </c>
      <c r="AO305" s="345"/>
      <c r="AP305" s="586"/>
      <c r="AQ305" s="211"/>
    </row>
    <row r="306" spans="2:43" ht="195.95" customHeight="1" x14ac:dyDescent="0.3">
      <c r="B306" s="658"/>
      <c r="C306" s="409" t="s">
        <v>453</v>
      </c>
      <c r="D306" s="489" t="s">
        <v>39</v>
      </c>
      <c r="E306" s="489" t="s">
        <v>40</v>
      </c>
      <c r="F306" s="489" t="s">
        <v>29</v>
      </c>
      <c r="G306" s="490"/>
      <c r="H306" s="491" t="s">
        <v>491</v>
      </c>
      <c r="I306" s="494" t="s">
        <v>31</v>
      </c>
      <c r="J306" s="494" t="s">
        <v>31</v>
      </c>
      <c r="K306" s="494" t="s">
        <v>31</v>
      </c>
      <c r="L306" s="494" t="s">
        <v>31</v>
      </c>
      <c r="M306" s="494"/>
      <c r="N306" s="497"/>
      <c r="O306" s="101"/>
      <c r="P306" s="395" t="s">
        <v>492</v>
      </c>
      <c r="Q306" s="489" t="s">
        <v>45</v>
      </c>
      <c r="R306" s="385">
        <v>43832</v>
      </c>
      <c r="S306" s="385">
        <f>MAX(W306:W308)</f>
        <v>44012</v>
      </c>
      <c r="T306" s="75" t="s">
        <v>493</v>
      </c>
      <c r="U306" s="69">
        <v>0.35</v>
      </c>
      <c r="V306" s="70">
        <v>43832</v>
      </c>
      <c r="W306" s="70">
        <v>43905</v>
      </c>
      <c r="X306" s="528">
        <v>0.61</v>
      </c>
      <c r="Y306" s="528">
        <v>1</v>
      </c>
      <c r="Z306" s="528"/>
      <c r="AA306" s="528"/>
      <c r="AB306" s="129"/>
      <c r="AC306" s="165">
        <v>1</v>
      </c>
      <c r="AD306" s="99" t="s">
        <v>799</v>
      </c>
      <c r="AE306" s="162">
        <v>1</v>
      </c>
      <c r="AF306" s="63" t="s">
        <v>1223</v>
      </c>
      <c r="AG306" s="162">
        <v>1</v>
      </c>
      <c r="AH306" s="65" t="s">
        <v>1551</v>
      </c>
      <c r="AI306" s="166">
        <v>1</v>
      </c>
      <c r="AJ306" s="65" t="s">
        <v>1577</v>
      </c>
      <c r="AK306" s="381">
        <f>(U306*AI306)+(U307*AI307)+(U308*AI308)</f>
        <v>1</v>
      </c>
      <c r="AL306" s="346" t="s">
        <v>815</v>
      </c>
      <c r="AM306" s="346" t="s">
        <v>1224</v>
      </c>
      <c r="AN306" s="346" t="s">
        <v>1551</v>
      </c>
      <c r="AO306" s="346" t="s">
        <v>2280</v>
      </c>
      <c r="AP306" s="654" t="str">
        <f>IF(AK306&lt;1%,"Sin iniciar",IF(AK306=100%,"Terminado","En gestión"))</f>
        <v>Terminado</v>
      </c>
      <c r="AQ306" s="211"/>
    </row>
    <row r="307" spans="2:43" ht="195.95" customHeight="1" x14ac:dyDescent="0.3">
      <c r="B307" s="658"/>
      <c r="C307" s="409"/>
      <c r="D307" s="489"/>
      <c r="E307" s="489"/>
      <c r="F307" s="489"/>
      <c r="G307" s="490"/>
      <c r="H307" s="491"/>
      <c r="I307" s="494"/>
      <c r="J307" s="494"/>
      <c r="K307" s="494"/>
      <c r="L307" s="494"/>
      <c r="M307" s="494"/>
      <c r="N307" s="497"/>
      <c r="O307" s="101"/>
      <c r="P307" s="395"/>
      <c r="Q307" s="489"/>
      <c r="R307" s="385"/>
      <c r="S307" s="385"/>
      <c r="T307" s="75" t="s">
        <v>494</v>
      </c>
      <c r="U307" s="69">
        <v>0.35</v>
      </c>
      <c r="V307" s="70">
        <v>43832</v>
      </c>
      <c r="W307" s="70">
        <v>43936</v>
      </c>
      <c r="X307" s="528"/>
      <c r="Y307" s="528"/>
      <c r="Z307" s="528"/>
      <c r="AA307" s="528"/>
      <c r="AB307" s="129"/>
      <c r="AC307" s="165">
        <v>0.7</v>
      </c>
      <c r="AD307" s="64" t="s">
        <v>800</v>
      </c>
      <c r="AE307" s="162">
        <v>1</v>
      </c>
      <c r="AF307" s="63" t="s">
        <v>1225</v>
      </c>
      <c r="AG307" s="162">
        <v>1</v>
      </c>
      <c r="AH307" s="65" t="s">
        <v>1578</v>
      </c>
      <c r="AI307" s="166">
        <v>1</v>
      </c>
      <c r="AJ307" s="65" t="s">
        <v>1577</v>
      </c>
      <c r="AK307" s="381"/>
      <c r="AL307" s="346"/>
      <c r="AM307" s="346"/>
      <c r="AN307" s="346"/>
      <c r="AO307" s="346"/>
      <c r="AP307" s="653"/>
      <c r="AQ307" s="211"/>
    </row>
    <row r="308" spans="2:43" ht="195.95" customHeight="1" x14ac:dyDescent="0.3">
      <c r="B308" s="658"/>
      <c r="C308" s="409"/>
      <c r="D308" s="489"/>
      <c r="E308" s="489"/>
      <c r="F308" s="489"/>
      <c r="G308" s="490"/>
      <c r="H308" s="491"/>
      <c r="I308" s="494"/>
      <c r="J308" s="494"/>
      <c r="K308" s="494"/>
      <c r="L308" s="494"/>
      <c r="M308" s="494"/>
      <c r="N308" s="497"/>
      <c r="O308" s="101"/>
      <c r="P308" s="395"/>
      <c r="Q308" s="489"/>
      <c r="R308" s="385"/>
      <c r="S308" s="385"/>
      <c r="T308" s="68" t="s">
        <v>495</v>
      </c>
      <c r="U308" s="69">
        <v>0.3</v>
      </c>
      <c r="V308" s="70">
        <v>43937</v>
      </c>
      <c r="W308" s="70">
        <v>44012</v>
      </c>
      <c r="X308" s="528"/>
      <c r="Y308" s="528"/>
      <c r="Z308" s="528"/>
      <c r="AA308" s="528"/>
      <c r="AB308" s="129"/>
      <c r="AC308" s="165">
        <v>0</v>
      </c>
      <c r="AD308" s="99" t="s">
        <v>743</v>
      </c>
      <c r="AE308" s="162">
        <v>1</v>
      </c>
      <c r="AF308" s="63" t="s">
        <v>1226</v>
      </c>
      <c r="AG308" s="162">
        <v>1</v>
      </c>
      <c r="AH308" s="65" t="s">
        <v>1578</v>
      </c>
      <c r="AI308" s="166">
        <v>1</v>
      </c>
      <c r="AJ308" s="65" t="s">
        <v>1577</v>
      </c>
      <c r="AK308" s="381"/>
      <c r="AL308" s="346"/>
      <c r="AM308" s="346"/>
      <c r="AN308" s="346"/>
      <c r="AO308" s="346"/>
      <c r="AP308" s="586"/>
      <c r="AQ308" s="211"/>
    </row>
    <row r="309" spans="2:43" ht="195.95" customHeight="1" x14ac:dyDescent="0.3">
      <c r="B309" s="658"/>
      <c r="C309" s="461" t="s">
        <v>453</v>
      </c>
      <c r="D309" s="486" t="s">
        <v>720</v>
      </c>
      <c r="E309" s="486" t="s">
        <v>195</v>
      </c>
      <c r="F309" s="486" t="s">
        <v>82</v>
      </c>
      <c r="G309" s="488">
        <v>0.33</v>
      </c>
      <c r="H309" s="482" t="s">
        <v>496</v>
      </c>
      <c r="I309" s="484" t="s">
        <v>31</v>
      </c>
      <c r="J309" s="484" t="s">
        <v>31</v>
      </c>
      <c r="K309" s="484" t="s">
        <v>31</v>
      </c>
      <c r="L309" s="484" t="s">
        <v>31</v>
      </c>
      <c r="M309" s="484"/>
      <c r="N309" s="498"/>
      <c r="O309" s="101"/>
      <c r="P309" s="461" t="s">
        <v>497</v>
      </c>
      <c r="Q309" s="486" t="s">
        <v>45</v>
      </c>
      <c r="R309" s="529">
        <v>43832</v>
      </c>
      <c r="S309" s="353">
        <f>MAX(W309:W311)</f>
        <v>44012</v>
      </c>
      <c r="T309" s="73" t="s">
        <v>498</v>
      </c>
      <c r="U309" s="71">
        <v>0.4</v>
      </c>
      <c r="V309" s="72">
        <v>43832</v>
      </c>
      <c r="W309" s="72">
        <v>43936</v>
      </c>
      <c r="X309" s="527">
        <v>0.3</v>
      </c>
      <c r="Y309" s="527">
        <v>1</v>
      </c>
      <c r="Z309" s="527"/>
      <c r="AA309" s="527"/>
      <c r="AB309" s="129"/>
      <c r="AC309" s="165">
        <v>0.75</v>
      </c>
      <c r="AD309" s="32" t="s">
        <v>801</v>
      </c>
      <c r="AE309" s="162">
        <v>1</v>
      </c>
      <c r="AF309" s="33" t="s">
        <v>801</v>
      </c>
      <c r="AG309" s="162">
        <v>1</v>
      </c>
      <c r="AH309" s="34" t="s">
        <v>1578</v>
      </c>
      <c r="AI309" s="166">
        <v>1</v>
      </c>
      <c r="AJ309" s="34" t="s">
        <v>1577</v>
      </c>
      <c r="AK309" s="381">
        <f>(U309*AI309)+(U310*AI310)+(U311*AI311)</f>
        <v>1</v>
      </c>
      <c r="AL309" s="626" t="s">
        <v>816</v>
      </c>
      <c r="AM309" s="626" t="s">
        <v>1227</v>
      </c>
      <c r="AN309" s="345" t="s">
        <v>1551</v>
      </c>
      <c r="AO309" s="345" t="s">
        <v>2281</v>
      </c>
      <c r="AP309" s="654" t="str">
        <f>IF(AK309&lt;1%,"Sin iniciar",IF(AK309=100%,"Terminado","En gestión"))</f>
        <v>Terminado</v>
      </c>
      <c r="AQ309" s="211"/>
    </row>
    <row r="310" spans="2:43" ht="195.95" customHeight="1" x14ac:dyDescent="0.3">
      <c r="B310" s="658"/>
      <c r="C310" s="461"/>
      <c r="D310" s="486"/>
      <c r="E310" s="486"/>
      <c r="F310" s="486"/>
      <c r="G310" s="488"/>
      <c r="H310" s="482"/>
      <c r="I310" s="484"/>
      <c r="J310" s="484"/>
      <c r="K310" s="484"/>
      <c r="L310" s="484"/>
      <c r="M310" s="484"/>
      <c r="N310" s="498"/>
      <c r="O310" s="101"/>
      <c r="P310" s="461"/>
      <c r="Q310" s="486"/>
      <c r="R310" s="529"/>
      <c r="S310" s="353"/>
      <c r="T310" s="73" t="s">
        <v>499</v>
      </c>
      <c r="U310" s="71">
        <v>0.3</v>
      </c>
      <c r="V310" s="72">
        <v>43937</v>
      </c>
      <c r="W310" s="72">
        <v>43967</v>
      </c>
      <c r="X310" s="527"/>
      <c r="Y310" s="527"/>
      <c r="Z310" s="527"/>
      <c r="AA310" s="527"/>
      <c r="AB310" s="129"/>
      <c r="AC310" s="165">
        <v>0</v>
      </c>
      <c r="AD310" s="130" t="s">
        <v>743</v>
      </c>
      <c r="AE310" s="162">
        <v>1</v>
      </c>
      <c r="AF310" s="33" t="s">
        <v>1228</v>
      </c>
      <c r="AG310" s="162">
        <v>1</v>
      </c>
      <c r="AH310" s="34" t="s">
        <v>1578</v>
      </c>
      <c r="AI310" s="166">
        <v>1</v>
      </c>
      <c r="AJ310" s="34" t="s">
        <v>1577</v>
      </c>
      <c r="AK310" s="381"/>
      <c r="AL310" s="626" t="s">
        <v>806</v>
      </c>
      <c r="AM310" s="626" t="s">
        <v>806</v>
      </c>
      <c r="AN310" s="345"/>
      <c r="AO310" s="345"/>
      <c r="AP310" s="653"/>
      <c r="AQ310" s="211"/>
    </row>
    <row r="311" spans="2:43" ht="195.95" customHeight="1" x14ac:dyDescent="0.3">
      <c r="B311" s="658"/>
      <c r="C311" s="461"/>
      <c r="D311" s="486"/>
      <c r="E311" s="486"/>
      <c r="F311" s="486"/>
      <c r="G311" s="488"/>
      <c r="H311" s="482"/>
      <c r="I311" s="484"/>
      <c r="J311" s="484"/>
      <c r="K311" s="484"/>
      <c r="L311" s="484"/>
      <c r="M311" s="484"/>
      <c r="N311" s="498"/>
      <c r="O311" s="101"/>
      <c r="P311" s="461"/>
      <c r="Q311" s="486"/>
      <c r="R311" s="529"/>
      <c r="S311" s="353"/>
      <c r="T311" s="74" t="s">
        <v>500</v>
      </c>
      <c r="U311" s="71">
        <v>0.3</v>
      </c>
      <c r="V311" s="72">
        <v>43968</v>
      </c>
      <c r="W311" s="72">
        <v>44012</v>
      </c>
      <c r="X311" s="527"/>
      <c r="Y311" s="527"/>
      <c r="Z311" s="527"/>
      <c r="AA311" s="527"/>
      <c r="AB311" s="129"/>
      <c r="AC311" s="165">
        <v>0</v>
      </c>
      <c r="AD311" s="130" t="s">
        <v>743</v>
      </c>
      <c r="AE311" s="162">
        <v>1</v>
      </c>
      <c r="AF311" s="33" t="s">
        <v>1229</v>
      </c>
      <c r="AG311" s="162">
        <v>1</v>
      </c>
      <c r="AH311" s="34" t="s">
        <v>1578</v>
      </c>
      <c r="AI311" s="166">
        <v>1</v>
      </c>
      <c r="AJ311" s="34" t="s">
        <v>1577</v>
      </c>
      <c r="AK311" s="381"/>
      <c r="AL311" s="626" t="s">
        <v>806</v>
      </c>
      <c r="AM311" s="626" t="s">
        <v>806</v>
      </c>
      <c r="AN311" s="345"/>
      <c r="AO311" s="345"/>
      <c r="AP311" s="586"/>
      <c r="AQ311" s="211"/>
    </row>
    <row r="312" spans="2:43" ht="195.95" customHeight="1" x14ac:dyDescent="0.3">
      <c r="B312" s="658"/>
      <c r="C312" s="409" t="s">
        <v>453</v>
      </c>
      <c r="D312" s="489" t="s">
        <v>718</v>
      </c>
      <c r="E312" s="489" t="s">
        <v>28</v>
      </c>
      <c r="F312" s="489" t="s">
        <v>29</v>
      </c>
      <c r="G312" s="490"/>
      <c r="H312" s="491" t="s">
        <v>480</v>
      </c>
      <c r="I312" s="494" t="s">
        <v>31</v>
      </c>
      <c r="J312" s="494" t="s">
        <v>31</v>
      </c>
      <c r="K312" s="494" t="s">
        <v>31</v>
      </c>
      <c r="L312" s="494" t="s">
        <v>31</v>
      </c>
      <c r="M312" s="494"/>
      <c r="N312" s="497"/>
      <c r="O312" s="101"/>
      <c r="P312" s="409" t="s">
        <v>501</v>
      </c>
      <c r="Q312" s="489" t="s">
        <v>33</v>
      </c>
      <c r="R312" s="385">
        <v>43862</v>
      </c>
      <c r="S312" s="385">
        <f>MAX(W312:W315)</f>
        <v>44071</v>
      </c>
      <c r="T312" s="75" t="s">
        <v>502</v>
      </c>
      <c r="U312" s="69">
        <v>0.2</v>
      </c>
      <c r="V312" s="70">
        <v>43862</v>
      </c>
      <c r="W312" s="70">
        <v>43920</v>
      </c>
      <c r="X312" s="528">
        <v>0.2</v>
      </c>
      <c r="Y312" s="528">
        <v>0.6</v>
      </c>
      <c r="Z312" s="528">
        <v>1</v>
      </c>
      <c r="AA312" s="528"/>
      <c r="AB312" s="129"/>
      <c r="AC312" s="165">
        <v>1</v>
      </c>
      <c r="AD312" s="64" t="s">
        <v>802</v>
      </c>
      <c r="AE312" s="162">
        <v>1</v>
      </c>
      <c r="AF312" s="63" t="s">
        <v>1230</v>
      </c>
      <c r="AG312" s="162">
        <v>1</v>
      </c>
      <c r="AH312" s="65" t="s">
        <v>1578</v>
      </c>
      <c r="AI312" s="166">
        <v>1</v>
      </c>
      <c r="AJ312" s="65" t="s">
        <v>1577</v>
      </c>
      <c r="AK312" s="381">
        <f>(U312*AI312)+(U313*AI313)+(U314*AI314)+(U315*AI315)</f>
        <v>1</v>
      </c>
      <c r="AL312" s="408" t="s">
        <v>2371</v>
      </c>
      <c r="AM312" s="408" t="s">
        <v>1231</v>
      </c>
      <c r="AN312" s="346" t="s">
        <v>1704</v>
      </c>
      <c r="AO312" s="346" t="s">
        <v>2282</v>
      </c>
      <c r="AP312" s="654" t="str">
        <f>IF(AK312&lt;1%,"Sin iniciar",IF(AK312=100%,"Terminado","En gestión"))</f>
        <v>Terminado</v>
      </c>
      <c r="AQ312" s="211"/>
    </row>
    <row r="313" spans="2:43" ht="195.95" customHeight="1" x14ac:dyDescent="0.3">
      <c r="B313" s="658"/>
      <c r="C313" s="409"/>
      <c r="D313" s="489"/>
      <c r="E313" s="489"/>
      <c r="F313" s="489"/>
      <c r="G313" s="490"/>
      <c r="H313" s="491"/>
      <c r="I313" s="494"/>
      <c r="J313" s="494"/>
      <c r="K313" s="494"/>
      <c r="L313" s="494"/>
      <c r="M313" s="494"/>
      <c r="N313" s="497"/>
      <c r="O313" s="101"/>
      <c r="P313" s="409"/>
      <c r="Q313" s="489"/>
      <c r="R313" s="385"/>
      <c r="S313" s="385"/>
      <c r="T313" s="75" t="s">
        <v>503</v>
      </c>
      <c r="U313" s="69">
        <v>0.3</v>
      </c>
      <c r="V313" s="70">
        <v>43922</v>
      </c>
      <c r="W313" s="70">
        <v>44012</v>
      </c>
      <c r="X313" s="528"/>
      <c r="Y313" s="528"/>
      <c r="Z313" s="528"/>
      <c r="AA313" s="528"/>
      <c r="AB313" s="129"/>
      <c r="AC313" s="165">
        <v>0</v>
      </c>
      <c r="AD313" s="99" t="s">
        <v>743</v>
      </c>
      <c r="AE313" s="162">
        <v>1</v>
      </c>
      <c r="AF313" s="63" t="s">
        <v>1232</v>
      </c>
      <c r="AG313" s="162">
        <v>1</v>
      </c>
      <c r="AH313" s="65" t="s">
        <v>1578</v>
      </c>
      <c r="AI313" s="166">
        <v>1</v>
      </c>
      <c r="AJ313" s="65" t="s">
        <v>1577</v>
      </c>
      <c r="AK313" s="381"/>
      <c r="AL313" s="408" t="s">
        <v>806</v>
      </c>
      <c r="AM313" s="408"/>
      <c r="AN313" s="346"/>
      <c r="AO313" s="346"/>
      <c r="AP313" s="653"/>
      <c r="AQ313" s="211"/>
    </row>
    <row r="314" spans="2:43" ht="195.95" customHeight="1" x14ac:dyDescent="0.3">
      <c r="B314" s="658"/>
      <c r="C314" s="409"/>
      <c r="D314" s="489"/>
      <c r="E314" s="489"/>
      <c r="F314" s="489"/>
      <c r="G314" s="490"/>
      <c r="H314" s="491"/>
      <c r="I314" s="494"/>
      <c r="J314" s="494"/>
      <c r="K314" s="494"/>
      <c r="L314" s="494"/>
      <c r="M314" s="494"/>
      <c r="N314" s="497"/>
      <c r="O314" s="101"/>
      <c r="P314" s="409"/>
      <c r="Q314" s="489"/>
      <c r="R314" s="385"/>
      <c r="S314" s="385"/>
      <c r="T314" s="75" t="s">
        <v>504</v>
      </c>
      <c r="U314" s="69">
        <v>0.3</v>
      </c>
      <c r="V314" s="70">
        <v>43983</v>
      </c>
      <c r="W314" s="70">
        <v>44042</v>
      </c>
      <c r="X314" s="528"/>
      <c r="Y314" s="528"/>
      <c r="Z314" s="528"/>
      <c r="AA314" s="528"/>
      <c r="AB314" s="129"/>
      <c r="AC314" s="165">
        <v>0</v>
      </c>
      <c r="AD314" s="99" t="s">
        <v>743</v>
      </c>
      <c r="AE314" s="162">
        <v>0.9</v>
      </c>
      <c r="AF314" s="63" t="s">
        <v>1233</v>
      </c>
      <c r="AG314" s="162">
        <v>1</v>
      </c>
      <c r="AH314" s="65" t="s">
        <v>1690</v>
      </c>
      <c r="AI314" s="166">
        <v>1</v>
      </c>
      <c r="AJ314" s="65" t="s">
        <v>1577</v>
      </c>
      <c r="AK314" s="381"/>
      <c r="AL314" s="408" t="s">
        <v>806</v>
      </c>
      <c r="AM314" s="408"/>
      <c r="AN314" s="346"/>
      <c r="AO314" s="346"/>
      <c r="AP314" s="653"/>
      <c r="AQ314" s="211"/>
    </row>
    <row r="315" spans="2:43" ht="195.95" customHeight="1" x14ac:dyDescent="0.3">
      <c r="B315" s="658"/>
      <c r="C315" s="409"/>
      <c r="D315" s="489"/>
      <c r="E315" s="489"/>
      <c r="F315" s="489"/>
      <c r="G315" s="490"/>
      <c r="H315" s="491"/>
      <c r="I315" s="494"/>
      <c r="J315" s="494"/>
      <c r="K315" s="494"/>
      <c r="L315" s="494"/>
      <c r="M315" s="494"/>
      <c r="N315" s="497"/>
      <c r="O315" s="101"/>
      <c r="P315" s="409"/>
      <c r="Q315" s="489"/>
      <c r="R315" s="385"/>
      <c r="S315" s="385"/>
      <c r="T315" s="68" t="s">
        <v>505</v>
      </c>
      <c r="U315" s="69">
        <v>0.2</v>
      </c>
      <c r="V315" s="70">
        <v>44044</v>
      </c>
      <c r="W315" s="70">
        <v>44071</v>
      </c>
      <c r="X315" s="528"/>
      <c r="Y315" s="528"/>
      <c r="Z315" s="528"/>
      <c r="AA315" s="528"/>
      <c r="AB315" s="129"/>
      <c r="AC315" s="165">
        <v>0</v>
      </c>
      <c r="AD315" s="99" t="s">
        <v>743</v>
      </c>
      <c r="AE315" s="162">
        <v>0</v>
      </c>
      <c r="AF315" s="63" t="s">
        <v>743</v>
      </c>
      <c r="AG315" s="162">
        <v>1</v>
      </c>
      <c r="AH315" s="65" t="s">
        <v>1691</v>
      </c>
      <c r="AI315" s="166">
        <v>1</v>
      </c>
      <c r="AJ315" s="65" t="s">
        <v>1577</v>
      </c>
      <c r="AK315" s="381"/>
      <c r="AL315" s="408" t="s">
        <v>806</v>
      </c>
      <c r="AM315" s="408"/>
      <c r="AN315" s="346"/>
      <c r="AO315" s="346"/>
      <c r="AP315" s="586"/>
      <c r="AQ315" s="211"/>
    </row>
    <row r="316" spans="2:43" ht="195.95" customHeight="1" x14ac:dyDescent="0.3">
      <c r="B316" s="658"/>
      <c r="C316" s="461" t="s">
        <v>453</v>
      </c>
      <c r="D316" s="486" t="s">
        <v>718</v>
      </c>
      <c r="E316" s="486" t="s">
        <v>28</v>
      </c>
      <c r="F316" s="486" t="s">
        <v>29</v>
      </c>
      <c r="G316" s="488"/>
      <c r="H316" s="482" t="s">
        <v>480</v>
      </c>
      <c r="I316" s="484" t="s">
        <v>31</v>
      </c>
      <c r="J316" s="484" t="s">
        <v>31</v>
      </c>
      <c r="K316" s="484" t="s">
        <v>31</v>
      </c>
      <c r="L316" s="484" t="s">
        <v>31</v>
      </c>
      <c r="M316" s="484"/>
      <c r="N316" s="498"/>
      <c r="O316" s="101"/>
      <c r="P316" s="461" t="s">
        <v>506</v>
      </c>
      <c r="Q316" s="486" t="s">
        <v>33</v>
      </c>
      <c r="R316" s="353">
        <v>43862</v>
      </c>
      <c r="S316" s="353">
        <f>MAX(W316:W319)</f>
        <v>44165</v>
      </c>
      <c r="T316" s="73" t="s">
        <v>502</v>
      </c>
      <c r="U316" s="71">
        <v>0.2</v>
      </c>
      <c r="V316" s="72">
        <v>43862</v>
      </c>
      <c r="W316" s="72">
        <v>43920</v>
      </c>
      <c r="X316" s="527">
        <v>0.2</v>
      </c>
      <c r="Y316" s="527">
        <v>0.5</v>
      </c>
      <c r="Z316" s="527">
        <v>0.9</v>
      </c>
      <c r="AA316" s="527">
        <v>1</v>
      </c>
      <c r="AB316" s="129"/>
      <c r="AC316" s="165">
        <v>1</v>
      </c>
      <c r="AD316" s="32" t="s">
        <v>802</v>
      </c>
      <c r="AE316" s="162">
        <v>1</v>
      </c>
      <c r="AF316" s="33" t="s">
        <v>1230</v>
      </c>
      <c r="AG316" s="162">
        <v>1</v>
      </c>
      <c r="AH316" s="34" t="s">
        <v>1578</v>
      </c>
      <c r="AI316" s="166">
        <v>1</v>
      </c>
      <c r="AJ316" s="34" t="s">
        <v>1577</v>
      </c>
      <c r="AK316" s="381">
        <f>(U316*AI316)+(U317*AI317)+(U318*AI318)+(U319*AI319)</f>
        <v>1</v>
      </c>
      <c r="AL316" s="626" t="s">
        <v>817</v>
      </c>
      <c r="AM316" s="626" t="s">
        <v>1234</v>
      </c>
      <c r="AN316" s="345" t="s">
        <v>1705</v>
      </c>
      <c r="AO316" s="345" t="s">
        <v>2283</v>
      </c>
      <c r="AP316" s="654" t="str">
        <f>IF(AK316&lt;1%,"Sin iniciar",IF(AK316=100%,"Terminado","En gestión"))</f>
        <v>Terminado</v>
      </c>
      <c r="AQ316" s="211"/>
    </row>
    <row r="317" spans="2:43" ht="195.95" customHeight="1" x14ac:dyDescent="0.3">
      <c r="B317" s="658"/>
      <c r="C317" s="461"/>
      <c r="D317" s="486"/>
      <c r="E317" s="486"/>
      <c r="F317" s="486"/>
      <c r="G317" s="488"/>
      <c r="H317" s="482"/>
      <c r="I317" s="484"/>
      <c r="J317" s="484"/>
      <c r="K317" s="484"/>
      <c r="L317" s="484"/>
      <c r="M317" s="484"/>
      <c r="N317" s="498"/>
      <c r="O317" s="101"/>
      <c r="P317" s="461"/>
      <c r="Q317" s="486"/>
      <c r="R317" s="353"/>
      <c r="S317" s="353"/>
      <c r="T317" s="73" t="s">
        <v>507</v>
      </c>
      <c r="U317" s="71">
        <v>0.3</v>
      </c>
      <c r="V317" s="72">
        <v>43922</v>
      </c>
      <c r="W317" s="72">
        <v>44012</v>
      </c>
      <c r="X317" s="527"/>
      <c r="Y317" s="527"/>
      <c r="Z317" s="527"/>
      <c r="AA317" s="527"/>
      <c r="AB317" s="129"/>
      <c r="AC317" s="165">
        <v>0</v>
      </c>
      <c r="AD317" s="130" t="s">
        <v>743</v>
      </c>
      <c r="AE317" s="162">
        <v>1</v>
      </c>
      <c r="AF317" s="33" t="s">
        <v>1235</v>
      </c>
      <c r="AG317" s="162">
        <v>1</v>
      </c>
      <c r="AH317" s="34" t="s">
        <v>1578</v>
      </c>
      <c r="AI317" s="166">
        <v>1</v>
      </c>
      <c r="AJ317" s="34" t="s">
        <v>1577</v>
      </c>
      <c r="AK317" s="381"/>
      <c r="AL317" s="626"/>
      <c r="AM317" s="626"/>
      <c r="AN317" s="345"/>
      <c r="AO317" s="345"/>
      <c r="AP317" s="653"/>
      <c r="AQ317" s="211"/>
    </row>
    <row r="318" spans="2:43" ht="195.95" customHeight="1" x14ac:dyDescent="0.3">
      <c r="B318" s="658"/>
      <c r="C318" s="461"/>
      <c r="D318" s="486"/>
      <c r="E318" s="486"/>
      <c r="F318" s="486"/>
      <c r="G318" s="488"/>
      <c r="H318" s="482"/>
      <c r="I318" s="484"/>
      <c r="J318" s="484"/>
      <c r="K318" s="484"/>
      <c r="L318" s="484"/>
      <c r="M318" s="484"/>
      <c r="N318" s="498"/>
      <c r="O318" s="101"/>
      <c r="P318" s="461"/>
      <c r="Q318" s="486"/>
      <c r="R318" s="353"/>
      <c r="S318" s="353"/>
      <c r="T318" s="73" t="s">
        <v>504</v>
      </c>
      <c r="U318" s="71">
        <v>0.3</v>
      </c>
      <c r="V318" s="72">
        <v>44013</v>
      </c>
      <c r="W318" s="72">
        <v>44042</v>
      </c>
      <c r="X318" s="527"/>
      <c r="Y318" s="527"/>
      <c r="Z318" s="527"/>
      <c r="AA318" s="527"/>
      <c r="AB318" s="129"/>
      <c r="AC318" s="165">
        <v>0</v>
      </c>
      <c r="AD318" s="130" t="s">
        <v>743</v>
      </c>
      <c r="AE318" s="162">
        <v>0.6</v>
      </c>
      <c r="AF318" s="33" t="s">
        <v>1236</v>
      </c>
      <c r="AG318" s="162">
        <v>1</v>
      </c>
      <c r="AH318" s="345" t="s">
        <v>1692</v>
      </c>
      <c r="AI318" s="166">
        <v>1</v>
      </c>
      <c r="AJ318" s="34" t="s">
        <v>1577</v>
      </c>
      <c r="AK318" s="381"/>
      <c r="AL318" s="626"/>
      <c r="AM318" s="626"/>
      <c r="AN318" s="345"/>
      <c r="AO318" s="345"/>
      <c r="AP318" s="653"/>
      <c r="AQ318" s="211"/>
    </row>
    <row r="319" spans="2:43" ht="195.95" customHeight="1" x14ac:dyDescent="0.3">
      <c r="B319" s="658"/>
      <c r="C319" s="461"/>
      <c r="D319" s="486"/>
      <c r="E319" s="486"/>
      <c r="F319" s="486"/>
      <c r="G319" s="488"/>
      <c r="H319" s="482"/>
      <c r="I319" s="484"/>
      <c r="J319" s="484"/>
      <c r="K319" s="484"/>
      <c r="L319" s="484"/>
      <c r="M319" s="484"/>
      <c r="N319" s="498"/>
      <c r="O319" s="101"/>
      <c r="P319" s="461"/>
      <c r="Q319" s="486"/>
      <c r="R319" s="353"/>
      <c r="S319" s="353"/>
      <c r="T319" s="74" t="s">
        <v>508</v>
      </c>
      <c r="U319" s="71">
        <v>0.2</v>
      </c>
      <c r="V319" s="72">
        <v>44075</v>
      </c>
      <c r="W319" s="72">
        <v>44165</v>
      </c>
      <c r="X319" s="527"/>
      <c r="Y319" s="527"/>
      <c r="Z319" s="527"/>
      <c r="AA319" s="527"/>
      <c r="AB319" s="129"/>
      <c r="AC319" s="165">
        <v>0</v>
      </c>
      <c r="AD319" s="130" t="s">
        <v>743</v>
      </c>
      <c r="AE319" s="162">
        <v>0</v>
      </c>
      <c r="AF319" s="33" t="s">
        <v>743</v>
      </c>
      <c r="AG319" s="162">
        <v>0.2</v>
      </c>
      <c r="AH319" s="345"/>
      <c r="AI319" s="166">
        <v>1</v>
      </c>
      <c r="AJ319" s="34" t="s">
        <v>2267</v>
      </c>
      <c r="AK319" s="381"/>
      <c r="AL319" s="626"/>
      <c r="AM319" s="626"/>
      <c r="AN319" s="345"/>
      <c r="AO319" s="345"/>
      <c r="AP319" s="586"/>
      <c r="AQ319" s="211"/>
    </row>
    <row r="320" spans="2:43" ht="195.95" customHeight="1" x14ac:dyDescent="0.3">
      <c r="B320" s="658"/>
      <c r="C320" s="409" t="s">
        <v>453</v>
      </c>
      <c r="D320" s="489" t="s">
        <v>718</v>
      </c>
      <c r="E320" s="489" t="s">
        <v>28</v>
      </c>
      <c r="F320" s="489" t="s">
        <v>29</v>
      </c>
      <c r="G320" s="490"/>
      <c r="H320" s="491" t="s">
        <v>480</v>
      </c>
      <c r="I320" s="494" t="s">
        <v>31</v>
      </c>
      <c r="J320" s="494" t="s">
        <v>31</v>
      </c>
      <c r="K320" s="494" t="s">
        <v>31</v>
      </c>
      <c r="L320" s="494" t="s">
        <v>31</v>
      </c>
      <c r="M320" s="494"/>
      <c r="N320" s="497"/>
      <c r="O320" s="101"/>
      <c r="P320" s="409" t="s">
        <v>509</v>
      </c>
      <c r="Q320" s="489" t="s">
        <v>45</v>
      </c>
      <c r="R320" s="385">
        <v>43878</v>
      </c>
      <c r="S320" s="385">
        <v>44180</v>
      </c>
      <c r="T320" s="75" t="s">
        <v>482</v>
      </c>
      <c r="U320" s="69">
        <v>0.1</v>
      </c>
      <c r="V320" s="70">
        <v>44013</v>
      </c>
      <c r="W320" s="70">
        <v>44042</v>
      </c>
      <c r="X320" s="528"/>
      <c r="Y320" s="528"/>
      <c r="Z320" s="528">
        <v>0.4</v>
      </c>
      <c r="AA320" s="528">
        <v>1</v>
      </c>
      <c r="AB320" s="129"/>
      <c r="AC320" s="165">
        <v>0</v>
      </c>
      <c r="AD320" s="99" t="s">
        <v>743</v>
      </c>
      <c r="AE320" s="162">
        <v>0</v>
      </c>
      <c r="AF320" s="63" t="s">
        <v>743</v>
      </c>
      <c r="AG320" s="162">
        <v>1</v>
      </c>
      <c r="AH320" s="65" t="s">
        <v>1693</v>
      </c>
      <c r="AI320" s="166">
        <v>1</v>
      </c>
      <c r="AJ320" s="65" t="s">
        <v>1577</v>
      </c>
      <c r="AK320" s="381">
        <f>(U320*AI320)+(U321*AI321)+(U322*AI322)+(U323*AI323)</f>
        <v>0.32500000000000001</v>
      </c>
      <c r="AL320" s="408" t="s">
        <v>1552</v>
      </c>
      <c r="AM320" s="408" t="s">
        <v>1552</v>
      </c>
      <c r="AN320" s="346" t="s">
        <v>1706</v>
      </c>
      <c r="AO320" s="346" t="s">
        <v>2284</v>
      </c>
      <c r="AP320" s="654" t="str">
        <f>IF(AK320&lt;1%,"Sin iniciar",IF(AK320=100%,"Terminado","En gestión"))</f>
        <v>En gestión</v>
      </c>
      <c r="AQ320" s="211"/>
    </row>
    <row r="321" spans="2:46" ht="195.95" customHeight="1" x14ac:dyDescent="0.3">
      <c r="B321" s="658"/>
      <c r="C321" s="409"/>
      <c r="D321" s="489"/>
      <c r="E321" s="489"/>
      <c r="F321" s="489"/>
      <c r="G321" s="490"/>
      <c r="H321" s="491"/>
      <c r="I321" s="494"/>
      <c r="J321" s="494"/>
      <c r="K321" s="494"/>
      <c r="L321" s="494"/>
      <c r="M321" s="494"/>
      <c r="N321" s="497"/>
      <c r="O321" s="101"/>
      <c r="P321" s="409"/>
      <c r="Q321" s="489"/>
      <c r="R321" s="385"/>
      <c r="S321" s="385"/>
      <c r="T321" s="75" t="s">
        <v>483</v>
      </c>
      <c r="U321" s="69">
        <v>0.25</v>
      </c>
      <c r="V321" s="70">
        <v>44044</v>
      </c>
      <c r="W321" s="70">
        <v>44104</v>
      </c>
      <c r="X321" s="528"/>
      <c r="Y321" s="528"/>
      <c r="Z321" s="528"/>
      <c r="AA321" s="528"/>
      <c r="AB321" s="129"/>
      <c r="AC321" s="165">
        <v>0</v>
      </c>
      <c r="AD321" s="99" t="s">
        <v>743</v>
      </c>
      <c r="AE321" s="162">
        <v>0</v>
      </c>
      <c r="AF321" s="63" t="s">
        <v>743</v>
      </c>
      <c r="AG321" s="162">
        <v>0.6</v>
      </c>
      <c r="AH321" s="65" t="s">
        <v>1694</v>
      </c>
      <c r="AI321" s="162">
        <v>0.6</v>
      </c>
      <c r="AJ321" s="65" t="s">
        <v>2268</v>
      </c>
      <c r="AK321" s="381"/>
      <c r="AL321" s="408"/>
      <c r="AM321" s="408"/>
      <c r="AN321" s="346"/>
      <c r="AO321" s="346"/>
      <c r="AP321" s="653"/>
      <c r="AQ321" s="211"/>
    </row>
    <row r="322" spans="2:46" ht="195.95" customHeight="1" x14ac:dyDescent="0.3">
      <c r="B322" s="658"/>
      <c r="C322" s="409"/>
      <c r="D322" s="489"/>
      <c r="E322" s="489"/>
      <c r="F322" s="489"/>
      <c r="G322" s="490"/>
      <c r="H322" s="491"/>
      <c r="I322" s="494"/>
      <c r="J322" s="494"/>
      <c r="K322" s="494"/>
      <c r="L322" s="494"/>
      <c r="M322" s="494"/>
      <c r="N322" s="497"/>
      <c r="O322" s="101"/>
      <c r="P322" s="409"/>
      <c r="Q322" s="489"/>
      <c r="R322" s="385"/>
      <c r="S322" s="385"/>
      <c r="T322" s="75" t="s">
        <v>486</v>
      </c>
      <c r="U322" s="69">
        <v>0.25</v>
      </c>
      <c r="V322" s="70">
        <v>44075</v>
      </c>
      <c r="W322" s="70">
        <v>44165</v>
      </c>
      <c r="X322" s="528"/>
      <c r="Y322" s="528"/>
      <c r="Z322" s="528"/>
      <c r="AA322" s="528"/>
      <c r="AB322" s="129"/>
      <c r="AC322" s="165">
        <v>0</v>
      </c>
      <c r="AD322" s="99" t="s">
        <v>743</v>
      </c>
      <c r="AE322" s="162">
        <v>0</v>
      </c>
      <c r="AF322" s="63" t="s">
        <v>743</v>
      </c>
      <c r="AG322" s="162">
        <v>0.3</v>
      </c>
      <c r="AH322" s="65" t="s">
        <v>1695</v>
      </c>
      <c r="AI322" s="162">
        <v>0.3</v>
      </c>
      <c r="AJ322" s="65" t="s">
        <v>2269</v>
      </c>
      <c r="AK322" s="381"/>
      <c r="AL322" s="408"/>
      <c r="AM322" s="408"/>
      <c r="AN322" s="346"/>
      <c r="AO322" s="346"/>
      <c r="AP322" s="653"/>
      <c r="AQ322" s="211"/>
    </row>
    <row r="323" spans="2:46" ht="195.95" customHeight="1" thickBot="1" x14ac:dyDescent="0.35">
      <c r="B323" s="659"/>
      <c r="C323" s="534"/>
      <c r="D323" s="531"/>
      <c r="E323" s="531"/>
      <c r="F323" s="531"/>
      <c r="G323" s="535"/>
      <c r="H323" s="536"/>
      <c r="I323" s="532"/>
      <c r="J323" s="532"/>
      <c r="K323" s="532"/>
      <c r="L323" s="532"/>
      <c r="M323" s="532"/>
      <c r="N323" s="533"/>
      <c r="O323" s="275"/>
      <c r="P323" s="534"/>
      <c r="Q323" s="531"/>
      <c r="R323" s="445"/>
      <c r="S323" s="445"/>
      <c r="T323" s="276" t="s">
        <v>510</v>
      </c>
      <c r="U323" s="213">
        <v>0.4</v>
      </c>
      <c r="V323" s="277">
        <v>44105</v>
      </c>
      <c r="W323" s="277">
        <v>44180</v>
      </c>
      <c r="X323" s="530"/>
      <c r="Y323" s="530"/>
      <c r="Z323" s="530"/>
      <c r="AA323" s="530"/>
      <c r="AB323" s="278"/>
      <c r="AC323" s="279">
        <v>0</v>
      </c>
      <c r="AD323" s="280" t="s">
        <v>743</v>
      </c>
      <c r="AE323" s="184">
        <v>0</v>
      </c>
      <c r="AF323" s="215" t="s">
        <v>743</v>
      </c>
      <c r="AG323" s="184">
        <v>0</v>
      </c>
      <c r="AH323" s="216" t="s">
        <v>1696</v>
      </c>
      <c r="AI323" s="184">
        <v>0</v>
      </c>
      <c r="AJ323" s="216" t="s">
        <v>2270</v>
      </c>
      <c r="AK323" s="383"/>
      <c r="AL323" s="620"/>
      <c r="AM323" s="620"/>
      <c r="AN323" s="624"/>
      <c r="AO323" s="624"/>
      <c r="AP323" s="655"/>
      <c r="AQ323" s="218"/>
    </row>
    <row r="324" spans="2:46" ht="291.95" customHeight="1" thickTop="1" x14ac:dyDescent="0.3">
      <c r="B324" s="662" t="s">
        <v>511</v>
      </c>
      <c r="C324" s="460" t="s">
        <v>511</v>
      </c>
      <c r="D324" s="540" t="s">
        <v>723</v>
      </c>
      <c r="E324" s="540" t="s">
        <v>157</v>
      </c>
      <c r="F324" s="540" t="s">
        <v>29</v>
      </c>
      <c r="G324" s="541"/>
      <c r="H324" s="542" t="s">
        <v>512</v>
      </c>
      <c r="I324" s="540" t="s">
        <v>147</v>
      </c>
      <c r="J324" s="538" t="s">
        <v>139</v>
      </c>
      <c r="K324" s="538" t="s">
        <v>139</v>
      </c>
      <c r="L324" s="538" t="s">
        <v>140</v>
      </c>
      <c r="M324" s="538"/>
      <c r="N324" s="539"/>
      <c r="O324" s="282"/>
      <c r="P324" s="460" t="s">
        <v>513</v>
      </c>
      <c r="Q324" s="540" t="s">
        <v>33</v>
      </c>
      <c r="R324" s="457">
        <v>43845</v>
      </c>
      <c r="S324" s="457">
        <f>MAX(W324:W325)</f>
        <v>44196</v>
      </c>
      <c r="T324" s="283" t="s">
        <v>514</v>
      </c>
      <c r="U324" s="284">
        <v>0.2</v>
      </c>
      <c r="V324" s="285">
        <v>43845</v>
      </c>
      <c r="W324" s="285">
        <v>44196</v>
      </c>
      <c r="X324" s="537">
        <v>0.8</v>
      </c>
      <c r="Y324" s="537">
        <v>0.8</v>
      </c>
      <c r="Z324" s="537">
        <v>0.8</v>
      </c>
      <c r="AA324" s="537">
        <v>0.8</v>
      </c>
      <c r="AB324" s="286"/>
      <c r="AC324" s="287">
        <v>1</v>
      </c>
      <c r="AD324" s="223" t="s">
        <v>970</v>
      </c>
      <c r="AE324" s="199">
        <v>1</v>
      </c>
      <c r="AF324" s="222" t="s">
        <v>2385</v>
      </c>
      <c r="AG324" s="199">
        <v>1</v>
      </c>
      <c r="AH324" s="224" t="s">
        <v>1578</v>
      </c>
      <c r="AI324" s="203">
        <v>1</v>
      </c>
      <c r="AJ324" s="224" t="s">
        <v>1578</v>
      </c>
      <c r="AK324" s="612">
        <f>(U324*AI324)+(U325*AI325)</f>
        <v>1</v>
      </c>
      <c r="AL324" s="630" t="s">
        <v>974</v>
      </c>
      <c r="AM324" s="630" t="s">
        <v>1241</v>
      </c>
      <c r="AN324" s="453" t="s">
        <v>1834</v>
      </c>
      <c r="AO324" s="453" t="s">
        <v>2042</v>
      </c>
      <c r="AP324" s="656" t="str">
        <f>IF(AK324&lt;1%,"Sin iniciar",IF(AK324=100%,"Terminado","En gestión"))</f>
        <v>Terminado</v>
      </c>
    </row>
    <row r="325" spans="2:46" ht="291.95" customHeight="1" x14ac:dyDescent="0.3">
      <c r="B325" s="663"/>
      <c r="C325" s="461"/>
      <c r="D325" s="486"/>
      <c r="E325" s="486"/>
      <c r="F325" s="486"/>
      <c r="G325" s="488"/>
      <c r="H325" s="482"/>
      <c r="I325" s="486"/>
      <c r="J325" s="484"/>
      <c r="K325" s="484"/>
      <c r="L325" s="484"/>
      <c r="M325" s="484"/>
      <c r="N325" s="498"/>
      <c r="O325" s="101"/>
      <c r="P325" s="461"/>
      <c r="Q325" s="486"/>
      <c r="R325" s="353"/>
      <c r="S325" s="353"/>
      <c r="T325" s="74" t="s">
        <v>515</v>
      </c>
      <c r="U325" s="71">
        <v>0.8</v>
      </c>
      <c r="V325" s="72">
        <v>43845</v>
      </c>
      <c r="W325" s="72">
        <v>44196</v>
      </c>
      <c r="X325" s="527"/>
      <c r="Y325" s="527"/>
      <c r="Z325" s="527"/>
      <c r="AA325" s="527"/>
      <c r="AB325" s="129"/>
      <c r="AC325" s="165">
        <v>0.25</v>
      </c>
      <c r="AD325" s="32" t="s">
        <v>971</v>
      </c>
      <c r="AE325" s="162">
        <v>0.5</v>
      </c>
      <c r="AF325" s="32" t="s">
        <v>1242</v>
      </c>
      <c r="AG325" s="162">
        <v>0.75</v>
      </c>
      <c r="AH325" s="34" t="s">
        <v>1831</v>
      </c>
      <c r="AI325" s="162">
        <v>1</v>
      </c>
      <c r="AJ325" s="34" t="s">
        <v>2039</v>
      </c>
      <c r="AK325" s="381"/>
      <c r="AL325" s="626" t="s">
        <v>806</v>
      </c>
      <c r="AM325" s="626" t="s">
        <v>806</v>
      </c>
      <c r="AN325" s="345"/>
      <c r="AO325" s="345"/>
      <c r="AP325" s="586"/>
    </row>
    <row r="326" spans="2:46" ht="291.95" customHeight="1" x14ac:dyDescent="0.3">
      <c r="B326" s="663"/>
      <c r="C326" s="509" t="s">
        <v>511</v>
      </c>
      <c r="D326" s="467" t="s">
        <v>721</v>
      </c>
      <c r="E326" s="467" t="s">
        <v>67</v>
      </c>
      <c r="F326" s="467" t="s">
        <v>29</v>
      </c>
      <c r="G326" s="511"/>
      <c r="H326" s="513" t="s">
        <v>516</v>
      </c>
      <c r="I326" s="467" t="s">
        <v>165</v>
      </c>
      <c r="J326" s="473" t="s">
        <v>31</v>
      </c>
      <c r="K326" s="473" t="s">
        <v>31</v>
      </c>
      <c r="L326" s="467" t="s">
        <v>208</v>
      </c>
      <c r="M326" s="473"/>
      <c r="N326" s="544"/>
      <c r="O326" s="101"/>
      <c r="P326" s="509" t="s">
        <v>517</v>
      </c>
      <c r="Q326" s="467" t="s">
        <v>45</v>
      </c>
      <c r="R326" s="368">
        <v>43831</v>
      </c>
      <c r="S326" s="368">
        <f>MAX(W326:W327)</f>
        <v>44165</v>
      </c>
      <c r="T326" s="90" t="s">
        <v>518</v>
      </c>
      <c r="U326" s="91">
        <v>0.2</v>
      </c>
      <c r="V326" s="92">
        <v>43831</v>
      </c>
      <c r="W326" s="92">
        <v>43889</v>
      </c>
      <c r="X326" s="543">
        <v>0.2</v>
      </c>
      <c r="Y326" s="543">
        <v>0.5</v>
      </c>
      <c r="Z326" s="543">
        <v>0.8</v>
      </c>
      <c r="AA326" s="543">
        <v>1</v>
      </c>
      <c r="AB326" s="129"/>
      <c r="AC326" s="165">
        <v>1</v>
      </c>
      <c r="AD326" s="41" t="s">
        <v>972</v>
      </c>
      <c r="AE326" s="162">
        <v>1</v>
      </c>
      <c r="AF326" s="40" t="s">
        <v>2385</v>
      </c>
      <c r="AG326" s="162">
        <v>1</v>
      </c>
      <c r="AH326" s="42" t="s">
        <v>1578</v>
      </c>
      <c r="AI326" s="166">
        <v>1</v>
      </c>
      <c r="AJ326" s="42" t="s">
        <v>1578</v>
      </c>
      <c r="AK326" s="381">
        <f>(U326*AI326)+(U327*AI327)</f>
        <v>1</v>
      </c>
      <c r="AL326" s="634" t="s">
        <v>975</v>
      </c>
      <c r="AM326" s="634" t="s">
        <v>1243</v>
      </c>
      <c r="AN326" s="458" t="s">
        <v>1835</v>
      </c>
      <c r="AO326" s="458" t="s">
        <v>2043</v>
      </c>
      <c r="AP326" s="654" t="str">
        <f>IF(AK326&lt;1%,"Sin iniciar",IF(AK326=100%,"Terminado","En gestión"))</f>
        <v>Terminado</v>
      </c>
    </row>
    <row r="327" spans="2:46" ht="291.95" customHeight="1" x14ac:dyDescent="0.3">
      <c r="B327" s="663"/>
      <c r="C327" s="509"/>
      <c r="D327" s="467"/>
      <c r="E327" s="467"/>
      <c r="F327" s="467"/>
      <c r="G327" s="511"/>
      <c r="H327" s="513"/>
      <c r="I327" s="467"/>
      <c r="J327" s="473"/>
      <c r="K327" s="473"/>
      <c r="L327" s="467"/>
      <c r="M327" s="473"/>
      <c r="N327" s="544"/>
      <c r="O327" s="101"/>
      <c r="P327" s="509"/>
      <c r="Q327" s="467"/>
      <c r="R327" s="368"/>
      <c r="S327" s="368"/>
      <c r="T327" s="90" t="s">
        <v>519</v>
      </c>
      <c r="U327" s="91">
        <v>0.8</v>
      </c>
      <c r="V327" s="92">
        <v>43862</v>
      </c>
      <c r="W327" s="92">
        <v>44165</v>
      </c>
      <c r="X327" s="543"/>
      <c r="Y327" s="543"/>
      <c r="Z327" s="543"/>
      <c r="AA327" s="543"/>
      <c r="AB327" s="129"/>
      <c r="AC327" s="165">
        <v>0.2</v>
      </c>
      <c r="AD327" s="41" t="s">
        <v>973</v>
      </c>
      <c r="AE327" s="162">
        <v>0.5</v>
      </c>
      <c r="AF327" s="41" t="s">
        <v>1244</v>
      </c>
      <c r="AG327" s="162">
        <v>0.7</v>
      </c>
      <c r="AH327" s="42" t="s">
        <v>1832</v>
      </c>
      <c r="AI327" s="166">
        <v>1</v>
      </c>
      <c r="AJ327" s="42" t="s">
        <v>2040</v>
      </c>
      <c r="AK327" s="381"/>
      <c r="AL327" s="634" t="s">
        <v>806</v>
      </c>
      <c r="AM327" s="634"/>
      <c r="AN327" s="458"/>
      <c r="AO327" s="458"/>
      <c r="AP327" s="586"/>
    </row>
    <row r="328" spans="2:46" ht="291.95" customHeight="1" thickBot="1" x14ac:dyDescent="0.35">
      <c r="B328" s="664"/>
      <c r="C328" s="288" t="s">
        <v>511</v>
      </c>
      <c r="D328" s="225" t="s">
        <v>31</v>
      </c>
      <c r="E328" s="225"/>
      <c r="F328" s="225" t="s">
        <v>31</v>
      </c>
      <c r="G328" s="289"/>
      <c r="H328" s="290"/>
      <c r="I328" s="225" t="s">
        <v>123</v>
      </c>
      <c r="J328" s="291" t="s">
        <v>139</v>
      </c>
      <c r="K328" s="291" t="s">
        <v>139</v>
      </c>
      <c r="L328" s="291" t="s">
        <v>520</v>
      </c>
      <c r="M328" s="291"/>
      <c r="N328" s="292"/>
      <c r="O328" s="275"/>
      <c r="P328" s="288" t="s">
        <v>521</v>
      </c>
      <c r="Q328" s="225" t="s">
        <v>45</v>
      </c>
      <c r="R328" s="241">
        <v>43862</v>
      </c>
      <c r="S328" s="241">
        <f>W328</f>
        <v>44165</v>
      </c>
      <c r="T328" s="241" t="s">
        <v>522</v>
      </c>
      <c r="U328" s="181">
        <v>1</v>
      </c>
      <c r="V328" s="182">
        <v>43862</v>
      </c>
      <c r="W328" s="182">
        <v>44165</v>
      </c>
      <c r="X328" s="293"/>
      <c r="Y328" s="293">
        <v>0.5</v>
      </c>
      <c r="Z328" s="293"/>
      <c r="AA328" s="293">
        <v>1</v>
      </c>
      <c r="AB328" s="278"/>
      <c r="AC328" s="279">
        <v>0</v>
      </c>
      <c r="AD328" s="54" t="s">
        <v>743</v>
      </c>
      <c r="AE328" s="184">
        <v>0.5</v>
      </c>
      <c r="AF328" s="185" t="s">
        <v>1245</v>
      </c>
      <c r="AG328" s="184">
        <v>0.5</v>
      </c>
      <c r="AH328" s="186" t="s">
        <v>1833</v>
      </c>
      <c r="AI328" s="175">
        <v>1</v>
      </c>
      <c r="AJ328" s="186" t="s">
        <v>2041</v>
      </c>
      <c r="AK328" s="294">
        <f>AI328*U328</f>
        <v>1</v>
      </c>
      <c r="AL328" s="50" t="s">
        <v>976</v>
      </c>
      <c r="AM328" s="50" t="s">
        <v>1246</v>
      </c>
      <c r="AN328" s="186" t="s">
        <v>1833</v>
      </c>
      <c r="AO328" s="186" t="s">
        <v>2041</v>
      </c>
      <c r="AP328" s="295" t="str">
        <f>IF(AK328&lt;1%,"Sin iniciar",IF(AK328=100%,"Terminado","En gestión"))</f>
        <v>Terminado</v>
      </c>
    </row>
    <row r="329" spans="2:46" ht="195.95" customHeight="1" thickTop="1" x14ac:dyDescent="0.3">
      <c r="B329" s="658" t="s">
        <v>523</v>
      </c>
      <c r="C329" s="550" t="s">
        <v>523</v>
      </c>
      <c r="D329" s="546" t="s">
        <v>727</v>
      </c>
      <c r="E329" s="546" t="s">
        <v>88</v>
      </c>
      <c r="F329" s="546" t="s">
        <v>29</v>
      </c>
      <c r="G329" s="551"/>
      <c r="H329" s="552" t="s">
        <v>524</v>
      </c>
      <c r="I329" s="546" t="s">
        <v>123</v>
      </c>
      <c r="J329" s="548" t="s">
        <v>139</v>
      </c>
      <c r="K329" s="548" t="s">
        <v>139</v>
      </c>
      <c r="L329" s="546" t="s">
        <v>31</v>
      </c>
      <c r="M329" s="548"/>
      <c r="N329" s="549"/>
      <c r="O329" s="101"/>
      <c r="P329" s="550" t="s">
        <v>525</v>
      </c>
      <c r="Q329" s="546" t="s">
        <v>141</v>
      </c>
      <c r="R329" s="547">
        <v>43845</v>
      </c>
      <c r="S329" s="547">
        <f>MAX(W329:W331)</f>
        <v>44180</v>
      </c>
      <c r="T329" s="242" t="s">
        <v>526</v>
      </c>
      <c r="U329" s="56">
        <v>0.1</v>
      </c>
      <c r="V329" s="57">
        <v>43845</v>
      </c>
      <c r="W329" s="57">
        <v>43921</v>
      </c>
      <c r="X329" s="545">
        <v>0.1</v>
      </c>
      <c r="Y329" s="545">
        <v>0.3</v>
      </c>
      <c r="Z329" s="545">
        <v>0.6</v>
      </c>
      <c r="AA329" s="545">
        <v>1</v>
      </c>
      <c r="AB329" s="274"/>
      <c r="AC329" s="230">
        <v>1</v>
      </c>
      <c r="AD329" s="281" t="s">
        <v>977</v>
      </c>
      <c r="AE329" s="164">
        <v>1</v>
      </c>
      <c r="AF329" s="58" t="s">
        <v>2385</v>
      </c>
      <c r="AG329" s="164">
        <v>1</v>
      </c>
      <c r="AH329" s="59" t="s">
        <v>1578</v>
      </c>
      <c r="AI329" s="176">
        <v>1</v>
      </c>
      <c r="AJ329" s="59" t="s">
        <v>1578</v>
      </c>
      <c r="AK329" s="380">
        <f>(U329*AI329)+(U330*AI330)+(U331*AI331)</f>
        <v>1</v>
      </c>
      <c r="AL329" s="633" t="s">
        <v>982</v>
      </c>
      <c r="AM329" s="633" t="s">
        <v>743</v>
      </c>
      <c r="AN329" s="382" t="s">
        <v>743</v>
      </c>
      <c r="AO329" s="382" t="s">
        <v>2372</v>
      </c>
      <c r="AP329" s="653" t="str">
        <f>IF(AK329&lt;1%,"Sin iniciar",IF(AK329=100%,"Terminado","En gestión"))</f>
        <v>Terminado</v>
      </c>
      <c r="AQ329" s="211"/>
      <c r="AR329" s="211"/>
      <c r="AS329" s="211"/>
      <c r="AT329" s="211"/>
    </row>
    <row r="330" spans="2:46" ht="195.95" customHeight="1" x14ac:dyDescent="0.3">
      <c r="B330" s="658"/>
      <c r="C330" s="409"/>
      <c r="D330" s="489"/>
      <c r="E330" s="489"/>
      <c r="F330" s="489"/>
      <c r="G330" s="490"/>
      <c r="H330" s="491"/>
      <c r="I330" s="489"/>
      <c r="J330" s="494"/>
      <c r="K330" s="494"/>
      <c r="L330" s="489"/>
      <c r="M330" s="494"/>
      <c r="N330" s="497"/>
      <c r="O330" s="101"/>
      <c r="P330" s="409"/>
      <c r="Q330" s="489"/>
      <c r="R330" s="464"/>
      <c r="S330" s="464"/>
      <c r="T330" s="75" t="s">
        <v>527</v>
      </c>
      <c r="U330" s="61">
        <v>0.8</v>
      </c>
      <c r="V330" s="62">
        <v>43922</v>
      </c>
      <c r="W330" s="62">
        <v>44135</v>
      </c>
      <c r="X330" s="528"/>
      <c r="Y330" s="528"/>
      <c r="Z330" s="528"/>
      <c r="AA330" s="528"/>
      <c r="AB330" s="129"/>
      <c r="AC330" s="165">
        <v>1</v>
      </c>
      <c r="AD330" s="64" t="s">
        <v>978</v>
      </c>
      <c r="AE330" s="162">
        <v>1</v>
      </c>
      <c r="AF330" s="63" t="s">
        <v>2385</v>
      </c>
      <c r="AG330" s="162">
        <v>1</v>
      </c>
      <c r="AH330" s="65" t="s">
        <v>1578</v>
      </c>
      <c r="AI330" s="166">
        <v>1</v>
      </c>
      <c r="AJ330" s="65" t="s">
        <v>1578</v>
      </c>
      <c r="AK330" s="381"/>
      <c r="AL330" s="408" t="s">
        <v>806</v>
      </c>
      <c r="AM330" s="408"/>
      <c r="AN330" s="346"/>
      <c r="AO330" s="346"/>
      <c r="AP330" s="653"/>
      <c r="AQ330" s="211"/>
      <c r="AR330" s="211"/>
      <c r="AS330" s="211"/>
      <c r="AT330" s="211"/>
    </row>
    <row r="331" spans="2:46" ht="195.95" customHeight="1" x14ac:dyDescent="0.3">
      <c r="B331" s="658"/>
      <c r="C331" s="409"/>
      <c r="D331" s="489"/>
      <c r="E331" s="489"/>
      <c r="F331" s="489"/>
      <c r="G331" s="490"/>
      <c r="H331" s="491"/>
      <c r="I331" s="489"/>
      <c r="J331" s="494"/>
      <c r="K331" s="494"/>
      <c r="L331" s="489"/>
      <c r="M331" s="494"/>
      <c r="N331" s="497"/>
      <c r="O331" s="101"/>
      <c r="P331" s="409"/>
      <c r="Q331" s="489"/>
      <c r="R331" s="464"/>
      <c r="S331" s="464"/>
      <c r="T331" s="75" t="s">
        <v>528</v>
      </c>
      <c r="U331" s="61">
        <v>0.1</v>
      </c>
      <c r="V331" s="62">
        <v>44136</v>
      </c>
      <c r="W331" s="62">
        <v>44180</v>
      </c>
      <c r="X331" s="528"/>
      <c r="Y331" s="528"/>
      <c r="Z331" s="528"/>
      <c r="AA331" s="528"/>
      <c r="AB331" s="129"/>
      <c r="AC331" s="165">
        <v>0</v>
      </c>
      <c r="AD331" s="64" t="s">
        <v>743</v>
      </c>
      <c r="AE331" s="162">
        <v>0</v>
      </c>
      <c r="AF331" s="63" t="s">
        <v>743</v>
      </c>
      <c r="AG331" s="162">
        <v>0</v>
      </c>
      <c r="AH331" s="65" t="s">
        <v>743</v>
      </c>
      <c r="AI331" s="166">
        <v>1</v>
      </c>
      <c r="AJ331" s="65" t="s">
        <v>2084</v>
      </c>
      <c r="AK331" s="381"/>
      <c r="AL331" s="408" t="s">
        <v>806</v>
      </c>
      <c r="AM331" s="408"/>
      <c r="AN331" s="346"/>
      <c r="AO331" s="346"/>
      <c r="AP331" s="586"/>
      <c r="AQ331" s="211"/>
      <c r="AR331" s="211"/>
      <c r="AS331" s="211"/>
      <c r="AT331" s="211"/>
    </row>
    <row r="332" spans="2:46" ht="195.95" customHeight="1" x14ac:dyDescent="0.3">
      <c r="B332" s="658"/>
      <c r="C332" s="461" t="s">
        <v>523</v>
      </c>
      <c r="D332" s="486" t="s">
        <v>93</v>
      </c>
      <c r="E332" s="486" t="s">
        <v>174</v>
      </c>
      <c r="F332" s="486" t="s">
        <v>82</v>
      </c>
      <c r="G332" s="488">
        <v>7.0000000000000007E-2</v>
      </c>
      <c r="H332" s="482" t="s">
        <v>529</v>
      </c>
      <c r="I332" s="486" t="s">
        <v>165</v>
      </c>
      <c r="J332" s="484" t="s">
        <v>139</v>
      </c>
      <c r="K332" s="484" t="s">
        <v>139</v>
      </c>
      <c r="L332" s="486" t="s">
        <v>208</v>
      </c>
      <c r="M332" s="486"/>
      <c r="N332" s="478" t="s">
        <v>220</v>
      </c>
      <c r="O332" s="89"/>
      <c r="P332" s="461" t="s">
        <v>530</v>
      </c>
      <c r="Q332" s="486" t="s">
        <v>141</v>
      </c>
      <c r="R332" s="354">
        <v>43845</v>
      </c>
      <c r="S332" s="354">
        <f>MAX(W332:W333)</f>
        <v>44165</v>
      </c>
      <c r="T332" s="73" t="s">
        <v>531</v>
      </c>
      <c r="U332" s="35">
        <v>0.1</v>
      </c>
      <c r="V332" s="29">
        <v>43845</v>
      </c>
      <c r="W332" s="29">
        <v>43921</v>
      </c>
      <c r="X332" s="527">
        <v>0.1</v>
      </c>
      <c r="Y332" s="527">
        <v>0.3</v>
      </c>
      <c r="Z332" s="527">
        <v>0.6</v>
      </c>
      <c r="AA332" s="527">
        <v>1</v>
      </c>
      <c r="AB332" s="129"/>
      <c r="AC332" s="165">
        <v>1</v>
      </c>
      <c r="AD332" s="32" t="s">
        <v>979</v>
      </c>
      <c r="AE332" s="162">
        <v>1</v>
      </c>
      <c r="AF332" s="33" t="s">
        <v>2385</v>
      </c>
      <c r="AG332" s="162">
        <v>1</v>
      </c>
      <c r="AH332" s="34" t="s">
        <v>1578</v>
      </c>
      <c r="AI332" s="166">
        <v>1</v>
      </c>
      <c r="AJ332" s="34" t="s">
        <v>1578</v>
      </c>
      <c r="AK332" s="381">
        <f>(U332*AI332)+(U333*AI333)</f>
        <v>1</v>
      </c>
      <c r="AL332" s="626" t="s">
        <v>983</v>
      </c>
      <c r="AM332" s="626" t="s">
        <v>1492</v>
      </c>
      <c r="AN332" s="345" t="s">
        <v>1829</v>
      </c>
      <c r="AO332" s="345" t="s">
        <v>2085</v>
      </c>
      <c r="AP332" s="654" t="str">
        <f>IF(AK332&lt;1%,"Sin iniciar",IF(AK332=100%,"Terminado","En gestión"))</f>
        <v>Terminado</v>
      </c>
      <c r="AQ332" s="211"/>
      <c r="AR332" s="211"/>
      <c r="AS332" s="211"/>
      <c r="AT332" s="211"/>
    </row>
    <row r="333" spans="2:46" ht="195.95" customHeight="1" x14ac:dyDescent="0.3">
      <c r="B333" s="658"/>
      <c r="C333" s="461"/>
      <c r="D333" s="486"/>
      <c r="E333" s="486"/>
      <c r="F333" s="486"/>
      <c r="G333" s="488"/>
      <c r="H333" s="482"/>
      <c r="I333" s="486"/>
      <c r="J333" s="484"/>
      <c r="K333" s="484"/>
      <c r="L333" s="486"/>
      <c r="M333" s="486"/>
      <c r="N333" s="478"/>
      <c r="O333" s="89"/>
      <c r="P333" s="461"/>
      <c r="Q333" s="486"/>
      <c r="R333" s="354"/>
      <c r="S333" s="354"/>
      <c r="T333" s="73" t="s">
        <v>532</v>
      </c>
      <c r="U333" s="35">
        <v>0.9</v>
      </c>
      <c r="V333" s="29">
        <v>43922</v>
      </c>
      <c r="W333" s="29">
        <v>44165</v>
      </c>
      <c r="X333" s="527"/>
      <c r="Y333" s="527"/>
      <c r="Z333" s="527"/>
      <c r="AA333" s="527"/>
      <c r="AB333" s="129"/>
      <c r="AC333" s="165">
        <v>0</v>
      </c>
      <c r="AD333" s="32" t="s">
        <v>743</v>
      </c>
      <c r="AE333" s="162">
        <v>0.3</v>
      </c>
      <c r="AF333" s="33" t="s">
        <v>1493</v>
      </c>
      <c r="AG333" s="162">
        <v>0.6</v>
      </c>
      <c r="AH333" s="34" t="s">
        <v>1827</v>
      </c>
      <c r="AI333" s="166">
        <v>1</v>
      </c>
      <c r="AJ333" s="34" t="s">
        <v>2087</v>
      </c>
      <c r="AK333" s="381"/>
      <c r="AL333" s="626" t="s">
        <v>806</v>
      </c>
      <c r="AM333" s="626"/>
      <c r="AN333" s="345"/>
      <c r="AO333" s="345"/>
      <c r="AP333" s="586"/>
      <c r="AQ333" s="211"/>
      <c r="AR333" s="211"/>
      <c r="AS333" s="211"/>
      <c r="AT333" s="211"/>
    </row>
    <row r="334" spans="2:46" ht="195.95" customHeight="1" x14ac:dyDescent="0.3">
      <c r="B334" s="658"/>
      <c r="C334" s="409" t="s">
        <v>523</v>
      </c>
      <c r="D334" s="489" t="s">
        <v>718</v>
      </c>
      <c r="E334" s="489" t="s">
        <v>105</v>
      </c>
      <c r="F334" s="489" t="s">
        <v>29</v>
      </c>
      <c r="G334" s="490"/>
      <c r="H334" s="491" t="s">
        <v>533</v>
      </c>
      <c r="I334" s="494" t="s">
        <v>31</v>
      </c>
      <c r="J334" s="494" t="s">
        <v>139</v>
      </c>
      <c r="K334" s="489" t="s">
        <v>534</v>
      </c>
      <c r="L334" s="489" t="s">
        <v>31</v>
      </c>
      <c r="M334" s="489"/>
      <c r="N334" s="492"/>
      <c r="O334" s="89"/>
      <c r="P334" s="409" t="s">
        <v>535</v>
      </c>
      <c r="Q334" s="489" t="s">
        <v>141</v>
      </c>
      <c r="R334" s="385">
        <v>43845</v>
      </c>
      <c r="S334" s="385">
        <f>MAX(W334:W338)</f>
        <v>44180</v>
      </c>
      <c r="T334" s="75" t="s">
        <v>536</v>
      </c>
      <c r="U334" s="61">
        <v>0.22</v>
      </c>
      <c r="V334" s="70">
        <v>43845</v>
      </c>
      <c r="W334" s="70">
        <v>43889</v>
      </c>
      <c r="X334" s="528">
        <v>0.44</v>
      </c>
      <c r="Y334" s="528">
        <v>0.88</v>
      </c>
      <c r="Z334" s="528">
        <v>0.9</v>
      </c>
      <c r="AA334" s="528">
        <v>1</v>
      </c>
      <c r="AB334" s="129"/>
      <c r="AC334" s="165">
        <v>1</v>
      </c>
      <c r="AD334" s="64" t="s">
        <v>980</v>
      </c>
      <c r="AE334" s="162">
        <v>1</v>
      </c>
      <c r="AF334" s="63" t="s">
        <v>2385</v>
      </c>
      <c r="AG334" s="162">
        <v>1</v>
      </c>
      <c r="AH334" s="65" t="s">
        <v>1578</v>
      </c>
      <c r="AI334" s="166">
        <v>1</v>
      </c>
      <c r="AJ334" s="65" t="s">
        <v>1578</v>
      </c>
      <c r="AK334" s="381">
        <f>(U334*AI334)+(U335*AI335)+(U336*AI336)+(U337*AI337)+(AI338*U338)</f>
        <v>1</v>
      </c>
      <c r="AL334" s="408" t="s">
        <v>984</v>
      </c>
      <c r="AM334" s="408" t="s">
        <v>1494</v>
      </c>
      <c r="AN334" s="346" t="s">
        <v>1830</v>
      </c>
      <c r="AO334" s="346" t="s">
        <v>2086</v>
      </c>
      <c r="AP334" s="654" t="str">
        <f>IF(AK334&lt;1%,"Sin iniciar",IF(AK334=100%,"Terminado","En gestión"))</f>
        <v>Terminado</v>
      </c>
      <c r="AQ334" s="211"/>
      <c r="AR334" s="211"/>
      <c r="AS334" s="211"/>
      <c r="AT334" s="211"/>
    </row>
    <row r="335" spans="2:46" ht="195.95" customHeight="1" x14ac:dyDescent="0.3">
      <c r="B335" s="658"/>
      <c r="C335" s="409"/>
      <c r="D335" s="489"/>
      <c r="E335" s="489"/>
      <c r="F335" s="489"/>
      <c r="G335" s="490"/>
      <c r="H335" s="491"/>
      <c r="I335" s="494"/>
      <c r="J335" s="494"/>
      <c r="K335" s="489"/>
      <c r="L335" s="489"/>
      <c r="M335" s="489"/>
      <c r="N335" s="492"/>
      <c r="O335" s="89"/>
      <c r="P335" s="409"/>
      <c r="Q335" s="489"/>
      <c r="R335" s="385"/>
      <c r="S335" s="385"/>
      <c r="T335" s="75" t="s">
        <v>537</v>
      </c>
      <c r="U335" s="61">
        <v>0.22</v>
      </c>
      <c r="V335" s="70">
        <v>43891</v>
      </c>
      <c r="W335" s="70">
        <v>43921</v>
      </c>
      <c r="X335" s="528"/>
      <c r="Y335" s="528"/>
      <c r="Z335" s="528"/>
      <c r="AA335" s="528"/>
      <c r="AB335" s="129"/>
      <c r="AC335" s="165">
        <v>1</v>
      </c>
      <c r="AD335" s="64" t="s">
        <v>981</v>
      </c>
      <c r="AE335" s="162">
        <v>1</v>
      </c>
      <c r="AF335" s="63" t="s">
        <v>981</v>
      </c>
      <c r="AG335" s="162">
        <v>1</v>
      </c>
      <c r="AH335" s="65" t="s">
        <v>1578</v>
      </c>
      <c r="AI335" s="166">
        <v>1</v>
      </c>
      <c r="AJ335" s="65" t="s">
        <v>1578</v>
      </c>
      <c r="AK335" s="381"/>
      <c r="AL335" s="408" t="s">
        <v>806</v>
      </c>
      <c r="AM335" s="408" t="s">
        <v>806</v>
      </c>
      <c r="AN335" s="346" t="s">
        <v>806</v>
      </c>
      <c r="AO335" s="346" t="s">
        <v>806</v>
      </c>
      <c r="AP335" s="653"/>
      <c r="AQ335" s="211"/>
      <c r="AR335" s="211"/>
      <c r="AS335" s="211"/>
      <c r="AT335" s="211"/>
    </row>
    <row r="336" spans="2:46" ht="195.95" customHeight="1" x14ac:dyDescent="0.3">
      <c r="B336" s="658"/>
      <c r="C336" s="409"/>
      <c r="D336" s="489"/>
      <c r="E336" s="489"/>
      <c r="F336" s="489"/>
      <c r="G336" s="490"/>
      <c r="H336" s="491"/>
      <c r="I336" s="494"/>
      <c r="J336" s="494"/>
      <c r="K336" s="489"/>
      <c r="L336" s="489"/>
      <c r="M336" s="489"/>
      <c r="N336" s="492"/>
      <c r="O336" s="89"/>
      <c r="P336" s="409"/>
      <c r="Q336" s="489"/>
      <c r="R336" s="385"/>
      <c r="S336" s="385"/>
      <c r="T336" s="75" t="s">
        <v>538</v>
      </c>
      <c r="U336" s="61">
        <v>0.22</v>
      </c>
      <c r="V336" s="70">
        <v>43922</v>
      </c>
      <c r="W336" s="70">
        <v>43951</v>
      </c>
      <c r="X336" s="528"/>
      <c r="Y336" s="528"/>
      <c r="Z336" s="528"/>
      <c r="AA336" s="528"/>
      <c r="AB336" s="129"/>
      <c r="AC336" s="165">
        <v>0</v>
      </c>
      <c r="AD336" s="99" t="s">
        <v>743</v>
      </c>
      <c r="AE336" s="162">
        <v>1</v>
      </c>
      <c r="AF336" s="63" t="s">
        <v>1495</v>
      </c>
      <c r="AG336" s="162">
        <v>1</v>
      </c>
      <c r="AH336" s="65" t="s">
        <v>1578</v>
      </c>
      <c r="AI336" s="166">
        <v>1</v>
      </c>
      <c r="AJ336" s="65" t="s">
        <v>1578</v>
      </c>
      <c r="AK336" s="381"/>
      <c r="AL336" s="408" t="s">
        <v>806</v>
      </c>
      <c r="AM336" s="408" t="s">
        <v>806</v>
      </c>
      <c r="AN336" s="346" t="s">
        <v>806</v>
      </c>
      <c r="AO336" s="346" t="s">
        <v>806</v>
      </c>
      <c r="AP336" s="653"/>
      <c r="AQ336" s="211"/>
      <c r="AR336" s="211"/>
      <c r="AS336" s="211"/>
      <c r="AT336" s="211"/>
    </row>
    <row r="337" spans="2:46" ht="195.95" customHeight="1" x14ac:dyDescent="0.3">
      <c r="B337" s="658"/>
      <c r="C337" s="409"/>
      <c r="D337" s="489"/>
      <c r="E337" s="489"/>
      <c r="F337" s="489"/>
      <c r="G337" s="490"/>
      <c r="H337" s="491"/>
      <c r="I337" s="494"/>
      <c r="J337" s="494"/>
      <c r="K337" s="489"/>
      <c r="L337" s="489"/>
      <c r="M337" s="489"/>
      <c r="N337" s="492"/>
      <c r="O337" s="89"/>
      <c r="P337" s="409"/>
      <c r="Q337" s="489"/>
      <c r="R337" s="385"/>
      <c r="S337" s="385"/>
      <c r="T337" s="75" t="s">
        <v>539</v>
      </c>
      <c r="U337" s="61">
        <v>0.22</v>
      </c>
      <c r="V337" s="70">
        <v>43952</v>
      </c>
      <c r="W337" s="70">
        <v>43982</v>
      </c>
      <c r="X337" s="528"/>
      <c r="Y337" s="528"/>
      <c r="Z337" s="528"/>
      <c r="AA337" s="528"/>
      <c r="AB337" s="129"/>
      <c r="AC337" s="165">
        <v>0</v>
      </c>
      <c r="AD337" s="99" t="s">
        <v>743</v>
      </c>
      <c r="AE337" s="162">
        <v>1</v>
      </c>
      <c r="AF337" s="63" t="s">
        <v>1496</v>
      </c>
      <c r="AG337" s="162">
        <v>1</v>
      </c>
      <c r="AH337" s="65" t="s">
        <v>1578</v>
      </c>
      <c r="AI337" s="166">
        <v>1</v>
      </c>
      <c r="AJ337" s="65" t="s">
        <v>1578</v>
      </c>
      <c r="AK337" s="381"/>
      <c r="AL337" s="408" t="s">
        <v>806</v>
      </c>
      <c r="AM337" s="408" t="s">
        <v>806</v>
      </c>
      <c r="AN337" s="346" t="s">
        <v>806</v>
      </c>
      <c r="AO337" s="346" t="s">
        <v>806</v>
      </c>
      <c r="AP337" s="653"/>
      <c r="AQ337" s="211"/>
      <c r="AR337" s="211"/>
      <c r="AS337" s="211"/>
      <c r="AT337" s="211"/>
    </row>
    <row r="338" spans="2:46" ht="195.95" customHeight="1" thickBot="1" x14ac:dyDescent="0.35">
      <c r="B338" s="659"/>
      <c r="C338" s="534"/>
      <c r="D338" s="531"/>
      <c r="E338" s="531"/>
      <c r="F338" s="531"/>
      <c r="G338" s="535"/>
      <c r="H338" s="536"/>
      <c r="I338" s="532"/>
      <c r="J338" s="532"/>
      <c r="K338" s="531"/>
      <c r="L338" s="531"/>
      <c r="M338" s="531"/>
      <c r="N338" s="553"/>
      <c r="O338" s="236"/>
      <c r="P338" s="534"/>
      <c r="Q338" s="531"/>
      <c r="R338" s="445"/>
      <c r="S338" s="445"/>
      <c r="T338" s="212" t="s">
        <v>540</v>
      </c>
      <c r="U338" s="296">
        <v>0.12</v>
      </c>
      <c r="V338" s="277">
        <v>43983</v>
      </c>
      <c r="W338" s="277">
        <v>44180</v>
      </c>
      <c r="X338" s="530"/>
      <c r="Y338" s="530"/>
      <c r="Z338" s="530"/>
      <c r="AA338" s="530"/>
      <c r="AB338" s="278"/>
      <c r="AC338" s="279">
        <v>0</v>
      </c>
      <c r="AD338" s="280" t="s">
        <v>743</v>
      </c>
      <c r="AE338" s="184">
        <v>0</v>
      </c>
      <c r="AF338" s="215" t="s">
        <v>1238</v>
      </c>
      <c r="AG338" s="184">
        <v>0.06</v>
      </c>
      <c r="AH338" s="216" t="s">
        <v>1828</v>
      </c>
      <c r="AI338" s="175">
        <v>1</v>
      </c>
      <c r="AJ338" s="216" t="s">
        <v>2088</v>
      </c>
      <c r="AK338" s="383"/>
      <c r="AL338" s="620" t="s">
        <v>806</v>
      </c>
      <c r="AM338" s="620" t="s">
        <v>806</v>
      </c>
      <c r="AN338" s="624" t="s">
        <v>806</v>
      </c>
      <c r="AO338" s="624" t="s">
        <v>806</v>
      </c>
      <c r="AP338" s="655"/>
      <c r="AQ338" s="218"/>
      <c r="AR338" s="218"/>
      <c r="AS338" s="218"/>
      <c r="AT338" s="218"/>
    </row>
    <row r="339" spans="2:46" ht="195.95" customHeight="1" thickTop="1" x14ac:dyDescent="0.3">
      <c r="B339" s="662" t="s">
        <v>541</v>
      </c>
      <c r="C339" s="460" t="s">
        <v>541</v>
      </c>
      <c r="D339" s="540" t="s">
        <v>723</v>
      </c>
      <c r="E339" s="540" t="s">
        <v>157</v>
      </c>
      <c r="F339" s="540" t="s">
        <v>29</v>
      </c>
      <c r="G339" s="541"/>
      <c r="H339" s="542" t="s">
        <v>1404</v>
      </c>
      <c r="I339" s="538" t="s">
        <v>31</v>
      </c>
      <c r="J339" s="538" t="s">
        <v>139</v>
      </c>
      <c r="K339" s="540" t="s">
        <v>31</v>
      </c>
      <c r="L339" s="540" t="s">
        <v>208</v>
      </c>
      <c r="M339" s="540"/>
      <c r="N339" s="556"/>
      <c r="O339" s="231"/>
      <c r="P339" s="460" t="s">
        <v>542</v>
      </c>
      <c r="Q339" s="540" t="s">
        <v>141</v>
      </c>
      <c r="R339" s="554">
        <v>43862</v>
      </c>
      <c r="S339" s="554">
        <f>MAX(W339:W341)</f>
        <v>44187</v>
      </c>
      <c r="T339" s="297" t="s">
        <v>543</v>
      </c>
      <c r="U339" s="220">
        <v>0.3</v>
      </c>
      <c r="V339" s="298">
        <v>43862</v>
      </c>
      <c r="W339" s="298">
        <v>44167</v>
      </c>
      <c r="X339" s="537">
        <v>0.1</v>
      </c>
      <c r="Y339" s="537">
        <v>0.4</v>
      </c>
      <c r="Z339" s="537">
        <v>0.7</v>
      </c>
      <c r="AA339" s="537">
        <v>1</v>
      </c>
      <c r="AB339" s="286"/>
      <c r="AC339" s="287">
        <v>0.15</v>
      </c>
      <c r="AD339" s="223" t="s">
        <v>985</v>
      </c>
      <c r="AE339" s="199">
        <v>0.5</v>
      </c>
      <c r="AF339" s="299" t="s">
        <v>1406</v>
      </c>
      <c r="AG339" s="199">
        <v>0.7</v>
      </c>
      <c r="AH339" s="224" t="s">
        <v>1817</v>
      </c>
      <c r="AI339" s="203">
        <v>1</v>
      </c>
      <c r="AJ339" s="224" t="s">
        <v>2077</v>
      </c>
      <c r="AK339" s="612">
        <f>(U339*AI339)+(U340*AI340)+(U341*AI341)</f>
        <v>1</v>
      </c>
      <c r="AL339" s="630" t="s">
        <v>1405</v>
      </c>
      <c r="AM339" s="630" t="s">
        <v>1407</v>
      </c>
      <c r="AN339" s="453" t="s">
        <v>1822</v>
      </c>
      <c r="AO339" s="453" t="s">
        <v>2080</v>
      </c>
      <c r="AP339" s="656" t="str">
        <f>IF(AK339&lt;1%,"Sin iniciar",IF(AK339=100%,"Terminado","En gestión"))</f>
        <v>Terminado</v>
      </c>
    </row>
    <row r="340" spans="2:46" ht="195.95" customHeight="1" x14ac:dyDescent="0.3">
      <c r="B340" s="663"/>
      <c r="C340" s="461"/>
      <c r="D340" s="486"/>
      <c r="E340" s="486"/>
      <c r="F340" s="486"/>
      <c r="G340" s="488"/>
      <c r="H340" s="482"/>
      <c r="I340" s="484"/>
      <c r="J340" s="484"/>
      <c r="K340" s="486"/>
      <c r="L340" s="486"/>
      <c r="M340" s="486"/>
      <c r="N340" s="478"/>
      <c r="O340" s="89"/>
      <c r="P340" s="461"/>
      <c r="Q340" s="486"/>
      <c r="R340" s="555"/>
      <c r="S340" s="555"/>
      <c r="T340" s="73" t="s">
        <v>544</v>
      </c>
      <c r="U340" s="35">
        <v>0.2</v>
      </c>
      <c r="V340" s="132">
        <v>43896</v>
      </c>
      <c r="W340" s="132">
        <v>44167</v>
      </c>
      <c r="X340" s="527"/>
      <c r="Y340" s="527"/>
      <c r="Z340" s="527"/>
      <c r="AA340" s="527"/>
      <c r="AB340" s="129"/>
      <c r="AC340" s="165">
        <v>0.05</v>
      </c>
      <c r="AD340" s="32" t="s">
        <v>986</v>
      </c>
      <c r="AE340" s="162">
        <v>0.5</v>
      </c>
      <c r="AF340" s="27" t="s">
        <v>1579</v>
      </c>
      <c r="AG340" s="162">
        <v>0.5</v>
      </c>
      <c r="AH340" s="34" t="s">
        <v>1818</v>
      </c>
      <c r="AI340" s="166">
        <v>1</v>
      </c>
      <c r="AJ340" s="34" t="s">
        <v>2078</v>
      </c>
      <c r="AK340" s="381"/>
      <c r="AL340" s="626" t="s">
        <v>806</v>
      </c>
      <c r="AM340" s="626"/>
      <c r="AN340" s="345"/>
      <c r="AO340" s="345"/>
      <c r="AP340" s="653"/>
    </row>
    <row r="341" spans="2:46" ht="195.95" customHeight="1" x14ac:dyDescent="0.3">
      <c r="B341" s="663"/>
      <c r="C341" s="461"/>
      <c r="D341" s="486"/>
      <c r="E341" s="486"/>
      <c r="F341" s="486"/>
      <c r="G341" s="488"/>
      <c r="H341" s="482"/>
      <c r="I341" s="484"/>
      <c r="J341" s="484"/>
      <c r="K341" s="486"/>
      <c r="L341" s="486"/>
      <c r="M341" s="486"/>
      <c r="N341" s="478"/>
      <c r="O341" s="89"/>
      <c r="P341" s="461"/>
      <c r="Q341" s="486"/>
      <c r="R341" s="555"/>
      <c r="S341" s="555"/>
      <c r="T341" s="73" t="s">
        <v>545</v>
      </c>
      <c r="U341" s="35">
        <v>0.5</v>
      </c>
      <c r="V341" s="132">
        <v>43923</v>
      </c>
      <c r="W341" s="132">
        <v>44187</v>
      </c>
      <c r="X341" s="527"/>
      <c r="Y341" s="527"/>
      <c r="Z341" s="527"/>
      <c r="AA341" s="527"/>
      <c r="AB341" s="129"/>
      <c r="AC341" s="165">
        <v>0.1</v>
      </c>
      <c r="AD341" s="32" t="s">
        <v>987</v>
      </c>
      <c r="AE341" s="162">
        <v>0.3</v>
      </c>
      <c r="AF341" s="27" t="s">
        <v>1408</v>
      </c>
      <c r="AG341" s="162">
        <v>0.3</v>
      </c>
      <c r="AH341" s="34" t="s">
        <v>1819</v>
      </c>
      <c r="AI341" s="166">
        <v>1</v>
      </c>
      <c r="AJ341" s="34" t="s">
        <v>2079</v>
      </c>
      <c r="AK341" s="381"/>
      <c r="AL341" s="626" t="s">
        <v>806</v>
      </c>
      <c r="AM341" s="626"/>
      <c r="AN341" s="345"/>
      <c r="AO341" s="345"/>
      <c r="AP341" s="586"/>
    </row>
    <row r="342" spans="2:46" ht="195.95" customHeight="1" x14ac:dyDescent="0.3">
      <c r="B342" s="663"/>
      <c r="C342" s="509" t="s">
        <v>541</v>
      </c>
      <c r="D342" s="467" t="s">
        <v>136</v>
      </c>
      <c r="E342" s="467" t="s">
        <v>157</v>
      </c>
      <c r="F342" s="467" t="s">
        <v>29</v>
      </c>
      <c r="G342" s="511"/>
      <c r="H342" s="513" t="s">
        <v>1409</v>
      </c>
      <c r="I342" s="473" t="s">
        <v>31</v>
      </c>
      <c r="J342" s="473" t="s">
        <v>139</v>
      </c>
      <c r="K342" s="467" t="s">
        <v>31</v>
      </c>
      <c r="L342" s="467" t="s">
        <v>208</v>
      </c>
      <c r="M342" s="467"/>
      <c r="N342" s="470"/>
      <c r="O342" s="89"/>
      <c r="P342" s="509" t="s">
        <v>546</v>
      </c>
      <c r="Q342" s="467" t="s">
        <v>141</v>
      </c>
      <c r="R342" s="557">
        <v>43864</v>
      </c>
      <c r="S342" s="557">
        <f>MAX(W342:W345)</f>
        <v>44183</v>
      </c>
      <c r="T342" s="93" t="s">
        <v>547</v>
      </c>
      <c r="U342" s="91">
        <v>0.2</v>
      </c>
      <c r="V342" s="133">
        <v>43864</v>
      </c>
      <c r="W342" s="133">
        <v>43889</v>
      </c>
      <c r="X342" s="543">
        <v>0.1</v>
      </c>
      <c r="Y342" s="543">
        <v>0.3</v>
      </c>
      <c r="Z342" s="543">
        <v>0.6</v>
      </c>
      <c r="AA342" s="543">
        <v>1</v>
      </c>
      <c r="AB342" s="129"/>
      <c r="AC342" s="165">
        <v>1</v>
      </c>
      <c r="AD342" s="41" t="s">
        <v>1410</v>
      </c>
      <c r="AE342" s="162">
        <v>1</v>
      </c>
      <c r="AF342" s="36" t="s">
        <v>2385</v>
      </c>
      <c r="AG342" s="162">
        <v>1</v>
      </c>
      <c r="AH342" s="42" t="s">
        <v>1820</v>
      </c>
      <c r="AI342" s="166">
        <v>1</v>
      </c>
      <c r="AJ342" s="42" t="s">
        <v>1578</v>
      </c>
      <c r="AK342" s="381">
        <f>(U342*AI342)+(U343*AI343)+(U344*AI344)+(U345*AI345)</f>
        <v>1</v>
      </c>
      <c r="AL342" s="634" t="s">
        <v>994</v>
      </c>
      <c r="AM342" s="634" t="s">
        <v>1411</v>
      </c>
      <c r="AN342" s="458" t="s">
        <v>1823</v>
      </c>
      <c r="AO342" s="458" t="s">
        <v>2081</v>
      </c>
      <c r="AP342" s="654" t="str">
        <f>IF(AK342&lt;1%,"Sin iniciar",IF(AK342=100%,"Terminado","En gestión"))</f>
        <v>Terminado</v>
      </c>
    </row>
    <row r="343" spans="2:46" ht="195.95" customHeight="1" x14ac:dyDescent="0.3">
      <c r="B343" s="663"/>
      <c r="C343" s="509"/>
      <c r="D343" s="467"/>
      <c r="E343" s="467"/>
      <c r="F343" s="467"/>
      <c r="G343" s="511"/>
      <c r="H343" s="513"/>
      <c r="I343" s="473"/>
      <c r="J343" s="473"/>
      <c r="K343" s="467"/>
      <c r="L343" s="467"/>
      <c r="M343" s="467"/>
      <c r="N343" s="470"/>
      <c r="O343" s="89"/>
      <c r="P343" s="509"/>
      <c r="Q343" s="467"/>
      <c r="R343" s="557"/>
      <c r="S343" s="557"/>
      <c r="T343" s="93" t="s">
        <v>548</v>
      </c>
      <c r="U343" s="91">
        <v>0.2</v>
      </c>
      <c r="V343" s="133">
        <v>43892</v>
      </c>
      <c r="W343" s="133">
        <v>43945</v>
      </c>
      <c r="X343" s="543"/>
      <c r="Y343" s="543"/>
      <c r="Z343" s="543"/>
      <c r="AA343" s="543"/>
      <c r="AB343" s="129"/>
      <c r="AC343" s="165">
        <v>1</v>
      </c>
      <c r="AD343" s="41" t="s">
        <v>988</v>
      </c>
      <c r="AE343" s="162">
        <v>1</v>
      </c>
      <c r="AF343" s="36" t="s">
        <v>2385</v>
      </c>
      <c r="AG343" s="162">
        <v>1</v>
      </c>
      <c r="AH343" s="42" t="s">
        <v>1820</v>
      </c>
      <c r="AI343" s="166">
        <v>1</v>
      </c>
      <c r="AJ343" s="42" t="s">
        <v>1578</v>
      </c>
      <c r="AK343" s="381"/>
      <c r="AL343" s="634" t="s">
        <v>806</v>
      </c>
      <c r="AM343" s="634"/>
      <c r="AN343" s="458"/>
      <c r="AO343" s="458"/>
      <c r="AP343" s="653"/>
    </row>
    <row r="344" spans="2:46" ht="195.95" customHeight="1" x14ac:dyDescent="0.3">
      <c r="B344" s="663"/>
      <c r="C344" s="509"/>
      <c r="D344" s="467"/>
      <c r="E344" s="467"/>
      <c r="F344" s="467"/>
      <c r="G344" s="511"/>
      <c r="H344" s="513"/>
      <c r="I344" s="473"/>
      <c r="J344" s="473"/>
      <c r="K344" s="467"/>
      <c r="L344" s="467"/>
      <c r="M344" s="467"/>
      <c r="N344" s="470"/>
      <c r="O344" s="89"/>
      <c r="P344" s="509"/>
      <c r="Q344" s="467"/>
      <c r="R344" s="557"/>
      <c r="S344" s="557"/>
      <c r="T344" s="93" t="s">
        <v>549</v>
      </c>
      <c r="U344" s="91">
        <v>0.3</v>
      </c>
      <c r="V344" s="133">
        <v>43948</v>
      </c>
      <c r="W344" s="133">
        <v>44029</v>
      </c>
      <c r="X344" s="543"/>
      <c r="Y344" s="543"/>
      <c r="Z344" s="543"/>
      <c r="AA344" s="543"/>
      <c r="AB344" s="129"/>
      <c r="AC344" s="165">
        <v>0.8</v>
      </c>
      <c r="AD344" s="41" t="s">
        <v>989</v>
      </c>
      <c r="AE344" s="162">
        <v>1</v>
      </c>
      <c r="AF344" s="36" t="s">
        <v>1412</v>
      </c>
      <c r="AG344" s="162">
        <v>1</v>
      </c>
      <c r="AH344" s="42" t="s">
        <v>1548</v>
      </c>
      <c r="AI344" s="166">
        <v>1</v>
      </c>
      <c r="AJ344" s="42" t="s">
        <v>1578</v>
      </c>
      <c r="AK344" s="381"/>
      <c r="AL344" s="634" t="s">
        <v>806</v>
      </c>
      <c r="AM344" s="634"/>
      <c r="AN344" s="458"/>
      <c r="AO344" s="458"/>
      <c r="AP344" s="653"/>
    </row>
    <row r="345" spans="2:46" ht="195.95" customHeight="1" x14ac:dyDescent="0.3">
      <c r="B345" s="663"/>
      <c r="C345" s="509"/>
      <c r="D345" s="467"/>
      <c r="E345" s="467"/>
      <c r="F345" s="467"/>
      <c r="G345" s="511"/>
      <c r="H345" s="513"/>
      <c r="I345" s="473"/>
      <c r="J345" s="473"/>
      <c r="K345" s="467"/>
      <c r="L345" s="467"/>
      <c r="M345" s="467"/>
      <c r="N345" s="470"/>
      <c r="O345" s="89"/>
      <c r="P345" s="509"/>
      <c r="Q345" s="467"/>
      <c r="R345" s="557"/>
      <c r="S345" s="557"/>
      <c r="T345" s="93" t="s">
        <v>550</v>
      </c>
      <c r="U345" s="91">
        <v>0.3</v>
      </c>
      <c r="V345" s="133">
        <v>44075</v>
      </c>
      <c r="W345" s="133">
        <v>44183</v>
      </c>
      <c r="X345" s="543"/>
      <c r="Y345" s="543"/>
      <c r="Z345" s="543"/>
      <c r="AA345" s="543"/>
      <c r="AB345" s="129"/>
      <c r="AC345" s="165">
        <v>0.5</v>
      </c>
      <c r="AD345" s="41" t="s">
        <v>990</v>
      </c>
      <c r="AE345" s="162">
        <v>0.6</v>
      </c>
      <c r="AF345" s="36" t="s">
        <v>1413</v>
      </c>
      <c r="AG345" s="162">
        <v>0.7</v>
      </c>
      <c r="AH345" s="42" t="s">
        <v>1821</v>
      </c>
      <c r="AI345" s="166">
        <v>1</v>
      </c>
      <c r="AJ345" s="42" t="s">
        <v>1578</v>
      </c>
      <c r="AK345" s="381"/>
      <c r="AL345" s="634" t="s">
        <v>806</v>
      </c>
      <c r="AM345" s="634"/>
      <c r="AN345" s="458"/>
      <c r="AO345" s="458"/>
      <c r="AP345" s="586"/>
    </row>
    <row r="346" spans="2:46" ht="195.95" customHeight="1" x14ac:dyDescent="0.3">
      <c r="B346" s="663"/>
      <c r="C346" s="461" t="s">
        <v>541</v>
      </c>
      <c r="D346" s="486" t="s">
        <v>718</v>
      </c>
      <c r="E346" s="486" t="s">
        <v>551</v>
      </c>
      <c r="F346" s="486" t="s">
        <v>82</v>
      </c>
      <c r="G346" s="488">
        <v>0.249</v>
      </c>
      <c r="H346" s="482" t="s">
        <v>724</v>
      </c>
      <c r="I346" s="484" t="s">
        <v>31</v>
      </c>
      <c r="J346" s="484" t="s">
        <v>31</v>
      </c>
      <c r="K346" s="486" t="s">
        <v>31</v>
      </c>
      <c r="L346" s="486" t="s">
        <v>208</v>
      </c>
      <c r="M346" s="486"/>
      <c r="N346" s="478" t="s">
        <v>220</v>
      </c>
      <c r="O346" s="89"/>
      <c r="P346" s="352" t="s">
        <v>552</v>
      </c>
      <c r="Q346" s="486" t="s">
        <v>33</v>
      </c>
      <c r="R346" s="559">
        <v>43836</v>
      </c>
      <c r="S346" s="559">
        <f>MAX(W346:W349)</f>
        <v>44196</v>
      </c>
      <c r="T346" s="134" t="s">
        <v>553</v>
      </c>
      <c r="U346" s="71">
        <v>0.3</v>
      </c>
      <c r="V346" s="135">
        <v>43836</v>
      </c>
      <c r="W346" s="135">
        <v>43889</v>
      </c>
      <c r="X346" s="527">
        <v>0.96</v>
      </c>
      <c r="Y346" s="527">
        <v>0.97</v>
      </c>
      <c r="Z346" s="527">
        <v>0.98</v>
      </c>
      <c r="AA346" s="527">
        <v>0.98</v>
      </c>
      <c r="AB346" s="129"/>
      <c r="AC346" s="165">
        <v>1</v>
      </c>
      <c r="AD346" s="32" t="s">
        <v>991</v>
      </c>
      <c r="AE346" s="162">
        <v>1</v>
      </c>
      <c r="AF346" s="33" t="s">
        <v>1415</v>
      </c>
      <c r="AG346" s="162">
        <v>1</v>
      </c>
      <c r="AH346" s="34" t="s">
        <v>1820</v>
      </c>
      <c r="AI346" s="166">
        <v>1</v>
      </c>
      <c r="AJ346" s="34" t="s">
        <v>1578</v>
      </c>
      <c r="AK346" s="381">
        <f>(U346*AI346)+(U347*AI347)+(U348*AI348)+(U349*AI349)</f>
        <v>1</v>
      </c>
      <c r="AL346" s="345" t="s">
        <v>1414</v>
      </c>
      <c r="AM346" s="345" t="s">
        <v>1416</v>
      </c>
      <c r="AN346" s="345" t="s">
        <v>1826</v>
      </c>
      <c r="AO346" s="345" t="s">
        <v>2373</v>
      </c>
      <c r="AP346" s="654" t="str">
        <f>IF(AK346&lt;1%,"Sin iniciar",IF(AK346=100%,"Terminado","En gestión"))</f>
        <v>Terminado</v>
      </c>
    </row>
    <row r="347" spans="2:46" ht="195.95" customHeight="1" x14ac:dyDescent="0.3">
      <c r="B347" s="663"/>
      <c r="C347" s="461"/>
      <c r="D347" s="486"/>
      <c r="E347" s="486"/>
      <c r="F347" s="486"/>
      <c r="G347" s="488"/>
      <c r="H347" s="482"/>
      <c r="I347" s="484"/>
      <c r="J347" s="484"/>
      <c r="K347" s="486"/>
      <c r="L347" s="486"/>
      <c r="M347" s="486"/>
      <c r="N347" s="478"/>
      <c r="O347" s="89"/>
      <c r="P347" s="352"/>
      <c r="Q347" s="486"/>
      <c r="R347" s="559"/>
      <c r="S347" s="559"/>
      <c r="T347" s="134" t="s">
        <v>554</v>
      </c>
      <c r="U347" s="71">
        <v>0.3</v>
      </c>
      <c r="V347" s="135">
        <v>43864</v>
      </c>
      <c r="W347" s="135">
        <v>44195</v>
      </c>
      <c r="X347" s="527"/>
      <c r="Y347" s="527"/>
      <c r="Z347" s="527"/>
      <c r="AA347" s="527"/>
      <c r="AB347" s="129"/>
      <c r="AC347" s="165">
        <v>0.2</v>
      </c>
      <c r="AD347" s="32" t="s">
        <v>992</v>
      </c>
      <c r="AE347" s="162">
        <v>0.8</v>
      </c>
      <c r="AF347" s="33" t="s">
        <v>1417</v>
      </c>
      <c r="AG347" s="162">
        <v>0.9</v>
      </c>
      <c r="AH347" s="34" t="s">
        <v>1417</v>
      </c>
      <c r="AI347" s="166">
        <v>1</v>
      </c>
      <c r="AJ347" s="34" t="s">
        <v>2082</v>
      </c>
      <c r="AK347" s="381"/>
      <c r="AL347" s="345"/>
      <c r="AM347" s="345"/>
      <c r="AN347" s="345"/>
      <c r="AO347" s="345"/>
      <c r="AP347" s="653"/>
    </row>
    <row r="348" spans="2:46" ht="195.95" customHeight="1" x14ac:dyDescent="0.3">
      <c r="B348" s="663"/>
      <c r="C348" s="461"/>
      <c r="D348" s="486"/>
      <c r="E348" s="486"/>
      <c r="F348" s="486"/>
      <c r="G348" s="488"/>
      <c r="H348" s="482"/>
      <c r="I348" s="484"/>
      <c r="J348" s="484"/>
      <c r="K348" s="486"/>
      <c r="L348" s="486"/>
      <c r="M348" s="486"/>
      <c r="N348" s="478"/>
      <c r="O348" s="89"/>
      <c r="P348" s="352"/>
      <c r="Q348" s="486"/>
      <c r="R348" s="559"/>
      <c r="S348" s="559"/>
      <c r="T348" s="134" t="s">
        <v>555</v>
      </c>
      <c r="U348" s="71">
        <v>0.2</v>
      </c>
      <c r="V348" s="135">
        <v>43892</v>
      </c>
      <c r="W348" s="135">
        <v>44196</v>
      </c>
      <c r="X348" s="527"/>
      <c r="Y348" s="527"/>
      <c r="Z348" s="527"/>
      <c r="AA348" s="527"/>
      <c r="AB348" s="129"/>
      <c r="AC348" s="165">
        <v>0.2</v>
      </c>
      <c r="AD348" s="32" t="s">
        <v>993</v>
      </c>
      <c r="AE348" s="162">
        <v>0.6</v>
      </c>
      <c r="AF348" s="33" t="s">
        <v>1418</v>
      </c>
      <c r="AG348" s="162">
        <v>0.77</v>
      </c>
      <c r="AH348" s="34" t="s">
        <v>1824</v>
      </c>
      <c r="AI348" s="166">
        <v>1</v>
      </c>
      <c r="AJ348" s="34" t="s">
        <v>2083</v>
      </c>
      <c r="AK348" s="381"/>
      <c r="AL348" s="345"/>
      <c r="AM348" s="345"/>
      <c r="AN348" s="345"/>
      <c r="AO348" s="345"/>
      <c r="AP348" s="653"/>
    </row>
    <row r="349" spans="2:46" ht="195.95" customHeight="1" thickBot="1" x14ac:dyDescent="0.35">
      <c r="B349" s="664"/>
      <c r="C349" s="502"/>
      <c r="D349" s="500"/>
      <c r="E349" s="500"/>
      <c r="F349" s="500"/>
      <c r="G349" s="503"/>
      <c r="H349" s="504"/>
      <c r="I349" s="499"/>
      <c r="J349" s="499"/>
      <c r="K349" s="500"/>
      <c r="L349" s="500"/>
      <c r="M349" s="500"/>
      <c r="N349" s="501"/>
      <c r="O349" s="236"/>
      <c r="P349" s="403"/>
      <c r="Q349" s="500"/>
      <c r="R349" s="560"/>
      <c r="S349" s="560"/>
      <c r="T349" s="300" t="s">
        <v>556</v>
      </c>
      <c r="U349" s="181">
        <v>0.2</v>
      </c>
      <c r="V349" s="301">
        <v>43836</v>
      </c>
      <c r="W349" s="301">
        <v>43980</v>
      </c>
      <c r="X349" s="558"/>
      <c r="Y349" s="558"/>
      <c r="Z349" s="558"/>
      <c r="AA349" s="558"/>
      <c r="AB349" s="278"/>
      <c r="AC349" s="279">
        <v>0.2</v>
      </c>
      <c r="AD349" s="54" t="s">
        <v>1419</v>
      </c>
      <c r="AE349" s="184">
        <v>0.95</v>
      </c>
      <c r="AF349" s="185" t="s">
        <v>1420</v>
      </c>
      <c r="AG349" s="184">
        <v>1</v>
      </c>
      <c r="AH349" s="186" t="s">
        <v>1825</v>
      </c>
      <c r="AI349" s="175">
        <v>1</v>
      </c>
      <c r="AJ349" s="186" t="s">
        <v>1578</v>
      </c>
      <c r="AK349" s="383"/>
      <c r="AL349" s="347"/>
      <c r="AM349" s="347"/>
      <c r="AN349" s="347"/>
      <c r="AO349" s="347"/>
      <c r="AP349" s="655"/>
    </row>
    <row r="350" spans="2:46" ht="195.95" customHeight="1" thickTop="1" x14ac:dyDescent="0.3">
      <c r="B350" s="657" t="s">
        <v>557</v>
      </c>
      <c r="C350" s="568" t="s">
        <v>557</v>
      </c>
      <c r="D350" s="565" t="s">
        <v>722</v>
      </c>
      <c r="E350" s="565" t="s">
        <v>558</v>
      </c>
      <c r="F350" s="565" t="s">
        <v>29</v>
      </c>
      <c r="G350" s="569"/>
      <c r="H350" s="570" t="s">
        <v>559</v>
      </c>
      <c r="I350" s="564" t="s">
        <v>139</v>
      </c>
      <c r="J350" s="564" t="s">
        <v>139</v>
      </c>
      <c r="K350" s="564" t="s">
        <v>139</v>
      </c>
      <c r="L350" s="564" t="s">
        <v>139</v>
      </c>
      <c r="M350" s="565"/>
      <c r="N350" s="566" t="s">
        <v>220</v>
      </c>
      <c r="O350" s="231"/>
      <c r="P350" s="567" t="s">
        <v>560</v>
      </c>
      <c r="Q350" s="562" t="s">
        <v>45</v>
      </c>
      <c r="R350" s="563">
        <v>43861</v>
      </c>
      <c r="S350" s="563">
        <f>MAX(W350:W351)</f>
        <v>44165</v>
      </c>
      <c r="T350" s="256" t="s">
        <v>561</v>
      </c>
      <c r="U350" s="257">
        <v>0.3</v>
      </c>
      <c r="V350" s="258">
        <v>43861</v>
      </c>
      <c r="W350" s="258">
        <v>44042</v>
      </c>
      <c r="X350" s="561">
        <v>0.15</v>
      </c>
      <c r="Y350" s="561">
        <v>0.3</v>
      </c>
      <c r="Z350" s="561">
        <v>0.65</v>
      </c>
      <c r="AA350" s="561">
        <v>1</v>
      </c>
      <c r="AB350" s="286"/>
      <c r="AC350" s="287">
        <v>1</v>
      </c>
      <c r="AD350" s="302" t="s">
        <v>995</v>
      </c>
      <c r="AE350" s="201">
        <v>1</v>
      </c>
      <c r="AF350" s="302" t="s">
        <v>2385</v>
      </c>
      <c r="AG350" s="199">
        <v>1</v>
      </c>
      <c r="AH350" s="262" t="s">
        <v>1573</v>
      </c>
      <c r="AI350" s="203">
        <v>1</v>
      </c>
      <c r="AJ350" s="262" t="s">
        <v>1578</v>
      </c>
      <c r="AK350" s="612">
        <f>(U350*AI350)+(U351*AI351)</f>
        <v>1</v>
      </c>
      <c r="AL350" s="637" t="s">
        <v>1003</v>
      </c>
      <c r="AM350" s="637" t="s">
        <v>1574</v>
      </c>
      <c r="AN350" s="637" t="s">
        <v>1574</v>
      </c>
      <c r="AO350" s="637" t="s">
        <v>1574</v>
      </c>
      <c r="AP350" s="656" t="str">
        <f>IF(AK350&lt;1%,"Sin iniciar",IF(AK350=100%,"Terminado","En gestión"))</f>
        <v>Terminado</v>
      </c>
    </row>
    <row r="351" spans="2:46" ht="195.95" customHeight="1" x14ac:dyDescent="0.3">
      <c r="B351" s="658"/>
      <c r="C351" s="409"/>
      <c r="D351" s="489"/>
      <c r="E351" s="489"/>
      <c r="F351" s="489"/>
      <c r="G351" s="490"/>
      <c r="H351" s="491"/>
      <c r="I351" s="494"/>
      <c r="J351" s="494"/>
      <c r="K351" s="494"/>
      <c r="L351" s="494"/>
      <c r="M351" s="489"/>
      <c r="N351" s="492"/>
      <c r="O351" s="89"/>
      <c r="P351" s="395"/>
      <c r="Q351" s="385"/>
      <c r="R351" s="464"/>
      <c r="S351" s="464"/>
      <c r="T351" s="60" t="s">
        <v>562</v>
      </c>
      <c r="U351" s="61">
        <v>0.7</v>
      </c>
      <c r="V351" s="62">
        <v>43922</v>
      </c>
      <c r="W351" s="62">
        <v>44165</v>
      </c>
      <c r="X351" s="528"/>
      <c r="Y351" s="528"/>
      <c r="Z351" s="528"/>
      <c r="AA351" s="528"/>
      <c r="AB351" s="129"/>
      <c r="AC351" s="165">
        <v>1</v>
      </c>
      <c r="AD351" s="64" t="s">
        <v>996</v>
      </c>
      <c r="AE351" s="161">
        <v>1</v>
      </c>
      <c r="AF351" s="64" t="s">
        <v>2385</v>
      </c>
      <c r="AG351" s="162">
        <v>1</v>
      </c>
      <c r="AH351" s="65" t="s">
        <v>1578</v>
      </c>
      <c r="AI351" s="166">
        <v>1</v>
      </c>
      <c r="AJ351" s="65" t="s">
        <v>1578</v>
      </c>
      <c r="AK351" s="381"/>
      <c r="AL351" s="346" t="s">
        <v>806</v>
      </c>
      <c r="AM351" s="346"/>
      <c r="AN351" s="346"/>
      <c r="AO351" s="346"/>
      <c r="AP351" s="586"/>
    </row>
    <row r="352" spans="2:46" ht="195.95" customHeight="1" x14ac:dyDescent="0.3">
      <c r="B352" s="658"/>
      <c r="C352" s="461" t="s">
        <v>557</v>
      </c>
      <c r="D352" s="486" t="s">
        <v>31</v>
      </c>
      <c r="E352" s="486"/>
      <c r="F352" s="486"/>
      <c r="G352" s="488"/>
      <c r="H352" s="482"/>
      <c r="I352" s="355" t="s">
        <v>123</v>
      </c>
      <c r="J352" s="484" t="s">
        <v>139</v>
      </c>
      <c r="K352" s="484" t="s">
        <v>139</v>
      </c>
      <c r="L352" s="486" t="s">
        <v>208</v>
      </c>
      <c r="M352" s="486"/>
      <c r="N352" s="478"/>
      <c r="O352" s="89"/>
      <c r="P352" s="461" t="s">
        <v>563</v>
      </c>
      <c r="Q352" s="353" t="s">
        <v>33</v>
      </c>
      <c r="R352" s="354">
        <v>43861</v>
      </c>
      <c r="S352" s="354">
        <f>MAX(W352:W356)</f>
        <v>44165</v>
      </c>
      <c r="T352" s="66" t="s">
        <v>564</v>
      </c>
      <c r="U352" s="35">
        <v>0.3</v>
      </c>
      <c r="V352" s="29">
        <v>43861</v>
      </c>
      <c r="W352" s="29">
        <v>44104</v>
      </c>
      <c r="X352" s="527">
        <v>0.2</v>
      </c>
      <c r="Y352" s="527">
        <v>0.4</v>
      </c>
      <c r="Z352" s="527">
        <v>0.8</v>
      </c>
      <c r="AA352" s="527">
        <v>1</v>
      </c>
      <c r="AB352" s="129"/>
      <c r="AC352" s="165">
        <v>0.65</v>
      </c>
      <c r="AD352" s="32" t="s">
        <v>997</v>
      </c>
      <c r="AE352" s="161">
        <v>0.95</v>
      </c>
      <c r="AF352" s="32" t="s">
        <v>1132</v>
      </c>
      <c r="AG352" s="162">
        <v>1</v>
      </c>
      <c r="AH352" s="34" t="s">
        <v>1806</v>
      </c>
      <c r="AI352" s="166">
        <v>1</v>
      </c>
      <c r="AJ352" s="34" t="s">
        <v>1578</v>
      </c>
      <c r="AK352" s="381">
        <f>(U352*AI352)+(U353*AI353)+(U354*AI354)+(U355*AI355)+(AI356*U356)</f>
        <v>1</v>
      </c>
      <c r="AL352" s="626" t="s">
        <v>1004</v>
      </c>
      <c r="AM352" s="626" t="s">
        <v>1133</v>
      </c>
      <c r="AN352" s="345" t="s">
        <v>1814</v>
      </c>
      <c r="AO352" s="345" t="s">
        <v>1574</v>
      </c>
      <c r="AP352" s="654" t="str">
        <f>IF(AK352&lt;1%,"Sin iniciar",IF(AK352=100%,"Terminado","En gestión"))</f>
        <v>Terminado</v>
      </c>
    </row>
    <row r="353" spans="2:42" ht="195.95" customHeight="1" x14ac:dyDescent="0.3">
      <c r="B353" s="658"/>
      <c r="C353" s="461"/>
      <c r="D353" s="486"/>
      <c r="E353" s="486"/>
      <c r="F353" s="486"/>
      <c r="G353" s="488"/>
      <c r="H353" s="482"/>
      <c r="I353" s="355"/>
      <c r="J353" s="484"/>
      <c r="K353" s="484"/>
      <c r="L353" s="486"/>
      <c r="M353" s="486"/>
      <c r="N353" s="478"/>
      <c r="O353" s="89"/>
      <c r="P353" s="461"/>
      <c r="Q353" s="353"/>
      <c r="R353" s="354"/>
      <c r="S353" s="354"/>
      <c r="T353" s="66" t="s">
        <v>565</v>
      </c>
      <c r="U353" s="35">
        <v>0.2</v>
      </c>
      <c r="V353" s="29">
        <v>43861</v>
      </c>
      <c r="W353" s="29">
        <v>43981</v>
      </c>
      <c r="X353" s="527"/>
      <c r="Y353" s="527"/>
      <c r="Z353" s="527"/>
      <c r="AA353" s="527"/>
      <c r="AB353" s="129"/>
      <c r="AC353" s="165">
        <v>0.75</v>
      </c>
      <c r="AD353" s="32" t="s">
        <v>998</v>
      </c>
      <c r="AE353" s="161">
        <v>0.95</v>
      </c>
      <c r="AF353" s="32" t="s">
        <v>1134</v>
      </c>
      <c r="AG353" s="162">
        <v>1</v>
      </c>
      <c r="AH353" s="34" t="s">
        <v>1807</v>
      </c>
      <c r="AI353" s="166">
        <v>1</v>
      </c>
      <c r="AJ353" s="34" t="s">
        <v>1578</v>
      </c>
      <c r="AK353" s="381"/>
      <c r="AL353" s="626" t="s">
        <v>806</v>
      </c>
      <c r="AM353" s="626"/>
      <c r="AN353" s="345"/>
      <c r="AO353" s="345"/>
      <c r="AP353" s="653"/>
    </row>
    <row r="354" spans="2:42" ht="195.95" customHeight="1" x14ac:dyDescent="0.3">
      <c r="B354" s="658"/>
      <c r="C354" s="461"/>
      <c r="D354" s="486"/>
      <c r="E354" s="486"/>
      <c r="F354" s="486"/>
      <c r="G354" s="488"/>
      <c r="H354" s="482"/>
      <c r="I354" s="355"/>
      <c r="J354" s="484"/>
      <c r="K354" s="484"/>
      <c r="L354" s="486"/>
      <c r="M354" s="486"/>
      <c r="N354" s="478"/>
      <c r="O354" s="89"/>
      <c r="P354" s="461"/>
      <c r="Q354" s="353"/>
      <c r="R354" s="354"/>
      <c r="S354" s="354"/>
      <c r="T354" s="66" t="s">
        <v>566</v>
      </c>
      <c r="U354" s="35">
        <v>0.2</v>
      </c>
      <c r="V354" s="29">
        <v>43983</v>
      </c>
      <c r="W354" s="29">
        <v>44042</v>
      </c>
      <c r="X354" s="527"/>
      <c r="Y354" s="527"/>
      <c r="Z354" s="527"/>
      <c r="AA354" s="527"/>
      <c r="AB354" s="129"/>
      <c r="AC354" s="165">
        <v>0.25</v>
      </c>
      <c r="AD354" s="32" t="s">
        <v>999</v>
      </c>
      <c r="AE354" s="161">
        <v>0.65</v>
      </c>
      <c r="AF354" s="32" t="s">
        <v>1135</v>
      </c>
      <c r="AG354" s="162">
        <v>1</v>
      </c>
      <c r="AH354" s="34" t="s">
        <v>1808</v>
      </c>
      <c r="AI354" s="166">
        <v>1</v>
      </c>
      <c r="AJ354" s="34" t="s">
        <v>1578</v>
      </c>
      <c r="AK354" s="381"/>
      <c r="AL354" s="626" t="s">
        <v>806</v>
      </c>
      <c r="AM354" s="626"/>
      <c r="AN354" s="345"/>
      <c r="AO354" s="345"/>
      <c r="AP354" s="653"/>
    </row>
    <row r="355" spans="2:42" ht="195.95" customHeight="1" x14ac:dyDescent="0.3">
      <c r="B355" s="658"/>
      <c r="C355" s="461"/>
      <c r="D355" s="486"/>
      <c r="E355" s="486"/>
      <c r="F355" s="486"/>
      <c r="G355" s="488"/>
      <c r="H355" s="482"/>
      <c r="I355" s="355"/>
      <c r="J355" s="484"/>
      <c r="K355" s="484"/>
      <c r="L355" s="486"/>
      <c r="M355" s="486"/>
      <c r="N355" s="478"/>
      <c r="O355" s="89"/>
      <c r="P355" s="461"/>
      <c r="Q355" s="353"/>
      <c r="R355" s="354"/>
      <c r="S355" s="354"/>
      <c r="T355" s="66" t="s">
        <v>567</v>
      </c>
      <c r="U355" s="35">
        <v>0.1</v>
      </c>
      <c r="V355" s="29">
        <v>44044</v>
      </c>
      <c r="W355" s="29">
        <v>44104</v>
      </c>
      <c r="X355" s="527"/>
      <c r="Y355" s="527"/>
      <c r="Z355" s="527"/>
      <c r="AA355" s="527"/>
      <c r="AB355" s="129"/>
      <c r="AC355" s="165">
        <v>0</v>
      </c>
      <c r="AD355" s="32" t="s">
        <v>743</v>
      </c>
      <c r="AE355" s="161">
        <v>0</v>
      </c>
      <c r="AF355" s="32" t="s">
        <v>743</v>
      </c>
      <c r="AG355" s="162">
        <v>1</v>
      </c>
      <c r="AH355" s="34" t="s">
        <v>1809</v>
      </c>
      <c r="AI355" s="166">
        <v>1</v>
      </c>
      <c r="AJ355" s="34" t="s">
        <v>1578</v>
      </c>
      <c r="AK355" s="381"/>
      <c r="AL355" s="626" t="s">
        <v>806</v>
      </c>
      <c r="AM355" s="626"/>
      <c r="AN355" s="345"/>
      <c r="AO355" s="345"/>
      <c r="AP355" s="653"/>
    </row>
    <row r="356" spans="2:42" ht="195.95" customHeight="1" x14ac:dyDescent="0.3">
      <c r="B356" s="658"/>
      <c r="C356" s="461"/>
      <c r="D356" s="486"/>
      <c r="E356" s="486"/>
      <c r="F356" s="486"/>
      <c r="G356" s="488"/>
      <c r="H356" s="482"/>
      <c r="I356" s="355"/>
      <c r="J356" s="484"/>
      <c r="K356" s="484"/>
      <c r="L356" s="486"/>
      <c r="M356" s="486"/>
      <c r="N356" s="478"/>
      <c r="O356" s="89"/>
      <c r="P356" s="461"/>
      <c r="Q356" s="353"/>
      <c r="R356" s="354"/>
      <c r="S356" s="354"/>
      <c r="T356" s="66" t="s">
        <v>568</v>
      </c>
      <c r="U356" s="35">
        <v>0.2</v>
      </c>
      <c r="V356" s="29">
        <v>44105</v>
      </c>
      <c r="W356" s="29">
        <v>44165</v>
      </c>
      <c r="X356" s="527"/>
      <c r="Y356" s="527"/>
      <c r="Z356" s="527"/>
      <c r="AA356" s="527"/>
      <c r="AB356" s="129"/>
      <c r="AC356" s="165">
        <v>0</v>
      </c>
      <c r="AD356" s="32" t="s">
        <v>743</v>
      </c>
      <c r="AE356" s="161">
        <v>0</v>
      </c>
      <c r="AF356" s="32" t="s">
        <v>743</v>
      </c>
      <c r="AG356" s="162">
        <v>1</v>
      </c>
      <c r="AH356" s="34" t="s">
        <v>1810</v>
      </c>
      <c r="AI356" s="166">
        <v>1</v>
      </c>
      <c r="AJ356" s="34" t="s">
        <v>1578</v>
      </c>
      <c r="AK356" s="381"/>
      <c r="AL356" s="626" t="s">
        <v>806</v>
      </c>
      <c r="AM356" s="626"/>
      <c r="AN356" s="345"/>
      <c r="AO356" s="345"/>
      <c r="AP356" s="586"/>
    </row>
    <row r="357" spans="2:42" ht="195.95" customHeight="1" x14ac:dyDescent="0.3">
      <c r="B357" s="658"/>
      <c r="C357" s="409" t="s">
        <v>557</v>
      </c>
      <c r="D357" s="489" t="s">
        <v>720</v>
      </c>
      <c r="E357" s="489" t="s">
        <v>195</v>
      </c>
      <c r="F357" s="489" t="s">
        <v>29</v>
      </c>
      <c r="G357" s="490"/>
      <c r="H357" s="491" t="s">
        <v>569</v>
      </c>
      <c r="I357" s="494" t="s">
        <v>139</v>
      </c>
      <c r="J357" s="494" t="s">
        <v>139</v>
      </c>
      <c r="K357" s="489" t="s">
        <v>570</v>
      </c>
      <c r="L357" s="489" t="s">
        <v>571</v>
      </c>
      <c r="M357" s="489"/>
      <c r="N357" s="492"/>
      <c r="O357" s="89"/>
      <c r="P357" s="409" t="s">
        <v>572</v>
      </c>
      <c r="Q357" s="385" t="s">
        <v>45</v>
      </c>
      <c r="R357" s="464">
        <v>43861</v>
      </c>
      <c r="S357" s="464">
        <f>MAX(W357:W359)</f>
        <v>44165</v>
      </c>
      <c r="T357" s="75" t="s">
        <v>573</v>
      </c>
      <c r="U357" s="61">
        <v>0.1</v>
      </c>
      <c r="V357" s="62">
        <v>43861</v>
      </c>
      <c r="W357" s="62">
        <v>43920</v>
      </c>
      <c r="X357" s="528">
        <v>0.15</v>
      </c>
      <c r="Y357" s="528">
        <v>0.5</v>
      </c>
      <c r="Z357" s="528">
        <v>0.75</v>
      </c>
      <c r="AA357" s="528">
        <v>1</v>
      </c>
      <c r="AB357" s="129"/>
      <c r="AC357" s="165">
        <v>1</v>
      </c>
      <c r="AD357" s="64" t="s">
        <v>1000</v>
      </c>
      <c r="AE357" s="162">
        <v>1</v>
      </c>
      <c r="AF357" s="63" t="s">
        <v>2385</v>
      </c>
      <c r="AG357" s="162">
        <v>1</v>
      </c>
      <c r="AH357" s="65" t="s">
        <v>1577</v>
      </c>
      <c r="AI357" s="166">
        <v>1</v>
      </c>
      <c r="AJ357" s="65" t="s">
        <v>1578</v>
      </c>
      <c r="AK357" s="381">
        <f>(U357*AI357)+(U358*AI358)+(U359*AI359)</f>
        <v>1</v>
      </c>
      <c r="AL357" s="408" t="s">
        <v>1005</v>
      </c>
      <c r="AM357" s="408" t="s">
        <v>1136</v>
      </c>
      <c r="AN357" s="346" t="s">
        <v>1815</v>
      </c>
      <c r="AO357" s="346" t="s">
        <v>1574</v>
      </c>
      <c r="AP357" s="654" t="str">
        <f>IF(AK357&lt;1%,"Sin iniciar",IF(AK357=100%,"Terminado","En gestión"))</f>
        <v>Terminado</v>
      </c>
    </row>
    <row r="358" spans="2:42" ht="195.95" customHeight="1" x14ac:dyDescent="0.3">
      <c r="B358" s="658"/>
      <c r="C358" s="409"/>
      <c r="D358" s="489"/>
      <c r="E358" s="489"/>
      <c r="F358" s="489"/>
      <c r="G358" s="490"/>
      <c r="H358" s="491"/>
      <c r="I358" s="494"/>
      <c r="J358" s="494"/>
      <c r="K358" s="489"/>
      <c r="L358" s="489"/>
      <c r="M358" s="489"/>
      <c r="N358" s="492"/>
      <c r="O358" s="89"/>
      <c r="P358" s="409"/>
      <c r="Q358" s="385"/>
      <c r="R358" s="464"/>
      <c r="S358" s="464"/>
      <c r="T358" s="68" t="s">
        <v>574</v>
      </c>
      <c r="U358" s="61">
        <v>0.15</v>
      </c>
      <c r="V358" s="62">
        <v>43891</v>
      </c>
      <c r="W358" s="62">
        <v>44012</v>
      </c>
      <c r="X358" s="528"/>
      <c r="Y358" s="528"/>
      <c r="Z358" s="528"/>
      <c r="AA358" s="528"/>
      <c r="AB358" s="129"/>
      <c r="AC358" s="165">
        <v>0.33</v>
      </c>
      <c r="AD358" s="64" t="s">
        <v>1001</v>
      </c>
      <c r="AE358" s="162">
        <v>0.7</v>
      </c>
      <c r="AF358" s="63" t="s">
        <v>1137</v>
      </c>
      <c r="AG358" s="162">
        <v>1</v>
      </c>
      <c r="AH358" s="65" t="s">
        <v>1811</v>
      </c>
      <c r="AI358" s="166">
        <v>1</v>
      </c>
      <c r="AJ358" s="65" t="s">
        <v>1578</v>
      </c>
      <c r="AK358" s="381"/>
      <c r="AL358" s="408" t="s">
        <v>806</v>
      </c>
      <c r="AM358" s="408"/>
      <c r="AN358" s="346"/>
      <c r="AO358" s="346"/>
      <c r="AP358" s="653"/>
    </row>
    <row r="359" spans="2:42" ht="195.95" customHeight="1" x14ac:dyDescent="0.3">
      <c r="B359" s="658"/>
      <c r="C359" s="409"/>
      <c r="D359" s="489"/>
      <c r="E359" s="489"/>
      <c r="F359" s="489"/>
      <c r="G359" s="490"/>
      <c r="H359" s="491"/>
      <c r="I359" s="494"/>
      <c r="J359" s="494"/>
      <c r="K359" s="489"/>
      <c r="L359" s="489"/>
      <c r="M359" s="489"/>
      <c r="N359" s="492"/>
      <c r="O359" s="89"/>
      <c r="P359" s="409"/>
      <c r="Q359" s="385"/>
      <c r="R359" s="464"/>
      <c r="S359" s="464"/>
      <c r="T359" s="68" t="s">
        <v>575</v>
      </c>
      <c r="U359" s="61">
        <v>0.75</v>
      </c>
      <c r="V359" s="62">
        <v>43891</v>
      </c>
      <c r="W359" s="62">
        <v>44165</v>
      </c>
      <c r="X359" s="528"/>
      <c r="Y359" s="528"/>
      <c r="Z359" s="528"/>
      <c r="AA359" s="528"/>
      <c r="AB359" s="129"/>
      <c r="AC359" s="165">
        <v>0</v>
      </c>
      <c r="AD359" s="64" t="s">
        <v>743</v>
      </c>
      <c r="AE359" s="162">
        <v>0</v>
      </c>
      <c r="AF359" s="63" t="s">
        <v>743</v>
      </c>
      <c r="AG359" s="162">
        <v>1</v>
      </c>
      <c r="AH359" s="65" t="s">
        <v>1812</v>
      </c>
      <c r="AI359" s="166">
        <v>1</v>
      </c>
      <c r="AJ359" s="65" t="s">
        <v>1578</v>
      </c>
      <c r="AK359" s="381"/>
      <c r="AL359" s="408" t="s">
        <v>806</v>
      </c>
      <c r="AM359" s="408"/>
      <c r="AN359" s="346"/>
      <c r="AO359" s="346"/>
      <c r="AP359" s="586"/>
    </row>
    <row r="360" spans="2:42" ht="195.95" customHeight="1" x14ac:dyDescent="0.3">
      <c r="B360" s="658"/>
      <c r="C360" s="461" t="s">
        <v>557</v>
      </c>
      <c r="D360" s="486" t="s">
        <v>722</v>
      </c>
      <c r="E360" s="486" t="s">
        <v>558</v>
      </c>
      <c r="F360" s="486" t="s">
        <v>29</v>
      </c>
      <c r="G360" s="488"/>
      <c r="H360" s="482" t="s">
        <v>576</v>
      </c>
      <c r="I360" s="484" t="s">
        <v>139</v>
      </c>
      <c r="J360" s="484" t="s">
        <v>139</v>
      </c>
      <c r="K360" s="486" t="s">
        <v>570</v>
      </c>
      <c r="L360" s="486" t="s">
        <v>31</v>
      </c>
      <c r="M360" s="486"/>
      <c r="N360" s="478" t="s">
        <v>220</v>
      </c>
      <c r="O360" s="89"/>
      <c r="P360" s="352" t="s">
        <v>577</v>
      </c>
      <c r="Q360" s="353" t="s">
        <v>45</v>
      </c>
      <c r="R360" s="354">
        <v>43861</v>
      </c>
      <c r="S360" s="354">
        <f>MAX(W360:W361)</f>
        <v>44165</v>
      </c>
      <c r="T360" s="66" t="s">
        <v>578</v>
      </c>
      <c r="U360" s="35">
        <v>0.6</v>
      </c>
      <c r="V360" s="29">
        <v>43861</v>
      </c>
      <c r="W360" s="29">
        <v>44165</v>
      </c>
      <c r="X360" s="527">
        <v>0.2</v>
      </c>
      <c r="Y360" s="527">
        <v>0.4</v>
      </c>
      <c r="Z360" s="527">
        <v>0.86</v>
      </c>
      <c r="AA360" s="527">
        <v>1</v>
      </c>
      <c r="AB360" s="129"/>
      <c r="AC360" s="165">
        <v>0.16</v>
      </c>
      <c r="AD360" s="32" t="s">
        <v>1002</v>
      </c>
      <c r="AE360" s="161">
        <v>0.4</v>
      </c>
      <c r="AF360" s="32" t="s">
        <v>1138</v>
      </c>
      <c r="AG360" s="162">
        <v>0.6</v>
      </c>
      <c r="AH360" s="34" t="s">
        <v>1813</v>
      </c>
      <c r="AI360" s="162">
        <v>0.6</v>
      </c>
      <c r="AJ360" s="34" t="s">
        <v>1813</v>
      </c>
      <c r="AK360" s="381">
        <f>(U360*AI360)+(U361*AI361)</f>
        <v>0.36</v>
      </c>
      <c r="AL360" s="345" t="s">
        <v>1006</v>
      </c>
      <c r="AM360" s="345" t="s">
        <v>1139</v>
      </c>
      <c r="AN360" s="345" t="s">
        <v>1816</v>
      </c>
      <c r="AO360" s="345" t="s">
        <v>1816</v>
      </c>
      <c r="AP360" s="654" t="str">
        <f>IF(AK360&lt;1%,"Sin iniciar",IF(AK360=100%,"Terminado","En gestión"))</f>
        <v>En gestión</v>
      </c>
    </row>
    <row r="361" spans="2:42" ht="195.95" customHeight="1" thickBot="1" x14ac:dyDescent="0.35">
      <c r="B361" s="659"/>
      <c r="C361" s="502"/>
      <c r="D361" s="500"/>
      <c r="E361" s="500"/>
      <c r="F361" s="500"/>
      <c r="G361" s="503"/>
      <c r="H361" s="504"/>
      <c r="I361" s="499"/>
      <c r="J361" s="499"/>
      <c r="K361" s="500"/>
      <c r="L361" s="500"/>
      <c r="M361" s="500"/>
      <c r="N361" s="501"/>
      <c r="O361" s="236"/>
      <c r="P361" s="403"/>
      <c r="Q361" s="404"/>
      <c r="R361" s="405"/>
      <c r="S361" s="405"/>
      <c r="T361" s="225" t="s">
        <v>579</v>
      </c>
      <c r="U361" s="303">
        <v>0.4</v>
      </c>
      <c r="V361" s="52">
        <v>43861</v>
      </c>
      <c r="W361" s="52">
        <v>44165</v>
      </c>
      <c r="X361" s="558"/>
      <c r="Y361" s="558"/>
      <c r="Z361" s="558"/>
      <c r="AA361" s="558"/>
      <c r="AB361" s="278"/>
      <c r="AC361" s="279">
        <v>0</v>
      </c>
      <c r="AD361" s="54" t="s">
        <v>743</v>
      </c>
      <c r="AE361" s="163">
        <v>0</v>
      </c>
      <c r="AF361" s="54" t="s">
        <v>743</v>
      </c>
      <c r="AG361" s="184">
        <v>0</v>
      </c>
      <c r="AH361" s="186" t="s">
        <v>743</v>
      </c>
      <c r="AI361" s="184">
        <v>0</v>
      </c>
      <c r="AJ361" s="185" t="s">
        <v>2118</v>
      </c>
      <c r="AK361" s="383"/>
      <c r="AL361" s="347" t="s">
        <v>806</v>
      </c>
      <c r="AM361" s="347"/>
      <c r="AN361" s="347"/>
      <c r="AO361" s="347"/>
      <c r="AP361" s="655"/>
    </row>
    <row r="362" spans="2:42" ht="300" customHeight="1" thickTop="1" x14ac:dyDescent="0.3">
      <c r="B362" s="662" t="s">
        <v>580</v>
      </c>
      <c r="C362" s="421" t="s">
        <v>580</v>
      </c>
      <c r="D362" s="422" t="s">
        <v>370</v>
      </c>
      <c r="E362" s="422" t="s">
        <v>40</v>
      </c>
      <c r="F362" s="422" t="s">
        <v>29</v>
      </c>
      <c r="G362" s="422"/>
      <c r="H362" s="423" t="s">
        <v>725</v>
      </c>
      <c r="I362" s="418" t="s">
        <v>146</v>
      </c>
      <c r="J362" s="472" t="s">
        <v>139</v>
      </c>
      <c r="K362" s="466" t="s">
        <v>139</v>
      </c>
      <c r="L362" s="466" t="s">
        <v>571</v>
      </c>
      <c r="M362" s="466"/>
      <c r="N362" s="469"/>
      <c r="O362" s="231"/>
      <c r="P362" s="420" t="s">
        <v>735</v>
      </c>
      <c r="Q362" s="415" t="s">
        <v>45</v>
      </c>
      <c r="R362" s="571">
        <v>43867</v>
      </c>
      <c r="S362" s="571">
        <f>MAX(W362:W363)</f>
        <v>43875</v>
      </c>
      <c r="T362" s="195" t="s">
        <v>581</v>
      </c>
      <c r="U362" s="196">
        <v>0.5</v>
      </c>
      <c r="V362" s="197">
        <v>43867</v>
      </c>
      <c r="W362" s="197">
        <v>43875</v>
      </c>
      <c r="X362" s="572">
        <v>0.4</v>
      </c>
      <c r="Y362" s="572">
        <v>1</v>
      </c>
      <c r="Z362" s="572">
        <v>1</v>
      </c>
      <c r="AA362" s="572">
        <v>1</v>
      </c>
      <c r="AB362" s="286"/>
      <c r="AC362" s="287">
        <v>1</v>
      </c>
      <c r="AD362" s="304" t="s">
        <v>1007</v>
      </c>
      <c r="AE362" s="201">
        <v>1</v>
      </c>
      <c r="AF362" s="304" t="s">
        <v>2385</v>
      </c>
      <c r="AG362" s="199">
        <v>1</v>
      </c>
      <c r="AH362" s="202" t="s">
        <v>1578</v>
      </c>
      <c r="AI362" s="203">
        <v>1</v>
      </c>
      <c r="AJ362" s="202" t="s">
        <v>1578</v>
      </c>
      <c r="AK362" s="612">
        <f>(U362*AI362)+(U363*AI363)</f>
        <v>1</v>
      </c>
      <c r="AL362" s="635" t="s">
        <v>1237</v>
      </c>
      <c r="AM362" s="621" t="s">
        <v>1575</v>
      </c>
      <c r="AN362" s="621" t="s">
        <v>1576</v>
      </c>
      <c r="AO362" s="645" t="s">
        <v>1574</v>
      </c>
      <c r="AP362" s="656" t="str">
        <f>IF(AK362&lt;1%,"Sin iniciar",IF(AK362=100%,"Terminado","En gestión"))</f>
        <v>Terminado</v>
      </c>
    </row>
    <row r="363" spans="2:42" ht="300" customHeight="1" x14ac:dyDescent="0.3">
      <c r="B363" s="663"/>
      <c r="C363" s="369"/>
      <c r="D363" s="370"/>
      <c r="E363" s="370"/>
      <c r="F363" s="370"/>
      <c r="G363" s="370"/>
      <c r="H363" s="371"/>
      <c r="I363" s="365"/>
      <c r="J363" s="473"/>
      <c r="K363" s="467"/>
      <c r="L363" s="467"/>
      <c r="M363" s="467"/>
      <c r="N363" s="470"/>
      <c r="O363" s="89"/>
      <c r="P363" s="367"/>
      <c r="Q363" s="368"/>
      <c r="R363" s="361"/>
      <c r="S363" s="361"/>
      <c r="T363" s="77" t="s">
        <v>582</v>
      </c>
      <c r="U363" s="37">
        <v>0.5</v>
      </c>
      <c r="V363" s="38">
        <v>43867</v>
      </c>
      <c r="W363" s="38">
        <v>43875</v>
      </c>
      <c r="X363" s="543"/>
      <c r="Y363" s="543"/>
      <c r="Z363" s="543"/>
      <c r="AA363" s="543"/>
      <c r="AB363" s="129"/>
      <c r="AC363" s="165">
        <v>1</v>
      </c>
      <c r="AD363" s="41" t="s">
        <v>1008</v>
      </c>
      <c r="AE363" s="161">
        <v>1</v>
      </c>
      <c r="AF363" s="41" t="s">
        <v>2385</v>
      </c>
      <c r="AG363" s="162">
        <v>1</v>
      </c>
      <c r="AH363" s="42" t="s">
        <v>1578</v>
      </c>
      <c r="AI363" s="166">
        <v>1</v>
      </c>
      <c r="AJ363" s="42" t="s">
        <v>1578</v>
      </c>
      <c r="AK363" s="381"/>
      <c r="AL363" s="636"/>
      <c r="AM363" s="458"/>
      <c r="AN363" s="458"/>
      <c r="AO363" s="618"/>
      <c r="AP363" s="586"/>
    </row>
    <row r="364" spans="2:42" ht="300" customHeight="1" x14ac:dyDescent="0.3">
      <c r="B364" s="663"/>
      <c r="C364" s="461" t="s">
        <v>580</v>
      </c>
      <c r="D364" s="486" t="s">
        <v>370</v>
      </c>
      <c r="E364" s="486" t="s">
        <v>40</v>
      </c>
      <c r="F364" s="486" t="s">
        <v>29</v>
      </c>
      <c r="G364" s="488"/>
      <c r="H364" s="482" t="s">
        <v>583</v>
      </c>
      <c r="I364" s="355" t="s">
        <v>123</v>
      </c>
      <c r="J364" s="484" t="s">
        <v>139</v>
      </c>
      <c r="K364" s="484" t="s">
        <v>31</v>
      </c>
      <c r="L364" s="484" t="s">
        <v>31</v>
      </c>
      <c r="M364" s="486"/>
      <c r="N364" s="478"/>
      <c r="O364" s="89"/>
      <c r="P364" s="352" t="s">
        <v>584</v>
      </c>
      <c r="Q364" s="353" t="s">
        <v>33</v>
      </c>
      <c r="R364" s="354">
        <v>43927</v>
      </c>
      <c r="S364" s="354">
        <f>MAX(W364:W366)</f>
        <v>44195</v>
      </c>
      <c r="T364" s="66" t="s">
        <v>585</v>
      </c>
      <c r="U364" s="35">
        <v>0.2</v>
      </c>
      <c r="V364" s="29">
        <v>43927</v>
      </c>
      <c r="W364" s="29">
        <v>44134</v>
      </c>
      <c r="X364" s="527">
        <v>0</v>
      </c>
      <c r="Y364" s="527">
        <v>0.3</v>
      </c>
      <c r="Z364" s="527">
        <v>0.7</v>
      </c>
      <c r="AA364" s="527">
        <v>1</v>
      </c>
      <c r="AB364" s="129"/>
      <c r="AC364" s="165">
        <v>0</v>
      </c>
      <c r="AD364" s="130" t="s">
        <v>743</v>
      </c>
      <c r="AE364" s="161">
        <v>0.3</v>
      </c>
      <c r="AF364" s="32" t="s">
        <v>1239</v>
      </c>
      <c r="AG364" s="162">
        <v>1</v>
      </c>
      <c r="AH364" s="34" t="s">
        <v>1578</v>
      </c>
      <c r="AI364" s="166">
        <v>1</v>
      </c>
      <c r="AJ364" s="34" t="s">
        <v>1578</v>
      </c>
      <c r="AK364" s="381">
        <f>(U364*AI364)+(U365*AI365)+(U366*AI366)</f>
        <v>1</v>
      </c>
      <c r="AL364" s="345" t="s">
        <v>743</v>
      </c>
      <c r="AM364" s="345" t="s">
        <v>1240</v>
      </c>
      <c r="AN364" s="345" t="s">
        <v>1805</v>
      </c>
      <c r="AO364" s="646" t="s">
        <v>1574</v>
      </c>
      <c r="AP364" s="654" t="str">
        <f>IF(AK364&lt;1%,"Sin iniciar",IF(AK364=100%,"Terminado","En gestión"))</f>
        <v>Terminado</v>
      </c>
    </row>
    <row r="365" spans="2:42" ht="300" customHeight="1" x14ac:dyDescent="0.3">
      <c r="B365" s="663"/>
      <c r="C365" s="461"/>
      <c r="D365" s="486"/>
      <c r="E365" s="486"/>
      <c r="F365" s="486"/>
      <c r="G365" s="488"/>
      <c r="H365" s="482"/>
      <c r="I365" s="355"/>
      <c r="J365" s="484"/>
      <c r="K365" s="484"/>
      <c r="L365" s="484"/>
      <c r="M365" s="486"/>
      <c r="N365" s="478"/>
      <c r="O365" s="89"/>
      <c r="P365" s="352"/>
      <c r="Q365" s="353"/>
      <c r="R365" s="354"/>
      <c r="S365" s="354"/>
      <c r="T365" s="66" t="s">
        <v>586</v>
      </c>
      <c r="U365" s="35">
        <v>0.5</v>
      </c>
      <c r="V365" s="29">
        <v>43927</v>
      </c>
      <c r="W365" s="29">
        <v>44134</v>
      </c>
      <c r="X365" s="527"/>
      <c r="Y365" s="527"/>
      <c r="Z365" s="527"/>
      <c r="AA365" s="527"/>
      <c r="AB365" s="129"/>
      <c r="AC365" s="165">
        <v>0</v>
      </c>
      <c r="AD365" s="130" t="s">
        <v>743</v>
      </c>
      <c r="AE365" s="161">
        <v>0</v>
      </c>
      <c r="AF365" s="32" t="s">
        <v>743</v>
      </c>
      <c r="AG365" s="162">
        <v>1</v>
      </c>
      <c r="AH365" s="34" t="s">
        <v>1578</v>
      </c>
      <c r="AI365" s="166">
        <v>1</v>
      </c>
      <c r="AJ365" s="34" t="s">
        <v>1578</v>
      </c>
      <c r="AK365" s="381"/>
      <c r="AL365" s="345"/>
      <c r="AM365" s="345"/>
      <c r="AN365" s="345"/>
      <c r="AO365" s="646"/>
      <c r="AP365" s="653"/>
    </row>
    <row r="366" spans="2:42" ht="300" customHeight="1" thickBot="1" x14ac:dyDescent="0.35">
      <c r="B366" s="664"/>
      <c r="C366" s="502"/>
      <c r="D366" s="500"/>
      <c r="E366" s="500"/>
      <c r="F366" s="500"/>
      <c r="G366" s="503"/>
      <c r="H366" s="504"/>
      <c r="I366" s="375"/>
      <c r="J366" s="499"/>
      <c r="K366" s="499"/>
      <c r="L366" s="499"/>
      <c r="M366" s="500"/>
      <c r="N366" s="501"/>
      <c r="O366" s="236"/>
      <c r="P366" s="403"/>
      <c r="Q366" s="404"/>
      <c r="R366" s="405"/>
      <c r="S366" s="405"/>
      <c r="T366" s="225" t="s">
        <v>587</v>
      </c>
      <c r="U366" s="303">
        <v>0.3</v>
      </c>
      <c r="V366" s="52">
        <v>44136</v>
      </c>
      <c r="W366" s="52">
        <v>44195</v>
      </c>
      <c r="X366" s="558"/>
      <c r="Y366" s="558"/>
      <c r="Z366" s="558"/>
      <c r="AA366" s="558"/>
      <c r="AB366" s="278"/>
      <c r="AC366" s="279">
        <v>0</v>
      </c>
      <c r="AD366" s="305" t="s">
        <v>743</v>
      </c>
      <c r="AE366" s="163">
        <v>0</v>
      </c>
      <c r="AF366" s="54" t="s">
        <v>743</v>
      </c>
      <c r="AG366" s="184">
        <v>1</v>
      </c>
      <c r="AH366" s="186" t="s">
        <v>1578</v>
      </c>
      <c r="AI366" s="175">
        <v>1</v>
      </c>
      <c r="AJ366" s="186" t="s">
        <v>1578</v>
      </c>
      <c r="AK366" s="383"/>
      <c r="AL366" s="347"/>
      <c r="AM366" s="347"/>
      <c r="AN366" s="347"/>
      <c r="AO366" s="623"/>
      <c r="AP366" s="655"/>
    </row>
    <row r="367" spans="2:42" ht="267.95" customHeight="1" thickTop="1" x14ac:dyDescent="0.3">
      <c r="B367" s="657" t="s">
        <v>588</v>
      </c>
      <c r="C367" s="568" t="s">
        <v>588</v>
      </c>
      <c r="D367" s="565" t="s">
        <v>722</v>
      </c>
      <c r="E367" s="565" t="s">
        <v>558</v>
      </c>
      <c r="F367" s="565" t="s">
        <v>29</v>
      </c>
      <c r="G367" s="569"/>
      <c r="H367" s="570" t="s">
        <v>726</v>
      </c>
      <c r="I367" s="573" t="s">
        <v>123</v>
      </c>
      <c r="J367" s="564" t="s">
        <v>139</v>
      </c>
      <c r="K367" s="564" t="s">
        <v>139</v>
      </c>
      <c r="L367" s="564" t="s">
        <v>139</v>
      </c>
      <c r="M367" s="565"/>
      <c r="N367" s="566" t="s">
        <v>220</v>
      </c>
      <c r="O367" s="231"/>
      <c r="P367" s="567" t="s">
        <v>589</v>
      </c>
      <c r="Q367" s="562" t="s">
        <v>45</v>
      </c>
      <c r="R367" s="563">
        <v>43862</v>
      </c>
      <c r="S367" s="563">
        <f>MAX(W367:W369)</f>
        <v>44180</v>
      </c>
      <c r="T367" s="256" t="s">
        <v>590</v>
      </c>
      <c r="U367" s="257">
        <v>0.2</v>
      </c>
      <c r="V367" s="258">
        <v>43862</v>
      </c>
      <c r="W367" s="258">
        <v>43920</v>
      </c>
      <c r="X367" s="561">
        <v>0.2</v>
      </c>
      <c r="Y367" s="561">
        <v>0.3</v>
      </c>
      <c r="Z367" s="561">
        <v>0.5</v>
      </c>
      <c r="AA367" s="561">
        <v>1</v>
      </c>
      <c r="AB367" s="286"/>
      <c r="AC367" s="287">
        <v>0.3</v>
      </c>
      <c r="AD367" s="302" t="s">
        <v>1009</v>
      </c>
      <c r="AE367" s="201">
        <v>0.7</v>
      </c>
      <c r="AF367" s="302" t="s">
        <v>1276</v>
      </c>
      <c r="AG367" s="199">
        <v>1</v>
      </c>
      <c r="AH367" s="262" t="s">
        <v>1795</v>
      </c>
      <c r="AI367" s="201">
        <v>1</v>
      </c>
      <c r="AJ367" s="302" t="s">
        <v>2224</v>
      </c>
      <c r="AK367" s="612">
        <f>(U367*AI367)+(U368*AI368)+(U369*AI369)</f>
        <v>1</v>
      </c>
      <c r="AL367" s="637" t="s">
        <v>1012</v>
      </c>
      <c r="AM367" s="638" t="s">
        <v>1277</v>
      </c>
      <c r="AN367" s="637" t="s">
        <v>1802</v>
      </c>
      <c r="AO367" s="638" t="s">
        <v>2228</v>
      </c>
      <c r="AP367" s="656" t="str">
        <f>IF(AK367&lt;1%,"Sin iniciar",IF(AK367=100%,"Terminado","En gestión"))</f>
        <v>Terminado</v>
      </c>
    </row>
    <row r="368" spans="2:42" ht="267.95" customHeight="1" x14ac:dyDescent="0.3">
      <c r="B368" s="658"/>
      <c r="C368" s="409"/>
      <c r="D368" s="489"/>
      <c r="E368" s="489"/>
      <c r="F368" s="489"/>
      <c r="G368" s="490"/>
      <c r="H368" s="491"/>
      <c r="I368" s="391"/>
      <c r="J368" s="494"/>
      <c r="K368" s="494"/>
      <c r="L368" s="494"/>
      <c r="M368" s="489"/>
      <c r="N368" s="492"/>
      <c r="O368" s="89"/>
      <c r="P368" s="395"/>
      <c r="Q368" s="385"/>
      <c r="R368" s="464"/>
      <c r="S368" s="464"/>
      <c r="T368" s="60" t="s">
        <v>591</v>
      </c>
      <c r="U368" s="61">
        <v>0.3</v>
      </c>
      <c r="V368" s="62">
        <v>43922</v>
      </c>
      <c r="W368" s="62">
        <v>44104</v>
      </c>
      <c r="X368" s="528"/>
      <c r="Y368" s="528"/>
      <c r="Z368" s="528"/>
      <c r="AA368" s="528"/>
      <c r="AB368" s="129"/>
      <c r="AC368" s="165">
        <v>0</v>
      </c>
      <c r="AD368" s="99" t="s">
        <v>743</v>
      </c>
      <c r="AE368" s="161">
        <v>0</v>
      </c>
      <c r="AF368" s="64" t="s">
        <v>1278</v>
      </c>
      <c r="AG368" s="162">
        <v>1</v>
      </c>
      <c r="AH368" s="65" t="s">
        <v>1796</v>
      </c>
      <c r="AI368" s="161">
        <v>1</v>
      </c>
      <c r="AJ368" s="64" t="s">
        <v>2225</v>
      </c>
      <c r="AK368" s="381"/>
      <c r="AL368" s="346" t="s">
        <v>806</v>
      </c>
      <c r="AM368" s="639"/>
      <c r="AN368" s="346"/>
      <c r="AO368" s="639"/>
      <c r="AP368" s="653"/>
    </row>
    <row r="369" spans="2:42" ht="267.95" customHeight="1" x14ac:dyDescent="0.3">
      <c r="B369" s="658"/>
      <c r="C369" s="409"/>
      <c r="D369" s="489"/>
      <c r="E369" s="489"/>
      <c r="F369" s="489"/>
      <c r="G369" s="490"/>
      <c r="H369" s="491"/>
      <c r="I369" s="391"/>
      <c r="J369" s="494"/>
      <c r="K369" s="494"/>
      <c r="L369" s="494"/>
      <c r="M369" s="489"/>
      <c r="N369" s="492"/>
      <c r="O369" s="89"/>
      <c r="P369" s="395"/>
      <c r="Q369" s="385"/>
      <c r="R369" s="464"/>
      <c r="S369" s="464"/>
      <c r="T369" s="60" t="s">
        <v>592</v>
      </c>
      <c r="U369" s="61">
        <v>0.5</v>
      </c>
      <c r="V369" s="62">
        <v>44013</v>
      </c>
      <c r="W369" s="62">
        <v>44180</v>
      </c>
      <c r="X369" s="528"/>
      <c r="Y369" s="528"/>
      <c r="Z369" s="528"/>
      <c r="AA369" s="528"/>
      <c r="AB369" s="129"/>
      <c r="AC369" s="165">
        <v>0</v>
      </c>
      <c r="AD369" s="99" t="s">
        <v>743</v>
      </c>
      <c r="AE369" s="161">
        <v>0.1</v>
      </c>
      <c r="AF369" s="64" t="s">
        <v>1279</v>
      </c>
      <c r="AG369" s="162">
        <v>0.7</v>
      </c>
      <c r="AH369" s="65" t="s">
        <v>1797</v>
      </c>
      <c r="AI369" s="161">
        <v>1</v>
      </c>
      <c r="AJ369" s="64" t="s">
        <v>2226</v>
      </c>
      <c r="AK369" s="381"/>
      <c r="AL369" s="346" t="s">
        <v>806</v>
      </c>
      <c r="AM369" s="639"/>
      <c r="AN369" s="346"/>
      <c r="AO369" s="639"/>
      <c r="AP369" s="586"/>
    </row>
    <row r="370" spans="2:42" ht="267.95" customHeight="1" x14ac:dyDescent="0.3">
      <c r="B370" s="658"/>
      <c r="C370" s="461" t="s">
        <v>588</v>
      </c>
      <c r="D370" s="486" t="s">
        <v>721</v>
      </c>
      <c r="E370" s="486" t="s">
        <v>67</v>
      </c>
      <c r="F370" s="486" t="s">
        <v>29</v>
      </c>
      <c r="G370" s="488"/>
      <c r="H370" s="482" t="s">
        <v>593</v>
      </c>
      <c r="I370" s="355" t="s">
        <v>123</v>
      </c>
      <c r="J370" s="355" t="s">
        <v>31</v>
      </c>
      <c r="K370" s="355" t="s">
        <v>31</v>
      </c>
      <c r="L370" s="355" t="s">
        <v>571</v>
      </c>
      <c r="M370" s="355"/>
      <c r="N370" s="356" t="s">
        <v>220</v>
      </c>
      <c r="O370" s="26"/>
      <c r="P370" s="352" t="s">
        <v>594</v>
      </c>
      <c r="Q370" s="353" t="s">
        <v>45</v>
      </c>
      <c r="R370" s="354">
        <v>43862</v>
      </c>
      <c r="S370" s="354">
        <f>MAX(W370:W371)</f>
        <v>44165</v>
      </c>
      <c r="T370" s="74" t="s">
        <v>595</v>
      </c>
      <c r="U370" s="71">
        <v>0.5</v>
      </c>
      <c r="V370" s="29">
        <v>43862</v>
      </c>
      <c r="W370" s="29">
        <v>44165</v>
      </c>
      <c r="X370" s="527">
        <v>0.2</v>
      </c>
      <c r="Y370" s="527">
        <v>0.3</v>
      </c>
      <c r="Z370" s="527">
        <v>0.5</v>
      </c>
      <c r="AA370" s="527">
        <v>1</v>
      </c>
      <c r="AB370" s="129"/>
      <c r="AC370" s="165">
        <v>0.2</v>
      </c>
      <c r="AD370" s="32" t="s">
        <v>1010</v>
      </c>
      <c r="AE370" s="162">
        <v>1</v>
      </c>
      <c r="AF370" s="33" t="s">
        <v>1280</v>
      </c>
      <c r="AG370" s="162">
        <v>1</v>
      </c>
      <c r="AH370" s="34" t="s">
        <v>1798</v>
      </c>
      <c r="AI370" s="162">
        <v>1</v>
      </c>
      <c r="AJ370" s="33" t="s">
        <v>1798</v>
      </c>
      <c r="AK370" s="381">
        <f>(U370*AI370)+(U371*AI371)</f>
        <v>1</v>
      </c>
      <c r="AL370" s="345" t="s">
        <v>1013</v>
      </c>
      <c r="AM370" s="345" t="s">
        <v>1281</v>
      </c>
      <c r="AN370" s="345" t="s">
        <v>1803</v>
      </c>
      <c r="AO370" s="345" t="s">
        <v>2229</v>
      </c>
      <c r="AP370" s="654" t="str">
        <f>IF(AK370&lt;1%,"Sin iniciar",IF(AK370=100%,"Terminado","En gestión"))</f>
        <v>Terminado</v>
      </c>
    </row>
    <row r="371" spans="2:42" ht="267.95" customHeight="1" x14ac:dyDescent="0.3">
      <c r="B371" s="658"/>
      <c r="C371" s="461"/>
      <c r="D371" s="486"/>
      <c r="E371" s="486"/>
      <c r="F371" s="486"/>
      <c r="G371" s="488"/>
      <c r="H371" s="482"/>
      <c r="I371" s="355"/>
      <c r="J371" s="355"/>
      <c r="K371" s="355"/>
      <c r="L371" s="355"/>
      <c r="M371" s="355"/>
      <c r="N371" s="356"/>
      <c r="O371" s="26"/>
      <c r="P371" s="352"/>
      <c r="Q371" s="353"/>
      <c r="R371" s="354"/>
      <c r="S371" s="354"/>
      <c r="T371" s="74" t="s">
        <v>596</v>
      </c>
      <c r="U371" s="71">
        <v>0.5</v>
      </c>
      <c r="V371" s="29">
        <v>43862</v>
      </c>
      <c r="W371" s="29">
        <v>44165</v>
      </c>
      <c r="X371" s="527"/>
      <c r="Y371" s="527"/>
      <c r="Z371" s="527"/>
      <c r="AA371" s="527"/>
      <c r="AB371" s="129"/>
      <c r="AC371" s="165">
        <v>0.2</v>
      </c>
      <c r="AD371" s="32" t="s">
        <v>1010</v>
      </c>
      <c r="AE371" s="162">
        <v>0.5</v>
      </c>
      <c r="AF371" s="33" t="s">
        <v>1282</v>
      </c>
      <c r="AG371" s="162">
        <v>1</v>
      </c>
      <c r="AH371" s="34" t="s">
        <v>1799</v>
      </c>
      <c r="AI371" s="162">
        <v>1</v>
      </c>
      <c r="AJ371" s="33" t="s">
        <v>1799</v>
      </c>
      <c r="AK371" s="381"/>
      <c r="AL371" s="345" t="s">
        <v>806</v>
      </c>
      <c r="AM371" s="345"/>
      <c r="AN371" s="345"/>
      <c r="AO371" s="345"/>
      <c r="AP371" s="586"/>
    </row>
    <row r="372" spans="2:42" ht="267.95" customHeight="1" x14ac:dyDescent="0.3">
      <c r="B372" s="658"/>
      <c r="C372" s="409" t="s">
        <v>588</v>
      </c>
      <c r="D372" s="489" t="s">
        <v>721</v>
      </c>
      <c r="E372" s="489" t="s">
        <v>67</v>
      </c>
      <c r="F372" s="489" t="s">
        <v>29</v>
      </c>
      <c r="G372" s="490"/>
      <c r="H372" s="491" t="s">
        <v>597</v>
      </c>
      <c r="I372" s="391" t="s">
        <v>123</v>
      </c>
      <c r="J372" s="391" t="s">
        <v>31</v>
      </c>
      <c r="K372" s="391" t="s">
        <v>31</v>
      </c>
      <c r="L372" s="391" t="s">
        <v>571</v>
      </c>
      <c r="M372" s="391"/>
      <c r="N372" s="393"/>
      <c r="O372" s="26"/>
      <c r="P372" s="395" t="s">
        <v>598</v>
      </c>
      <c r="Q372" s="385" t="s">
        <v>45</v>
      </c>
      <c r="R372" s="464">
        <v>43862</v>
      </c>
      <c r="S372" s="464">
        <f>MAX(W372:W373)</f>
        <v>44165</v>
      </c>
      <c r="T372" s="68" t="s">
        <v>599</v>
      </c>
      <c r="U372" s="69">
        <v>0.5</v>
      </c>
      <c r="V372" s="62">
        <v>43862</v>
      </c>
      <c r="W372" s="62">
        <v>44165</v>
      </c>
      <c r="X372" s="528">
        <v>0.2</v>
      </c>
      <c r="Y372" s="528">
        <v>0.3</v>
      </c>
      <c r="Z372" s="528">
        <v>0.5</v>
      </c>
      <c r="AA372" s="528">
        <v>1</v>
      </c>
      <c r="AB372" s="129"/>
      <c r="AC372" s="165">
        <v>0.2</v>
      </c>
      <c r="AD372" s="64" t="s">
        <v>1011</v>
      </c>
      <c r="AE372" s="162">
        <v>0.5</v>
      </c>
      <c r="AF372" s="63" t="s">
        <v>1283</v>
      </c>
      <c r="AG372" s="162">
        <v>1</v>
      </c>
      <c r="AH372" s="65" t="s">
        <v>1800</v>
      </c>
      <c r="AI372" s="162">
        <v>1</v>
      </c>
      <c r="AJ372" s="63" t="s">
        <v>1800</v>
      </c>
      <c r="AK372" s="381">
        <f>(U372*AI372)+(U373*AI373)</f>
        <v>1</v>
      </c>
      <c r="AL372" s="346" t="s">
        <v>1014</v>
      </c>
      <c r="AM372" s="346" t="s">
        <v>1284</v>
      </c>
      <c r="AN372" s="346" t="s">
        <v>1804</v>
      </c>
      <c r="AO372" s="346" t="s">
        <v>2230</v>
      </c>
      <c r="AP372" s="654" t="str">
        <f>IF(AK372&lt;1%,"Sin iniciar",IF(AK372=100%,"Terminado","En gestión"))</f>
        <v>Terminado</v>
      </c>
    </row>
    <row r="373" spans="2:42" ht="267.95" customHeight="1" thickBot="1" x14ac:dyDescent="0.35">
      <c r="B373" s="659"/>
      <c r="C373" s="534"/>
      <c r="D373" s="531"/>
      <c r="E373" s="531"/>
      <c r="F373" s="531"/>
      <c r="G373" s="535"/>
      <c r="H373" s="536"/>
      <c r="I373" s="447"/>
      <c r="J373" s="447"/>
      <c r="K373" s="447"/>
      <c r="L373" s="447"/>
      <c r="M373" s="447"/>
      <c r="N373" s="448"/>
      <c r="O373" s="179"/>
      <c r="P373" s="449"/>
      <c r="Q373" s="445"/>
      <c r="R373" s="574"/>
      <c r="S373" s="574"/>
      <c r="T373" s="276" t="s">
        <v>600</v>
      </c>
      <c r="U373" s="213">
        <v>0.5</v>
      </c>
      <c r="V373" s="306">
        <v>43862</v>
      </c>
      <c r="W373" s="306">
        <v>44165</v>
      </c>
      <c r="X373" s="530"/>
      <c r="Y373" s="530"/>
      <c r="Z373" s="530"/>
      <c r="AA373" s="530"/>
      <c r="AB373" s="278"/>
      <c r="AC373" s="279">
        <v>0.2</v>
      </c>
      <c r="AD373" s="307" t="s">
        <v>1011</v>
      </c>
      <c r="AE373" s="184">
        <v>0.5</v>
      </c>
      <c r="AF373" s="215" t="s">
        <v>1285</v>
      </c>
      <c r="AG373" s="184">
        <v>0.75</v>
      </c>
      <c r="AH373" s="216" t="s">
        <v>1801</v>
      </c>
      <c r="AI373" s="184">
        <v>1</v>
      </c>
      <c r="AJ373" s="215" t="s">
        <v>2227</v>
      </c>
      <c r="AK373" s="383"/>
      <c r="AL373" s="624"/>
      <c r="AM373" s="624"/>
      <c r="AN373" s="624"/>
      <c r="AO373" s="624"/>
      <c r="AP373" s="655"/>
    </row>
    <row r="374" spans="2:42" ht="195.95" customHeight="1" thickTop="1" x14ac:dyDescent="0.3">
      <c r="B374" s="662" t="s">
        <v>2333</v>
      </c>
      <c r="C374" s="442" t="s">
        <v>601</v>
      </c>
      <c r="D374" s="443" t="s">
        <v>93</v>
      </c>
      <c r="E374" s="443" t="s">
        <v>174</v>
      </c>
      <c r="F374" s="443" t="s">
        <v>29</v>
      </c>
      <c r="G374" s="443" t="s">
        <v>89</v>
      </c>
      <c r="H374" s="444" t="s">
        <v>602</v>
      </c>
      <c r="I374" s="440" t="s">
        <v>603</v>
      </c>
      <c r="J374" s="440" t="s">
        <v>604</v>
      </c>
      <c r="K374" s="440" t="s">
        <v>605</v>
      </c>
      <c r="L374" s="440" t="s">
        <v>606</v>
      </c>
      <c r="M374" s="440"/>
      <c r="N374" s="441"/>
      <c r="O374" s="194"/>
      <c r="P374" s="456" t="s">
        <v>607</v>
      </c>
      <c r="Q374" s="440" t="s">
        <v>45</v>
      </c>
      <c r="R374" s="457">
        <v>43845</v>
      </c>
      <c r="S374" s="457">
        <f>MAX(W374:W376)</f>
        <v>44012</v>
      </c>
      <c r="T374" s="283" t="s">
        <v>608</v>
      </c>
      <c r="U374" s="220">
        <v>0.5</v>
      </c>
      <c r="V374" s="308">
        <v>43845</v>
      </c>
      <c r="W374" s="308">
        <v>43951</v>
      </c>
      <c r="X374" s="455">
        <v>0.5</v>
      </c>
      <c r="Y374" s="454">
        <v>1</v>
      </c>
      <c r="Z374" s="454">
        <v>0</v>
      </c>
      <c r="AA374" s="455">
        <v>0</v>
      </c>
      <c r="AB374" s="198"/>
      <c r="AC374" s="199">
        <v>1</v>
      </c>
      <c r="AD374" s="222" t="s">
        <v>1015</v>
      </c>
      <c r="AE374" s="199">
        <v>1</v>
      </c>
      <c r="AF374" s="222" t="s">
        <v>2385</v>
      </c>
      <c r="AG374" s="199">
        <v>1</v>
      </c>
      <c r="AH374" s="224" t="s">
        <v>1577</v>
      </c>
      <c r="AI374" s="203">
        <v>1</v>
      </c>
      <c r="AJ374" s="224" t="s">
        <v>1578</v>
      </c>
      <c r="AK374" s="612">
        <f>(U374*AI374)+(U375*AI375)+(U376*AI376)</f>
        <v>1</v>
      </c>
      <c r="AL374" s="453" t="s">
        <v>1033</v>
      </c>
      <c r="AM374" s="453" t="s">
        <v>1367</v>
      </c>
      <c r="AN374" s="453" t="s">
        <v>1574</v>
      </c>
      <c r="AO374" s="453" t="s">
        <v>1574</v>
      </c>
      <c r="AP374" s="656" t="str">
        <f>IF(AK374&lt;1%,"Sin iniciar",IF(AK374=100%,"Terminado","En gestión"))</f>
        <v>Terminado</v>
      </c>
    </row>
    <row r="375" spans="2:42" ht="195.95" customHeight="1" x14ac:dyDescent="0.3">
      <c r="B375" s="663"/>
      <c r="C375" s="358"/>
      <c r="D375" s="359"/>
      <c r="E375" s="359"/>
      <c r="F375" s="359"/>
      <c r="G375" s="359"/>
      <c r="H375" s="360"/>
      <c r="I375" s="355"/>
      <c r="J375" s="355"/>
      <c r="K375" s="355"/>
      <c r="L375" s="355"/>
      <c r="M375" s="355"/>
      <c r="N375" s="356"/>
      <c r="O375" s="26"/>
      <c r="P375" s="352"/>
      <c r="Q375" s="355"/>
      <c r="R375" s="353"/>
      <c r="S375" s="353"/>
      <c r="T375" s="74" t="s">
        <v>609</v>
      </c>
      <c r="U375" s="35">
        <v>0.35</v>
      </c>
      <c r="V375" s="29">
        <v>43952</v>
      </c>
      <c r="W375" s="29">
        <v>43997</v>
      </c>
      <c r="X375" s="357"/>
      <c r="Y375" s="372"/>
      <c r="Z375" s="372"/>
      <c r="AA375" s="357"/>
      <c r="AB375" s="39"/>
      <c r="AC375" s="162">
        <v>0</v>
      </c>
      <c r="AD375" s="33" t="s">
        <v>743</v>
      </c>
      <c r="AE375" s="162">
        <v>1</v>
      </c>
      <c r="AF375" s="33" t="s">
        <v>1368</v>
      </c>
      <c r="AG375" s="162">
        <v>1</v>
      </c>
      <c r="AH375" s="34" t="s">
        <v>1577</v>
      </c>
      <c r="AI375" s="166">
        <v>1</v>
      </c>
      <c r="AJ375" s="34" t="s">
        <v>1578</v>
      </c>
      <c r="AK375" s="381"/>
      <c r="AL375" s="345" t="s">
        <v>806</v>
      </c>
      <c r="AM375" s="345"/>
      <c r="AN375" s="345"/>
      <c r="AO375" s="345"/>
      <c r="AP375" s="653"/>
    </row>
    <row r="376" spans="2:42" ht="195.95" customHeight="1" x14ac:dyDescent="0.3">
      <c r="B376" s="663"/>
      <c r="C376" s="358"/>
      <c r="D376" s="359"/>
      <c r="E376" s="359"/>
      <c r="F376" s="359"/>
      <c r="G376" s="359"/>
      <c r="H376" s="360"/>
      <c r="I376" s="355"/>
      <c r="J376" s="355"/>
      <c r="K376" s="355"/>
      <c r="L376" s="355"/>
      <c r="M376" s="355"/>
      <c r="N376" s="356"/>
      <c r="O376" s="26"/>
      <c r="P376" s="352"/>
      <c r="Q376" s="355"/>
      <c r="R376" s="353"/>
      <c r="S376" s="353"/>
      <c r="T376" s="74" t="s">
        <v>610</v>
      </c>
      <c r="U376" s="35">
        <v>0.15</v>
      </c>
      <c r="V376" s="29">
        <v>43998</v>
      </c>
      <c r="W376" s="29">
        <v>44012</v>
      </c>
      <c r="X376" s="357"/>
      <c r="Y376" s="372"/>
      <c r="Z376" s="372"/>
      <c r="AA376" s="357"/>
      <c r="AB376" s="39"/>
      <c r="AC376" s="162">
        <v>0</v>
      </c>
      <c r="AD376" s="33" t="s">
        <v>743</v>
      </c>
      <c r="AE376" s="162">
        <v>1</v>
      </c>
      <c r="AF376" s="33" t="s">
        <v>1369</v>
      </c>
      <c r="AG376" s="162">
        <v>1</v>
      </c>
      <c r="AH376" s="34" t="s">
        <v>1577</v>
      </c>
      <c r="AI376" s="166">
        <v>1</v>
      </c>
      <c r="AJ376" s="34" t="s">
        <v>1578</v>
      </c>
      <c r="AK376" s="381"/>
      <c r="AL376" s="345" t="s">
        <v>806</v>
      </c>
      <c r="AM376" s="345"/>
      <c r="AN376" s="345"/>
      <c r="AO376" s="345"/>
      <c r="AP376" s="586"/>
    </row>
    <row r="377" spans="2:42" ht="195.95" customHeight="1" x14ac:dyDescent="0.3">
      <c r="B377" s="663"/>
      <c r="C377" s="369" t="s">
        <v>601</v>
      </c>
      <c r="D377" s="370" t="s">
        <v>93</v>
      </c>
      <c r="E377" s="370" t="s">
        <v>174</v>
      </c>
      <c r="F377" s="370" t="s">
        <v>29</v>
      </c>
      <c r="G377" s="370" t="s">
        <v>89</v>
      </c>
      <c r="H377" s="371" t="s">
        <v>611</v>
      </c>
      <c r="I377" s="365" t="s">
        <v>603</v>
      </c>
      <c r="J377" s="365" t="s">
        <v>604</v>
      </c>
      <c r="K377" s="365" t="s">
        <v>605</v>
      </c>
      <c r="L377" s="365" t="s">
        <v>606</v>
      </c>
      <c r="M377" s="365"/>
      <c r="N377" s="366"/>
      <c r="O377" s="26"/>
      <c r="P377" s="367" t="s">
        <v>612</v>
      </c>
      <c r="Q377" s="365" t="s">
        <v>45</v>
      </c>
      <c r="R377" s="361">
        <v>43845</v>
      </c>
      <c r="S377" s="361">
        <f>MAX(W377:W379)</f>
        <v>44195</v>
      </c>
      <c r="T377" s="90" t="s">
        <v>613</v>
      </c>
      <c r="U377" s="37">
        <v>0.4</v>
      </c>
      <c r="V377" s="38">
        <v>43845</v>
      </c>
      <c r="W377" s="38">
        <v>44027</v>
      </c>
      <c r="X377" s="364">
        <v>0.2</v>
      </c>
      <c r="Y377" s="363">
        <v>0.35</v>
      </c>
      <c r="Z377" s="363">
        <v>0.6</v>
      </c>
      <c r="AA377" s="364">
        <v>1</v>
      </c>
      <c r="AB377" s="39"/>
      <c r="AC377" s="162">
        <v>0.5</v>
      </c>
      <c r="AD377" s="40" t="s">
        <v>1016</v>
      </c>
      <c r="AE377" s="162">
        <v>0.87</v>
      </c>
      <c r="AF377" s="40" t="s">
        <v>1370</v>
      </c>
      <c r="AG377" s="162">
        <v>1</v>
      </c>
      <c r="AH377" s="42" t="s">
        <v>1765</v>
      </c>
      <c r="AI377" s="166">
        <v>1</v>
      </c>
      <c r="AJ377" s="42" t="s">
        <v>1578</v>
      </c>
      <c r="AK377" s="381">
        <f>(U377*AI377)+(U378*AI378)+(U379*AI379)</f>
        <v>1</v>
      </c>
      <c r="AL377" s="458" t="s">
        <v>1034</v>
      </c>
      <c r="AM377" s="458" t="s">
        <v>1371</v>
      </c>
      <c r="AN377" s="458" t="s">
        <v>1782</v>
      </c>
      <c r="AO377" s="458" t="s">
        <v>2046</v>
      </c>
      <c r="AP377" s="654" t="str">
        <f>IF(AK377&lt;1%,"Sin iniciar",IF(AK377=100%,"Terminado","En gestión"))</f>
        <v>Terminado</v>
      </c>
    </row>
    <row r="378" spans="2:42" ht="195.95" customHeight="1" x14ac:dyDescent="0.3">
      <c r="B378" s="663"/>
      <c r="C378" s="369"/>
      <c r="D378" s="370"/>
      <c r="E378" s="370"/>
      <c r="F378" s="370"/>
      <c r="G378" s="370"/>
      <c r="H378" s="371"/>
      <c r="I378" s="365"/>
      <c r="J378" s="365"/>
      <c r="K378" s="365"/>
      <c r="L378" s="365"/>
      <c r="M378" s="365"/>
      <c r="N378" s="366"/>
      <c r="O378" s="26"/>
      <c r="P378" s="367"/>
      <c r="Q378" s="365"/>
      <c r="R378" s="361"/>
      <c r="S378" s="361"/>
      <c r="T378" s="90" t="s">
        <v>614</v>
      </c>
      <c r="U378" s="37">
        <v>0.4</v>
      </c>
      <c r="V378" s="38">
        <v>44044</v>
      </c>
      <c r="W378" s="38">
        <v>44165</v>
      </c>
      <c r="X378" s="364"/>
      <c r="Y378" s="363"/>
      <c r="Z378" s="363"/>
      <c r="AA378" s="364"/>
      <c r="AB378" s="39"/>
      <c r="AC378" s="162">
        <v>0</v>
      </c>
      <c r="AD378" s="40" t="s">
        <v>743</v>
      </c>
      <c r="AE378" s="162">
        <v>0</v>
      </c>
      <c r="AF378" s="40" t="s">
        <v>743</v>
      </c>
      <c r="AG378" s="162">
        <v>0.5</v>
      </c>
      <c r="AH378" s="42" t="s">
        <v>1766</v>
      </c>
      <c r="AI378" s="166">
        <v>1</v>
      </c>
      <c r="AJ378" s="42" t="s">
        <v>2044</v>
      </c>
      <c r="AK378" s="381"/>
      <c r="AL378" s="458" t="s">
        <v>806</v>
      </c>
      <c r="AM378" s="458"/>
      <c r="AN378" s="458"/>
      <c r="AO378" s="458"/>
      <c r="AP378" s="653"/>
    </row>
    <row r="379" spans="2:42" ht="195.95" customHeight="1" x14ac:dyDescent="0.3">
      <c r="B379" s="663"/>
      <c r="C379" s="369"/>
      <c r="D379" s="370"/>
      <c r="E379" s="370"/>
      <c r="F379" s="370"/>
      <c r="G379" s="370"/>
      <c r="H379" s="371"/>
      <c r="I379" s="365"/>
      <c r="J379" s="365"/>
      <c r="K379" s="365"/>
      <c r="L379" s="365"/>
      <c r="M379" s="365"/>
      <c r="N379" s="366"/>
      <c r="O379" s="26"/>
      <c r="P379" s="367"/>
      <c r="Q379" s="365"/>
      <c r="R379" s="361"/>
      <c r="S379" s="361"/>
      <c r="T379" s="90" t="s">
        <v>615</v>
      </c>
      <c r="U379" s="37">
        <v>0.2</v>
      </c>
      <c r="V379" s="38">
        <v>44166</v>
      </c>
      <c r="W379" s="38">
        <v>44195</v>
      </c>
      <c r="X379" s="364"/>
      <c r="Y379" s="363"/>
      <c r="Z379" s="363"/>
      <c r="AA379" s="364"/>
      <c r="AB379" s="39"/>
      <c r="AC379" s="162">
        <v>0</v>
      </c>
      <c r="AD379" s="40" t="s">
        <v>743</v>
      </c>
      <c r="AE379" s="162">
        <v>0</v>
      </c>
      <c r="AF379" s="40" t="s">
        <v>743</v>
      </c>
      <c r="AG379" s="162">
        <v>0</v>
      </c>
      <c r="AH379" s="40" t="s">
        <v>743</v>
      </c>
      <c r="AI379" s="166">
        <v>1</v>
      </c>
      <c r="AJ379" s="42" t="s">
        <v>2045</v>
      </c>
      <c r="AK379" s="381"/>
      <c r="AL379" s="458" t="s">
        <v>806</v>
      </c>
      <c r="AM379" s="458"/>
      <c r="AN379" s="458"/>
      <c r="AO379" s="458"/>
      <c r="AP379" s="586"/>
    </row>
    <row r="380" spans="2:42" ht="195.95" customHeight="1" x14ac:dyDescent="0.3">
      <c r="B380" s="663"/>
      <c r="C380" s="358" t="s">
        <v>601</v>
      </c>
      <c r="D380" s="359" t="s">
        <v>93</v>
      </c>
      <c r="E380" s="359" t="s">
        <v>174</v>
      </c>
      <c r="F380" s="359" t="s">
        <v>29</v>
      </c>
      <c r="G380" s="359" t="s">
        <v>89</v>
      </c>
      <c r="H380" s="360" t="s">
        <v>616</v>
      </c>
      <c r="I380" s="355" t="s">
        <v>603</v>
      </c>
      <c r="J380" s="355" t="s">
        <v>617</v>
      </c>
      <c r="K380" s="355" t="s">
        <v>618</v>
      </c>
      <c r="L380" s="355" t="s">
        <v>208</v>
      </c>
      <c r="M380" s="355"/>
      <c r="N380" s="356"/>
      <c r="O380" s="26"/>
      <c r="P380" s="352" t="s">
        <v>619</v>
      </c>
      <c r="Q380" s="355" t="s">
        <v>33</v>
      </c>
      <c r="R380" s="353">
        <v>43831</v>
      </c>
      <c r="S380" s="353">
        <f>MAX(W380:W382)</f>
        <v>44185</v>
      </c>
      <c r="T380" s="74" t="s">
        <v>620</v>
      </c>
      <c r="U380" s="71">
        <v>0.25</v>
      </c>
      <c r="V380" s="72">
        <v>43831</v>
      </c>
      <c r="W380" s="72">
        <v>43921</v>
      </c>
      <c r="X380" s="357">
        <v>0.25</v>
      </c>
      <c r="Y380" s="357">
        <v>0.5</v>
      </c>
      <c r="Z380" s="357">
        <v>0.75</v>
      </c>
      <c r="AA380" s="357">
        <v>1</v>
      </c>
      <c r="AB380" s="39"/>
      <c r="AC380" s="162">
        <v>1</v>
      </c>
      <c r="AD380" s="33" t="s">
        <v>1017</v>
      </c>
      <c r="AE380" s="162">
        <v>1</v>
      </c>
      <c r="AF380" s="33" t="s">
        <v>2385</v>
      </c>
      <c r="AG380" s="162">
        <v>1</v>
      </c>
      <c r="AH380" s="34" t="s">
        <v>1578</v>
      </c>
      <c r="AI380" s="166">
        <v>1</v>
      </c>
      <c r="AJ380" s="34" t="s">
        <v>1578</v>
      </c>
      <c r="AK380" s="381">
        <f>(U380*AI380)+(U381*AI381)+(U382*AI382)</f>
        <v>1</v>
      </c>
      <c r="AL380" s="345" t="s">
        <v>1035</v>
      </c>
      <c r="AM380" s="345" t="s">
        <v>1372</v>
      </c>
      <c r="AN380" s="345" t="s">
        <v>1783</v>
      </c>
      <c r="AO380" s="345" t="s">
        <v>2048</v>
      </c>
      <c r="AP380" s="654" t="str">
        <f>IF(AK380&lt;1%,"Sin iniciar",IF(AK380=100%,"Terminado","En gestión"))</f>
        <v>Terminado</v>
      </c>
    </row>
    <row r="381" spans="2:42" ht="195.95" customHeight="1" x14ac:dyDescent="0.3">
      <c r="B381" s="663"/>
      <c r="C381" s="358"/>
      <c r="D381" s="359"/>
      <c r="E381" s="359"/>
      <c r="F381" s="359"/>
      <c r="G381" s="359"/>
      <c r="H381" s="360"/>
      <c r="I381" s="355"/>
      <c r="J381" s="355"/>
      <c r="K381" s="355"/>
      <c r="L381" s="355"/>
      <c r="M381" s="355"/>
      <c r="N381" s="356"/>
      <c r="O381" s="26"/>
      <c r="P381" s="352"/>
      <c r="Q381" s="355"/>
      <c r="R381" s="353"/>
      <c r="S381" s="353"/>
      <c r="T381" s="74" t="s">
        <v>621</v>
      </c>
      <c r="U381" s="71">
        <v>0.25</v>
      </c>
      <c r="V381" s="72">
        <v>43922</v>
      </c>
      <c r="W381" s="72">
        <v>44012</v>
      </c>
      <c r="X381" s="357"/>
      <c r="Y381" s="357"/>
      <c r="Z381" s="357"/>
      <c r="AA381" s="357"/>
      <c r="AB381" s="39"/>
      <c r="AC381" s="162">
        <v>0</v>
      </c>
      <c r="AD381" s="33" t="s">
        <v>743</v>
      </c>
      <c r="AE381" s="162">
        <v>1</v>
      </c>
      <c r="AF381" s="33" t="s">
        <v>1373</v>
      </c>
      <c r="AG381" s="162">
        <v>1</v>
      </c>
      <c r="AH381" s="34" t="s">
        <v>1578</v>
      </c>
      <c r="AI381" s="166">
        <v>1</v>
      </c>
      <c r="AJ381" s="34" t="s">
        <v>1578</v>
      </c>
      <c r="AK381" s="381"/>
      <c r="AL381" s="345" t="s">
        <v>806</v>
      </c>
      <c r="AM381" s="345"/>
      <c r="AN381" s="345"/>
      <c r="AO381" s="345"/>
      <c r="AP381" s="653"/>
    </row>
    <row r="382" spans="2:42" ht="408" customHeight="1" x14ac:dyDescent="0.3">
      <c r="B382" s="663"/>
      <c r="C382" s="358"/>
      <c r="D382" s="359"/>
      <c r="E382" s="359"/>
      <c r="F382" s="359"/>
      <c r="G382" s="359"/>
      <c r="H382" s="360"/>
      <c r="I382" s="355"/>
      <c r="J382" s="355"/>
      <c r="K382" s="355"/>
      <c r="L382" s="355"/>
      <c r="M382" s="355"/>
      <c r="N382" s="356"/>
      <c r="O382" s="26"/>
      <c r="P382" s="352"/>
      <c r="Q382" s="355"/>
      <c r="R382" s="353"/>
      <c r="S382" s="353"/>
      <c r="T382" s="74" t="s">
        <v>622</v>
      </c>
      <c r="U382" s="71">
        <v>0.5</v>
      </c>
      <c r="V382" s="72">
        <v>44013</v>
      </c>
      <c r="W382" s="72">
        <v>44185</v>
      </c>
      <c r="X382" s="357"/>
      <c r="Y382" s="357"/>
      <c r="Z382" s="357"/>
      <c r="AA382" s="357"/>
      <c r="AB382" s="39"/>
      <c r="AC382" s="162">
        <v>0</v>
      </c>
      <c r="AD382" s="33" t="s">
        <v>743</v>
      </c>
      <c r="AE382" s="162">
        <v>0</v>
      </c>
      <c r="AF382" s="33" t="s">
        <v>743</v>
      </c>
      <c r="AG382" s="162">
        <v>0.5</v>
      </c>
      <c r="AH382" s="34" t="s">
        <v>1767</v>
      </c>
      <c r="AI382" s="166">
        <v>1</v>
      </c>
      <c r="AJ382" s="34" t="s">
        <v>2047</v>
      </c>
      <c r="AK382" s="381"/>
      <c r="AL382" s="345" t="s">
        <v>806</v>
      </c>
      <c r="AM382" s="345"/>
      <c r="AN382" s="345"/>
      <c r="AO382" s="345"/>
      <c r="AP382" s="586"/>
    </row>
    <row r="383" spans="2:42" ht="195.95" customHeight="1" x14ac:dyDescent="0.3">
      <c r="B383" s="663"/>
      <c r="C383" s="369" t="s">
        <v>623</v>
      </c>
      <c r="D383" s="370" t="s">
        <v>93</v>
      </c>
      <c r="E383" s="370" t="s">
        <v>174</v>
      </c>
      <c r="F383" s="370" t="s">
        <v>82</v>
      </c>
      <c r="G383" s="370">
        <v>0.06</v>
      </c>
      <c r="H383" s="371" t="s">
        <v>624</v>
      </c>
      <c r="I383" s="365" t="s">
        <v>123</v>
      </c>
      <c r="J383" s="365" t="s">
        <v>31</v>
      </c>
      <c r="K383" s="365" t="s">
        <v>31</v>
      </c>
      <c r="L383" s="365" t="s">
        <v>90</v>
      </c>
      <c r="M383" s="365"/>
      <c r="N383" s="366"/>
      <c r="O383" s="26"/>
      <c r="P383" s="367" t="s">
        <v>625</v>
      </c>
      <c r="Q383" s="368" t="s">
        <v>33</v>
      </c>
      <c r="R383" s="368">
        <v>43850</v>
      </c>
      <c r="S383" s="368">
        <f>MAX(W383:W386)</f>
        <v>44180</v>
      </c>
      <c r="T383" s="90" t="s">
        <v>736</v>
      </c>
      <c r="U383" s="91">
        <v>0.35</v>
      </c>
      <c r="V383" s="92">
        <v>43850</v>
      </c>
      <c r="W383" s="92">
        <v>43951</v>
      </c>
      <c r="X383" s="364">
        <v>0.25</v>
      </c>
      <c r="Y383" s="575">
        <v>0.6</v>
      </c>
      <c r="Z383" s="575">
        <v>0.85</v>
      </c>
      <c r="AA383" s="575">
        <v>1</v>
      </c>
      <c r="AB383" s="95"/>
      <c r="AC383" s="165">
        <v>0.7</v>
      </c>
      <c r="AD383" s="41" t="s">
        <v>1018</v>
      </c>
      <c r="AE383" s="162">
        <v>1</v>
      </c>
      <c r="AF383" s="41" t="s">
        <v>1374</v>
      </c>
      <c r="AG383" s="162">
        <v>1</v>
      </c>
      <c r="AH383" s="42" t="s">
        <v>1578</v>
      </c>
      <c r="AI383" s="166">
        <v>1</v>
      </c>
      <c r="AJ383" s="42" t="s">
        <v>1578</v>
      </c>
      <c r="AK383" s="381">
        <f>(U383*AI383)+(U384*AI384)+(U385*AI385)+(U386*AI386)</f>
        <v>0.99999999999999989</v>
      </c>
      <c r="AL383" s="458" t="s">
        <v>1036</v>
      </c>
      <c r="AM383" s="458" t="s">
        <v>1375</v>
      </c>
      <c r="AN383" s="458" t="s">
        <v>1784</v>
      </c>
      <c r="AO383" s="458" t="s">
        <v>2051</v>
      </c>
      <c r="AP383" s="654" t="str">
        <f>IF(AK383&lt;1%,"Sin iniciar",IF(AK383=100%,"Terminado","En gestión"))</f>
        <v>Terminado</v>
      </c>
    </row>
    <row r="384" spans="2:42" ht="195.95" customHeight="1" x14ac:dyDescent="0.3">
      <c r="B384" s="663"/>
      <c r="C384" s="369"/>
      <c r="D384" s="370"/>
      <c r="E384" s="370"/>
      <c r="F384" s="370"/>
      <c r="G384" s="370"/>
      <c r="H384" s="371"/>
      <c r="I384" s="365"/>
      <c r="J384" s="365"/>
      <c r="K384" s="365"/>
      <c r="L384" s="365"/>
      <c r="M384" s="365"/>
      <c r="N384" s="366"/>
      <c r="O384" s="26"/>
      <c r="P384" s="367"/>
      <c r="Q384" s="368"/>
      <c r="R384" s="368"/>
      <c r="S384" s="368"/>
      <c r="T384" s="90" t="s">
        <v>737</v>
      </c>
      <c r="U384" s="91">
        <v>0.35</v>
      </c>
      <c r="V384" s="92">
        <v>43952</v>
      </c>
      <c r="W384" s="92">
        <v>44042</v>
      </c>
      <c r="X384" s="364"/>
      <c r="Y384" s="575"/>
      <c r="Z384" s="575"/>
      <c r="AA384" s="575"/>
      <c r="AB384" s="95"/>
      <c r="AC384" s="165">
        <v>0</v>
      </c>
      <c r="AD384" s="136" t="s">
        <v>743</v>
      </c>
      <c r="AE384" s="162">
        <v>0.7</v>
      </c>
      <c r="AF384" s="40" t="s">
        <v>1376</v>
      </c>
      <c r="AG384" s="162">
        <v>1</v>
      </c>
      <c r="AH384" s="137" t="s">
        <v>2309</v>
      </c>
      <c r="AI384" s="166">
        <v>1</v>
      </c>
      <c r="AJ384" s="42" t="s">
        <v>1578</v>
      </c>
      <c r="AK384" s="381"/>
      <c r="AL384" s="458" t="s">
        <v>806</v>
      </c>
      <c r="AM384" s="458"/>
      <c r="AN384" s="458"/>
      <c r="AO384" s="458"/>
      <c r="AP384" s="653"/>
    </row>
    <row r="385" spans="2:42" ht="195.95" customHeight="1" x14ac:dyDescent="0.3">
      <c r="B385" s="663"/>
      <c r="C385" s="369"/>
      <c r="D385" s="370"/>
      <c r="E385" s="370"/>
      <c r="F385" s="370"/>
      <c r="G385" s="370"/>
      <c r="H385" s="371"/>
      <c r="I385" s="365"/>
      <c r="J385" s="365"/>
      <c r="K385" s="365"/>
      <c r="L385" s="365"/>
      <c r="M385" s="365"/>
      <c r="N385" s="366"/>
      <c r="O385" s="26"/>
      <c r="P385" s="367"/>
      <c r="Q385" s="368"/>
      <c r="R385" s="368"/>
      <c r="S385" s="368"/>
      <c r="T385" s="90" t="s">
        <v>626</v>
      </c>
      <c r="U385" s="91">
        <v>0.2</v>
      </c>
      <c r="V385" s="92">
        <v>44044</v>
      </c>
      <c r="W385" s="92">
        <v>44135</v>
      </c>
      <c r="X385" s="364"/>
      <c r="Y385" s="575"/>
      <c r="Z385" s="575"/>
      <c r="AA385" s="575"/>
      <c r="AB385" s="95"/>
      <c r="AC385" s="165">
        <v>0</v>
      </c>
      <c r="AD385" s="136" t="s">
        <v>743</v>
      </c>
      <c r="AE385" s="162">
        <v>0</v>
      </c>
      <c r="AF385" s="40" t="s">
        <v>743</v>
      </c>
      <c r="AG385" s="162">
        <v>0.67700000000000005</v>
      </c>
      <c r="AH385" s="137" t="s">
        <v>1768</v>
      </c>
      <c r="AI385" s="166">
        <v>1</v>
      </c>
      <c r="AJ385" s="105" t="s">
        <v>2049</v>
      </c>
      <c r="AK385" s="381"/>
      <c r="AL385" s="458" t="s">
        <v>806</v>
      </c>
      <c r="AM385" s="458"/>
      <c r="AN385" s="458"/>
      <c r="AO385" s="458"/>
      <c r="AP385" s="653"/>
    </row>
    <row r="386" spans="2:42" ht="195.95" customHeight="1" x14ac:dyDescent="0.3">
      <c r="B386" s="663"/>
      <c r="C386" s="369"/>
      <c r="D386" s="370"/>
      <c r="E386" s="370"/>
      <c r="F386" s="370"/>
      <c r="G386" s="370"/>
      <c r="H386" s="371"/>
      <c r="I386" s="365"/>
      <c r="J386" s="365"/>
      <c r="K386" s="365"/>
      <c r="L386" s="365"/>
      <c r="M386" s="365"/>
      <c r="N386" s="366"/>
      <c r="O386" s="26"/>
      <c r="P386" s="367"/>
      <c r="Q386" s="368"/>
      <c r="R386" s="368"/>
      <c r="S386" s="368"/>
      <c r="T386" s="90" t="s">
        <v>627</v>
      </c>
      <c r="U386" s="91">
        <v>0.1</v>
      </c>
      <c r="V386" s="92">
        <v>44136</v>
      </c>
      <c r="W386" s="92">
        <v>44180</v>
      </c>
      <c r="X386" s="364"/>
      <c r="Y386" s="575"/>
      <c r="Z386" s="575"/>
      <c r="AA386" s="575"/>
      <c r="AB386" s="95"/>
      <c r="AC386" s="165">
        <v>0</v>
      </c>
      <c r="AD386" s="136" t="s">
        <v>743</v>
      </c>
      <c r="AE386" s="162">
        <v>0</v>
      </c>
      <c r="AF386" s="40" t="s">
        <v>743</v>
      </c>
      <c r="AG386" s="162">
        <v>0</v>
      </c>
      <c r="AH386" s="40" t="s">
        <v>31</v>
      </c>
      <c r="AI386" s="166">
        <v>1</v>
      </c>
      <c r="AJ386" s="42" t="s">
        <v>2050</v>
      </c>
      <c r="AK386" s="381"/>
      <c r="AL386" s="458" t="s">
        <v>806</v>
      </c>
      <c r="AM386" s="458"/>
      <c r="AN386" s="458"/>
      <c r="AO386" s="458"/>
      <c r="AP386" s="586"/>
    </row>
    <row r="387" spans="2:42" ht="195.95" customHeight="1" x14ac:dyDescent="0.3">
      <c r="B387" s="663"/>
      <c r="C387" s="358" t="s">
        <v>628</v>
      </c>
      <c r="D387" s="359" t="s">
        <v>39</v>
      </c>
      <c r="E387" s="359" t="s">
        <v>40</v>
      </c>
      <c r="F387" s="359" t="s">
        <v>629</v>
      </c>
      <c r="G387" s="359" t="s">
        <v>89</v>
      </c>
      <c r="H387" s="360" t="s">
        <v>630</v>
      </c>
      <c r="I387" s="355" t="s">
        <v>603</v>
      </c>
      <c r="J387" s="484" t="s">
        <v>31</v>
      </c>
      <c r="K387" s="484" t="s">
        <v>31</v>
      </c>
      <c r="L387" s="486" t="s">
        <v>215</v>
      </c>
      <c r="M387" s="486" t="s">
        <v>1611</v>
      </c>
      <c r="N387" s="478" t="s">
        <v>202</v>
      </c>
      <c r="O387" s="89"/>
      <c r="P387" s="352" t="s">
        <v>631</v>
      </c>
      <c r="Q387" s="353" t="s">
        <v>33</v>
      </c>
      <c r="R387" s="353">
        <v>43850</v>
      </c>
      <c r="S387" s="353">
        <f>MAX(W387:W389)</f>
        <v>44195</v>
      </c>
      <c r="T387" s="74" t="s">
        <v>632</v>
      </c>
      <c r="U387" s="47">
        <v>0.33</v>
      </c>
      <c r="V387" s="72">
        <v>43850</v>
      </c>
      <c r="W387" s="72">
        <v>44195</v>
      </c>
      <c r="X387" s="357">
        <v>0.2</v>
      </c>
      <c r="Y387" s="357">
        <v>0.37</v>
      </c>
      <c r="Z387" s="357">
        <v>0.7</v>
      </c>
      <c r="AA387" s="357">
        <v>1</v>
      </c>
      <c r="AB387" s="39"/>
      <c r="AC387" s="162">
        <v>0.26</v>
      </c>
      <c r="AD387" s="33" t="s">
        <v>1019</v>
      </c>
      <c r="AE387" s="162">
        <v>0.55000000000000004</v>
      </c>
      <c r="AF387" s="33" t="s">
        <v>1377</v>
      </c>
      <c r="AG387" s="162">
        <v>0.55000000000000004</v>
      </c>
      <c r="AH387" s="34" t="s">
        <v>1769</v>
      </c>
      <c r="AI387" s="166">
        <v>1</v>
      </c>
      <c r="AJ387" s="33" t="s">
        <v>2052</v>
      </c>
      <c r="AK387" s="381">
        <f>(U387*AI387)+(U388*AI388)+(U389*AI389)</f>
        <v>1</v>
      </c>
      <c r="AL387" s="345" t="s">
        <v>1037</v>
      </c>
      <c r="AM387" s="345" t="s">
        <v>1378</v>
      </c>
      <c r="AN387" s="345" t="s">
        <v>1785</v>
      </c>
      <c r="AO387" s="345" t="s">
        <v>2055</v>
      </c>
      <c r="AP387" s="654" t="str">
        <f>IF(AK387&lt;1%,"Sin iniciar",IF(AK387=100%,"Terminado","En gestión"))</f>
        <v>Terminado</v>
      </c>
    </row>
    <row r="388" spans="2:42" ht="195.95" customHeight="1" x14ac:dyDescent="0.3">
      <c r="B388" s="663"/>
      <c r="C388" s="358"/>
      <c r="D388" s="359"/>
      <c r="E388" s="359"/>
      <c r="F388" s="359"/>
      <c r="G388" s="359"/>
      <c r="H388" s="360"/>
      <c r="I388" s="355"/>
      <c r="J388" s="484"/>
      <c r="K388" s="484"/>
      <c r="L388" s="486"/>
      <c r="M388" s="486"/>
      <c r="N388" s="478"/>
      <c r="O388" s="89"/>
      <c r="P388" s="352"/>
      <c r="Q388" s="353"/>
      <c r="R388" s="353"/>
      <c r="S388" s="353"/>
      <c r="T388" s="74" t="s">
        <v>633</v>
      </c>
      <c r="U388" s="47">
        <v>0.34</v>
      </c>
      <c r="V388" s="72">
        <v>43850</v>
      </c>
      <c r="W388" s="72">
        <v>44195</v>
      </c>
      <c r="X388" s="357"/>
      <c r="Y388" s="357"/>
      <c r="Z388" s="357"/>
      <c r="AA388" s="357"/>
      <c r="AB388" s="39"/>
      <c r="AC388" s="162">
        <v>0.27350000000000002</v>
      </c>
      <c r="AD388" s="33" t="s">
        <v>1020</v>
      </c>
      <c r="AE388" s="162">
        <v>0.55000000000000004</v>
      </c>
      <c r="AF388" s="33" t="s">
        <v>1379</v>
      </c>
      <c r="AG388" s="162">
        <v>0.82</v>
      </c>
      <c r="AH388" s="34" t="s">
        <v>1770</v>
      </c>
      <c r="AI388" s="166">
        <v>1</v>
      </c>
      <c r="AJ388" s="34" t="s">
        <v>2053</v>
      </c>
      <c r="AK388" s="381"/>
      <c r="AL388" s="345" t="s">
        <v>806</v>
      </c>
      <c r="AM388" s="345"/>
      <c r="AN388" s="345"/>
      <c r="AO388" s="345"/>
      <c r="AP388" s="653"/>
    </row>
    <row r="389" spans="2:42" ht="195.95" customHeight="1" x14ac:dyDescent="0.3">
      <c r="B389" s="663"/>
      <c r="C389" s="358"/>
      <c r="D389" s="359"/>
      <c r="E389" s="359"/>
      <c r="F389" s="359"/>
      <c r="G389" s="359"/>
      <c r="H389" s="360"/>
      <c r="I389" s="355"/>
      <c r="J389" s="484"/>
      <c r="K389" s="484"/>
      <c r="L389" s="486"/>
      <c r="M389" s="486"/>
      <c r="N389" s="478"/>
      <c r="O389" s="89"/>
      <c r="P389" s="352"/>
      <c r="Q389" s="353"/>
      <c r="R389" s="353"/>
      <c r="S389" s="353"/>
      <c r="T389" s="74" t="s">
        <v>1079</v>
      </c>
      <c r="U389" s="47">
        <v>0.33</v>
      </c>
      <c r="V389" s="72">
        <v>44013</v>
      </c>
      <c r="W389" s="72">
        <v>44195</v>
      </c>
      <c r="X389" s="357"/>
      <c r="Y389" s="357"/>
      <c r="Z389" s="357"/>
      <c r="AA389" s="357"/>
      <c r="AB389" s="39"/>
      <c r="AC389" s="162">
        <v>0</v>
      </c>
      <c r="AD389" s="33" t="s">
        <v>1021</v>
      </c>
      <c r="AE389" s="162">
        <v>0</v>
      </c>
      <c r="AF389" s="33" t="s">
        <v>743</v>
      </c>
      <c r="AG389" s="162">
        <v>0</v>
      </c>
      <c r="AH389" s="34" t="s">
        <v>1769</v>
      </c>
      <c r="AI389" s="166">
        <v>1</v>
      </c>
      <c r="AJ389" s="34" t="s">
        <v>2054</v>
      </c>
      <c r="AK389" s="381"/>
      <c r="AL389" s="345" t="s">
        <v>806</v>
      </c>
      <c r="AM389" s="345"/>
      <c r="AN389" s="345"/>
      <c r="AO389" s="345"/>
      <c r="AP389" s="586"/>
    </row>
    <row r="390" spans="2:42" ht="195.95" customHeight="1" x14ac:dyDescent="0.3">
      <c r="B390" s="663"/>
      <c r="C390" s="369" t="s">
        <v>634</v>
      </c>
      <c r="D390" s="370" t="s">
        <v>93</v>
      </c>
      <c r="E390" s="370" t="s">
        <v>174</v>
      </c>
      <c r="F390" s="370" t="s">
        <v>29</v>
      </c>
      <c r="G390" s="370" t="s">
        <v>89</v>
      </c>
      <c r="H390" s="371" t="s">
        <v>635</v>
      </c>
      <c r="I390" s="365" t="s">
        <v>123</v>
      </c>
      <c r="J390" s="365" t="s">
        <v>31</v>
      </c>
      <c r="K390" s="365" t="s">
        <v>31</v>
      </c>
      <c r="L390" s="365" t="s">
        <v>208</v>
      </c>
      <c r="M390" s="365"/>
      <c r="N390" s="366"/>
      <c r="O390" s="26"/>
      <c r="P390" s="367" t="s">
        <v>636</v>
      </c>
      <c r="Q390" s="365" t="s">
        <v>33</v>
      </c>
      <c r="R390" s="368">
        <v>43875</v>
      </c>
      <c r="S390" s="368">
        <f>MAX(W390:W391)</f>
        <v>44150</v>
      </c>
      <c r="T390" s="138" t="s">
        <v>637</v>
      </c>
      <c r="U390" s="94">
        <v>0.5</v>
      </c>
      <c r="V390" s="92">
        <v>43875</v>
      </c>
      <c r="W390" s="92">
        <v>44150</v>
      </c>
      <c r="X390" s="364">
        <v>0.25</v>
      </c>
      <c r="Y390" s="364">
        <v>0.5</v>
      </c>
      <c r="Z390" s="364">
        <v>0.75</v>
      </c>
      <c r="AA390" s="364">
        <v>1</v>
      </c>
      <c r="AB390" s="39"/>
      <c r="AC390" s="162">
        <v>0.25</v>
      </c>
      <c r="AD390" s="40" t="s">
        <v>1022</v>
      </c>
      <c r="AE390" s="161">
        <v>0.5</v>
      </c>
      <c r="AF390" s="41" t="s">
        <v>1380</v>
      </c>
      <c r="AG390" s="161">
        <v>0.8</v>
      </c>
      <c r="AH390" s="42" t="s">
        <v>1380</v>
      </c>
      <c r="AI390" s="166">
        <v>1</v>
      </c>
      <c r="AJ390" s="42" t="s">
        <v>2056</v>
      </c>
      <c r="AK390" s="381">
        <f>(U390*AI390)+(U391*AI391)</f>
        <v>1</v>
      </c>
      <c r="AL390" s="458" t="s">
        <v>1038</v>
      </c>
      <c r="AM390" s="458" t="s">
        <v>1381</v>
      </c>
      <c r="AN390" s="458" t="s">
        <v>1786</v>
      </c>
      <c r="AO390" s="458" t="s">
        <v>2057</v>
      </c>
      <c r="AP390" s="654" t="str">
        <f>IF(AK390&lt;1%,"Sin iniciar",IF(AK390=100%,"Terminado","En gestión"))</f>
        <v>Terminado</v>
      </c>
    </row>
    <row r="391" spans="2:42" ht="195.95" customHeight="1" x14ac:dyDescent="0.3">
      <c r="B391" s="663"/>
      <c r="C391" s="369"/>
      <c r="D391" s="370"/>
      <c r="E391" s="370"/>
      <c r="F391" s="370"/>
      <c r="G391" s="370"/>
      <c r="H391" s="371"/>
      <c r="I391" s="365"/>
      <c r="J391" s="365"/>
      <c r="K391" s="365"/>
      <c r="L391" s="365"/>
      <c r="M391" s="365"/>
      <c r="N391" s="366"/>
      <c r="O391" s="26"/>
      <c r="P391" s="367"/>
      <c r="Q391" s="365"/>
      <c r="R391" s="368"/>
      <c r="S391" s="368"/>
      <c r="T391" s="138" t="s">
        <v>638</v>
      </c>
      <c r="U391" s="94">
        <v>0.5</v>
      </c>
      <c r="V391" s="92">
        <v>43876</v>
      </c>
      <c r="W391" s="92">
        <v>44150</v>
      </c>
      <c r="X391" s="364"/>
      <c r="Y391" s="364"/>
      <c r="Z391" s="364"/>
      <c r="AA391" s="364"/>
      <c r="AB391" s="39"/>
      <c r="AC391" s="162">
        <v>0.25</v>
      </c>
      <c r="AD391" s="40" t="s">
        <v>1023</v>
      </c>
      <c r="AE391" s="161">
        <v>0.5</v>
      </c>
      <c r="AF391" s="41" t="s">
        <v>1382</v>
      </c>
      <c r="AG391" s="162">
        <v>1</v>
      </c>
      <c r="AH391" s="42" t="s">
        <v>1771</v>
      </c>
      <c r="AI391" s="166">
        <v>1</v>
      </c>
      <c r="AJ391" s="42" t="s">
        <v>1578</v>
      </c>
      <c r="AK391" s="381"/>
      <c r="AL391" s="458"/>
      <c r="AM391" s="458"/>
      <c r="AN391" s="458"/>
      <c r="AO391" s="458"/>
      <c r="AP391" s="586"/>
    </row>
    <row r="392" spans="2:42" ht="195.95" customHeight="1" x14ac:dyDescent="0.3">
      <c r="B392" s="663"/>
      <c r="C392" s="358" t="s">
        <v>634</v>
      </c>
      <c r="D392" s="359" t="s">
        <v>39</v>
      </c>
      <c r="E392" s="359" t="s">
        <v>40</v>
      </c>
      <c r="F392" s="359" t="s">
        <v>29</v>
      </c>
      <c r="G392" s="359" t="s">
        <v>89</v>
      </c>
      <c r="H392" s="360" t="s">
        <v>640</v>
      </c>
      <c r="I392" s="355" t="s">
        <v>639</v>
      </c>
      <c r="J392" s="355" t="s">
        <v>31</v>
      </c>
      <c r="K392" s="355" t="s">
        <v>31</v>
      </c>
      <c r="L392" s="355" t="s">
        <v>208</v>
      </c>
      <c r="M392" s="355"/>
      <c r="N392" s="356" t="s">
        <v>196</v>
      </c>
      <c r="O392" s="26"/>
      <c r="P392" s="352" t="s">
        <v>641</v>
      </c>
      <c r="Q392" s="353" t="s">
        <v>33</v>
      </c>
      <c r="R392" s="353">
        <v>43832</v>
      </c>
      <c r="S392" s="353">
        <f>MAX(W392:W394)</f>
        <v>44195</v>
      </c>
      <c r="T392" s="76" t="s">
        <v>642</v>
      </c>
      <c r="U392" s="71">
        <v>0.4</v>
      </c>
      <c r="V392" s="72">
        <v>43831</v>
      </c>
      <c r="W392" s="72">
        <v>44104</v>
      </c>
      <c r="X392" s="476">
        <v>7.0000000000000007E-2</v>
      </c>
      <c r="Y392" s="476">
        <v>0.27</v>
      </c>
      <c r="Z392" s="476">
        <v>0.4</v>
      </c>
      <c r="AA392" s="476">
        <v>1</v>
      </c>
      <c r="AB392" s="95"/>
      <c r="AC392" s="165">
        <v>0.17</v>
      </c>
      <c r="AD392" s="32" t="s">
        <v>1024</v>
      </c>
      <c r="AE392" s="162">
        <v>0.5</v>
      </c>
      <c r="AF392" s="33" t="s">
        <v>1383</v>
      </c>
      <c r="AG392" s="162">
        <v>1</v>
      </c>
      <c r="AH392" s="33" t="s">
        <v>1772</v>
      </c>
      <c r="AI392" s="166">
        <v>1</v>
      </c>
      <c r="AJ392" s="34" t="s">
        <v>1578</v>
      </c>
      <c r="AK392" s="381">
        <f>(U392*AI392)+(U393*AI393)+(U394*AI394)</f>
        <v>1</v>
      </c>
      <c r="AL392" s="345" t="s">
        <v>1039</v>
      </c>
      <c r="AM392" s="345" t="s">
        <v>1384</v>
      </c>
      <c r="AN392" s="345" t="s">
        <v>1787</v>
      </c>
      <c r="AO392" s="345" t="s">
        <v>2060</v>
      </c>
      <c r="AP392" s="654" t="str">
        <f>IF(AK392&lt;1%,"Sin iniciar",IF(AK392=100%,"Terminado","En gestión"))</f>
        <v>Terminado</v>
      </c>
    </row>
    <row r="393" spans="2:42" ht="195.95" customHeight="1" x14ac:dyDescent="0.3">
      <c r="B393" s="663"/>
      <c r="C393" s="358"/>
      <c r="D393" s="359"/>
      <c r="E393" s="359"/>
      <c r="F393" s="359"/>
      <c r="G393" s="359"/>
      <c r="H393" s="360"/>
      <c r="I393" s="355"/>
      <c r="J393" s="355"/>
      <c r="K393" s="355"/>
      <c r="L393" s="355"/>
      <c r="M393" s="355"/>
      <c r="N393" s="356"/>
      <c r="O393" s="26"/>
      <c r="P393" s="352"/>
      <c r="Q393" s="353"/>
      <c r="R393" s="353"/>
      <c r="S393" s="353"/>
      <c r="T393" s="74" t="s">
        <v>643</v>
      </c>
      <c r="U393" s="71">
        <v>0.3</v>
      </c>
      <c r="V393" s="72">
        <v>44105</v>
      </c>
      <c r="W393" s="72">
        <v>44195</v>
      </c>
      <c r="X393" s="476"/>
      <c r="Y393" s="476"/>
      <c r="Z393" s="476"/>
      <c r="AA393" s="476"/>
      <c r="AB393" s="95"/>
      <c r="AC393" s="165">
        <v>0</v>
      </c>
      <c r="AD393" s="130" t="s">
        <v>743</v>
      </c>
      <c r="AE393" s="165">
        <v>0</v>
      </c>
      <c r="AF393" s="130" t="s">
        <v>743</v>
      </c>
      <c r="AG393" s="162">
        <v>0</v>
      </c>
      <c r="AH393" s="34" t="s">
        <v>31</v>
      </c>
      <c r="AI393" s="166">
        <v>1</v>
      </c>
      <c r="AJ393" s="34" t="s">
        <v>2058</v>
      </c>
      <c r="AK393" s="381"/>
      <c r="AL393" s="345" t="s">
        <v>806</v>
      </c>
      <c r="AM393" s="345" t="s">
        <v>806</v>
      </c>
      <c r="AN393" s="345"/>
      <c r="AO393" s="345"/>
      <c r="AP393" s="653"/>
    </row>
    <row r="394" spans="2:42" ht="195.95" customHeight="1" x14ac:dyDescent="0.3">
      <c r="B394" s="663"/>
      <c r="C394" s="358"/>
      <c r="D394" s="359"/>
      <c r="E394" s="359"/>
      <c r="F394" s="359"/>
      <c r="G394" s="359"/>
      <c r="H394" s="360"/>
      <c r="I394" s="355"/>
      <c r="J394" s="355"/>
      <c r="K394" s="355"/>
      <c r="L394" s="355"/>
      <c r="M394" s="355"/>
      <c r="N394" s="356"/>
      <c r="O394" s="26"/>
      <c r="P394" s="352"/>
      <c r="Q394" s="353"/>
      <c r="R394" s="353"/>
      <c r="S394" s="353"/>
      <c r="T394" s="74" t="s">
        <v>644</v>
      </c>
      <c r="U394" s="71">
        <v>0.3</v>
      </c>
      <c r="V394" s="72">
        <v>44136</v>
      </c>
      <c r="W394" s="72">
        <v>44195</v>
      </c>
      <c r="X394" s="476"/>
      <c r="Y394" s="476"/>
      <c r="Z394" s="476"/>
      <c r="AA394" s="476"/>
      <c r="AB394" s="95"/>
      <c r="AC394" s="165">
        <v>0</v>
      </c>
      <c r="AD394" s="130" t="s">
        <v>743</v>
      </c>
      <c r="AE394" s="162">
        <v>0</v>
      </c>
      <c r="AF394" s="33" t="s">
        <v>743</v>
      </c>
      <c r="AG394" s="162">
        <v>0</v>
      </c>
      <c r="AH394" s="34" t="s">
        <v>31</v>
      </c>
      <c r="AI394" s="166">
        <v>1</v>
      </c>
      <c r="AJ394" s="34" t="s">
        <v>2059</v>
      </c>
      <c r="AK394" s="381"/>
      <c r="AL394" s="345" t="s">
        <v>806</v>
      </c>
      <c r="AM394" s="345" t="s">
        <v>806</v>
      </c>
      <c r="AN394" s="345"/>
      <c r="AO394" s="345"/>
      <c r="AP394" s="586"/>
    </row>
    <row r="395" spans="2:42" ht="195.95" customHeight="1" x14ac:dyDescent="0.3">
      <c r="B395" s="663"/>
      <c r="C395" s="369" t="s">
        <v>634</v>
      </c>
      <c r="D395" s="370" t="s">
        <v>93</v>
      </c>
      <c r="E395" s="370" t="s">
        <v>174</v>
      </c>
      <c r="F395" s="370" t="s">
        <v>29</v>
      </c>
      <c r="G395" s="370" t="s">
        <v>89</v>
      </c>
      <c r="H395" s="371" t="s">
        <v>645</v>
      </c>
      <c r="I395" s="473" t="s">
        <v>31</v>
      </c>
      <c r="J395" s="473" t="s">
        <v>31</v>
      </c>
      <c r="K395" s="473" t="s">
        <v>31</v>
      </c>
      <c r="L395" s="467" t="s">
        <v>208</v>
      </c>
      <c r="M395" s="467"/>
      <c r="N395" s="470" t="s">
        <v>220</v>
      </c>
      <c r="O395" s="89"/>
      <c r="P395" s="367" t="s">
        <v>1587</v>
      </c>
      <c r="Q395" s="368" t="s">
        <v>33</v>
      </c>
      <c r="R395" s="368">
        <v>43891</v>
      </c>
      <c r="S395" s="368">
        <v>44104</v>
      </c>
      <c r="T395" s="139" t="s">
        <v>1553</v>
      </c>
      <c r="U395" s="94">
        <v>0.4</v>
      </c>
      <c r="V395" s="92">
        <v>43891</v>
      </c>
      <c r="W395" s="92">
        <v>44012</v>
      </c>
      <c r="X395" s="575">
        <v>0.1</v>
      </c>
      <c r="Y395" s="575">
        <v>0.7</v>
      </c>
      <c r="Z395" s="575">
        <v>1</v>
      </c>
      <c r="AA395" s="575"/>
      <c r="AB395" s="95"/>
      <c r="AC395" s="165">
        <v>0.25</v>
      </c>
      <c r="AD395" s="41" t="s">
        <v>1554</v>
      </c>
      <c r="AE395" s="162">
        <v>1</v>
      </c>
      <c r="AF395" s="40" t="s">
        <v>1556</v>
      </c>
      <c r="AG395" s="162">
        <v>1</v>
      </c>
      <c r="AH395" s="140" t="s">
        <v>1578</v>
      </c>
      <c r="AI395" s="166">
        <v>1</v>
      </c>
      <c r="AJ395" s="42" t="s">
        <v>1578</v>
      </c>
      <c r="AK395" s="381">
        <f>(U395*AI395)+(U396*AI396)+(U397*AI397)</f>
        <v>1</v>
      </c>
      <c r="AL395" s="458" t="s">
        <v>1555</v>
      </c>
      <c r="AM395" s="458" t="s">
        <v>1559</v>
      </c>
      <c r="AN395" s="640" t="s">
        <v>1788</v>
      </c>
      <c r="AO395" s="458" t="s">
        <v>1574</v>
      </c>
      <c r="AP395" s="654" t="str">
        <f>IF(AK395&lt;1%,"Sin iniciar",IF(AK395=100%,"Terminado","En gestión"))</f>
        <v>Terminado</v>
      </c>
    </row>
    <row r="396" spans="2:42" ht="195.95" customHeight="1" x14ac:dyDescent="0.3">
      <c r="B396" s="663"/>
      <c r="C396" s="369"/>
      <c r="D396" s="370"/>
      <c r="E396" s="370"/>
      <c r="F396" s="370"/>
      <c r="G396" s="370"/>
      <c r="H396" s="371"/>
      <c r="I396" s="473"/>
      <c r="J396" s="473"/>
      <c r="K396" s="473"/>
      <c r="L396" s="467"/>
      <c r="M396" s="467"/>
      <c r="N396" s="470"/>
      <c r="O396" s="89"/>
      <c r="P396" s="367"/>
      <c r="Q396" s="368"/>
      <c r="R396" s="368"/>
      <c r="S396" s="368"/>
      <c r="T396" s="139" t="s">
        <v>1557</v>
      </c>
      <c r="U396" s="91">
        <v>0.3</v>
      </c>
      <c r="V396" s="92">
        <v>43983</v>
      </c>
      <c r="W396" s="92">
        <v>44012</v>
      </c>
      <c r="X396" s="575"/>
      <c r="Y396" s="575"/>
      <c r="Z396" s="575"/>
      <c r="AA396" s="575"/>
      <c r="AB396" s="95"/>
      <c r="AC396" s="165">
        <v>0</v>
      </c>
      <c r="AD396" s="136" t="s">
        <v>743</v>
      </c>
      <c r="AE396" s="162">
        <v>1</v>
      </c>
      <c r="AF396" s="40" t="s">
        <v>1385</v>
      </c>
      <c r="AG396" s="162">
        <v>1</v>
      </c>
      <c r="AH396" s="140" t="s">
        <v>1578</v>
      </c>
      <c r="AI396" s="166">
        <v>1</v>
      </c>
      <c r="AJ396" s="42" t="s">
        <v>1578</v>
      </c>
      <c r="AK396" s="381"/>
      <c r="AL396" s="458"/>
      <c r="AM396" s="458"/>
      <c r="AN396" s="640"/>
      <c r="AO396" s="458"/>
      <c r="AP396" s="653"/>
    </row>
    <row r="397" spans="2:42" ht="195.95" customHeight="1" x14ac:dyDescent="0.3">
      <c r="B397" s="663"/>
      <c r="C397" s="369"/>
      <c r="D397" s="370"/>
      <c r="E397" s="370"/>
      <c r="F397" s="370"/>
      <c r="G397" s="370"/>
      <c r="H397" s="371"/>
      <c r="I397" s="473"/>
      <c r="J397" s="473"/>
      <c r="K397" s="473"/>
      <c r="L397" s="467"/>
      <c r="M397" s="467"/>
      <c r="N397" s="470"/>
      <c r="O397" s="89"/>
      <c r="P397" s="367"/>
      <c r="Q397" s="368"/>
      <c r="R397" s="368"/>
      <c r="S397" s="368"/>
      <c r="T397" s="139" t="s">
        <v>1558</v>
      </c>
      <c r="U397" s="91">
        <v>0.3</v>
      </c>
      <c r="V397" s="92">
        <v>44044</v>
      </c>
      <c r="W397" s="92">
        <v>44104</v>
      </c>
      <c r="X397" s="575"/>
      <c r="Y397" s="575"/>
      <c r="Z397" s="575"/>
      <c r="AA397" s="575"/>
      <c r="AB397" s="95"/>
      <c r="AC397" s="165">
        <v>0</v>
      </c>
      <c r="AD397" s="136" t="s">
        <v>743</v>
      </c>
      <c r="AE397" s="162">
        <v>0</v>
      </c>
      <c r="AF397" s="40" t="s">
        <v>743</v>
      </c>
      <c r="AG397" s="162">
        <v>1</v>
      </c>
      <c r="AH397" s="140" t="s">
        <v>1773</v>
      </c>
      <c r="AI397" s="166">
        <v>1</v>
      </c>
      <c r="AJ397" s="42" t="s">
        <v>1578</v>
      </c>
      <c r="AK397" s="381"/>
      <c r="AL397" s="458"/>
      <c r="AM397" s="458"/>
      <c r="AN397" s="640"/>
      <c r="AO397" s="458"/>
      <c r="AP397" s="586"/>
    </row>
    <row r="398" spans="2:42" ht="195.95" customHeight="1" x14ac:dyDescent="0.3">
      <c r="B398" s="663"/>
      <c r="C398" s="358" t="s">
        <v>634</v>
      </c>
      <c r="D398" s="359" t="s">
        <v>39</v>
      </c>
      <c r="E398" s="359" t="s">
        <v>40</v>
      </c>
      <c r="F398" s="359" t="s">
        <v>29</v>
      </c>
      <c r="G398" s="359" t="s">
        <v>89</v>
      </c>
      <c r="H398" s="360" t="s">
        <v>646</v>
      </c>
      <c r="I398" s="484" t="s">
        <v>31</v>
      </c>
      <c r="J398" s="484" t="s">
        <v>31</v>
      </c>
      <c r="K398" s="484" t="s">
        <v>31</v>
      </c>
      <c r="L398" s="486" t="s">
        <v>208</v>
      </c>
      <c r="M398" s="486"/>
      <c r="N398" s="478"/>
      <c r="O398" s="89"/>
      <c r="P398" s="352" t="s">
        <v>647</v>
      </c>
      <c r="Q398" s="353" t="s">
        <v>33</v>
      </c>
      <c r="R398" s="353">
        <v>43891</v>
      </c>
      <c r="S398" s="353">
        <f>MAX(W398:W400)</f>
        <v>44195</v>
      </c>
      <c r="T398" s="76" t="s">
        <v>648</v>
      </c>
      <c r="U398" s="47">
        <v>0.3</v>
      </c>
      <c r="V398" s="72">
        <v>43891</v>
      </c>
      <c r="W398" s="72">
        <v>43951</v>
      </c>
      <c r="X398" s="476">
        <v>0.15</v>
      </c>
      <c r="Y398" s="476">
        <v>0.3</v>
      </c>
      <c r="Z398" s="476">
        <v>0.3</v>
      </c>
      <c r="AA398" s="476">
        <v>1</v>
      </c>
      <c r="AB398" s="95"/>
      <c r="AC398" s="165">
        <v>0.5</v>
      </c>
      <c r="AD398" s="32" t="s">
        <v>1025</v>
      </c>
      <c r="AE398" s="162">
        <v>1</v>
      </c>
      <c r="AF398" s="33" t="s">
        <v>1386</v>
      </c>
      <c r="AG398" s="162">
        <v>1</v>
      </c>
      <c r="AH398" s="34" t="s">
        <v>1578</v>
      </c>
      <c r="AI398" s="166">
        <v>1</v>
      </c>
      <c r="AJ398" s="34" t="s">
        <v>1578</v>
      </c>
      <c r="AK398" s="381">
        <f>(U398*AI398)+(U399*AI399)+(U400*AI400)</f>
        <v>1</v>
      </c>
      <c r="AL398" s="345" t="s">
        <v>1040</v>
      </c>
      <c r="AM398" s="345" t="s">
        <v>1387</v>
      </c>
      <c r="AN398" s="345" t="s">
        <v>1789</v>
      </c>
      <c r="AO398" s="345" t="s">
        <v>2063</v>
      </c>
      <c r="AP398" s="654" t="str">
        <f>IF(AK398&lt;1%,"Sin iniciar",IF(AK398=100%,"Terminado","En gestión"))</f>
        <v>Terminado</v>
      </c>
    </row>
    <row r="399" spans="2:42" ht="195.95" customHeight="1" x14ac:dyDescent="0.3">
      <c r="B399" s="663"/>
      <c r="C399" s="358"/>
      <c r="D399" s="359"/>
      <c r="E399" s="359"/>
      <c r="F399" s="359"/>
      <c r="G399" s="359"/>
      <c r="H399" s="360"/>
      <c r="I399" s="484"/>
      <c r="J399" s="484"/>
      <c r="K399" s="484"/>
      <c r="L399" s="486"/>
      <c r="M399" s="486"/>
      <c r="N399" s="478"/>
      <c r="O399" s="89"/>
      <c r="P399" s="352"/>
      <c r="Q399" s="353"/>
      <c r="R399" s="353"/>
      <c r="S399" s="353"/>
      <c r="T399" s="73" t="s">
        <v>649</v>
      </c>
      <c r="U399" s="47">
        <v>0.3</v>
      </c>
      <c r="V399" s="72">
        <v>44105</v>
      </c>
      <c r="W399" s="72">
        <v>44180</v>
      </c>
      <c r="X399" s="476"/>
      <c r="Y399" s="476"/>
      <c r="Z399" s="476"/>
      <c r="AA399" s="476"/>
      <c r="AB399" s="95"/>
      <c r="AC399" s="165">
        <v>0</v>
      </c>
      <c r="AD399" s="130" t="s">
        <v>743</v>
      </c>
      <c r="AE399" s="162">
        <v>0</v>
      </c>
      <c r="AF399" s="33" t="s">
        <v>743</v>
      </c>
      <c r="AG399" s="162">
        <v>0</v>
      </c>
      <c r="AH399" s="34" t="s">
        <v>31</v>
      </c>
      <c r="AI399" s="166">
        <v>1</v>
      </c>
      <c r="AJ399" s="34" t="s">
        <v>2061</v>
      </c>
      <c r="AK399" s="381"/>
      <c r="AL399" s="345"/>
      <c r="AM399" s="345"/>
      <c r="AN399" s="345"/>
      <c r="AO399" s="345"/>
      <c r="AP399" s="653"/>
    </row>
    <row r="400" spans="2:42" ht="195.95" customHeight="1" x14ac:dyDescent="0.3">
      <c r="B400" s="663"/>
      <c r="C400" s="358"/>
      <c r="D400" s="359"/>
      <c r="E400" s="359"/>
      <c r="F400" s="359"/>
      <c r="G400" s="359"/>
      <c r="H400" s="360"/>
      <c r="I400" s="484"/>
      <c r="J400" s="484"/>
      <c r="K400" s="484"/>
      <c r="L400" s="486"/>
      <c r="M400" s="486"/>
      <c r="N400" s="478"/>
      <c r="O400" s="89"/>
      <c r="P400" s="352"/>
      <c r="Q400" s="353"/>
      <c r="R400" s="353"/>
      <c r="S400" s="353"/>
      <c r="T400" s="73" t="s">
        <v>650</v>
      </c>
      <c r="U400" s="47">
        <v>0.4</v>
      </c>
      <c r="V400" s="72">
        <v>44105</v>
      </c>
      <c r="W400" s="72">
        <v>44195</v>
      </c>
      <c r="X400" s="476"/>
      <c r="Y400" s="476"/>
      <c r="Z400" s="476"/>
      <c r="AA400" s="476"/>
      <c r="AB400" s="95"/>
      <c r="AC400" s="165">
        <v>0</v>
      </c>
      <c r="AD400" s="130" t="s">
        <v>743</v>
      </c>
      <c r="AE400" s="162">
        <v>0</v>
      </c>
      <c r="AF400" s="33" t="s">
        <v>743</v>
      </c>
      <c r="AG400" s="162">
        <v>0</v>
      </c>
      <c r="AH400" s="34" t="s">
        <v>31</v>
      </c>
      <c r="AI400" s="166">
        <v>1</v>
      </c>
      <c r="AJ400" s="34" t="s">
        <v>2062</v>
      </c>
      <c r="AK400" s="381"/>
      <c r="AL400" s="345"/>
      <c r="AM400" s="345"/>
      <c r="AN400" s="345"/>
      <c r="AO400" s="345"/>
      <c r="AP400" s="586"/>
    </row>
    <row r="401" spans="2:42" ht="195.95" customHeight="1" x14ac:dyDescent="0.3">
      <c r="B401" s="663"/>
      <c r="C401" s="369" t="s">
        <v>651</v>
      </c>
      <c r="D401" s="370" t="s">
        <v>93</v>
      </c>
      <c r="E401" s="370" t="s">
        <v>174</v>
      </c>
      <c r="F401" s="370" t="s">
        <v>82</v>
      </c>
      <c r="G401" s="370">
        <v>0.1</v>
      </c>
      <c r="H401" s="371" t="s">
        <v>1612</v>
      </c>
      <c r="I401" s="365" t="s">
        <v>652</v>
      </c>
      <c r="J401" s="473" t="s">
        <v>165</v>
      </c>
      <c r="K401" s="473" t="s">
        <v>139</v>
      </c>
      <c r="L401" s="473" t="s">
        <v>653</v>
      </c>
      <c r="M401" s="467"/>
      <c r="N401" s="470"/>
      <c r="O401" s="89"/>
      <c r="P401" s="367" t="s">
        <v>1613</v>
      </c>
      <c r="Q401" s="368" t="s">
        <v>45</v>
      </c>
      <c r="R401" s="368">
        <v>43891</v>
      </c>
      <c r="S401" s="368">
        <f>MAX(W401:W404)</f>
        <v>44160</v>
      </c>
      <c r="T401" s="139" t="s">
        <v>654</v>
      </c>
      <c r="U401" s="91">
        <v>0.2</v>
      </c>
      <c r="V401" s="92">
        <v>43891</v>
      </c>
      <c r="W401" s="92">
        <v>44007</v>
      </c>
      <c r="X401" s="575">
        <v>0.1</v>
      </c>
      <c r="Y401" s="575">
        <v>0.6</v>
      </c>
      <c r="Z401" s="575">
        <v>0.74</v>
      </c>
      <c r="AA401" s="575">
        <v>1</v>
      </c>
      <c r="AB401" s="95"/>
      <c r="AC401" s="165">
        <v>0.25</v>
      </c>
      <c r="AD401" s="41" t="s">
        <v>1026</v>
      </c>
      <c r="AE401" s="162">
        <v>1</v>
      </c>
      <c r="AF401" s="40" t="s">
        <v>1388</v>
      </c>
      <c r="AG401" s="162">
        <v>1</v>
      </c>
      <c r="AH401" s="42" t="s">
        <v>1578</v>
      </c>
      <c r="AI401" s="166">
        <v>1</v>
      </c>
      <c r="AJ401" s="42" t="s">
        <v>1578</v>
      </c>
      <c r="AK401" s="381">
        <f>(U401*AI401)+(U402*AI402)+(U403*AI403)+(U404*AI404)</f>
        <v>1</v>
      </c>
      <c r="AL401" s="458" t="s">
        <v>1041</v>
      </c>
      <c r="AM401" s="458" t="s">
        <v>1389</v>
      </c>
      <c r="AN401" s="458" t="s">
        <v>1790</v>
      </c>
      <c r="AO401" s="458" t="s">
        <v>2065</v>
      </c>
      <c r="AP401" s="654" t="str">
        <f>IF(AK401&lt;1%,"Sin iniciar",IF(AK401=100%,"Terminado","En gestión"))</f>
        <v>Terminado</v>
      </c>
    </row>
    <row r="402" spans="2:42" ht="195.95" customHeight="1" x14ac:dyDescent="0.3">
      <c r="B402" s="663"/>
      <c r="C402" s="369"/>
      <c r="D402" s="370"/>
      <c r="E402" s="370"/>
      <c r="F402" s="370"/>
      <c r="G402" s="370"/>
      <c r="H402" s="371"/>
      <c r="I402" s="365"/>
      <c r="J402" s="473"/>
      <c r="K402" s="473"/>
      <c r="L402" s="473"/>
      <c r="M402" s="467"/>
      <c r="N402" s="470"/>
      <c r="O402" s="89"/>
      <c r="P402" s="367"/>
      <c r="Q402" s="368"/>
      <c r="R402" s="368"/>
      <c r="S402" s="368"/>
      <c r="T402" s="139" t="s">
        <v>655</v>
      </c>
      <c r="U402" s="91">
        <v>0.2</v>
      </c>
      <c r="V402" s="92">
        <v>43910</v>
      </c>
      <c r="W402" s="92">
        <v>44007</v>
      </c>
      <c r="X402" s="575"/>
      <c r="Y402" s="575"/>
      <c r="Z402" s="575"/>
      <c r="AA402" s="575"/>
      <c r="AB402" s="95"/>
      <c r="AC402" s="165">
        <v>0.25</v>
      </c>
      <c r="AD402" s="41" t="s">
        <v>1027</v>
      </c>
      <c r="AE402" s="162">
        <v>1</v>
      </c>
      <c r="AF402" s="40" t="s">
        <v>1390</v>
      </c>
      <c r="AG402" s="162">
        <v>1</v>
      </c>
      <c r="AH402" s="42" t="s">
        <v>1578</v>
      </c>
      <c r="AI402" s="166">
        <v>1</v>
      </c>
      <c r="AJ402" s="42" t="s">
        <v>1578</v>
      </c>
      <c r="AK402" s="381"/>
      <c r="AL402" s="458"/>
      <c r="AM402" s="458"/>
      <c r="AN402" s="458"/>
      <c r="AO402" s="458"/>
      <c r="AP402" s="653"/>
    </row>
    <row r="403" spans="2:42" ht="195.95" customHeight="1" x14ac:dyDescent="0.3">
      <c r="B403" s="663"/>
      <c r="C403" s="369"/>
      <c r="D403" s="370"/>
      <c r="E403" s="370"/>
      <c r="F403" s="370"/>
      <c r="G403" s="370"/>
      <c r="H403" s="371"/>
      <c r="I403" s="365"/>
      <c r="J403" s="473"/>
      <c r="K403" s="473"/>
      <c r="L403" s="473"/>
      <c r="M403" s="467"/>
      <c r="N403" s="470"/>
      <c r="O403" s="89"/>
      <c r="P403" s="367"/>
      <c r="Q403" s="368"/>
      <c r="R403" s="368"/>
      <c r="S403" s="368"/>
      <c r="T403" s="139" t="s">
        <v>656</v>
      </c>
      <c r="U403" s="91">
        <v>0.2</v>
      </c>
      <c r="V403" s="92">
        <v>43983</v>
      </c>
      <c r="W403" s="92">
        <v>44012</v>
      </c>
      <c r="X403" s="575"/>
      <c r="Y403" s="575"/>
      <c r="Z403" s="575"/>
      <c r="AA403" s="575"/>
      <c r="AB403" s="95"/>
      <c r="AC403" s="165">
        <v>0</v>
      </c>
      <c r="AD403" s="136" t="s">
        <v>743</v>
      </c>
      <c r="AE403" s="162">
        <v>1</v>
      </c>
      <c r="AF403" s="40" t="s">
        <v>1391</v>
      </c>
      <c r="AG403" s="162">
        <v>1</v>
      </c>
      <c r="AH403" s="42" t="s">
        <v>1578</v>
      </c>
      <c r="AI403" s="166">
        <v>1</v>
      </c>
      <c r="AJ403" s="42" t="s">
        <v>1578</v>
      </c>
      <c r="AK403" s="381"/>
      <c r="AL403" s="458"/>
      <c r="AM403" s="458"/>
      <c r="AN403" s="458"/>
      <c r="AO403" s="458"/>
      <c r="AP403" s="653"/>
    </row>
    <row r="404" spans="2:42" ht="195.95" customHeight="1" x14ac:dyDescent="0.3">
      <c r="B404" s="663"/>
      <c r="C404" s="369"/>
      <c r="D404" s="370"/>
      <c r="E404" s="370"/>
      <c r="F404" s="370"/>
      <c r="G404" s="370"/>
      <c r="H404" s="371"/>
      <c r="I404" s="365"/>
      <c r="J404" s="473"/>
      <c r="K404" s="473"/>
      <c r="L404" s="473"/>
      <c r="M404" s="467"/>
      <c r="N404" s="470"/>
      <c r="O404" s="89"/>
      <c r="P404" s="367"/>
      <c r="Q404" s="368"/>
      <c r="R404" s="368"/>
      <c r="S404" s="368"/>
      <c r="T404" s="139" t="s">
        <v>657</v>
      </c>
      <c r="U404" s="91">
        <v>0.4</v>
      </c>
      <c r="V404" s="92">
        <v>44075</v>
      </c>
      <c r="W404" s="92">
        <v>44160</v>
      </c>
      <c r="X404" s="575"/>
      <c r="Y404" s="575"/>
      <c r="Z404" s="575"/>
      <c r="AA404" s="575"/>
      <c r="AB404" s="95"/>
      <c r="AC404" s="165">
        <v>0</v>
      </c>
      <c r="AD404" s="136" t="s">
        <v>743</v>
      </c>
      <c r="AE404" s="162">
        <v>0</v>
      </c>
      <c r="AF404" s="40" t="s">
        <v>743</v>
      </c>
      <c r="AG404" s="162">
        <v>0.34</v>
      </c>
      <c r="AH404" s="42" t="s">
        <v>1774</v>
      </c>
      <c r="AI404" s="166">
        <v>1</v>
      </c>
      <c r="AJ404" s="42" t="s">
        <v>2064</v>
      </c>
      <c r="AK404" s="381"/>
      <c r="AL404" s="458"/>
      <c r="AM404" s="458"/>
      <c r="AN404" s="458"/>
      <c r="AO404" s="458"/>
      <c r="AP404" s="586"/>
    </row>
    <row r="405" spans="2:42" ht="195.95" customHeight="1" x14ac:dyDescent="0.3">
      <c r="B405" s="663"/>
      <c r="C405" s="358" t="s">
        <v>651</v>
      </c>
      <c r="D405" s="359" t="s">
        <v>93</v>
      </c>
      <c r="E405" s="359" t="s">
        <v>174</v>
      </c>
      <c r="F405" s="359" t="s">
        <v>29</v>
      </c>
      <c r="G405" s="359" t="s">
        <v>89</v>
      </c>
      <c r="H405" s="360" t="s">
        <v>658</v>
      </c>
      <c r="I405" s="355" t="s">
        <v>659</v>
      </c>
      <c r="J405" s="486" t="s">
        <v>660</v>
      </c>
      <c r="K405" s="484" t="s">
        <v>165</v>
      </c>
      <c r="L405" s="484" t="s">
        <v>653</v>
      </c>
      <c r="M405" s="486"/>
      <c r="N405" s="478"/>
      <c r="O405" s="89"/>
      <c r="P405" s="352" t="s">
        <v>661</v>
      </c>
      <c r="Q405" s="353" t="s">
        <v>45</v>
      </c>
      <c r="R405" s="353">
        <v>43862</v>
      </c>
      <c r="S405" s="353">
        <f>MAX(W405:W406)</f>
        <v>44012</v>
      </c>
      <c r="T405" s="73" t="s">
        <v>1081</v>
      </c>
      <c r="U405" s="71">
        <v>0.4</v>
      </c>
      <c r="V405" s="72">
        <v>43864</v>
      </c>
      <c r="W405" s="72">
        <v>43974</v>
      </c>
      <c r="X405" s="476">
        <v>0.2</v>
      </c>
      <c r="Y405" s="476">
        <v>1</v>
      </c>
      <c r="Z405" s="476">
        <v>1</v>
      </c>
      <c r="AA405" s="476">
        <v>1</v>
      </c>
      <c r="AB405" s="95"/>
      <c r="AC405" s="165">
        <v>0.5</v>
      </c>
      <c r="AD405" s="32" t="s">
        <v>1028</v>
      </c>
      <c r="AE405" s="162">
        <v>1</v>
      </c>
      <c r="AF405" s="33" t="s">
        <v>1392</v>
      </c>
      <c r="AG405" s="162">
        <v>1</v>
      </c>
      <c r="AH405" s="345" t="s">
        <v>1578</v>
      </c>
      <c r="AI405" s="166">
        <v>1</v>
      </c>
      <c r="AJ405" s="34" t="s">
        <v>1578</v>
      </c>
      <c r="AK405" s="381">
        <f>(U405*AI405)+(U406*AI406)</f>
        <v>1</v>
      </c>
      <c r="AL405" s="345" t="s">
        <v>1042</v>
      </c>
      <c r="AM405" s="345" t="s">
        <v>1560</v>
      </c>
      <c r="AN405" s="345" t="s">
        <v>1574</v>
      </c>
      <c r="AO405" s="345" t="s">
        <v>1574</v>
      </c>
      <c r="AP405" s="654" t="str">
        <f>IF(AK405&lt;1%,"Sin iniciar",IF(AK405=100%,"Terminado","En gestión"))</f>
        <v>Terminado</v>
      </c>
    </row>
    <row r="406" spans="2:42" ht="195.95" customHeight="1" x14ac:dyDescent="0.3">
      <c r="B406" s="663"/>
      <c r="C406" s="358"/>
      <c r="D406" s="359"/>
      <c r="E406" s="359"/>
      <c r="F406" s="359"/>
      <c r="G406" s="359"/>
      <c r="H406" s="360"/>
      <c r="I406" s="355"/>
      <c r="J406" s="486"/>
      <c r="K406" s="484"/>
      <c r="L406" s="484"/>
      <c r="M406" s="486"/>
      <c r="N406" s="478"/>
      <c r="O406" s="89"/>
      <c r="P406" s="352"/>
      <c r="Q406" s="353"/>
      <c r="R406" s="353"/>
      <c r="S406" s="353"/>
      <c r="T406" s="73" t="s">
        <v>1082</v>
      </c>
      <c r="U406" s="71">
        <v>0.6</v>
      </c>
      <c r="V406" s="72">
        <v>43983</v>
      </c>
      <c r="W406" s="72">
        <v>44012</v>
      </c>
      <c r="X406" s="476"/>
      <c r="Y406" s="476"/>
      <c r="Z406" s="476"/>
      <c r="AA406" s="476"/>
      <c r="AB406" s="95"/>
      <c r="AC406" s="165">
        <v>0</v>
      </c>
      <c r="AD406" s="130" t="s">
        <v>743</v>
      </c>
      <c r="AE406" s="162">
        <v>1</v>
      </c>
      <c r="AF406" s="33" t="s">
        <v>1393</v>
      </c>
      <c r="AG406" s="162">
        <v>1</v>
      </c>
      <c r="AH406" s="345"/>
      <c r="AI406" s="166">
        <v>1</v>
      </c>
      <c r="AJ406" s="34" t="s">
        <v>1578</v>
      </c>
      <c r="AK406" s="381"/>
      <c r="AL406" s="345" t="s">
        <v>806</v>
      </c>
      <c r="AM406" s="345"/>
      <c r="AN406" s="345"/>
      <c r="AO406" s="345"/>
      <c r="AP406" s="586"/>
    </row>
    <row r="407" spans="2:42" ht="195.95" customHeight="1" x14ac:dyDescent="0.3">
      <c r="B407" s="663"/>
      <c r="C407" s="369" t="s">
        <v>651</v>
      </c>
      <c r="D407" s="370" t="s">
        <v>93</v>
      </c>
      <c r="E407" s="370" t="s">
        <v>174</v>
      </c>
      <c r="F407" s="370" t="s">
        <v>82</v>
      </c>
      <c r="G407" s="370">
        <v>0.1</v>
      </c>
      <c r="H407" s="371" t="s">
        <v>662</v>
      </c>
      <c r="I407" s="365" t="s">
        <v>652</v>
      </c>
      <c r="J407" s="365" t="s">
        <v>31</v>
      </c>
      <c r="K407" s="365" t="s">
        <v>31</v>
      </c>
      <c r="L407" s="365" t="s">
        <v>653</v>
      </c>
      <c r="M407" s="365" t="s">
        <v>1614</v>
      </c>
      <c r="N407" s="366"/>
      <c r="O407" s="26"/>
      <c r="P407" s="367" t="s">
        <v>663</v>
      </c>
      <c r="Q407" s="368" t="s">
        <v>45</v>
      </c>
      <c r="R407" s="368">
        <v>43862</v>
      </c>
      <c r="S407" s="368">
        <f>MAX(W407:W411)</f>
        <v>44196</v>
      </c>
      <c r="T407" s="90" t="s">
        <v>664</v>
      </c>
      <c r="U407" s="91">
        <v>0.3</v>
      </c>
      <c r="V407" s="92">
        <v>43845</v>
      </c>
      <c r="W407" s="92">
        <v>43905</v>
      </c>
      <c r="X407" s="575">
        <v>0.37</v>
      </c>
      <c r="Y407" s="575">
        <v>0.56999999999999995</v>
      </c>
      <c r="Z407" s="575">
        <v>0.65</v>
      </c>
      <c r="AA407" s="575">
        <v>1</v>
      </c>
      <c r="AB407" s="95"/>
      <c r="AC407" s="165">
        <v>1</v>
      </c>
      <c r="AD407" s="41" t="s">
        <v>1029</v>
      </c>
      <c r="AE407" s="162">
        <v>1</v>
      </c>
      <c r="AF407" s="40" t="s">
        <v>2385</v>
      </c>
      <c r="AG407" s="162">
        <v>1</v>
      </c>
      <c r="AH407" s="42" t="s">
        <v>1578</v>
      </c>
      <c r="AI407" s="166">
        <v>1</v>
      </c>
      <c r="AJ407" s="42" t="s">
        <v>1578</v>
      </c>
      <c r="AK407" s="381">
        <f>(U407*AI407)+(U408*AI408)+(U409*AI409)+(U410*AI410)+(AI411*U411)</f>
        <v>1</v>
      </c>
      <c r="AL407" s="458" t="s">
        <v>1043</v>
      </c>
      <c r="AM407" s="458" t="s">
        <v>1394</v>
      </c>
      <c r="AN407" s="458" t="s">
        <v>1791</v>
      </c>
      <c r="AO407" s="458" t="s">
        <v>2068</v>
      </c>
      <c r="AP407" s="654" t="str">
        <f>IF(AK407&lt;1%,"Sin iniciar",IF(AK407=100%,"Terminado","En gestión"))</f>
        <v>Terminado</v>
      </c>
    </row>
    <row r="408" spans="2:42" ht="195.95" customHeight="1" x14ac:dyDescent="0.3">
      <c r="B408" s="663"/>
      <c r="C408" s="369"/>
      <c r="D408" s="370"/>
      <c r="E408" s="370"/>
      <c r="F408" s="370"/>
      <c r="G408" s="370"/>
      <c r="H408" s="371"/>
      <c r="I408" s="365"/>
      <c r="J408" s="365"/>
      <c r="K408" s="365"/>
      <c r="L408" s="365"/>
      <c r="M408" s="365"/>
      <c r="N408" s="366"/>
      <c r="O408" s="26"/>
      <c r="P408" s="367"/>
      <c r="Q408" s="368"/>
      <c r="R408" s="368"/>
      <c r="S408" s="368"/>
      <c r="T408" s="90" t="s">
        <v>665</v>
      </c>
      <c r="U408" s="91">
        <v>0.1</v>
      </c>
      <c r="V408" s="92">
        <v>43845</v>
      </c>
      <c r="W408" s="92">
        <v>43951</v>
      </c>
      <c r="X408" s="575"/>
      <c r="Y408" s="575"/>
      <c r="Z408" s="575"/>
      <c r="AA408" s="575"/>
      <c r="AB408" s="95"/>
      <c r="AC408" s="165">
        <v>0.71</v>
      </c>
      <c r="AD408" s="41" t="s">
        <v>1030</v>
      </c>
      <c r="AE408" s="162">
        <v>1</v>
      </c>
      <c r="AF408" s="40" t="s">
        <v>1395</v>
      </c>
      <c r="AG408" s="162">
        <v>1</v>
      </c>
      <c r="AH408" s="42" t="s">
        <v>1578</v>
      </c>
      <c r="AI408" s="166">
        <v>1</v>
      </c>
      <c r="AJ408" s="42" t="s">
        <v>1578</v>
      </c>
      <c r="AK408" s="381"/>
      <c r="AL408" s="458" t="s">
        <v>806</v>
      </c>
      <c r="AM408" s="458"/>
      <c r="AN408" s="458"/>
      <c r="AO408" s="458"/>
      <c r="AP408" s="653"/>
    </row>
    <row r="409" spans="2:42" ht="195.95" customHeight="1" x14ac:dyDescent="0.3">
      <c r="B409" s="663"/>
      <c r="C409" s="369"/>
      <c r="D409" s="370"/>
      <c r="E409" s="370"/>
      <c r="F409" s="370"/>
      <c r="G409" s="370"/>
      <c r="H409" s="371"/>
      <c r="I409" s="365"/>
      <c r="J409" s="365"/>
      <c r="K409" s="365"/>
      <c r="L409" s="365"/>
      <c r="M409" s="365"/>
      <c r="N409" s="366"/>
      <c r="O409" s="26"/>
      <c r="P409" s="367"/>
      <c r="Q409" s="368"/>
      <c r="R409" s="368"/>
      <c r="S409" s="368"/>
      <c r="T409" s="90" t="s">
        <v>666</v>
      </c>
      <c r="U409" s="91">
        <v>0.2</v>
      </c>
      <c r="V409" s="92">
        <v>43952</v>
      </c>
      <c r="W409" s="92">
        <v>44058</v>
      </c>
      <c r="X409" s="575"/>
      <c r="Y409" s="575"/>
      <c r="Z409" s="575"/>
      <c r="AA409" s="575"/>
      <c r="AB409" s="95"/>
      <c r="AC409" s="165">
        <v>0</v>
      </c>
      <c r="AD409" s="136" t="s">
        <v>743</v>
      </c>
      <c r="AE409" s="162">
        <v>0.85</v>
      </c>
      <c r="AF409" s="40" t="s">
        <v>1396</v>
      </c>
      <c r="AG409" s="162">
        <v>1</v>
      </c>
      <c r="AH409" s="42" t="s">
        <v>1775</v>
      </c>
      <c r="AI409" s="166">
        <v>1</v>
      </c>
      <c r="AJ409" s="42" t="s">
        <v>1578</v>
      </c>
      <c r="AK409" s="381"/>
      <c r="AL409" s="458" t="s">
        <v>806</v>
      </c>
      <c r="AM409" s="458"/>
      <c r="AN409" s="458"/>
      <c r="AO409" s="458"/>
      <c r="AP409" s="653"/>
    </row>
    <row r="410" spans="2:42" ht="195.95" customHeight="1" x14ac:dyDescent="0.3">
      <c r="B410" s="663"/>
      <c r="C410" s="369"/>
      <c r="D410" s="370"/>
      <c r="E410" s="370"/>
      <c r="F410" s="370"/>
      <c r="G410" s="370"/>
      <c r="H410" s="371"/>
      <c r="I410" s="365"/>
      <c r="J410" s="365"/>
      <c r="K410" s="365"/>
      <c r="L410" s="365"/>
      <c r="M410" s="365"/>
      <c r="N410" s="366"/>
      <c r="O410" s="26"/>
      <c r="P410" s="367"/>
      <c r="Q410" s="368"/>
      <c r="R410" s="368"/>
      <c r="S410" s="368"/>
      <c r="T410" s="90" t="s">
        <v>667</v>
      </c>
      <c r="U410" s="91">
        <v>0.2</v>
      </c>
      <c r="V410" s="92">
        <v>44073</v>
      </c>
      <c r="W410" s="92">
        <v>44196</v>
      </c>
      <c r="X410" s="575"/>
      <c r="Y410" s="575"/>
      <c r="Z410" s="575"/>
      <c r="AA410" s="575"/>
      <c r="AB410" s="95"/>
      <c r="AC410" s="165">
        <v>0</v>
      </c>
      <c r="AD410" s="136" t="s">
        <v>743</v>
      </c>
      <c r="AE410" s="161">
        <v>0</v>
      </c>
      <c r="AF410" s="136" t="s">
        <v>743</v>
      </c>
      <c r="AG410" s="162">
        <v>0.25</v>
      </c>
      <c r="AH410" s="42" t="s">
        <v>1776</v>
      </c>
      <c r="AI410" s="166">
        <v>1</v>
      </c>
      <c r="AJ410" s="42" t="s">
        <v>2066</v>
      </c>
      <c r="AK410" s="381"/>
      <c r="AL410" s="458" t="s">
        <v>806</v>
      </c>
      <c r="AM410" s="458"/>
      <c r="AN410" s="458"/>
      <c r="AO410" s="458"/>
      <c r="AP410" s="653"/>
    </row>
    <row r="411" spans="2:42" ht="195.95" customHeight="1" x14ac:dyDescent="0.3">
      <c r="B411" s="663"/>
      <c r="C411" s="369"/>
      <c r="D411" s="370"/>
      <c r="E411" s="370"/>
      <c r="F411" s="370"/>
      <c r="G411" s="370"/>
      <c r="H411" s="371"/>
      <c r="I411" s="365"/>
      <c r="J411" s="365"/>
      <c r="K411" s="365"/>
      <c r="L411" s="365"/>
      <c r="M411" s="365"/>
      <c r="N411" s="366"/>
      <c r="O411" s="26"/>
      <c r="P411" s="367"/>
      <c r="Q411" s="368"/>
      <c r="R411" s="368"/>
      <c r="S411" s="368"/>
      <c r="T411" s="90" t="s">
        <v>668</v>
      </c>
      <c r="U411" s="91">
        <v>0.2</v>
      </c>
      <c r="V411" s="92">
        <v>44166</v>
      </c>
      <c r="W411" s="92">
        <v>44196</v>
      </c>
      <c r="X411" s="575"/>
      <c r="Y411" s="575"/>
      <c r="Z411" s="575"/>
      <c r="AA411" s="575"/>
      <c r="AB411" s="95"/>
      <c r="AC411" s="165">
        <v>0</v>
      </c>
      <c r="AD411" s="136" t="s">
        <v>743</v>
      </c>
      <c r="AE411" s="161">
        <v>0</v>
      </c>
      <c r="AF411" s="136" t="s">
        <v>743</v>
      </c>
      <c r="AG411" s="162">
        <v>0</v>
      </c>
      <c r="AH411" s="42" t="s">
        <v>31</v>
      </c>
      <c r="AI411" s="166">
        <v>1</v>
      </c>
      <c r="AJ411" s="42" t="s">
        <v>2067</v>
      </c>
      <c r="AK411" s="381"/>
      <c r="AL411" s="458" t="s">
        <v>806</v>
      </c>
      <c r="AM411" s="458"/>
      <c r="AN411" s="458"/>
      <c r="AO411" s="458"/>
      <c r="AP411" s="586"/>
    </row>
    <row r="412" spans="2:42" ht="195.95" customHeight="1" x14ac:dyDescent="0.3">
      <c r="B412" s="663"/>
      <c r="C412" s="358" t="s">
        <v>651</v>
      </c>
      <c r="D412" s="359" t="s">
        <v>31</v>
      </c>
      <c r="E412" s="359"/>
      <c r="F412" s="359"/>
      <c r="G412" s="359"/>
      <c r="H412" s="360"/>
      <c r="I412" s="355" t="s">
        <v>652</v>
      </c>
      <c r="J412" s="355" t="s">
        <v>31</v>
      </c>
      <c r="K412" s="355" t="s">
        <v>31</v>
      </c>
      <c r="L412" s="355" t="s">
        <v>653</v>
      </c>
      <c r="M412" s="355"/>
      <c r="N412" s="356"/>
      <c r="O412" s="26"/>
      <c r="P412" s="352" t="s">
        <v>669</v>
      </c>
      <c r="Q412" s="353" t="s">
        <v>33</v>
      </c>
      <c r="R412" s="354">
        <v>44013</v>
      </c>
      <c r="S412" s="495">
        <f>MAX(W412:W414)</f>
        <v>44195</v>
      </c>
      <c r="T412" s="66" t="s">
        <v>670</v>
      </c>
      <c r="U412" s="141">
        <v>0.6</v>
      </c>
      <c r="V412" s="78">
        <v>44013</v>
      </c>
      <c r="W412" s="78">
        <v>44073</v>
      </c>
      <c r="X412" s="526">
        <v>0</v>
      </c>
      <c r="Y412" s="526">
        <v>0</v>
      </c>
      <c r="Z412" s="526">
        <v>0.65</v>
      </c>
      <c r="AA412" s="526">
        <v>1</v>
      </c>
      <c r="AB412" s="142"/>
      <c r="AC412" s="165">
        <v>0</v>
      </c>
      <c r="AD412" s="130" t="s">
        <v>743</v>
      </c>
      <c r="AE412" s="161">
        <v>0</v>
      </c>
      <c r="AF412" s="130" t="s">
        <v>743</v>
      </c>
      <c r="AG412" s="162">
        <v>1</v>
      </c>
      <c r="AH412" s="34" t="s">
        <v>1777</v>
      </c>
      <c r="AI412" s="166">
        <v>1</v>
      </c>
      <c r="AJ412" s="34" t="s">
        <v>1578</v>
      </c>
      <c r="AK412" s="381">
        <f>(U412*AI412)+(U413*AI413)+(U414*AI414)</f>
        <v>1</v>
      </c>
      <c r="AL412" s="345" t="s">
        <v>743</v>
      </c>
      <c r="AM412" s="345"/>
      <c r="AN412" s="345" t="s">
        <v>1792</v>
      </c>
      <c r="AO412" s="345" t="s">
        <v>2071</v>
      </c>
      <c r="AP412" s="654" t="str">
        <f>IF(AK412&lt;1%,"Sin iniciar",IF(AK412=100%,"Terminado","En gestión"))</f>
        <v>Terminado</v>
      </c>
    </row>
    <row r="413" spans="2:42" ht="195.95" customHeight="1" x14ac:dyDescent="0.3">
      <c r="B413" s="663"/>
      <c r="C413" s="358"/>
      <c r="D413" s="359"/>
      <c r="E413" s="359"/>
      <c r="F413" s="359"/>
      <c r="G413" s="359"/>
      <c r="H413" s="360"/>
      <c r="I413" s="355"/>
      <c r="J413" s="355"/>
      <c r="K413" s="355"/>
      <c r="L413" s="355"/>
      <c r="M413" s="355"/>
      <c r="N413" s="356"/>
      <c r="O413" s="26"/>
      <c r="P413" s="352"/>
      <c r="Q413" s="353"/>
      <c r="R413" s="354"/>
      <c r="S413" s="495"/>
      <c r="T413" s="66" t="s">
        <v>1615</v>
      </c>
      <c r="U413" s="141">
        <v>0.15</v>
      </c>
      <c r="V413" s="78">
        <v>44075</v>
      </c>
      <c r="W413" s="78">
        <v>44165</v>
      </c>
      <c r="X413" s="526"/>
      <c r="Y413" s="526"/>
      <c r="Z413" s="526"/>
      <c r="AA413" s="526"/>
      <c r="AB413" s="142"/>
      <c r="AC413" s="165">
        <v>0</v>
      </c>
      <c r="AD413" s="130" t="s">
        <v>743</v>
      </c>
      <c r="AE413" s="161">
        <v>0</v>
      </c>
      <c r="AF413" s="130" t="s">
        <v>743</v>
      </c>
      <c r="AG413" s="162">
        <v>0.34</v>
      </c>
      <c r="AH413" s="34" t="s">
        <v>1778</v>
      </c>
      <c r="AI413" s="166">
        <v>1</v>
      </c>
      <c r="AJ413" s="34" t="s">
        <v>2069</v>
      </c>
      <c r="AK413" s="381"/>
      <c r="AL413" s="345" t="s">
        <v>806</v>
      </c>
      <c r="AM413" s="345"/>
      <c r="AN413" s="345"/>
      <c r="AO413" s="345"/>
      <c r="AP413" s="653"/>
    </row>
    <row r="414" spans="2:42" ht="195.95" customHeight="1" x14ac:dyDescent="0.3">
      <c r="B414" s="663"/>
      <c r="C414" s="358"/>
      <c r="D414" s="359"/>
      <c r="E414" s="359"/>
      <c r="F414" s="359"/>
      <c r="G414" s="359"/>
      <c r="H414" s="360"/>
      <c r="I414" s="355"/>
      <c r="J414" s="355"/>
      <c r="K414" s="355"/>
      <c r="L414" s="355"/>
      <c r="M414" s="355"/>
      <c r="N414" s="356"/>
      <c r="O414" s="26"/>
      <c r="P414" s="352"/>
      <c r="Q414" s="353"/>
      <c r="R414" s="354"/>
      <c r="S414" s="495"/>
      <c r="T414" s="66" t="s">
        <v>671</v>
      </c>
      <c r="U414" s="141">
        <v>0.25</v>
      </c>
      <c r="V414" s="78">
        <v>44166</v>
      </c>
      <c r="W414" s="78">
        <v>44195</v>
      </c>
      <c r="X414" s="526"/>
      <c r="Y414" s="526"/>
      <c r="Z414" s="526"/>
      <c r="AA414" s="526"/>
      <c r="AB414" s="142"/>
      <c r="AC414" s="165">
        <v>0</v>
      </c>
      <c r="AD414" s="130" t="s">
        <v>743</v>
      </c>
      <c r="AE414" s="161">
        <v>0</v>
      </c>
      <c r="AF414" s="130" t="s">
        <v>743</v>
      </c>
      <c r="AG414" s="162">
        <v>0</v>
      </c>
      <c r="AH414" s="34" t="s">
        <v>31</v>
      </c>
      <c r="AI414" s="166">
        <v>1</v>
      </c>
      <c r="AJ414" s="34" t="s">
        <v>2070</v>
      </c>
      <c r="AK414" s="381"/>
      <c r="AL414" s="345" t="s">
        <v>806</v>
      </c>
      <c r="AM414" s="345"/>
      <c r="AN414" s="345"/>
      <c r="AO414" s="345"/>
      <c r="AP414" s="586"/>
    </row>
    <row r="415" spans="2:42" ht="195.95" customHeight="1" x14ac:dyDescent="0.3">
      <c r="B415" s="663"/>
      <c r="C415" s="369" t="s">
        <v>651</v>
      </c>
      <c r="D415" s="370" t="s">
        <v>93</v>
      </c>
      <c r="E415" s="370" t="s">
        <v>174</v>
      </c>
      <c r="F415" s="370" t="s">
        <v>82</v>
      </c>
      <c r="G415" s="370">
        <v>0.1</v>
      </c>
      <c r="H415" s="371" t="s">
        <v>672</v>
      </c>
      <c r="I415" s="365" t="s">
        <v>673</v>
      </c>
      <c r="J415" s="365" t="s">
        <v>674</v>
      </c>
      <c r="K415" s="365" t="s">
        <v>31</v>
      </c>
      <c r="L415" s="365" t="s">
        <v>653</v>
      </c>
      <c r="M415" s="365"/>
      <c r="N415" s="366"/>
      <c r="O415" s="26"/>
      <c r="P415" s="367" t="s">
        <v>1571</v>
      </c>
      <c r="Q415" s="473" t="s">
        <v>45</v>
      </c>
      <c r="R415" s="576">
        <v>43862</v>
      </c>
      <c r="S415" s="576">
        <f>MAX(W415:W417)</f>
        <v>44195</v>
      </c>
      <c r="T415" s="77" t="s">
        <v>2374</v>
      </c>
      <c r="U415" s="143">
        <v>0.1</v>
      </c>
      <c r="V415" s="144">
        <v>43832</v>
      </c>
      <c r="W415" s="144">
        <v>43884</v>
      </c>
      <c r="X415" s="575">
        <v>0.24</v>
      </c>
      <c r="Y415" s="575">
        <v>0.66</v>
      </c>
      <c r="Z415" s="575">
        <v>0.83</v>
      </c>
      <c r="AA415" s="575">
        <v>1</v>
      </c>
      <c r="AB415" s="95"/>
      <c r="AC415" s="165">
        <v>1</v>
      </c>
      <c r="AD415" s="41" t="s">
        <v>1031</v>
      </c>
      <c r="AE415" s="161">
        <v>1</v>
      </c>
      <c r="AF415" s="41" t="s">
        <v>2385</v>
      </c>
      <c r="AG415" s="162">
        <v>1</v>
      </c>
      <c r="AH415" s="42" t="s">
        <v>1578</v>
      </c>
      <c r="AI415" s="166">
        <v>1</v>
      </c>
      <c r="AJ415" s="42" t="s">
        <v>1578</v>
      </c>
      <c r="AK415" s="381">
        <f>(U415*AI415)+(U416*AI416)+(U417*AI417)</f>
        <v>1</v>
      </c>
      <c r="AL415" s="458" t="s">
        <v>1044</v>
      </c>
      <c r="AM415" s="458" t="s">
        <v>1397</v>
      </c>
      <c r="AN415" s="458" t="s">
        <v>1793</v>
      </c>
      <c r="AO415" s="458" t="s">
        <v>2074</v>
      </c>
      <c r="AP415" s="654" t="str">
        <f>IF(AK415&lt;1%,"Sin iniciar",IF(AK415=100%,"Terminado","En gestión"))</f>
        <v>Terminado</v>
      </c>
    </row>
    <row r="416" spans="2:42" ht="195.95" customHeight="1" x14ac:dyDescent="0.3">
      <c r="B416" s="663"/>
      <c r="C416" s="369"/>
      <c r="D416" s="370"/>
      <c r="E416" s="370"/>
      <c r="F416" s="370"/>
      <c r="G416" s="370"/>
      <c r="H416" s="371"/>
      <c r="I416" s="365"/>
      <c r="J416" s="365"/>
      <c r="K416" s="365"/>
      <c r="L416" s="365"/>
      <c r="M416" s="365"/>
      <c r="N416" s="366"/>
      <c r="O416" s="26"/>
      <c r="P416" s="367"/>
      <c r="Q416" s="473"/>
      <c r="R416" s="576"/>
      <c r="S416" s="576"/>
      <c r="T416" s="77" t="s">
        <v>2375</v>
      </c>
      <c r="U416" s="143">
        <v>0.7</v>
      </c>
      <c r="V416" s="144">
        <v>43892</v>
      </c>
      <c r="W416" s="144">
        <v>44195</v>
      </c>
      <c r="X416" s="575"/>
      <c r="Y416" s="575"/>
      <c r="Z416" s="575"/>
      <c r="AA416" s="575"/>
      <c r="AB416" s="95"/>
      <c r="AC416" s="165">
        <v>0.2</v>
      </c>
      <c r="AD416" s="41" t="s">
        <v>1032</v>
      </c>
      <c r="AE416" s="161">
        <v>0.7</v>
      </c>
      <c r="AF416" s="41" t="s">
        <v>1398</v>
      </c>
      <c r="AG416" s="162">
        <v>0.9</v>
      </c>
      <c r="AH416" s="42" t="s">
        <v>1779</v>
      </c>
      <c r="AI416" s="166">
        <v>1</v>
      </c>
      <c r="AJ416" s="42" t="s">
        <v>2072</v>
      </c>
      <c r="AK416" s="381"/>
      <c r="AL416" s="458" t="s">
        <v>806</v>
      </c>
      <c r="AM416" s="458"/>
      <c r="AN416" s="458"/>
      <c r="AO416" s="458"/>
      <c r="AP416" s="653"/>
    </row>
    <row r="417" spans="2:42" ht="408" customHeight="1" x14ac:dyDescent="0.3">
      <c r="B417" s="663"/>
      <c r="C417" s="369"/>
      <c r="D417" s="370"/>
      <c r="E417" s="370"/>
      <c r="F417" s="370"/>
      <c r="G417" s="370"/>
      <c r="H417" s="371"/>
      <c r="I417" s="365"/>
      <c r="J417" s="365"/>
      <c r="K417" s="365"/>
      <c r="L417" s="365"/>
      <c r="M417" s="365"/>
      <c r="N417" s="366"/>
      <c r="O417" s="26"/>
      <c r="P417" s="367"/>
      <c r="Q417" s="473"/>
      <c r="R417" s="576"/>
      <c r="S417" s="576"/>
      <c r="T417" s="77" t="s">
        <v>1572</v>
      </c>
      <c r="U417" s="143">
        <v>0.2</v>
      </c>
      <c r="V417" s="144">
        <v>43984</v>
      </c>
      <c r="W417" s="144">
        <v>44195</v>
      </c>
      <c r="X417" s="575"/>
      <c r="Y417" s="575"/>
      <c r="Z417" s="575"/>
      <c r="AA417" s="575"/>
      <c r="AB417" s="95"/>
      <c r="AC417" s="165">
        <v>0</v>
      </c>
      <c r="AD417" s="136" t="s">
        <v>743</v>
      </c>
      <c r="AE417" s="161">
        <v>0.33</v>
      </c>
      <c r="AF417" s="41" t="s">
        <v>1399</v>
      </c>
      <c r="AG417" s="162">
        <v>0.43</v>
      </c>
      <c r="AH417" s="42" t="s">
        <v>1780</v>
      </c>
      <c r="AI417" s="166">
        <v>1</v>
      </c>
      <c r="AJ417" s="42" t="s">
        <v>2073</v>
      </c>
      <c r="AK417" s="381"/>
      <c r="AL417" s="458" t="s">
        <v>806</v>
      </c>
      <c r="AM417" s="458"/>
      <c r="AN417" s="458"/>
      <c r="AO417" s="458"/>
      <c r="AP417" s="586"/>
    </row>
    <row r="418" spans="2:42" ht="195.95" customHeight="1" x14ac:dyDescent="0.3">
      <c r="B418" s="663"/>
      <c r="C418" s="358" t="s">
        <v>651</v>
      </c>
      <c r="D418" s="359" t="s">
        <v>31</v>
      </c>
      <c r="E418" s="359"/>
      <c r="F418" s="359"/>
      <c r="G418" s="359"/>
      <c r="H418" s="360"/>
      <c r="I418" s="355" t="s">
        <v>652</v>
      </c>
      <c r="J418" s="355" t="s">
        <v>31</v>
      </c>
      <c r="K418" s="355" t="s">
        <v>31</v>
      </c>
      <c r="L418" s="355" t="s">
        <v>653</v>
      </c>
      <c r="M418" s="355"/>
      <c r="N418" s="356"/>
      <c r="O418" s="26"/>
      <c r="P418" s="352" t="s">
        <v>675</v>
      </c>
      <c r="Q418" s="484" t="s">
        <v>33</v>
      </c>
      <c r="R418" s="495">
        <v>43952</v>
      </c>
      <c r="S418" s="495">
        <f>MAX(W418:W420)</f>
        <v>44196</v>
      </c>
      <c r="T418" s="73" t="s">
        <v>676</v>
      </c>
      <c r="U418" s="141">
        <v>0.25</v>
      </c>
      <c r="V418" s="78">
        <v>43955</v>
      </c>
      <c r="W418" s="78">
        <v>43998</v>
      </c>
      <c r="X418" s="476">
        <v>0</v>
      </c>
      <c r="Y418" s="476">
        <v>0.25</v>
      </c>
      <c r="Z418" s="476">
        <v>0.5</v>
      </c>
      <c r="AA418" s="476">
        <v>1</v>
      </c>
      <c r="AB418" s="95"/>
      <c r="AC418" s="165">
        <v>0</v>
      </c>
      <c r="AD418" s="130" t="s">
        <v>743</v>
      </c>
      <c r="AE418" s="162">
        <v>1</v>
      </c>
      <c r="AF418" s="33" t="s">
        <v>1400</v>
      </c>
      <c r="AG418" s="162">
        <v>1</v>
      </c>
      <c r="AH418" s="34" t="s">
        <v>1578</v>
      </c>
      <c r="AI418" s="166">
        <v>1</v>
      </c>
      <c r="AJ418" s="34" t="s">
        <v>1578</v>
      </c>
      <c r="AK418" s="381">
        <f>(U418*AI418)+(U419*AI419)+(U420*AI420)</f>
        <v>1</v>
      </c>
      <c r="AL418" s="345" t="s">
        <v>743</v>
      </c>
      <c r="AM418" s="345" t="s">
        <v>1401</v>
      </c>
      <c r="AN418" s="345" t="s">
        <v>1794</v>
      </c>
      <c r="AO418" s="345" t="s">
        <v>2076</v>
      </c>
      <c r="AP418" s="654" t="str">
        <f>IF(AK418&lt;1%,"Sin iniciar",IF(AK418=100%,"Terminado","En gestión"))</f>
        <v>Terminado</v>
      </c>
    </row>
    <row r="419" spans="2:42" ht="195.95" customHeight="1" x14ac:dyDescent="0.3">
      <c r="B419" s="663"/>
      <c r="C419" s="358"/>
      <c r="D419" s="359"/>
      <c r="E419" s="359"/>
      <c r="F419" s="359"/>
      <c r="G419" s="359"/>
      <c r="H419" s="360"/>
      <c r="I419" s="355"/>
      <c r="J419" s="355"/>
      <c r="K419" s="355"/>
      <c r="L419" s="355"/>
      <c r="M419" s="355"/>
      <c r="N419" s="356"/>
      <c r="O419" s="26"/>
      <c r="P419" s="352"/>
      <c r="Q419" s="484"/>
      <c r="R419" s="495"/>
      <c r="S419" s="495"/>
      <c r="T419" s="73" t="s">
        <v>677</v>
      </c>
      <c r="U419" s="141">
        <v>0.25</v>
      </c>
      <c r="V419" s="78">
        <v>43998</v>
      </c>
      <c r="W419" s="78">
        <v>44042</v>
      </c>
      <c r="X419" s="476"/>
      <c r="Y419" s="476"/>
      <c r="Z419" s="476"/>
      <c r="AA419" s="476"/>
      <c r="AB419" s="95"/>
      <c r="AC419" s="165">
        <v>0</v>
      </c>
      <c r="AD419" s="130" t="s">
        <v>743</v>
      </c>
      <c r="AE419" s="162">
        <v>1</v>
      </c>
      <c r="AF419" s="33" t="s">
        <v>1402</v>
      </c>
      <c r="AG419" s="162">
        <v>1</v>
      </c>
      <c r="AH419" s="34" t="s">
        <v>1578</v>
      </c>
      <c r="AI419" s="166">
        <v>1</v>
      </c>
      <c r="AJ419" s="34" t="s">
        <v>1578</v>
      </c>
      <c r="AK419" s="381"/>
      <c r="AL419" s="345" t="s">
        <v>806</v>
      </c>
      <c r="AM419" s="345"/>
      <c r="AN419" s="345"/>
      <c r="AO419" s="345"/>
      <c r="AP419" s="653"/>
    </row>
    <row r="420" spans="2:42" ht="408" customHeight="1" thickBot="1" x14ac:dyDescent="0.35">
      <c r="B420" s="664"/>
      <c r="C420" s="377"/>
      <c r="D420" s="378"/>
      <c r="E420" s="378"/>
      <c r="F420" s="378"/>
      <c r="G420" s="378"/>
      <c r="H420" s="379"/>
      <c r="I420" s="375"/>
      <c r="J420" s="375"/>
      <c r="K420" s="375"/>
      <c r="L420" s="375"/>
      <c r="M420" s="375"/>
      <c r="N420" s="376"/>
      <c r="O420" s="179"/>
      <c r="P420" s="403"/>
      <c r="Q420" s="499"/>
      <c r="R420" s="578"/>
      <c r="S420" s="578"/>
      <c r="T420" s="246" t="s">
        <v>678</v>
      </c>
      <c r="U420" s="309">
        <v>0.5</v>
      </c>
      <c r="V420" s="310">
        <v>44046</v>
      </c>
      <c r="W420" s="310">
        <v>44196</v>
      </c>
      <c r="X420" s="577"/>
      <c r="Y420" s="577"/>
      <c r="Z420" s="577"/>
      <c r="AA420" s="577"/>
      <c r="AB420" s="311"/>
      <c r="AC420" s="279">
        <v>0</v>
      </c>
      <c r="AD420" s="305" t="s">
        <v>743</v>
      </c>
      <c r="AE420" s="184">
        <v>0.375</v>
      </c>
      <c r="AF420" s="185" t="s">
        <v>1403</v>
      </c>
      <c r="AG420" s="184">
        <v>0.94</v>
      </c>
      <c r="AH420" s="186" t="s">
        <v>1781</v>
      </c>
      <c r="AI420" s="175">
        <v>1</v>
      </c>
      <c r="AJ420" s="186" t="s">
        <v>2075</v>
      </c>
      <c r="AK420" s="383"/>
      <c r="AL420" s="347" t="s">
        <v>806</v>
      </c>
      <c r="AM420" s="347"/>
      <c r="AN420" s="347"/>
      <c r="AO420" s="347"/>
      <c r="AP420" s="655"/>
    </row>
    <row r="421" spans="2:42" ht="195.95" customHeight="1" thickTop="1" x14ac:dyDescent="0.3">
      <c r="B421" s="657" t="s">
        <v>679</v>
      </c>
      <c r="C421" s="582" t="s">
        <v>679</v>
      </c>
      <c r="D421" s="565" t="s">
        <v>39</v>
      </c>
      <c r="E421" s="565" t="s">
        <v>40</v>
      </c>
      <c r="F421" s="565" t="s">
        <v>29</v>
      </c>
      <c r="G421" s="569"/>
      <c r="H421" s="570" t="s">
        <v>680</v>
      </c>
      <c r="I421" s="573" t="s">
        <v>31</v>
      </c>
      <c r="J421" s="573" t="s">
        <v>31</v>
      </c>
      <c r="K421" s="573" t="s">
        <v>31</v>
      </c>
      <c r="L421" s="573" t="s">
        <v>31</v>
      </c>
      <c r="M421" s="573"/>
      <c r="N421" s="581"/>
      <c r="O421" s="194"/>
      <c r="P421" s="567" t="s">
        <v>733</v>
      </c>
      <c r="Q421" s="562" t="s">
        <v>33</v>
      </c>
      <c r="R421" s="562">
        <v>43862</v>
      </c>
      <c r="S421" s="562">
        <f>MAX(W421:W422)</f>
        <v>44012</v>
      </c>
      <c r="T421" s="317" t="s">
        <v>681</v>
      </c>
      <c r="U421" s="318">
        <v>0.2</v>
      </c>
      <c r="V421" s="319">
        <v>43862</v>
      </c>
      <c r="W421" s="319">
        <v>43889</v>
      </c>
      <c r="X421" s="579">
        <v>0.4</v>
      </c>
      <c r="Y421" s="580">
        <v>1</v>
      </c>
      <c r="Z421" s="580">
        <v>1</v>
      </c>
      <c r="AA421" s="579">
        <v>1</v>
      </c>
      <c r="AB421" s="198"/>
      <c r="AC421" s="199">
        <v>1</v>
      </c>
      <c r="AD421" s="261" t="s">
        <v>1045</v>
      </c>
      <c r="AE421" s="320">
        <v>1</v>
      </c>
      <c r="AF421" s="321" t="s">
        <v>2385</v>
      </c>
      <c r="AG421" s="199">
        <v>1</v>
      </c>
      <c r="AH421" s="262" t="s">
        <v>1578</v>
      </c>
      <c r="AI421" s="203">
        <v>1</v>
      </c>
      <c r="AJ421" s="262" t="s">
        <v>1578</v>
      </c>
      <c r="AK421" s="612">
        <f>(U421*AI421)+(U422*AI422)</f>
        <v>1</v>
      </c>
      <c r="AL421" s="637" t="s">
        <v>1047</v>
      </c>
      <c r="AM421" s="637" t="s">
        <v>1565</v>
      </c>
      <c r="AN421" s="637" t="s">
        <v>1737</v>
      </c>
      <c r="AO421" s="637" t="s">
        <v>1574</v>
      </c>
      <c r="AP421" s="656" t="str">
        <f>IF(AK421&lt;1%,"Sin iniciar",IF(AK421=100%,"Terminado","En gestión"))</f>
        <v>Terminado</v>
      </c>
    </row>
    <row r="422" spans="2:42" ht="195.95" customHeight="1" x14ac:dyDescent="0.3">
      <c r="B422" s="658"/>
      <c r="C422" s="397"/>
      <c r="D422" s="489"/>
      <c r="E422" s="489"/>
      <c r="F422" s="489"/>
      <c r="G422" s="490"/>
      <c r="H422" s="583"/>
      <c r="I422" s="391"/>
      <c r="J422" s="391"/>
      <c r="K422" s="391"/>
      <c r="L422" s="391"/>
      <c r="M422" s="391"/>
      <c r="N422" s="393"/>
      <c r="O422" s="26"/>
      <c r="P422" s="395"/>
      <c r="Q422" s="385"/>
      <c r="R422" s="385"/>
      <c r="S422" s="385"/>
      <c r="T422" s="145" t="s">
        <v>682</v>
      </c>
      <c r="U422" s="146">
        <v>0.8</v>
      </c>
      <c r="V422" s="147">
        <v>43891</v>
      </c>
      <c r="W422" s="147">
        <v>44012</v>
      </c>
      <c r="X422" s="387"/>
      <c r="Y422" s="389"/>
      <c r="Z422" s="389"/>
      <c r="AA422" s="387"/>
      <c r="AB422" s="39"/>
      <c r="AC422" s="162">
        <v>0.25</v>
      </c>
      <c r="AD422" s="63" t="s">
        <v>1046</v>
      </c>
      <c r="AE422" s="171">
        <v>0.8</v>
      </c>
      <c r="AF422" s="148" t="s">
        <v>1286</v>
      </c>
      <c r="AG422" s="162">
        <v>1</v>
      </c>
      <c r="AH422" s="65" t="s">
        <v>1737</v>
      </c>
      <c r="AI422" s="166">
        <v>1</v>
      </c>
      <c r="AJ422" s="65" t="s">
        <v>1578</v>
      </c>
      <c r="AK422" s="381"/>
      <c r="AL422" s="346"/>
      <c r="AM422" s="346"/>
      <c r="AN422" s="346"/>
      <c r="AO422" s="346"/>
      <c r="AP422" s="586"/>
    </row>
    <row r="423" spans="2:42" ht="195.95" customHeight="1" x14ac:dyDescent="0.3">
      <c r="B423" s="658"/>
      <c r="C423" s="358" t="s">
        <v>679</v>
      </c>
      <c r="D423" s="486" t="s">
        <v>718</v>
      </c>
      <c r="E423" s="486" t="s">
        <v>105</v>
      </c>
      <c r="F423" s="486" t="s">
        <v>29</v>
      </c>
      <c r="G423" s="488"/>
      <c r="H423" s="482" t="s">
        <v>683</v>
      </c>
      <c r="I423" s="355" t="s">
        <v>31</v>
      </c>
      <c r="J423" s="355" t="s">
        <v>31</v>
      </c>
      <c r="K423" s="355" t="s">
        <v>31</v>
      </c>
      <c r="L423" s="355" t="s">
        <v>31</v>
      </c>
      <c r="M423" s="355"/>
      <c r="N423" s="356" t="s">
        <v>152</v>
      </c>
      <c r="O423" s="26"/>
      <c r="P423" s="352" t="s">
        <v>684</v>
      </c>
      <c r="Q423" s="353" t="s">
        <v>33</v>
      </c>
      <c r="R423" s="353">
        <v>43907</v>
      </c>
      <c r="S423" s="353">
        <f>MAX(W423:W424)</f>
        <v>44195</v>
      </c>
      <c r="T423" s="149" t="s">
        <v>685</v>
      </c>
      <c r="U423" s="150">
        <v>0.5</v>
      </c>
      <c r="V423" s="81">
        <v>43997</v>
      </c>
      <c r="W423" s="81">
        <v>44073</v>
      </c>
      <c r="X423" s="357">
        <v>0.05</v>
      </c>
      <c r="Y423" s="372">
        <v>0.1</v>
      </c>
      <c r="Z423" s="372">
        <v>0.5</v>
      </c>
      <c r="AA423" s="357">
        <v>1</v>
      </c>
      <c r="AB423" s="39"/>
      <c r="AC423" s="162">
        <v>0.28999999999999998</v>
      </c>
      <c r="AD423" s="33" t="s">
        <v>1048</v>
      </c>
      <c r="AE423" s="171">
        <v>0.5</v>
      </c>
      <c r="AF423" s="151" t="s">
        <v>1287</v>
      </c>
      <c r="AG423" s="162">
        <v>1</v>
      </c>
      <c r="AH423" s="34" t="s">
        <v>1738</v>
      </c>
      <c r="AI423" s="166">
        <v>1</v>
      </c>
      <c r="AJ423" s="34" t="s">
        <v>1578</v>
      </c>
      <c r="AK423" s="381">
        <f>(U423*AI423)+(U424*AI424)</f>
        <v>1</v>
      </c>
      <c r="AL423" s="622" t="s">
        <v>1049</v>
      </c>
      <c r="AM423" s="345" t="s">
        <v>1288</v>
      </c>
      <c r="AN423" s="345" t="s">
        <v>1754</v>
      </c>
      <c r="AO423" s="345" t="s">
        <v>2296</v>
      </c>
      <c r="AP423" s="654" t="str">
        <f>IF(AK423&lt;1%,"Sin iniciar",IF(AK423=100%,"Terminado","En gestión"))</f>
        <v>Terminado</v>
      </c>
    </row>
    <row r="424" spans="2:42" ht="195.95" customHeight="1" x14ac:dyDescent="0.3">
      <c r="B424" s="658"/>
      <c r="C424" s="358"/>
      <c r="D424" s="486"/>
      <c r="E424" s="486"/>
      <c r="F424" s="486"/>
      <c r="G424" s="488"/>
      <c r="H424" s="482"/>
      <c r="I424" s="355"/>
      <c r="J424" s="355"/>
      <c r="K424" s="355"/>
      <c r="L424" s="355"/>
      <c r="M424" s="355"/>
      <c r="N424" s="356"/>
      <c r="O424" s="26"/>
      <c r="P424" s="352"/>
      <c r="Q424" s="353"/>
      <c r="R424" s="353"/>
      <c r="S424" s="353"/>
      <c r="T424" s="149" t="s">
        <v>686</v>
      </c>
      <c r="U424" s="150">
        <v>0.5</v>
      </c>
      <c r="V424" s="81">
        <v>44044</v>
      </c>
      <c r="W424" s="81">
        <v>44195</v>
      </c>
      <c r="X424" s="357"/>
      <c r="Y424" s="372"/>
      <c r="Z424" s="372"/>
      <c r="AA424" s="357"/>
      <c r="AB424" s="39"/>
      <c r="AC424" s="162">
        <v>0</v>
      </c>
      <c r="AD424" s="33" t="s">
        <v>743</v>
      </c>
      <c r="AE424" s="171">
        <v>0</v>
      </c>
      <c r="AF424" s="151" t="s">
        <v>743</v>
      </c>
      <c r="AG424" s="162">
        <v>0.55000000000000004</v>
      </c>
      <c r="AH424" s="34" t="s">
        <v>1739</v>
      </c>
      <c r="AI424" s="166">
        <v>1</v>
      </c>
      <c r="AJ424" s="34" t="s">
        <v>2285</v>
      </c>
      <c r="AK424" s="381"/>
      <c r="AL424" s="622"/>
      <c r="AM424" s="345"/>
      <c r="AN424" s="345"/>
      <c r="AO424" s="345"/>
      <c r="AP424" s="586"/>
    </row>
    <row r="425" spans="2:42" ht="195.95" customHeight="1" x14ac:dyDescent="0.3">
      <c r="B425" s="658"/>
      <c r="C425" s="397" t="s">
        <v>679</v>
      </c>
      <c r="D425" s="489" t="s">
        <v>39</v>
      </c>
      <c r="E425" s="489" t="s">
        <v>40</v>
      </c>
      <c r="F425" s="489" t="s">
        <v>29</v>
      </c>
      <c r="G425" s="490"/>
      <c r="H425" s="491" t="s">
        <v>687</v>
      </c>
      <c r="I425" s="391" t="s">
        <v>138</v>
      </c>
      <c r="J425" s="391" t="s">
        <v>31</v>
      </c>
      <c r="K425" s="391" t="s">
        <v>31</v>
      </c>
      <c r="L425" s="391" t="s">
        <v>31</v>
      </c>
      <c r="M425" s="391"/>
      <c r="N425" s="393"/>
      <c r="O425" s="26"/>
      <c r="P425" s="395" t="s">
        <v>688</v>
      </c>
      <c r="Q425" s="385" t="s">
        <v>33</v>
      </c>
      <c r="R425" s="385">
        <v>43832</v>
      </c>
      <c r="S425" s="385">
        <f>MAX(W425:W427)</f>
        <v>44196</v>
      </c>
      <c r="T425" s="145" t="s">
        <v>681</v>
      </c>
      <c r="U425" s="146">
        <v>0.5</v>
      </c>
      <c r="V425" s="147">
        <v>43832</v>
      </c>
      <c r="W425" s="147">
        <v>43951</v>
      </c>
      <c r="X425" s="387">
        <v>0.4</v>
      </c>
      <c r="Y425" s="389">
        <v>0.5</v>
      </c>
      <c r="Z425" s="389">
        <v>0.78</v>
      </c>
      <c r="AA425" s="387">
        <v>1</v>
      </c>
      <c r="AB425" s="39"/>
      <c r="AC425" s="162">
        <v>0.5</v>
      </c>
      <c r="AD425" s="63" t="s">
        <v>1050</v>
      </c>
      <c r="AE425" s="171">
        <v>1</v>
      </c>
      <c r="AF425" s="148" t="s">
        <v>1289</v>
      </c>
      <c r="AG425" s="162">
        <v>1</v>
      </c>
      <c r="AH425" s="65" t="s">
        <v>1578</v>
      </c>
      <c r="AI425" s="166">
        <v>1</v>
      </c>
      <c r="AJ425" s="65" t="s">
        <v>1578</v>
      </c>
      <c r="AK425" s="381">
        <f>(U425*AI425)+(U426*AI426)+(U427*AI427)</f>
        <v>1</v>
      </c>
      <c r="AL425" s="346" t="s">
        <v>1059</v>
      </c>
      <c r="AM425" s="346" t="s">
        <v>1290</v>
      </c>
      <c r="AN425" s="346" t="s">
        <v>1755</v>
      </c>
      <c r="AO425" s="346" t="s">
        <v>2297</v>
      </c>
      <c r="AP425" s="654" t="str">
        <f>IF(AK425&lt;1%,"Sin iniciar",IF(AK425=100%,"Terminado","En gestión"))</f>
        <v>Terminado</v>
      </c>
    </row>
    <row r="426" spans="2:42" ht="195.95" customHeight="1" x14ac:dyDescent="0.3">
      <c r="B426" s="658"/>
      <c r="C426" s="397"/>
      <c r="D426" s="489"/>
      <c r="E426" s="489"/>
      <c r="F426" s="489"/>
      <c r="G426" s="490"/>
      <c r="H426" s="491"/>
      <c r="I426" s="391"/>
      <c r="J426" s="391"/>
      <c r="K426" s="391"/>
      <c r="L426" s="391"/>
      <c r="M426" s="391"/>
      <c r="N426" s="393"/>
      <c r="O426" s="26"/>
      <c r="P426" s="395"/>
      <c r="Q426" s="385"/>
      <c r="R426" s="385"/>
      <c r="S426" s="385"/>
      <c r="T426" s="145" t="s">
        <v>689</v>
      </c>
      <c r="U426" s="146">
        <v>0.2</v>
      </c>
      <c r="V426" s="147">
        <v>44013</v>
      </c>
      <c r="W426" s="147">
        <v>44073</v>
      </c>
      <c r="X426" s="387"/>
      <c r="Y426" s="389"/>
      <c r="Z426" s="389"/>
      <c r="AA426" s="387"/>
      <c r="AB426" s="39"/>
      <c r="AC426" s="162">
        <v>0</v>
      </c>
      <c r="AD426" s="63" t="s">
        <v>743</v>
      </c>
      <c r="AE426" s="171">
        <v>0</v>
      </c>
      <c r="AF426" s="148" t="s">
        <v>743</v>
      </c>
      <c r="AG426" s="162">
        <v>1</v>
      </c>
      <c r="AH426" s="65" t="s">
        <v>1740</v>
      </c>
      <c r="AI426" s="166">
        <v>1</v>
      </c>
      <c r="AJ426" s="65" t="s">
        <v>1578</v>
      </c>
      <c r="AK426" s="381"/>
      <c r="AL426" s="346"/>
      <c r="AM426" s="346"/>
      <c r="AN426" s="346"/>
      <c r="AO426" s="346"/>
      <c r="AP426" s="653"/>
    </row>
    <row r="427" spans="2:42" ht="195.95" customHeight="1" x14ac:dyDescent="0.3">
      <c r="B427" s="658"/>
      <c r="C427" s="397"/>
      <c r="D427" s="489"/>
      <c r="E427" s="489"/>
      <c r="F427" s="489"/>
      <c r="G427" s="490"/>
      <c r="H427" s="491"/>
      <c r="I427" s="391"/>
      <c r="J427" s="391"/>
      <c r="K427" s="391"/>
      <c r="L427" s="391"/>
      <c r="M427" s="391"/>
      <c r="N427" s="393"/>
      <c r="O427" s="26"/>
      <c r="P427" s="395"/>
      <c r="Q427" s="385"/>
      <c r="R427" s="385"/>
      <c r="S427" s="385"/>
      <c r="T427" s="145" t="s">
        <v>690</v>
      </c>
      <c r="U427" s="146">
        <v>0.3</v>
      </c>
      <c r="V427" s="147">
        <v>44075</v>
      </c>
      <c r="W427" s="147">
        <v>44196</v>
      </c>
      <c r="X427" s="387"/>
      <c r="Y427" s="389"/>
      <c r="Z427" s="389"/>
      <c r="AA427" s="387"/>
      <c r="AB427" s="39"/>
      <c r="AC427" s="162">
        <v>0</v>
      </c>
      <c r="AD427" s="63" t="s">
        <v>743</v>
      </c>
      <c r="AE427" s="171">
        <v>0</v>
      </c>
      <c r="AF427" s="148" t="s">
        <v>743</v>
      </c>
      <c r="AG427" s="162">
        <v>0.2</v>
      </c>
      <c r="AH427" s="65" t="s">
        <v>1741</v>
      </c>
      <c r="AI427" s="166">
        <v>1</v>
      </c>
      <c r="AJ427" s="65" t="s">
        <v>2286</v>
      </c>
      <c r="AK427" s="381"/>
      <c r="AL427" s="346"/>
      <c r="AM427" s="346"/>
      <c r="AN427" s="346"/>
      <c r="AO427" s="346"/>
      <c r="AP427" s="586"/>
    </row>
    <row r="428" spans="2:42" ht="195.95" customHeight="1" x14ac:dyDescent="0.3">
      <c r="B428" s="658"/>
      <c r="C428" s="358" t="s">
        <v>679</v>
      </c>
      <c r="D428" s="486" t="s">
        <v>39</v>
      </c>
      <c r="E428" s="486" t="s">
        <v>40</v>
      </c>
      <c r="F428" s="486" t="s">
        <v>29</v>
      </c>
      <c r="G428" s="488"/>
      <c r="H428" s="482" t="s">
        <v>691</v>
      </c>
      <c r="I428" s="355" t="s">
        <v>138</v>
      </c>
      <c r="J428" s="355" t="s">
        <v>31</v>
      </c>
      <c r="K428" s="355" t="s">
        <v>31</v>
      </c>
      <c r="L428" s="355" t="s">
        <v>31</v>
      </c>
      <c r="M428" s="355"/>
      <c r="N428" s="356"/>
      <c r="O428" s="26"/>
      <c r="P428" s="352" t="s">
        <v>692</v>
      </c>
      <c r="Q428" s="353" t="s">
        <v>33</v>
      </c>
      <c r="R428" s="353">
        <v>43832</v>
      </c>
      <c r="S428" s="353">
        <f>MAX(W428:W429)</f>
        <v>44104</v>
      </c>
      <c r="T428" s="149" t="s">
        <v>681</v>
      </c>
      <c r="U428" s="150">
        <v>0.5</v>
      </c>
      <c r="V428" s="81">
        <v>43832</v>
      </c>
      <c r="W428" s="81" t="s">
        <v>1083</v>
      </c>
      <c r="X428" s="357">
        <v>0.3</v>
      </c>
      <c r="Y428" s="372">
        <v>0.7</v>
      </c>
      <c r="Z428" s="372">
        <v>1</v>
      </c>
      <c r="AA428" s="357">
        <v>1</v>
      </c>
      <c r="AB428" s="39"/>
      <c r="AC428" s="162">
        <v>0.75</v>
      </c>
      <c r="AD428" s="33" t="s">
        <v>1051</v>
      </c>
      <c r="AE428" s="171">
        <v>0.85</v>
      </c>
      <c r="AF428" s="151" t="s">
        <v>1291</v>
      </c>
      <c r="AG428" s="162">
        <v>0.85</v>
      </c>
      <c r="AH428" s="34" t="s">
        <v>1742</v>
      </c>
      <c r="AI428" s="166">
        <v>0.95</v>
      </c>
      <c r="AJ428" s="34" t="s">
        <v>2287</v>
      </c>
      <c r="AK428" s="381">
        <f>(U428*AI428)+(U429*AI429)</f>
        <v>0.77499999999999991</v>
      </c>
      <c r="AL428" s="345" t="s">
        <v>1060</v>
      </c>
      <c r="AM428" s="345" t="s">
        <v>1292</v>
      </c>
      <c r="AN428" s="345" t="s">
        <v>2376</v>
      </c>
      <c r="AO428" s="345" t="s">
        <v>2377</v>
      </c>
      <c r="AP428" s="654" t="str">
        <f>IF(AK428&lt;1%,"Sin iniciar",IF(AK428=100%,"Terminado","En gestión"))</f>
        <v>En gestión</v>
      </c>
    </row>
    <row r="429" spans="2:42" ht="195.95" customHeight="1" x14ac:dyDescent="0.3">
      <c r="B429" s="658"/>
      <c r="C429" s="358"/>
      <c r="D429" s="486"/>
      <c r="E429" s="486"/>
      <c r="F429" s="486"/>
      <c r="G429" s="488"/>
      <c r="H429" s="482"/>
      <c r="I429" s="355"/>
      <c r="J429" s="355"/>
      <c r="K429" s="355"/>
      <c r="L429" s="355"/>
      <c r="M429" s="355"/>
      <c r="N429" s="356"/>
      <c r="O429" s="26"/>
      <c r="P429" s="352"/>
      <c r="Q429" s="353"/>
      <c r="R429" s="353"/>
      <c r="S429" s="353"/>
      <c r="T429" s="149" t="s">
        <v>693</v>
      </c>
      <c r="U429" s="150">
        <v>0.5</v>
      </c>
      <c r="V429" s="81">
        <v>43955</v>
      </c>
      <c r="W429" s="81">
        <v>44104</v>
      </c>
      <c r="X429" s="357"/>
      <c r="Y429" s="372"/>
      <c r="Z429" s="372"/>
      <c r="AA429" s="357"/>
      <c r="AB429" s="39"/>
      <c r="AC429" s="162">
        <v>0</v>
      </c>
      <c r="AD429" s="33" t="s">
        <v>743</v>
      </c>
      <c r="AE429" s="171">
        <v>0.2</v>
      </c>
      <c r="AF429" s="151" t="s">
        <v>1293</v>
      </c>
      <c r="AG429" s="162">
        <v>0.4</v>
      </c>
      <c r="AH429" s="34" t="s">
        <v>1743</v>
      </c>
      <c r="AI429" s="166">
        <v>0.6</v>
      </c>
      <c r="AJ429" s="34" t="s">
        <v>2288</v>
      </c>
      <c r="AK429" s="381"/>
      <c r="AL429" s="345" t="s">
        <v>806</v>
      </c>
      <c r="AM429" s="345"/>
      <c r="AN429" s="345"/>
      <c r="AO429" s="345"/>
      <c r="AP429" s="586"/>
    </row>
    <row r="430" spans="2:42" ht="195.95" customHeight="1" x14ac:dyDescent="0.3">
      <c r="B430" s="658"/>
      <c r="C430" s="397" t="s">
        <v>679</v>
      </c>
      <c r="D430" s="489" t="s">
        <v>39</v>
      </c>
      <c r="E430" s="489" t="s">
        <v>40</v>
      </c>
      <c r="F430" s="489" t="s">
        <v>29</v>
      </c>
      <c r="G430" s="490"/>
      <c r="H430" s="491" t="s">
        <v>694</v>
      </c>
      <c r="I430" s="391" t="s">
        <v>31</v>
      </c>
      <c r="J430" s="391" t="s">
        <v>31</v>
      </c>
      <c r="K430" s="391" t="s">
        <v>31</v>
      </c>
      <c r="L430" s="391" t="s">
        <v>31</v>
      </c>
      <c r="M430" s="391" t="s">
        <v>151</v>
      </c>
      <c r="N430" s="393"/>
      <c r="O430" s="26"/>
      <c r="P430" s="395" t="s">
        <v>695</v>
      </c>
      <c r="Q430" s="385" t="s">
        <v>33</v>
      </c>
      <c r="R430" s="385">
        <v>43864</v>
      </c>
      <c r="S430" s="385">
        <f>MAX(W430:W432)</f>
        <v>44165</v>
      </c>
      <c r="T430" s="145" t="s">
        <v>696</v>
      </c>
      <c r="U430" s="146">
        <v>0.3</v>
      </c>
      <c r="V430" s="147">
        <v>43864</v>
      </c>
      <c r="W430" s="147">
        <v>43921</v>
      </c>
      <c r="X430" s="387">
        <v>0.4</v>
      </c>
      <c r="Y430" s="389">
        <v>0.75</v>
      </c>
      <c r="Z430" s="389">
        <v>0.9</v>
      </c>
      <c r="AA430" s="387">
        <v>1</v>
      </c>
      <c r="AB430" s="39"/>
      <c r="AC430" s="162">
        <v>1</v>
      </c>
      <c r="AD430" s="63" t="s">
        <v>1052</v>
      </c>
      <c r="AE430" s="171">
        <v>1</v>
      </c>
      <c r="AF430" s="148" t="s">
        <v>1238</v>
      </c>
      <c r="AG430" s="162">
        <v>1</v>
      </c>
      <c r="AH430" s="65" t="s">
        <v>1578</v>
      </c>
      <c r="AI430" s="166">
        <v>1</v>
      </c>
      <c r="AJ430" s="65" t="s">
        <v>1578</v>
      </c>
      <c r="AK430" s="381">
        <f>(U430*AI430)+(U431*AI431)+(U432*AI432)</f>
        <v>1</v>
      </c>
      <c r="AL430" s="346" t="s">
        <v>1061</v>
      </c>
      <c r="AM430" s="346" t="s">
        <v>1294</v>
      </c>
      <c r="AN430" s="346" t="s">
        <v>1756</v>
      </c>
      <c r="AO430" s="346" t="s">
        <v>2298</v>
      </c>
      <c r="AP430" s="654" t="str">
        <f>IF(AK430&lt;1%,"Sin iniciar",IF(AK430=100%,"Terminado","En gestión"))</f>
        <v>Terminado</v>
      </c>
    </row>
    <row r="431" spans="2:42" ht="195.95" customHeight="1" x14ac:dyDescent="0.3">
      <c r="B431" s="658"/>
      <c r="C431" s="397"/>
      <c r="D431" s="489"/>
      <c r="E431" s="489"/>
      <c r="F431" s="489"/>
      <c r="G431" s="490"/>
      <c r="H431" s="491"/>
      <c r="I431" s="391"/>
      <c r="J431" s="391"/>
      <c r="K431" s="391"/>
      <c r="L431" s="391"/>
      <c r="M431" s="391"/>
      <c r="N431" s="393"/>
      <c r="O431" s="26"/>
      <c r="P431" s="395"/>
      <c r="Q431" s="385"/>
      <c r="R431" s="385"/>
      <c r="S431" s="385"/>
      <c r="T431" s="145" t="s">
        <v>697</v>
      </c>
      <c r="U431" s="146">
        <v>0.3</v>
      </c>
      <c r="V431" s="147">
        <v>43892</v>
      </c>
      <c r="W431" s="147">
        <v>43982</v>
      </c>
      <c r="X431" s="387"/>
      <c r="Y431" s="389"/>
      <c r="Z431" s="389"/>
      <c r="AA431" s="387"/>
      <c r="AB431" s="39"/>
      <c r="AC431" s="162">
        <v>1</v>
      </c>
      <c r="AD431" s="63" t="s">
        <v>1053</v>
      </c>
      <c r="AE431" s="171">
        <v>1</v>
      </c>
      <c r="AF431" s="148" t="s">
        <v>1238</v>
      </c>
      <c r="AG431" s="162">
        <v>1</v>
      </c>
      <c r="AH431" s="65" t="s">
        <v>1578</v>
      </c>
      <c r="AI431" s="166">
        <v>1</v>
      </c>
      <c r="AJ431" s="65" t="s">
        <v>1578</v>
      </c>
      <c r="AK431" s="381"/>
      <c r="AL431" s="346" t="s">
        <v>806</v>
      </c>
      <c r="AM431" s="346"/>
      <c r="AN431" s="346"/>
      <c r="AO431" s="346"/>
      <c r="AP431" s="653"/>
    </row>
    <row r="432" spans="2:42" ht="195.95" customHeight="1" x14ac:dyDescent="0.3">
      <c r="B432" s="658"/>
      <c r="C432" s="397"/>
      <c r="D432" s="489"/>
      <c r="E432" s="489"/>
      <c r="F432" s="489"/>
      <c r="G432" s="490"/>
      <c r="H432" s="491"/>
      <c r="I432" s="391"/>
      <c r="J432" s="391"/>
      <c r="K432" s="391"/>
      <c r="L432" s="391"/>
      <c r="M432" s="391"/>
      <c r="N432" s="393"/>
      <c r="O432" s="26"/>
      <c r="P432" s="395"/>
      <c r="Q432" s="385"/>
      <c r="R432" s="385"/>
      <c r="S432" s="385"/>
      <c r="T432" s="145" t="s">
        <v>681</v>
      </c>
      <c r="U432" s="146">
        <v>0.4</v>
      </c>
      <c r="V432" s="147">
        <v>43922</v>
      </c>
      <c r="W432" s="147">
        <v>44165</v>
      </c>
      <c r="X432" s="387"/>
      <c r="Y432" s="389"/>
      <c r="Z432" s="389"/>
      <c r="AA432" s="387"/>
      <c r="AB432" s="39"/>
      <c r="AC432" s="162">
        <v>0</v>
      </c>
      <c r="AD432" s="63" t="s">
        <v>743</v>
      </c>
      <c r="AE432" s="171">
        <v>0.75</v>
      </c>
      <c r="AF432" s="148" t="s">
        <v>1295</v>
      </c>
      <c r="AG432" s="162">
        <v>0.95</v>
      </c>
      <c r="AH432" s="65" t="s">
        <v>1744</v>
      </c>
      <c r="AI432" s="166">
        <v>1</v>
      </c>
      <c r="AJ432" s="65" t="s">
        <v>2289</v>
      </c>
      <c r="AK432" s="381"/>
      <c r="AL432" s="346" t="s">
        <v>806</v>
      </c>
      <c r="AM432" s="346"/>
      <c r="AN432" s="346"/>
      <c r="AO432" s="346"/>
      <c r="AP432" s="586"/>
    </row>
    <row r="433" spans="2:42" ht="195.95" customHeight="1" x14ac:dyDescent="0.3">
      <c r="B433" s="658"/>
      <c r="C433" s="358" t="s">
        <v>679</v>
      </c>
      <c r="D433" s="486" t="s">
        <v>718</v>
      </c>
      <c r="E433" s="486" t="s">
        <v>105</v>
      </c>
      <c r="F433" s="486" t="s">
        <v>29</v>
      </c>
      <c r="G433" s="488"/>
      <c r="H433" s="482" t="s">
        <v>698</v>
      </c>
      <c r="I433" s="355" t="s">
        <v>138</v>
      </c>
      <c r="J433" s="355" t="s">
        <v>31</v>
      </c>
      <c r="K433" s="355" t="s">
        <v>31</v>
      </c>
      <c r="L433" s="355" t="s">
        <v>31</v>
      </c>
      <c r="M433" s="355"/>
      <c r="N433" s="356"/>
      <c r="O433" s="26"/>
      <c r="P433" s="352" t="s">
        <v>699</v>
      </c>
      <c r="Q433" s="353" t="s">
        <v>33</v>
      </c>
      <c r="R433" s="353">
        <v>43891</v>
      </c>
      <c r="S433" s="353">
        <f>MAX(W433:W434)</f>
        <v>44180</v>
      </c>
      <c r="T433" s="149" t="s">
        <v>700</v>
      </c>
      <c r="U433" s="150">
        <v>0.5</v>
      </c>
      <c r="V433" s="81">
        <v>43891</v>
      </c>
      <c r="W433" s="81">
        <v>44042</v>
      </c>
      <c r="X433" s="357">
        <v>0.1</v>
      </c>
      <c r="Y433" s="372">
        <v>0.5</v>
      </c>
      <c r="Z433" s="372">
        <v>0.75</v>
      </c>
      <c r="AA433" s="357">
        <v>1</v>
      </c>
      <c r="AB433" s="39"/>
      <c r="AC433" s="162">
        <v>1</v>
      </c>
      <c r="AD433" s="33" t="s">
        <v>1054</v>
      </c>
      <c r="AE433" s="171">
        <v>1</v>
      </c>
      <c r="AF433" s="151" t="s">
        <v>2385</v>
      </c>
      <c r="AG433" s="162">
        <v>1</v>
      </c>
      <c r="AH433" s="34" t="s">
        <v>1578</v>
      </c>
      <c r="AI433" s="166">
        <v>1</v>
      </c>
      <c r="AJ433" s="34" t="s">
        <v>1578</v>
      </c>
      <c r="AK433" s="381">
        <f>(U433*AI433)+(U434*AI434)</f>
        <v>1</v>
      </c>
      <c r="AL433" s="345" t="s">
        <v>1062</v>
      </c>
      <c r="AM433" s="345" t="s">
        <v>1238</v>
      </c>
      <c r="AN433" s="345" t="s">
        <v>1757</v>
      </c>
      <c r="AO433" s="345" t="s">
        <v>2299</v>
      </c>
      <c r="AP433" s="654" t="str">
        <f>IF(AK433&lt;1%,"Sin iniciar",IF(AK433=100%,"Terminado","En gestión"))</f>
        <v>Terminado</v>
      </c>
    </row>
    <row r="434" spans="2:42" ht="195.95" customHeight="1" x14ac:dyDescent="0.3">
      <c r="B434" s="658"/>
      <c r="C434" s="358"/>
      <c r="D434" s="486"/>
      <c r="E434" s="486"/>
      <c r="F434" s="486"/>
      <c r="G434" s="488"/>
      <c r="H434" s="482"/>
      <c r="I434" s="355"/>
      <c r="J434" s="355"/>
      <c r="K434" s="355"/>
      <c r="L434" s="355"/>
      <c r="M434" s="355"/>
      <c r="N434" s="356"/>
      <c r="O434" s="26"/>
      <c r="P434" s="352"/>
      <c r="Q434" s="353"/>
      <c r="R434" s="353"/>
      <c r="S434" s="353"/>
      <c r="T434" s="149" t="s">
        <v>701</v>
      </c>
      <c r="U434" s="150">
        <v>0.5</v>
      </c>
      <c r="V434" s="81">
        <v>44044</v>
      </c>
      <c r="W434" s="81">
        <v>44180</v>
      </c>
      <c r="X434" s="357"/>
      <c r="Y434" s="372"/>
      <c r="Z434" s="372"/>
      <c r="AA434" s="357"/>
      <c r="AB434" s="39"/>
      <c r="AC434" s="162">
        <v>0</v>
      </c>
      <c r="AD434" s="33" t="s">
        <v>743</v>
      </c>
      <c r="AE434" s="171">
        <v>0</v>
      </c>
      <c r="AF434" s="151" t="s">
        <v>1238</v>
      </c>
      <c r="AG434" s="162">
        <v>0.75</v>
      </c>
      <c r="AH434" s="34" t="s">
        <v>1745</v>
      </c>
      <c r="AI434" s="166">
        <v>1</v>
      </c>
      <c r="AJ434" s="34" t="s">
        <v>2290</v>
      </c>
      <c r="AK434" s="381"/>
      <c r="AL434" s="345" t="s">
        <v>806</v>
      </c>
      <c r="AM434" s="345"/>
      <c r="AN434" s="345"/>
      <c r="AO434" s="345"/>
      <c r="AP434" s="586"/>
    </row>
    <row r="435" spans="2:42" ht="195.95" customHeight="1" x14ac:dyDescent="0.3">
      <c r="B435" s="658"/>
      <c r="C435" s="397" t="s">
        <v>679</v>
      </c>
      <c r="D435" s="489" t="s">
        <v>39</v>
      </c>
      <c r="E435" s="489" t="s">
        <v>40</v>
      </c>
      <c r="F435" s="489" t="s">
        <v>29</v>
      </c>
      <c r="G435" s="490"/>
      <c r="H435" s="491" t="s">
        <v>702</v>
      </c>
      <c r="I435" s="391" t="s">
        <v>138</v>
      </c>
      <c r="J435" s="391" t="s">
        <v>31</v>
      </c>
      <c r="K435" s="391" t="s">
        <v>31</v>
      </c>
      <c r="L435" s="391" t="s">
        <v>31</v>
      </c>
      <c r="M435" s="391"/>
      <c r="N435" s="393" t="s">
        <v>220</v>
      </c>
      <c r="O435" s="26"/>
      <c r="P435" s="395" t="s">
        <v>703</v>
      </c>
      <c r="Q435" s="385" t="s">
        <v>33</v>
      </c>
      <c r="R435" s="385">
        <v>43891</v>
      </c>
      <c r="S435" s="385">
        <f>MAX(W435:W436)</f>
        <v>44180</v>
      </c>
      <c r="T435" s="145" t="s">
        <v>704</v>
      </c>
      <c r="U435" s="146">
        <v>0.5</v>
      </c>
      <c r="V435" s="147">
        <v>43891</v>
      </c>
      <c r="W435" s="147">
        <v>44074</v>
      </c>
      <c r="X435" s="387">
        <v>0.15</v>
      </c>
      <c r="Y435" s="389">
        <v>0.32</v>
      </c>
      <c r="Z435" s="389">
        <v>0.5</v>
      </c>
      <c r="AA435" s="387">
        <v>1</v>
      </c>
      <c r="AB435" s="39"/>
      <c r="AC435" s="162">
        <v>0.33</v>
      </c>
      <c r="AD435" s="63" t="s">
        <v>1055</v>
      </c>
      <c r="AE435" s="171">
        <v>0.33</v>
      </c>
      <c r="AF435" s="148" t="s">
        <v>1296</v>
      </c>
      <c r="AG435" s="162">
        <v>1</v>
      </c>
      <c r="AH435" s="65" t="s">
        <v>1746</v>
      </c>
      <c r="AI435" s="166">
        <v>1</v>
      </c>
      <c r="AJ435" s="65" t="s">
        <v>1578</v>
      </c>
      <c r="AK435" s="381">
        <f>(U435*AI435)+(U436*AI436)</f>
        <v>1</v>
      </c>
      <c r="AL435" s="346" t="s">
        <v>1063</v>
      </c>
      <c r="AM435" s="346" t="s">
        <v>1297</v>
      </c>
      <c r="AN435" s="346" t="s">
        <v>1758</v>
      </c>
      <c r="AO435" s="346" t="s">
        <v>2300</v>
      </c>
      <c r="AP435" s="654" t="str">
        <f>IF(AK435&lt;1%,"Sin iniciar",IF(AK435=100%,"Terminado","En gestión"))</f>
        <v>Terminado</v>
      </c>
    </row>
    <row r="436" spans="2:42" ht="195.95" customHeight="1" x14ac:dyDescent="0.3">
      <c r="B436" s="658"/>
      <c r="C436" s="397"/>
      <c r="D436" s="489"/>
      <c r="E436" s="489"/>
      <c r="F436" s="489"/>
      <c r="G436" s="490"/>
      <c r="H436" s="583"/>
      <c r="I436" s="391"/>
      <c r="J436" s="391"/>
      <c r="K436" s="391"/>
      <c r="L436" s="391"/>
      <c r="M436" s="391"/>
      <c r="N436" s="393"/>
      <c r="O436" s="26"/>
      <c r="P436" s="395"/>
      <c r="Q436" s="385"/>
      <c r="R436" s="385"/>
      <c r="S436" s="385"/>
      <c r="T436" s="145" t="s">
        <v>701</v>
      </c>
      <c r="U436" s="146">
        <v>0.5</v>
      </c>
      <c r="V436" s="147">
        <v>44075</v>
      </c>
      <c r="W436" s="147">
        <v>44180</v>
      </c>
      <c r="X436" s="387"/>
      <c r="Y436" s="389"/>
      <c r="Z436" s="389"/>
      <c r="AA436" s="387"/>
      <c r="AB436" s="39"/>
      <c r="AC436" s="162">
        <v>0</v>
      </c>
      <c r="AD436" s="63" t="s">
        <v>743</v>
      </c>
      <c r="AE436" s="171">
        <v>0</v>
      </c>
      <c r="AF436" s="148" t="s">
        <v>743</v>
      </c>
      <c r="AG436" s="162">
        <v>0.5</v>
      </c>
      <c r="AH436" s="65" t="s">
        <v>1747</v>
      </c>
      <c r="AI436" s="166">
        <v>1</v>
      </c>
      <c r="AJ436" s="65" t="s">
        <v>2291</v>
      </c>
      <c r="AK436" s="381"/>
      <c r="AL436" s="346" t="s">
        <v>806</v>
      </c>
      <c r="AM436" s="346"/>
      <c r="AN436" s="346"/>
      <c r="AO436" s="346"/>
      <c r="AP436" s="586"/>
    </row>
    <row r="437" spans="2:42" ht="195.95" customHeight="1" x14ac:dyDescent="0.3">
      <c r="B437" s="658"/>
      <c r="C437" s="358" t="s">
        <v>679</v>
      </c>
      <c r="D437" s="486" t="s">
        <v>39</v>
      </c>
      <c r="E437" s="486" t="s">
        <v>40</v>
      </c>
      <c r="F437" s="486" t="s">
        <v>29</v>
      </c>
      <c r="G437" s="488"/>
      <c r="H437" s="482" t="s">
        <v>705</v>
      </c>
      <c r="I437" s="355" t="s">
        <v>31</v>
      </c>
      <c r="J437" s="355" t="s">
        <v>31</v>
      </c>
      <c r="K437" s="355" t="s">
        <v>31</v>
      </c>
      <c r="L437" s="355" t="s">
        <v>31</v>
      </c>
      <c r="M437" s="355" t="s">
        <v>1611</v>
      </c>
      <c r="N437" s="356" t="s">
        <v>202</v>
      </c>
      <c r="O437" s="26"/>
      <c r="P437" s="352" t="s">
        <v>732</v>
      </c>
      <c r="Q437" s="353" t="s">
        <v>33</v>
      </c>
      <c r="R437" s="353">
        <v>43862</v>
      </c>
      <c r="S437" s="353">
        <f>MAX(W437:W442)</f>
        <v>44071</v>
      </c>
      <c r="T437" s="152" t="s">
        <v>706</v>
      </c>
      <c r="U437" s="150">
        <v>0.1</v>
      </c>
      <c r="V437" s="81">
        <v>43862</v>
      </c>
      <c r="W437" s="81">
        <v>43980</v>
      </c>
      <c r="X437" s="357">
        <v>0.03</v>
      </c>
      <c r="Y437" s="372">
        <v>0.55000000000000004</v>
      </c>
      <c r="Z437" s="372">
        <v>1</v>
      </c>
      <c r="AA437" s="357"/>
      <c r="AB437" s="39"/>
      <c r="AC437" s="162">
        <v>1</v>
      </c>
      <c r="AD437" s="33" t="s">
        <v>1056</v>
      </c>
      <c r="AE437" s="172">
        <v>1</v>
      </c>
      <c r="AF437" s="153" t="s">
        <v>2385</v>
      </c>
      <c r="AG437" s="162">
        <v>1</v>
      </c>
      <c r="AH437" s="34" t="s">
        <v>1578</v>
      </c>
      <c r="AI437" s="166">
        <v>1</v>
      </c>
      <c r="AJ437" s="34" t="s">
        <v>1578</v>
      </c>
      <c r="AK437" s="381">
        <f>(U437*AI437)+(U438*AI438)+(U439*AI439)+(U440*AI440)+(AI441*U441)+(AI442*U442)</f>
        <v>1</v>
      </c>
      <c r="AL437" s="345" t="s">
        <v>1064</v>
      </c>
      <c r="AM437" s="345" t="s">
        <v>1566</v>
      </c>
      <c r="AN437" s="345" t="s">
        <v>1759</v>
      </c>
      <c r="AO437" s="345" t="s">
        <v>1574</v>
      </c>
      <c r="AP437" s="654" t="str">
        <f>IF(AK437&lt;1%,"Sin iniciar",IF(AK437=100%,"Terminado","En gestión"))</f>
        <v>Terminado</v>
      </c>
    </row>
    <row r="438" spans="2:42" ht="195.95" customHeight="1" x14ac:dyDescent="0.3">
      <c r="B438" s="658"/>
      <c r="C438" s="358"/>
      <c r="D438" s="486"/>
      <c r="E438" s="486"/>
      <c r="F438" s="486"/>
      <c r="G438" s="488"/>
      <c r="H438" s="584"/>
      <c r="I438" s="355"/>
      <c r="J438" s="355"/>
      <c r="K438" s="355"/>
      <c r="L438" s="355"/>
      <c r="M438" s="355"/>
      <c r="N438" s="356"/>
      <c r="O438" s="26"/>
      <c r="P438" s="352"/>
      <c r="Q438" s="353"/>
      <c r="R438" s="353"/>
      <c r="S438" s="353"/>
      <c r="T438" s="152" t="s">
        <v>1084</v>
      </c>
      <c r="U438" s="150">
        <v>0.2</v>
      </c>
      <c r="V438" s="81">
        <v>43951</v>
      </c>
      <c r="W438" s="81">
        <v>43966</v>
      </c>
      <c r="X438" s="357"/>
      <c r="Y438" s="372"/>
      <c r="Z438" s="372"/>
      <c r="AA438" s="357"/>
      <c r="AB438" s="39"/>
      <c r="AC438" s="162">
        <v>0</v>
      </c>
      <c r="AD438" s="33" t="s">
        <v>743</v>
      </c>
      <c r="AE438" s="172">
        <v>1</v>
      </c>
      <c r="AF438" s="153" t="s">
        <v>1298</v>
      </c>
      <c r="AG438" s="162">
        <v>1</v>
      </c>
      <c r="AH438" s="34" t="s">
        <v>1578</v>
      </c>
      <c r="AI438" s="166">
        <v>1</v>
      </c>
      <c r="AJ438" s="34" t="s">
        <v>1578</v>
      </c>
      <c r="AK438" s="381"/>
      <c r="AL438" s="345" t="s">
        <v>806</v>
      </c>
      <c r="AM438" s="345"/>
      <c r="AN438" s="345"/>
      <c r="AO438" s="345"/>
      <c r="AP438" s="653"/>
    </row>
    <row r="439" spans="2:42" ht="195.95" customHeight="1" x14ac:dyDescent="0.3">
      <c r="B439" s="658"/>
      <c r="C439" s="358"/>
      <c r="D439" s="486"/>
      <c r="E439" s="486"/>
      <c r="F439" s="486"/>
      <c r="G439" s="488"/>
      <c r="H439" s="584"/>
      <c r="I439" s="355"/>
      <c r="J439" s="355"/>
      <c r="K439" s="355"/>
      <c r="L439" s="355"/>
      <c r="M439" s="355"/>
      <c r="N439" s="356"/>
      <c r="O439" s="26"/>
      <c r="P439" s="352"/>
      <c r="Q439" s="353"/>
      <c r="R439" s="353"/>
      <c r="S439" s="353"/>
      <c r="T439" s="152" t="s">
        <v>1085</v>
      </c>
      <c r="U439" s="150">
        <v>0.15</v>
      </c>
      <c r="V439" s="81">
        <v>44004</v>
      </c>
      <c r="W439" s="81">
        <v>44008</v>
      </c>
      <c r="X439" s="357"/>
      <c r="Y439" s="372"/>
      <c r="Z439" s="372"/>
      <c r="AA439" s="357"/>
      <c r="AB439" s="39"/>
      <c r="AC439" s="162">
        <v>0</v>
      </c>
      <c r="AD439" s="33" t="s">
        <v>743</v>
      </c>
      <c r="AE439" s="162">
        <v>1</v>
      </c>
      <c r="AF439" s="33" t="s">
        <v>1561</v>
      </c>
      <c r="AG439" s="162">
        <v>1</v>
      </c>
      <c r="AH439" s="34" t="s">
        <v>1578</v>
      </c>
      <c r="AI439" s="166">
        <v>1</v>
      </c>
      <c r="AJ439" s="34" t="s">
        <v>1578</v>
      </c>
      <c r="AK439" s="381"/>
      <c r="AL439" s="345" t="s">
        <v>806</v>
      </c>
      <c r="AM439" s="345"/>
      <c r="AN439" s="345"/>
      <c r="AO439" s="345"/>
      <c r="AP439" s="653"/>
    </row>
    <row r="440" spans="2:42" ht="195.95" customHeight="1" x14ac:dyDescent="0.3">
      <c r="B440" s="658"/>
      <c r="C440" s="358"/>
      <c r="D440" s="486"/>
      <c r="E440" s="486"/>
      <c r="F440" s="486"/>
      <c r="G440" s="488"/>
      <c r="H440" s="584"/>
      <c r="I440" s="355"/>
      <c r="J440" s="355"/>
      <c r="K440" s="355"/>
      <c r="L440" s="355"/>
      <c r="M440" s="355"/>
      <c r="N440" s="356"/>
      <c r="O440" s="26"/>
      <c r="P440" s="352"/>
      <c r="Q440" s="353"/>
      <c r="R440" s="353"/>
      <c r="S440" s="353"/>
      <c r="T440" s="154" t="s">
        <v>1086</v>
      </c>
      <c r="U440" s="150">
        <v>0.1</v>
      </c>
      <c r="V440" s="81">
        <v>44008</v>
      </c>
      <c r="W440" s="81">
        <v>44011</v>
      </c>
      <c r="X440" s="357"/>
      <c r="Y440" s="372"/>
      <c r="Z440" s="372"/>
      <c r="AA440" s="357"/>
      <c r="AB440" s="39"/>
      <c r="AC440" s="162">
        <v>0</v>
      </c>
      <c r="AD440" s="33" t="s">
        <v>743</v>
      </c>
      <c r="AE440" s="162">
        <v>1</v>
      </c>
      <c r="AF440" s="33" t="s">
        <v>1562</v>
      </c>
      <c r="AG440" s="162">
        <v>1</v>
      </c>
      <c r="AH440" s="34" t="s">
        <v>1578</v>
      </c>
      <c r="AI440" s="166">
        <v>1</v>
      </c>
      <c r="AJ440" s="34" t="s">
        <v>1578</v>
      </c>
      <c r="AK440" s="381"/>
      <c r="AL440" s="345" t="s">
        <v>806</v>
      </c>
      <c r="AM440" s="345"/>
      <c r="AN440" s="345"/>
      <c r="AO440" s="345"/>
      <c r="AP440" s="653"/>
    </row>
    <row r="441" spans="2:42" ht="195.95" customHeight="1" x14ac:dyDescent="0.3">
      <c r="B441" s="658"/>
      <c r="C441" s="358"/>
      <c r="D441" s="486"/>
      <c r="E441" s="486"/>
      <c r="F441" s="486"/>
      <c r="G441" s="488"/>
      <c r="H441" s="584"/>
      <c r="I441" s="355"/>
      <c r="J441" s="355"/>
      <c r="K441" s="355"/>
      <c r="L441" s="355"/>
      <c r="M441" s="355"/>
      <c r="N441" s="356"/>
      <c r="O441" s="26"/>
      <c r="P441" s="352"/>
      <c r="Q441" s="353"/>
      <c r="R441" s="353"/>
      <c r="S441" s="353"/>
      <c r="T441" s="152" t="s">
        <v>1087</v>
      </c>
      <c r="U441" s="150">
        <v>0.25</v>
      </c>
      <c r="V441" s="81">
        <v>44046</v>
      </c>
      <c r="W441" s="81">
        <v>44071</v>
      </c>
      <c r="X441" s="357"/>
      <c r="Y441" s="372"/>
      <c r="Z441" s="372"/>
      <c r="AA441" s="357"/>
      <c r="AB441" s="39"/>
      <c r="AC441" s="162">
        <v>0</v>
      </c>
      <c r="AD441" s="33" t="s">
        <v>743</v>
      </c>
      <c r="AE441" s="162">
        <v>0</v>
      </c>
      <c r="AF441" s="33" t="s">
        <v>743</v>
      </c>
      <c r="AG441" s="162">
        <v>1</v>
      </c>
      <c r="AH441" s="49" t="s">
        <v>1748</v>
      </c>
      <c r="AI441" s="166">
        <v>1</v>
      </c>
      <c r="AJ441" s="34" t="s">
        <v>1578</v>
      </c>
      <c r="AK441" s="381"/>
      <c r="AL441" s="345" t="s">
        <v>806</v>
      </c>
      <c r="AM441" s="345"/>
      <c r="AN441" s="345"/>
      <c r="AO441" s="345"/>
      <c r="AP441" s="653"/>
    </row>
    <row r="442" spans="2:42" ht="195.95" customHeight="1" x14ac:dyDescent="0.3">
      <c r="B442" s="658"/>
      <c r="C442" s="358"/>
      <c r="D442" s="486"/>
      <c r="E442" s="486"/>
      <c r="F442" s="486"/>
      <c r="G442" s="488"/>
      <c r="H442" s="584"/>
      <c r="I442" s="355"/>
      <c r="J442" s="355"/>
      <c r="K442" s="355"/>
      <c r="L442" s="355"/>
      <c r="M442" s="355"/>
      <c r="N442" s="356"/>
      <c r="O442" s="26"/>
      <c r="P442" s="352"/>
      <c r="Q442" s="353"/>
      <c r="R442" s="353"/>
      <c r="S442" s="353"/>
      <c r="T442" s="152" t="s">
        <v>1088</v>
      </c>
      <c r="U442" s="150">
        <v>0.2</v>
      </c>
      <c r="V442" s="81">
        <v>44046</v>
      </c>
      <c r="W442" s="81">
        <v>44071</v>
      </c>
      <c r="X442" s="357"/>
      <c r="Y442" s="372"/>
      <c r="Z442" s="372"/>
      <c r="AA442" s="357"/>
      <c r="AB442" s="39"/>
      <c r="AC442" s="162">
        <v>0</v>
      </c>
      <c r="AD442" s="33" t="s">
        <v>743</v>
      </c>
      <c r="AE442" s="162">
        <v>0</v>
      </c>
      <c r="AF442" s="33" t="s">
        <v>743</v>
      </c>
      <c r="AG442" s="162">
        <v>1</v>
      </c>
      <c r="AH442" s="34" t="s">
        <v>1749</v>
      </c>
      <c r="AI442" s="166">
        <v>1</v>
      </c>
      <c r="AJ442" s="34" t="s">
        <v>1578</v>
      </c>
      <c r="AK442" s="381"/>
      <c r="AL442" s="345" t="s">
        <v>806</v>
      </c>
      <c r="AM442" s="345"/>
      <c r="AN442" s="345"/>
      <c r="AO442" s="345"/>
      <c r="AP442" s="586"/>
    </row>
    <row r="443" spans="2:42" ht="195.95" customHeight="1" x14ac:dyDescent="0.3">
      <c r="B443" s="658"/>
      <c r="C443" s="397" t="s">
        <v>679</v>
      </c>
      <c r="D443" s="489" t="s">
        <v>39</v>
      </c>
      <c r="E443" s="489" t="s">
        <v>40</v>
      </c>
      <c r="F443" s="489" t="s">
        <v>29</v>
      </c>
      <c r="G443" s="490"/>
      <c r="H443" s="491" t="s">
        <v>707</v>
      </c>
      <c r="I443" s="391" t="s">
        <v>31</v>
      </c>
      <c r="J443" s="391" t="s">
        <v>31</v>
      </c>
      <c r="K443" s="391" t="s">
        <v>31</v>
      </c>
      <c r="L443" s="391" t="s">
        <v>31</v>
      </c>
      <c r="M443" s="391" t="s">
        <v>1611</v>
      </c>
      <c r="N443" s="393" t="s">
        <v>202</v>
      </c>
      <c r="O443" s="26"/>
      <c r="P443" s="395" t="s">
        <v>734</v>
      </c>
      <c r="Q443" s="385" t="s">
        <v>33</v>
      </c>
      <c r="R443" s="385">
        <v>44125</v>
      </c>
      <c r="S443" s="385">
        <f>MAX(W443:W444)</f>
        <v>44162</v>
      </c>
      <c r="T443" s="155" t="s">
        <v>708</v>
      </c>
      <c r="U443" s="146">
        <v>0.5</v>
      </c>
      <c r="V443" s="147">
        <v>44125</v>
      </c>
      <c r="W443" s="147">
        <v>44148</v>
      </c>
      <c r="X443" s="387">
        <v>0</v>
      </c>
      <c r="Y443" s="389">
        <v>0</v>
      </c>
      <c r="Z443" s="389">
        <v>0</v>
      </c>
      <c r="AA443" s="387">
        <v>1</v>
      </c>
      <c r="AB443" s="39"/>
      <c r="AC443" s="162">
        <v>0</v>
      </c>
      <c r="AD443" s="63" t="s">
        <v>743</v>
      </c>
      <c r="AE443" s="172">
        <v>0</v>
      </c>
      <c r="AF443" s="63" t="s">
        <v>743</v>
      </c>
      <c r="AG443" s="162">
        <v>0</v>
      </c>
      <c r="AH443" s="346" t="s">
        <v>2380</v>
      </c>
      <c r="AI443" s="166">
        <v>1</v>
      </c>
      <c r="AJ443" s="65" t="s">
        <v>2292</v>
      </c>
      <c r="AK443" s="381">
        <f>(U443*AI443)+(U444*AI444)</f>
        <v>1</v>
      </c>
      <c r="AL443" s="346" t="s">
        <v>743</v>
      </c>
      <c r="AM443" s="346" t="s">
        <v>1569</v>
      </c>
      <c r="AN443" s="346" t="s">
        <v>1570</v>
      </c>
      <c r="AO443" s="346" t="s">
        <v>2301</v>
      </c>
      <c r="AP443" s="654" t="str">
        <f>IF(AK443&lt;1%,"Sin iniciar",IF(AK443=100%,"Terminado","En gestión"))</f>
        <v>Terminado</v>
      </c>
    </row>
    <row r="444" spans="2:42" ht="195.95" customHeight="1" x14ac:dyDescent="0.3">
      <c r="B444" s="658"/>
      <c r="C444" s="397"/>
      <c r="D444" s="489"/>
      <c r="E444" s="489"/>
      <c r="F444" s="489"/>
      <c r="G444" s="490"/>
      <c r="H444" s="583"/>
      <c r="I444" s="391"/>
      <c r="J444" s="391"/>
      <c r="K444" s="391"/>
      <c r="L444" s="391"/>
      <c r="M444" s="391"/>
      <c r="N444" s="393"/>
      <c r="O444" s="26"/>
      <c r="P444" s="395"/>
      <c r="Q444" s="385"/>
      <c r="R444" s="385"/>
      <c r="S444" s="385"/>
      <c r="T444" s="155" t="s">
        <v>709</v>
      </c>
      <c r="U444" s="146">
        <v>0.5</v>
      </c>
      <c r="V444" s="147">
        <v>44137</v>
      </c>
      <c r="W444" s="147">
        <v>44162</v>
      </c>
      <c r="X444" s="387"/>
      <c r="Y444" s="389"/>
      <c r="Z444" s="389"/>
      <c r="AA444" s="387"/>
      <c r="AB444" s="39"/>
      <c r="AC444" s="162">
        <v>0</v>
      </c>
      <c r="AD444" s="63" t="s">
        <v>743</v>
      </c>
      <c r="AE444" s="172">
        <v>0</v>
      </c>
      <c r="AF444" s="63" t="s">
        <v>743</v>
      </c>
      <c r="AG444" s="162">
        <v>0</v>
      </c>
      <c r="AH444" s="346"/>
      <c r="AI444" s="166">
        <v>1</v>
      </c>
      <c r="AJ444" s="65" t="s">
        <v>2293</v>
      </c>
      <c r="AK444" s="381"/>
      <c r="AL444" s="346" t="s">
        <v>806</v>
      </c>
      <c r="AM444" s="346"/>
      <c r="AN444" s="346"/>
      <c r="AO444" s="346"/>
      <c r="AP444" s="586"/>
    </row>
    <row r="445" spans="2:42" ht="195.95" customHeight="1" x14ac:dyDescent="0.3">
      <c r="B445" s="658"/>
      <c r="C445" s="358" t="s">
        <v>679</v>
      </c>
      <c r="D445" s="486" t="s">
        <v>370</v>
      </c>
      <c r="E445" s="486" t="s">
        <v>40</v>
      </c>
      <c r="F445" s="486" t="s">
        <v>29</v>
      </c>
      <c r="G445" s="488"/>
      <c r="H445" s="482" t="s">
        <v>710</v>
      </c>
      <c r="I445" s="355" t="s">
        <v>138</v>
      </c>
      <c r="J445" s="355" t="s">
        <v>31</v>
      </c>
      <c r="K445" s="355" t="s">
        <v>31</v>
      </c>
      <c r="L445" s="355" t="s">
        <v>571</v>
      </c>
      <c r="M445" s="355"/>
      <c r="N445" s="356" t="s">
        <v>196</v>
      </c>
      <c r="O445" s="26"/>
      <c r="P445" s="352" t="s">
        <v>1089</v>
      </c>
      <c r="Q445" s="353" t="s">
        <v>33</v>
      </c>
      <c r="R445" s="353">
        <v>43853</v>
      </c>
      <c r="S445" s="353">
        <f>MAX(W445:W448)</f>
        <v>44180</v>
      </c>
      <c r="T445" s="154" t="s">
        <v>711</v>
      </c>
      <c r="U445" s="150">
        <v>0.2</v>
      </c>
      <c r="V445" s="81">
        <v>43853</v>
      </c>
      <c r="W445" s="81">
        <v>43920</v>
      </c>
      <c r="X445" s="357">
        <v>0.5</v>
      </c>
      <c r="Y445" s="372">
        <v>0.56000000000000005</v>
      </c>
      <c r="Z445" s="372">
        <v>0.8</v>
      </c>
      <c r="AA445" s="372">
        <v>1</v>
      </c>
      <c r="AB445" s="104"/>
      <c r="AC445" s="162">
        <v>1</v>
      </c>
      <c r="AD445" s="100" t="s">
        <v>1057</v>
      </c>
      <c r="AE445" s="172">
        <v>1</v>
      </c>
      <c r="AF445" s="153" t="s">
        <v>2385</v>
      </c>
      <c r="AG445" s="162">
        <v>1</v>
      </c>
      <c r="AH445" s="34" t="s">
        <v>1578</v>
      </c>
      <c r="AI445" s="166">
        <v>1</v>
      </c>
      <c r="AJ445" s="34" t="s">
        <v>1578</v>
      </c>
      <c r="AK445" s="381">
        <f>(U445*AI445)+(U446*AI446)+(U447*AI447)+(U448*AI448)</f>
        <v>0.85</v>
      </c>
      <c r="AL445" s="345" t="s">
        <v>1065</v>
      </c>
      <c r="AM445" s="345" t="s">
        <v>1563</v>
      </c>
      <c r="AN445" s="345" t="s">
        <v>1760</v>
      </c>
      <c r="AO445" s="345" t="s">
        <v>2302</v>
      </c>
      <c r="AP445" s="654" t="str">
        <f>IF(AK445&lt;1%,"Sin iniciar",IF(AK445=100%,"Terminado","En gestión"))</f>
        <v>En gestión</v>
      </c>
    </row>
    <row r="446" spans="2:42" ht="195.95" customHeight="1" x14ac:dyDescent="0.3">
      <c r="B446" s="658"/>
      <c r="C446" s="358"/>
      <c r="D446" s="486"/>
      <c r="E446" s="486"/>
      <c r="F446" s="486"/>
      <c r="G446" s="488"/>
      <c r="H446" s="482"/>
      <c r="I446" s="355"/>
      <c r="J446" s="355"/>
      <c r="K446" s="355"/>
      <c r="L446" s="355"/>
      <c r="M446" s="355"/>
      <c r="N446" s="356"/>
      <c r="O446" s="26"/>
      <c r="P446" s="352"/>
      <c r="Q446" s="353"/>
      <c r="R446" s="353"/>
      <c r="S446" s="353"/>
      <c r="T446" s="154" t="s">
        <v>712</v>
      </c>
      <c r="U446" s="150">
        <v>0.3</v>
      </c>
      <c r="V446" s="81">
        <v>43922</v>
      </c>
      <c r="W446" s="81">
        <v>43966</v>
      </c>
      <c r="X446" s="357"/>
      <c r="Y446" s="372"/>
      <c r="Z446" s="372"/>
      <c r="AA446" s="372"/>
      <c r="AB446" s="104"/>
      <c r="AC446" s="162">
        <v>0</v>
      </c>
      <c r="AD446" s="100" t="s">
        <v>1058</v>
      </c>
      <c r="AE446" s="172">
        <v>1</v>
      </c>
      <c r="AF446" s="153" t="s">
        <v>1299</v>
      </c>
      <c r="AG446" s="162">
        <v>1</v>
      </c>
      <c r="AH446" s="34" t="s">
        <v>1578</v>
      </c>
      <c r="AI446" s="166">
        <v>1</v>
      </c>
      <c r="AJ446" s="34" t="s">
        <v>1578</v>
      </c>
      <c r="AK446" s="381"/>
      <c r="AL446" s="345" t="s">
        <v>806</v>
      </c>
      <c r="AM446" s="345"/>
      <c r="AN446" s="345"/>
      <c r="AO446" s="345"/>
      <c r="AP446" s="653"/>
    </row>
    <row r="447" spans="2:42" ht="195.95" customHeight="1" x14ac:dyDescent="0.3">
      <c r="B447" s="658"/>
      <c r="C447" s="358"/>
      <c r="D447" s="486"/>
      <c r="E447" s="486"/>
      <c r="F447" s="486"/>
      <c r="G447" s="488"/>
      <c r="H447" s="482"/>
      <c r="I447" s="355"/>
      <c r="J447" s="355"/>
      <c r="K447" s="355"/>
      <c r="L447" s="355"/>
      <c r="M447" s="355"/>
      <c r="N447" s="356"/>
      <c r="O447" s="26"/>
      <c r="P447" s="352"/>
      <c r="Q447" s="353"/>
      <c r="R447" s="353"/>
      <c r="S447" s="353"/>
      <c r="T447" s="154" t="s">
        <v>713</v>
      </c>
      <c r="U447" s="150">
        <v>0.2</v>
      </c>
      <c r="V447" s="81">
        <v>43966</v>
      </c>
      <c r="W447" s="81">
        <v>44074</v>
      </c>
      <c r="X447" s="357"/>
      <c r="Y447" s="372"/>
      <c r="Z447" s="372"/>
      <c r="AA447" s="372"/>
      <c r="AB447" s="104"/>
      <c r="AC447" s="162">
        <v>0</v>
      </c>
      <c r="AD447" s="100" t="s">
        <v>743</v>
      </c>
      <c r="AE447" s="172">
        <v>0.1</v>
      </c>
      <c r="AF447" s="153" t="s">
        <v>1300</v>
      </c>
      <c r="AG447" s="162">
        <v>1</v>
      </c>
      <c r="AH447" s="34" t="s">
        <v>1750</v>
      </c>
      <c r="AI447" s="166">
        <v>1</v>
      </c>
      <c r="AJ447" s="34" t="s">
        <v>1578</v>
      </c>
      <c r="AK447" s="381"/>
      <c r="AL447" s="345" t="s">
        <v>806</v>
      </c>
      <c r="AM447" s="345"/>
      <c r="AN447" s="345"/>
      <c r="AO447" s="345"/>
      <c r="AP447" s="653"/>
    </row>
    <row r="448" spans="2:42" ht="195.95" customHeight="1" x14ac:dyDescent="0.3">
      <c r="B448" s="658"/>
      <c r="C448" s="358"/>
      <c r="D448" s="486"/>
      <c r="E448" s="486"/>
      <c r="F448" s="486"/>
      <c r="G448" s="488"/>
      <c r="H448" s="482"/>
      <c r="I448" s="355"/>
      <c r="J448" s="355"/>
      <c r="K448" s="355"/>
      <c r="L448" s="355"/>
      <c r="M448" s="355"/>
      <c r="N448" s="356"/>
      <c r="O448" s="26"/>
      <c r="P448" s="352"/>
      <c r="Q448" s="353"/>
      <c r="R448" s="353"/>
      <c r="S448" s="353"/>
      <c r="T448" s="154" t="s">
        <v>1090</v>
      </c>
      <c r="U448" s="150">
        <v>0.3</v>
      </c>
      <c r="V448" s="81">
        <v>44075</v>
      </c>
      <c r="W448" s="81">
        <v>44180</v>
      </c>
      <c r="X448" s="357"/>
      <c r="Y448" s="372"/>
      <c r="Z448" s="372"/>
      <c r="AA448" s="372"/>
      <c r="AB448" s="104"/>
      <c r="AC448" s="162">
        <v>0</v>
      </c>
      <c r="AD448" s="100" t="s">
        <v>743</v>
      </c>
      <c r="AE448" s="172">
        <v>0</v>
      </c>
      <c r="AF448" s="153" t="s">
        <v>743</v>
      </c>
      <c r="AG448" s="162">
        <v>0</v>
      </c>
      <c r="AH448" s="34" t="s">
        <v>1751</v>
      </c>
      <c r="AI448" s="166">
        <v>0.5</v>
      </c>
      <c r="AJ448" s="34" t="s">
        <v>2294</v>
      </c>
      <c r="AK448" s="381"/>
      <c r="AL448" s="345" t="s">
        <v>806</v>
      </c>
      <c r="AM448" s="345"/>
      <c r="AN448" s="345"/>
      <c r="AO448" s="345"/>
      <c r="AP448" s="586"/>
    </row>
    <row r="449" spans="2:42" ht="195.95" customHeight="1" x14ac:dyDescent="0.3">
      <c r="B449" s="658"/>
      <c r="C449" s="397" t="s">
        <v>679</v>
      </c>
      <c r="D449" s="489" t="s">
        <v>1114</v>
      </c>
      <c r="E449" s="489" t="s">
        <v>88</v>
      </c>
      <c r="F449" s="489" t="s">
        <v>29</v>
      </c>
      <c r="G449" s="490"/>
      <c r="H449" s="491" t="s">
        <v>1113</v>
      </c>
      <c r="I449" s="391"/>
      <c r="J449" s="391"/>
      <c r="K449" s="391"/>
      <c r="L449" s="391"/>
      <c r="M449" s="489"/>
      <c r="N449" s="492"/>
      <c r="O449" s="89"/>
      <c r="P449" s="395" t="s">
        <v>1091</v>
      </c>
      <c r="Q449" s="385" t="s">
        <v>33</v>
      </c>
      <c r="R449" s="385">
        <v>43922</v>
      </c>
      <c r="S449" s="385">
        <f>MAX(W449:W453)</f>
        <v>44104</v>
      </c>
      <c r="T449" s="155" t="s">
        <v>681</v>
      </c>
      <c r="U449" s="146">
        <v>0.1</v>
      </c>
      <c r="V449" s="147">
        <v>43922</v>
      </c>
      <c r="W449" s="147">
        <v>43936</v>
      </c>
      <c r="X449" s="387"/>
      <c r="Y449" s="389">
        <v>0.9</v>
      </c>
      <c r="Z449" s="389">
        <v>1</v>
      </c>
      <c r="AA449" s="389"/>
      <c r="AB449" s="104"/>
      <c r="AC449" s="162">
        <v>0</v>
      </c>
      <c r="AD449" s="63" t="s">
        <v>743</v>
      </c>
      <c r="AE449" s="162">
        <v>1</v>
      </c>
      <c r="AF449" s="111" t="s">
        <v>1301</v>
      </c>
      <c r="AG449" s="162">
        <v>1</v>
      </c>
      <c r="AH449" s="65" t="s">
        <v>1578</v>
      </c>
      <c r="AI449" s="166">
        <v>1</v>
      </c>
      <c r="AJ449" s="65" t="s">
        <v>1578</v>
      </c>
      <c r="AK449" s="381">
        <f>(U449*AI449)+(U450*AI450)+(U451*AI451)+(U452*AI452)+(AI453*U453)</f>
        <v>1</v>
      </c>
      <c r="AL449" s="346" t="s">
        <v>743</v>
      </c>
      <c r="AM449" s="346" t="s">
        <v>1567</v>
      </c>
      <c r="AN449" s="346" t="s">
        <v>1761</v>
      </c>
      <c r="AO449" s="346" t="s">
        <v>1574</v>
      </c>
      <c r="AP449" s="654" t="str">
        <f>IF(AK449&lt;1%,"Sin iniciar",IF(AK449=100%,"Terminado","En gestión"))</f>
        <v>Terminado</v>
      </c>
    </row>
    <row r="450" spans="2:42" ht="195.95" customHeight="1" x14ac:dyDescent="0.3">
      <c r="B450" s="658"/>
      <c r="C450" s="397"/>
      <c r="D450" s="489"/>
      <c r="E450" s="489"/>
      <c r="F450" s="489"/>
      <c r="G450" s="490"/>
      <c r="H450" s="491"/>
      <c r="I450" s="391"/>
      <c r="J450" s="391"/>
      <c r="K450" s="391"/>
      <c r="L450" s="391"/>
      <c r="M450" s="489"/>
      <c r="N450" s="492"/>
      <c r="O450" s="89"/>
      <c r="P450" s="395"/>
      <c r="Q450" s="385"/>
      <c r="R450" s="385"/>
      <c r="S450" s="385"/>
      <c r="T450" s="155" t="s">
        <v>1092</v>
      </c>
      <c r="U450" s="146">
        <v>0.2</v>
      </c>
      <c r="V450" s="147">
        <v>43922</v>
      </c>
      <c r="W450" s="147">
        <v>43929</v>
      </c>
      <c r="X450" s="387"/>
      <c r="Y450" s="389"/>
      <c r="Z450" s="389"/>
      <c r="AA450" s="389"/>
      <c r="AB450" s="104"/>
      <c r="AC450" s="162">
        <v>0</v>
      </c>
      <c r="AD450" s="63" t="s">
        <v>743</v>
      </c>
      <c r="AE450" s="162">
        <v>1</v>
      </c>
      <c r="AF450" s="111" t="s">
        <v>1302</v>
      </c>
      <c r="AG450" s="162">
        <v>1</v>
      </c>
      <c r="AH450" s="65" t="s">
        <v>1578</v>
      </c>
      <c r="AI450" s="166">
        <v>1</v>
      </c>
      <c r="AJ450" s="65" t="s">
        <v>1578</v>
      </c>
      <c r="AK450" s="381"/>
      <c r="AL450" s="346"/>
      <c r="AM450" s="346"/>
      <c r="AN450" s="346"/>
      <c r="AO450" s="346"/>
      <c r="AP450" s="653"/>
    </row>
    <row r="451" spans="2:42" ht="195.95" customHeight="1" x14ac:dyDescent="0.3">
      <c r="B451" s="658"/>
      <c r="C451" s="397"/>
      <c r="D451" s="489"/>
      <c r="E451" s="489"/>
      <c r="F451" s="489"/>
      <c r="G451" s="490"/>
      <c r="H451" s="491"/>
      <c r="I451" s="391"/>
      <c r="J451" s="391"/>
      <c r="K451" s="391"/>
      <c r="L451" s="391"/>
      <c r="M451" s="489"/>
      <c r="N451" s="492"/>
      <c r="O451" s="89"/>
      <c r="P451" s="395"/>
      <c r="Q451" s="385"/>
      <c r="R451" s="385"/>
      <c r="S451" s="385"/>
      <c r="T451" s="155" t="s">
        <v>1116</v>
      </c>
      <c r="U451" s="146">
        <v>0.1</v>
      </c>
      <c r="V451" s="147">
        <v>43922</v>
      </c>
      <c r="W451" s="147">
        <v>43934</v>
      </c>
      <c r="X451" s="387"/>
      <c r="Y451" s="389"/>
      <c r="Z451" s="389"/>
      <c r="AA451" s="389"/>
      <c r="AB451" s="104"/>
      <c r="AC451" s="162">
        <v>0</v>
      </c>
      <c r="AD451" s="63" t="s">
        <v>743</v>
      </c>
      <c r="AE451" s="162">
        <v>1</v>
      </c>
      <c r="AF451" s="111" t="s">
        <v>1303</v>
      </c>
      <c r="AG451" s="162">
        <v>1</v>
      </c>
      <c r="AH451" s="65" t="s">
        <v>1578</v>
      </c>
      <c r="AI451" s="166">
        <v>1</v>
      </c>
      <c r="AJ451" s="65" t="s">
        <v>1578</v>
      </c>
      <c r="AK451" s="381"/>
      <c r="AL451" s="346"/>
      <c r="AM451" s="346"/>
      <c r="AN451" s="346"/>
      <c r="AO451" s="346"/>
      <c r="AP451" s="653"/>
    </row>
    <row r="452" spans="2:42" ht="195.95" customHeight="1" x14ac:dyDescent="0.3">
      <c r="B452" s="658"/>
      <c r="C452" s="397"/>
      <c r="D452" s="489"/>
      <c r="E452" s="489"/>
      <c r="F452" s="489"/>
      <c r="G452" s="490"/>
      <c r="H452" s="491"/>
      <c r="I452" s="391"/>
      <c r="J452" s="391"/>
      <c r="K452" s="391"/>
      <c r="L452" s="391"/>
      <c r="M452" s="489"/>
      <c r="N452" s="492"/>
      <c r="O452" s="89"/>
      <c r="P452" s="395"/>
      <c r="Q452" s="385"/>
      <c r="R452" s="385"/>
      <c r="S452" s="385"/>
      <c r="T452" s="155" t="s">
        <v>1117</v>
      </c>
      <c r="U452" s="146">
        <v>0.5</v>
      </c>
      <c r="V452" s="147">
        <v>43929</v>
      </c>
      <c r="W452" s="147">
        <v>43929</v>
      </c>
      <c r="X452" s="387"/>
      <c r="Y452" s="389"/>
      <c r="Z452" s="389"/>
      <c r="AA452" s="389"/>
      <c r="AB452" s="104"/>
      <c r="AC452" s="162">
        <v>0</v>
      </c>
      <c r="AD452" s="63" t="s">
        <v>743</v>
      </c>
      <c r="AE452" s="162">
        <v>1</v>
      </c>
      <c r="AF452" s="111" t="s">
        <v>1304</v>
      </c>
      <c r="AG452" s="162">
        <v>1</v>
      </c>
      <c r="AH452" s="65" t="s">
        <v>1578</v>
      </c>
      <c r="AI452" s="166">
        <v>1</v>
      </c>
      <c r="AJ452" s="65" t="s">
        <v>1578</v>
      </c>
      <c r="AK452" s="381"/>
      <c r="AL452" s="346"/>
      <c r="AM452" s="346"/>
      <c r="AN452" s="346"/>
      <c r="AO452" s="346"/>
      <c r="AP452" s="653"/>
    </row>
    <row r="453" spans="2:42" ht="195.95" customHeight="1" x14ac:dyDescent="0.3">
      <c r="B453" s="658"/>
      <c r="C453" s="397"/>
      <c r="D453" s="489"/>
      <c r="E453" s="489"/>
      <c r="F453" s="489"/>
      <c r="G453" s="490"/>
      <c r="H453" s="491"/>
      <c r="I453" s="391"/>
      <c r="J453" s="391"/>
      <c r="K453" s="391"/>
      <c r="L453" s="391"/>
      <c r="M453" s="489"/>
      <c r="N453" s="492"/>
      <c r="O453" s="89"/>
      <c r="P453" s="395"/>
      <c r="Q453" s="385"/>
      <c r="R453" s="385"/>
      <c r="S453" s="385"/>
      <c r="T453" s="155" t="s">
        <v>1118</v>
      </c>
      <c r="U453" s="146">
        <v>0.1</v>
      </c>
      <c r="V453" s="147">
        <v>44104</v>
      </c>
      <c r="W453" s="147">
        <v>44104</v>
      </c>
      <c r="X453" s="387"/>
      <c r="Y453" s="389"/>
      <c r="Z453" s="389"/>
      <c r="AA453" s="389"/>
      <c r="AB453" s="104"/>
      <c r="AC453" s="162">
        <v>0</v>
      </c>
      <c r="AD453" s="63" t="s">
        <v>743</v>
      </c>
      <c r="AE453" s="162">
        <v>0.6</v>
      </c>
      <c r="AF453" s="111" t="s">
        <v>1305</v>
      </c>
      <c r="AG453" s="162">
        <v>1</v>
      </c>
      <c r="AH453" s="65" t="s">
        <v>1752</v>
      </c>
      <c r="AI453" s="166">
        <v>1</v>
      </c>
      <c r="AJ453" s="65" t="s">
        <v>1578</v>
      </c>
      <c r="AK453" s="381"/>
      <c r="AL453" s="346"/>
      <c r="AM453" s="346"/>
      <c r="AN453" s="346"/>
      <c r="AO453" s="346"/>
      <c r="AP453" s="586"/>
    </row>
    <row r="454" spans="2:42" ht="195.95" customHeight="1" x14ac:dyDescent="0.3">
      <c r="B454" s="658"/>
      <c r="C454" s="358" t="s">
        <v>679</v>
      </c>
      <c r="D454" s="486" t="s">
        <v>39</v>
      </c>
      <c r="E454" s="486" t="s">
        <v>40</v>
      </c>
      <c r="F454" s="486" t="s">
        <v>29</v>
      </c>
      <c r="G454" s="488"/>
      <c r="H454" s="482" t="s">
        <v>1115</v>
      </c>
      <c r="I454" s="355"/>
      <c r="J454" s="355"/>
      <c r="K454" s="355"/>
      <c r="L454" s="355"/>
      <c r="M454" s="486" t="s">
        <v>1606</v>
      </c>
      <c r="N454" s="478"/>
      <c r="O454" s="89"/>
      <c r="P454" s="352" t="s">
        <v>1093</v>
      </c>
      <c r="Q454" s="353" t="s">
        <v>33</v>
      </c>
      <c r="R454" s="353">
        <f>MIN(V454:V456)</f>
        <v>43948</v>
      </c>
      <c r="S454" s="353">
        <f>MAX(W454:W456)</f>
        <v>44196</v>
      </c>
      <c r="T454" s="154" t="s">
        <v>681</v>
      </c>
      <c r="U454" s="150">
        <v>0.1</v>
      </c>
      <c r="V454" s="81">
        <v>43948</v>
      </c>
      <c r="W454" s="81">
        <v>43957</v>
      </c>
      <c r="X454" s="357"/>
      <c r="Y454" s="372">
        <v>0.5</v>
      </c>
      <c r="Z454" s="372">
        <v>1</v>
      </c>
      <c r="AA454" s="372"/>
      <c r="AB454" s="104"/>
      <c r="AC454" s="162">
        <v>0</v>
      </c>
      <c r="AD454" s="33" t="s">
        <v>743</v>
      </c>
      <c r="AE454" s="162">
        <v>1</v>
      </c>
      <c r="AF454" s="100" t="s">
        <v>1306</v>
      </c>
      <c r="AG454" s="162">
        <v>1</v>
      </c>
      <c r="AH454" s="34" t="s">
        <v>1578</v>
      </c>
      <c r="AI454" s="166">
        <v>1</v>
      </c>
      <c r="AJ454" s="34" t="s">
        <v>1578</v>
      </c>
      <c r="AK454" s="381">
        <f>(U454*AI454)+(U455*AI455)+(U456*AI456)</f>
        <v>0.89500000000000002</v>
      </c>
      <c r="AL454" s="345" t="s">
        <v>743</v>
      </c>
      <c r="AM454" s="345" t="s">
        <v>1564</v>
      </c>
      <c r="AN454" s="345" t="s">
        <v>1762</v>
      </c>
      <c r="AO454" s="345" t="s">
        <v>2303</v>
      </c>
      <c r="AP454" s="654" t="str">
        <f>IF(AK454&lt;1%,"Sin iniciar",IF(AK454=100%,"Terminado","En gestión"))</f>
        <v>En gestión</v>
      </c>
    </row>
    <row r="455" spans="2:42" ht="195.95" customHeight="1" x14ac:dyDescent="0.3">
      <c r="B455" s="658"/>
      <c r="C455" s="358"/>
      <c r="D455" s="486"/>
      <c r="E455" s="486"/>
      <c r="F455" s="486"/>
      <c r="G455" s="488"/>
      <c r="H455" s="482"/>
      <c r="I455" s="355"/>
      <c r="J455" s="355"/>
      <c r="K455" s="355"/>
      <c r="L455" s="355"/>
      <c r="M455" s="486"/>
      <c r="N455" s="478"/>
      <c r="O455" s="89"/>
      <c r="P455" s="352"/>
      <c r="Q455" s="353"/>
      <c r="R455" s="353"/>
      <c r="S455" s="353"/>
      <c r="T455" s="154" t="s">
        <v>1119</v>
      </c>
      <c r="U455" s="150">
        <v>0.2</v>
      </c>
      <c r="V455" s="81">
        <v>43957</v>
      </c>
      <c r="W455" s="81">
        <v>44012</v>
      </c>
      <c r="X455" s="357"/>
      <c r="Y455" s="372"/>
      <c r="Z455" s="372"/>
      <c r="AA455" s="372"/>
      <c r="AB455" s="104"/>
      <c r="AC455" s="162">
        <v>0</v>
      </c>
      <c r="AD455" s="33" t="s">
        <v>743</v>
      </c>
      <c r="AE455" s="162">
        <v>1</v>
      </c>
      <c r="AF455" s="100" t="s">
        <v>1307</v>
      </c>
      <c r="AG455" s="162">
        <v>1</v>
      </c>
      <c r="AH455" s="34" t="s">
        <v>1578</v>
      </c>
      <c r="AI455" s="166">
        <v>1</v>
      </c>
      <c r="AJ455" s="34" t="s">
        <v>1578</v>
      </c>
      <c r="AK455" s="381"/>
      <c r="AL455" s="345"/>
      <c r="AM455" s="345"/>
      <c r="AN455" s="345"/>
      <c r="AO455" s="345"/>
      <c r="AP455" s="653"/>
    </row>
    <row r="456" spans="2:42" ht="195.95" customHeight="1" thickBot="1" x14ac:dyDescent="0.35">
      <c r="B456" s="659"/>
      <c r="C456" s="377"/>
      <c r="D456" s="500"/>
      <c r="E456" s="500"/>
      <c r="F456" s="500"/>
      <c r="G456" s="503"/>
      <c r="H456" s="504"/>
      <c r="I456" s="375"/>
      <c r="J456" s="375"/>
      <c r="K456" s="375"/>
      <c r="L456" s="375"/>
      <c r="M456" s="500"/>
      <c r="N456" s="501"/>
      <c r="O456" s="236"/>
      <c r="P456" s="403"/>
      <c r="Q456" s="404"/>
      <c r="R456" s="404"/>
      <c r="S456" s="404"/>
      <c r="T456" s="322" t="s">
        <v>1094</v>
      </c>
      <c r="U456" s="323">
        <v>0.7</v>
      </c>
      <c r="V456" s="324">
        <v>44013</v>
      </c>
      <c r="W456" s="324">
        <v>44196</v>
      </c>
      <c r="X456" s="406"/>
      <c r="Y456" s="465"/>
      <c r="Z456" s="465"/>
      <c r="AA456" s="465"/>
      <c r="AB456" s="265"/>
      <c r="AC456" s="184">
        <v>0</v>
      </c>
      <c r="AD456" s="185" t="s">
        <v>743</v>
      </c>
      <c r="AE456" s="325">
        <v>0</v>
      </c>
      <c r="AF456" s="326" t="s">
        <v>743</v>
      </c>
      <c r="AG456" s="184">
        <v>0.9</v>
      </c>
      <c r="AH456" s="186" t="s">
        <v>1753</v>
      </c>
      <c r="AI456" s="175">
        <v>0.85</v>
      </c>
      <c r="AJ456" s="186" t="s">
        <v>2295</v>
      </c>
      <c r="AK456" s="383"/>
      <c r="AL456" s="347"/>
      <c r="AM456" s="347"/>
      <c r="AN456" s="347"/>
      <c r="AO456" s="347"/>
      <c r="AP456" s="655"/>
    </row>
    <row r="457" spans="2:42" ht="408" customHeight="1" thickTop="1" x14ac:dyDescent="0.3">
      <c r="B457" s="663" t="s">
        <v>714</v>
      </c>
      <c r="C457" s="604" t="s">
        <v>714</v>
      </c>
      <c r="D457" s="598" t="s">
        <v>718</v>
      </c>
      <c r="E457" s="598" t="s">
        <v>28</v>
      </c>
      <c r="F457" s="598" t="s">
        <v>82</v>
      </c>
      <c r="G457" s="606">
        <v>0.23</v>
      </c>
      <c r="H457" s="608"/>
      <c r="I457" s="594" t="s">
        <v>31</v>
      </c>
      <c r="J457" s="594" t="s">
        <v>31</v>
      </c>
      <c r="K457" s="594" t="s">
        <v>31</v>
      </c>
      <c r="L457" s="594" t="s">
        <v>31</v>
      </c>
      <c r="M457" s="598" t="s">
        <v>239</v>
      </c>
      <c r="N457" s="600" t="s">
        <v>220</v>
      </c>
      <c r="O457" s="89"/>
      <c r="P457" s="602" t="s">
        <v>715</v>
      </c>
      <c r="Q457" s="594" t="s">
        <v>33</v>
      </c>
      <c r="R457" s="596">
        <v>43845</v>
      </c>
      <c r="S457" s="596">
        <f>MAX(W457:W458)</f>
        <v>44180</v>
      </c>
      <c r="T457" s="177" t="s">
        <v>716</v>
      </c>
      <c r="U457" s="312">
        <v>0.5</v>
      </c>
      <c r="V457" s="313">
        <v>43845</v>
      </c>
      <c r="W457" s="313">
        <v>44180</v>
      </c>
      <c r="X457" s="592">
        <v>0.25</v>
      </c>
      <c r="Y457" s="592">
        <v>0.5</v>
      </c>
      <c r="Z457" s="592">
        <v>0.75</v>
      </c>
      <c r="AA457" s="592">
        <v>1</v>
      </c>
      <c r="AB457" s="314"/>
      <c r="AC457" s="230">
        <v>0.4</v>
      </c>
      <c r="AD457" s="315" t="s">
        <v>1066</v>
      </c>
      <c r="AE457" s="168">
        <v>0.6</v>
      </c>
      <c r="AF457" s="316" t="s">
        <v>1480</v>
      </c>
      <c r="AG457" s="192">
        <v>1.1000000000000001</v>
      </c>
      <c r="AH457" s="316" t="s">
        <v>1763</v>
      </c>
      <c r="AI457" s="192">
        <v>1.2</v>
      </c>
      <c r="AJ457" s="316" t="s">
        <v>2119</v>
      </c>
      <c r="AK457" s="380">
        <f>(U457*AI457)+(U458*AI458)</f>
        <v>1.1000000000000001</v>
      </c>
      <c r="AL457" s="642" t="s">
        <v>1067</v>
      </c>
      <c r="AM457" s="642" t="s">
        <v>1481</v>
      </c>
      <c r="AN457" s="642" t="s">
        <v>2389</v>
      </c>
      <c r="AO457" s="647" t="s">
        <v>2390</v>
      </c>
      <c r="AP457" s="653" t="s">
        <v>2391</v>
      </c>
    </row>
    <row r="458" spans="2:42" ht="408" customHeight="1" x14ac:dyDescent="0.3">
      <c r="B458" s="663"/>
      <c r="C458" s="605"/>
      <c r="D458" s="599"/>
      <c r="E458" s="599"/>
      <c r="F458" s="599"/>
      <c r="G458" s="607"/>
      <c r="H458" s="609"/>
      <c r="I458" s="595"/>
      <c r="J458" s="595"/>
      <c r="K458" s="595"/>
      <c r="L458" s="595"/>
      <c r="M458" s="599"/>
      <c r="N458" s="601"/>
      <c r="O458" s="2"/>
      <c r="P458" s="603"/>
      <c r="Q458" s="595"/>
      <c r="R458" s="597"/>
      <c r="S458" s="597"/>
      <c r="T458" s="343" t="s">
        <v>1616</v>
      </c>
      <c r="U458" s="22">
        <v>0.5</v>
      </c>
      <c r="V458" s="23">
        <v>43845</v>
      </c>
      <c r="W458" s="23">
        <v>44180</v>
      </c>
      <c r="X458" s="593"/>
      <c r="Y458" s="593"/>
      <c r="Z458" s="593"/>
      <c r="AA458" s="593"/>
      <c r="AB458" s="3"/>
      <c r="AC458" s="13">
        <v>0</v>
      </c>
      <c r="AD458" s="24" t="s">
        <v>2118</v>
      </c>
      <c r="AE458" s="15">
        <v>0</v>
      </c>
      <c r="AF458" s="24" t="s">
        <v>2118</v>
      </c>
      <c r="AG458" s="15">
        <v>0.5</v>
      </c>
      <c r="AH458" s="21" t="s">
        <v>1764</v>
      </c>
      <c r="AI458" s="16">
        <v>1</v>
      </c>
      <c r="AJ458" s="21" t="s">
        <v>2120</v>
      </c>
      <c r="AK458" s="641"/>
      <c r="AL458" s="643" t="s">
        <v>1582</v>
      </c>
      <c r="AM458" s="643" t="s">
        <v>1582</v>
      </c>
      <c r="AN458" s="643" t="s">
        <v>1582</v>
      </c>
      <c r="AO458" s="648"/>
      <c r="AP458" s="586"/>
    </row>
  </sheetData>
  <mergeCells count="3635">
    <mergeCell ref="B178:B210"/>
    <mergeCell ref="B211:B254"/>
    <mergeCell ref="B255:B275"/>
    <mergeCell ref="B276:B323"/>
    <mergeCell ref="B324:B328"/>
    <mergeCell ref="B329:B338"/>
    <mergeCell ref="B339:B349"/>
    <mergeCell ref="B350:B361"/>
    <mergeCell ref="B362:B366"/>
    <mergeCell ref="B367:B373"/>
    <mergeCell ref="B374:B420"/>
    <mergeCell ref="B421:B456"/>
    <mergeCell ref="B457:B458"/>
    <mergeCell ref="AP135:AP136"/>
    <mergeCell ref="AP130:AP134"/>
    <mergeCell ref="AP126:AP129"/>
    <mergeCell ref="B2:C4"/>
    <mergeCell ref="B5:C5"/>
    <mergeCell ref="B6:B43"/>
    <mergeCell ref="AO9:AO10"/>
    <mergeCell ref="AO34:AO37"/>
    <mergeCell ref="AO38:AO41"/>
    <mergeCell ref="AO11:AO14"/>
    <mergeCell ref="AO15:AO18"/>
    <mergeCell ref="AO19:AO22"/>
    <mergeCell ref="AO23:AO25"/>
    <mergeCell ref="AO26:AO29"/>
    <mergeCell ref="AO30:AO33"/>
    <mergeCell ref="B44:B76"/>
    <mergeCell ref="B77:B91"/>
    <mergeCell ref="B92:B95"/>
    <mergeCell ref="B96:B106"/>
    <mergeCell ref="B107:B119"/>
    <mergeCell ref="M116:M117"/>
    <mergeCell ref="N116:N117"/>
    <mergeCell ref="B120:B125"/>
    <mergeCell ref="AO120:AO125"/>
    <mergeCell ref="B126:B177"/>
    <mergeCell ref="AP200:AP202"/>
    <mergeCell ref="AP197:AP199"/>
    <mergeCell ref="AP195:AP196"/>
    <mergeCell ref="AP190:AP194"/>
    <mergeCell ref="AP187:AP189"/>
    <mergeCell ref="AP183:AP186"/>
    <mergeCell ref="AP178:AP182"/>
    <mergeCell ref="AP173:AP177"/>
    <mergeCell ref="AP168:AP172"/>
    <mergeCell ref="AP166:AP167"/>
    <mergeCell ref="AP161:AP165"/>
    <mergeCell ref="AP156:AP160"/>
    <mergeCell ref="AP151:AP155"/>
    <mergeCell ref="AP148:AP150"/>
    <mergeCell ref="AP145:AP147"/>
    <mergeCell ref="AP142:AP144"/>
    <mergeCell ref="AP137:AP141"/>
    <mergeCell ref="AO178:AO182"/>
    <mergeCell ref="AO183:AO186"/>
    <mergeCell ref="AO187:AO189"/>
    <mergeCell ref="AO190:AO194"/>
    <mergeCell ref="AO195:AO196"/>
    <mergeCell ref="AO197:AO199"/>
    <mergeCell ref="AO200:AO202"/>
    <mergeCell ref="AM183:AM186"/>
    <mergeCell ref="AM187:AM189"/>
    <mergeCell ref="AP255:AP256"/>
    <mergeCell ref="AP251:AP254"/>
    <mergeCell ref="AP246:AP250"/>
    <mergeCell ref="AP244:AP245"/>
    <mergeCell ref="AP240:AP243"/>
    <mergeCell ref="AP238:AP239"/>
    <mergeCell ref="AP234:AP237"/>
    <mergeCell ref="AP231:AP233"/>
    <mergeCell ref="AP227:AP230"/>
    <mergeCell ref="AP224:AP226"/>
    <mergeCell ref="AP222:AP223"/>
    <mergeCell ref="AP220:AP221"/>
    <mergeCell ref="AP216:AP219"/>
    <mergeCell ref="AP212:AP215"/>
    <mergeCell ref="AP209:AP210"/>
    <mergeCell ref="AP206:AP208"/>
    <mergeCell ref="AP203:AP205"/>
    <mergeCell ref="AP306:AP308"/>
    <mergeCell ref="AP304:AP305"/>
    <mergeCell ref="AP301:AP303"/>
    <mergeCell ref="AP298:AP300"/>
    <mergeCell ref="AP295:AP297"/>
    <mergeCell ref="AP291:AP294"/>
    <mergeCell ref="AP287:AP290"/>
    <mergeCell ref="AP284:AP286"/>
    <mergeCell ref="AP280:AP283"/>
    <mergeCell ref="AP276:AP279"/>
    <mergeCell ref="AP274:AP275"/>
    <mergeCell ref="AP271:AP272"/>
    <mergeCell ref="AP269:AP270"/>
    <mergeCell ref="AP267:AP268"/>
    <mergeCell ref="AP264:AP265"/>
    <mergeCell ref="AP261:AP263"/>
    <mergeCell ref="AP257:AP259"/>
    <mergeCell ref="AP362:AP363"/>
    <mergeCell ref="AP360:AP361"/>
    <mergeCell ref="AP357:AP359"/>
    <mergeCell ref="AP352:AP356"/>
    <mergeCell ref="AP350:AP351"/>
    <mergeCell ref="AP346:AP349"/>
    <mergeCell ref="AP342:AP345"/>
    <mergeCell ref="AP339:AP341"/>
    <mergeCell ref="AP334:AP338"/>
    <mergeCell ref="AP332:AP333"/>
    <mergeCell ref="AP329:AP331"/>
    <mergeCell ref="AP326:AP327"/>
    <mergeCell ref="AP324:AP325"/>
    <mergeCell ref="AP320:AP323"/>
    <mergeCell ref="AP316:AP319"/>
    <mergeCell ref="AP312:AP315"/>
    <mergeCell ref="AP309:AP311"/>
    <mergeCell ref="AP412:AP414"/>
    <mergeCell ref="AP407:AP411"/>
    <mergeCell ref="AP405:AP406"/>
    <mergeCell ref="AP401:AP404"/>
    <mergeCell ref="AP398:AP400"/>
    <mergeCell ref="AP395:AP397"/>
    <mergeCell ref="AP392:AP394"/>
    <mergeCell ref="AP390:AP391"/>
    <mergeCell ref="AP387:AP389"/>
    <mergeCell ref="AP383:AP386"/>
    <mergeCell ref="AP380:AP382"/>
    <mergeCell ref="AP377:AP379"/>
    <mergeCell ref="AP374:AP376"/>
    <mergeCell ref="AP372:AP373"/>
    <mergeCell ref="AP370:AP371"/>
    <mergeCell ref="AP367:AP369"/>
    <mergeCell ref="AP364:AP366"/>
    <mergeCell ref="AO421:AO422"/>
    <mergeCell ref="AO423:AO424"/>
    <mergeCell ref="AO425:AO427"/>
    <mergeCell ref="AO428:AO429"/>
    <mergeCell ref="AO430:AO432"/>
    <mergeCell ref="AO433:AO434"/>
    <mergeCell ref="AO435:AO436"/>
    <mergeCell ref="AO437:AO442"/>
    <mergeCell ref="AO443:AO444"/>
    <mergeCell ref="AO445:AO448"/>
    <mergeCell ref="AO449:AO453"/>
    <mergeCell ref="AO454:AO456"/>
    <mergeCell ref="AO457:AO458"/>
    <mergeCell ref="AO6:AO8"/>
    <mergeCell ref="AK220:AK221"/>
    <mergeCell ref="AK222:AK223"/>
    <mergeCell ref="AP457:AP458"/>
    <mergeCell ref="AP454:AP456"/>
    <mergeCell ref="AP449:AP453"/>
    <mergeCell ref="AP445:AP448"/>
    <mergeCell ref="AP443:AP444"/>
    <mergeCell ref="AP437:AP442"/>
    <mergeCell ref="AP435:AP436"/>
    <mergeCell ref="AP433:AP434"/>
    <mergeCell ref="AP430:AP432"/>
    <mergeCell ref="AP428:AP429"/>
    <mergeCell ref="AP425:AP427"/>
    <mergeCell ref="AP423:AP424"/>
    <mergeCell ref="AP421:AP422"/>
    <mergeCell ref="AP418:AP420"/>
    <mergeCell ref="AP415:AP417"/>
    <mergeCell ref="AO234:AO237"/>
    <mergeCell ref="AO238:AO239"/>
    <mergeCell ref="AO240:AO243"/>
    <mergeCell ref="AO244:AO245"/>
    <mergeCell ref="AO246:AO250"/>
    <mergeCell ref="AO251:AO254"/>
    <mergeCell ref="AO352:AO356"/>
    <mergeCell ref="AO357:AO359"/>
    <mergeCell ref="AO360:AO361"/>
    <mergeCell ref="AO367:AO369"/>
    <mergeCell ref="AO370:AO371"/>
    <mergeCell ref="AO372:AO373"/>
    <mergeCell ref="AO362:AO363"/>
    <mergeCell ref="AO364:AO366"/>
    <mergeCell ref="AO255:AO256"/>
    <mergeCell ref="AO257:AO259"/>
    <mergeCell ref="AO261:AO263"/>
    <mergeCell ref="AO264:AO265"/>
    <mergeCell ref="AO267:AO268"/>
    <mergeCell ref="AO269:AO270"/>
    <mergeCell ref="AO271:AO272"/>
    <mergeCell ref="AO274:AO275"/>
    <mergeCell ref="AO276:AO279"/>
    <mergeCell ref="AO280:AO283"/>
    <mergeCell ref="AO284:AO286"/>
    <mergeCell ref="AO287:AO290"/>
    <mergeCell ref="AO291:AO294"/>
    <mergeCell ref="AO295:AO297"/>
    <mergeCell ref="AO298:AO300"/>
    <mergeCell ref="AO301:AO303"/>
    <mergeCell ref="AO304:AO305"/>
    <mergeCell ref="AO306:AO308"/>
    <mergeCell ref="AO203:AO205"/>
    <mergeCell ref="AO206:AO208"/>
    <mergeCell ref="AO209:AO210"/>
    <mergeCell ref="AO212:AO215"/>
    <mergeCell ref="AO216:AO219"/>
    <mergeCell ref="AO220:AO221"/>
    <mergeCell ref="AO222:AO223"/>
    <mergeCell ref="AO224:AO226"/>
    <mergeCell ref="AO227:AO230"/>
    <mergeCell ref="AO231:AO233"/>
    <mergeCell ref="AO77:AO79"/>
    <mergeCell ref="AO80:AO81"/>
    <mergeCell ref="AO82:AO84"/>
    <mergeCell ref="AO85:AO89"/>
    <mergeCell ref="AO90:AO91"/>
    <mergeCell ref="AL457:AL458"/>
    <mergeCell ref="AM457:AM458"/>
    <mergeCell ref="AO415:AO417"/>
    <mergeCell ref="AO418:AO420"/>
    <mergeCell ref="AN380:AN382"/>
    <mergeCell ref="AN383:AN386"/>
    <mergeCell ref="AN387:AN389"/>
    <mergeCell ref="AN390:AN391"/>
    <mergeCell ref="AM407:AM411"/>
    <mergeCell ref="AM412:AM414"/>
    <mergeCell ref="AM415:AM417"/>
    <mergeCell ref="AM418:AM420"/>
    <mergeCell ref="AO339:AO341"/>
    <mergeCell ref="AO342:AO345"/>
    <mergeCell ref="AO346:AO349"/>
    <mergeCell ref="AM346:AM349"/>
    <mergeCell ref="AO350:AO351"/>
    <mergeCell ref="AK457:AK458"/>
    <mergeCell ref="AN457:AN458"/>
    <mergeCell ref="AK430:AK432"/>
    <mergeCell ref="AK454:AK456"/>
    <mergeCell ref="AK449:AK453"/>
    <mergeCell ref="AK437:AK442"/>
    <mergeCell ref="AK421:AK422"/>
    <mergeCell ref="AK423:AK424"/>
    <mergeCell ref="AK428:AK429"/>
    <mergeCell ref="AK433:AK434"/>
    <mergeCell ref="AK435:AK436"/>
    <mergeCell ref="AN435:AN436"/>
    <mergeCell ref="AN437:AN442"/>
    <mergeCell ref="AN443:AN444"/>
    <mergeCell ref="AN445:AN448"/>
    <mergeCell ref="AN449:AN453"/>
    <mergeCell ref="AN454:AN456"/>
    <mergeCell ref="AN421:AN422"/>
    <mergeCell ref="AN423:AN424"/>
    <mergeCell ref="AN425:AN427"/>
    <mergeCell ref="AN428:AN429"/>
    <mergeCell ref="AN430:AN432"/>
    <mergeCell ref="AN433:AN434"/>
    <mergeCell ref="AM437:AM442"/>
    <mergeCell ref="AM443:AM444"/>
    <mergeCell ref="AM445:AM448"/>
    <mergeCell ref="AM449:AM453"/>
    <mergeCell ref="AM454:AM456"/>
    <mergeCell ref="AH443:AH444"/>
    <mergeCell ref="AK443:AK444"/>
    <mergeCell ref="AK445:AK448"/>
    <mergeCell ref="AL445:AL448"/>
    <mergeCell ref="AL449:AL453"/>
    <mergeCell ref="AL454:AL456"/>
    <mergeCell ref="AM421:AM422"/>
    <mergeCell ref="AM423:AM424"/>
    <mergeCell ref="AM425:AM427"/>
    <mergeCell ref="AM428:AM429"/>
    <mergeCell ref="AM430:AM432"/>
    <mergeCell ref="AM433:AM434"/>
    <mergeCell ref="AM435:AM436"/>
    <mergeCell ref="AL428:AL429"/>
    <mergeCell ref="AL430:AL432"/>
    <mergeCell ref="AL433:AL434"/>
    <mergeCell ref="AL435:AL436"/>
    <mergeCell ref="AL437:AL442"/>
    <mergeCell ref="AL443:AL444"/>
    <mergeCell ref="AL421:AL422"/>
    <mergeCell ref="AL423:AL424"/>
    <mergeCell ref="AL425:AL427"/>
    <mergeCell ref="AK425:AK427"/>
    <mergeCell ref="AK387:AK389"/>
    <mergeCell ref="AK392:AK394"/>
    <mergeCell ref="AK395:AK397"/>
    <mergeCell ref="AK398:AK400"/>
    <mergeCell ref="AK412:AK414"/>
    <mergeCell ref="AO395:AO397"/>
    <mergeCell ref="AO398:AO400"/>
    <mergeCell ref="AO401:AO404"/>
    <mergeCell ref="AO405:AO406"/>
    <mergeCell ref="AO407:AO411"/>
    <mergeCell ref="AO412:AO414"/>
    <mergeCell ref="AN412:AN414"/>
    <mergeCell ref="AN415:AN417"/>
    <mergeCell ref="AN418:AN420"/>
    <mergeCell ref="AO374:AO376"/>
    <mergeCell ref="AO377:AO379"/>
    <mergeCell ref="AO380:AO382"/>
    <mergeCell ref="AO383:AO386"/>
    <mergeCell ref="AO387:AO389"/>
    <mergeCell ref="AO390:AO391"/>
    <mergeCell ref="AO392:AO394"/>
    <mergeCell ref="AN392:AN394"/>
    <mergeCell ref="AN395:AN397"/>
    <mergeCell ref="AN398:AN400"/>
    <mergeCell ref="AN401:AN404"/>
    <mergeCell ref="AN405:AN406"/>
    <mergeCell ref="AN407:AN411"/>
    <mergeCell ref="AN374:AN376"/>
    <mergeCell ref="AN377:AN379"/>
    <mergeCell ref="AH405:AH406"/>
    <mergeCell ref="AK415:AK417"/>
    <mergeCell ref="AK418:AK420"/>
    <mergeCell ref="AK390:AK391"/>
    <mergeCell ref="AK383:AK386"/>
    <mergeCell ref="AM390:AM391"/>
    <mergeCell ref="AM392:AM394"/>
    <mergeCell ref="AM395:AM397"/>
    <mergeCell ref="AM398:AM400"/>
    <mergeCell ref="AM401:AM404"/>
    <mergeCell ref="AM405:AM406"/>
    <mergeCell ref="AL405:AL406"/>
    <mergeCell ref="AL407:AL411"/>
    <mergeCell ref="AL412:AL414"/>
    <mergeCell ref="AL415:AL417"/>
    <mergeCell ref="AL418:AL420"/>
    <mergeCell ref="AM374:AM376"/>
    <mergeCell ref="AM377:AM379"/>
    <mergeCell ref="AM380:AM382"/>
    <mergeCell ref="AM383:AM386"/>
    <mergeCell ref="AM387:AM389"/>
    <mergeCell ref="AL387:AL389"/>
    <mergeCell ref="AL390:AL391"/>
    <mergeCell ref="AL392:AL394"/>
    <mergeCell ref="AL395:AL397"/>
    <mergeCell ref="AL398:AL400"/>
    <mergeCell ref="AL401:AL404"/>
    <mergeCell ref="AK401:AK404"/>
    <mergeCell ref="AK405:AK406"/>
    <mergeCell ref="AK407:AK411"/>
    <mergeCell ref="AK374:AK376"/>
    <mergeCell ref="AK377:AK379"/>
    <mergeCell ref="AK372:AK373"/>
    <mergeCell ref="AL374:AL376"/>
    <mergeCell ref="AL377:AL379"/>
    <mergeCell ref="AL380:AL382"/>
    <mergeCell ref="AL383:AL386"/>
    <mergeCell ref="AL370:AL371"/>
    <mergeCell ref="AL372:AL373"/>
    <mergeCell ref="AM367:AM369"/>
    <mergeCell ref="AM370:AM371"/>
    <mergeCell ref="AM372:AM373"/>
    <mergeCell ref="AN367:AN369"/>
    <mergeCell ref="AN370:AN371"/>
    <mergeCell ref="AN372:AN373"/>
    <mergeCell ref="AN362:AN363"/>
    <mergeCell ref="AN364:AN366"/>
    <mergeCell ref="AK362:AK363"/>
    <mergeCell ref="AK364:AK366"/>
    <mergeCell ref="AL367:AL369"/>
    <mergeCell ref="AK367:AK369"/>
    <mergeCell ref="AK380:AK382"/>
    <mergeCell ref="AK360:AK361"/>
    <mergeCell ref="AL362:AL363"/>
    <mergeCell ref="AL364:AL366"/>
    <mergeCell ref="AM362:AM363"/>
    <mergeCell ref="AM364:AM366"/>
    <mergeCell ref="AL360:AL361"/>
    <mergeCell ref="AM350:AM351"/>
    <mergeCell ref="AM352:AM356"/>
    <mergeCell ref="AM357:AM359"/>
    <mergeCell ref="AM360:AM361"/>
    <mergeCell ref="AN350:AN351"/>
    <mergeCell ref="AN352:AN356"/>
    <mergeCell ref="AN357:AN359"/>
    <mergeCell ref="AN360:AN361"/>
    <mergeCell ref="AK370:AK371"/>
    <mergeCell ref="AK339:AK341"/>
    <mergeCell ref="AK342:AK345"/>
    <mergeCell ref="AK346:AK349"/>
    <mergeCell ref="AL350:AL351"/>
    <mergeCell ref="AL352:AL356"/>
    <mergeCell ref="AL357:AL359"/>
    <mergeCell ref="AK352:AK356"/>
    <mergeCell ref="AK357:AK359"/>
    <mergeCell ref="AK350:AK351"/>
    <mergeCell ref="AN339:AN341"/>
    <mergeCell ref="AN342:AN345"/>
    <mergeCell ref="AN346:AN349"/>
    <mergeCell ref="AL339:AL341"/>
    <mergeCell ref="AL342:AL345"/>
    <mergeCell ref="AL346:AL349"/>
    <mergeCell ref="AM339:AM341"/>
    <mergeCell ref="AM342:AM345"/>
    <mergeCell ref="AM284:AM286"/>
    <mergeCell ref="AM287:AM290"/>
    <mergeCell ref="AM291:AM294"/>
    <mergeCell ref="AK332:AK333"/>
    <mergeCell ref="AK329:AK331"/>
    <mergeCell ref="AK334:AK338"/>
    <mergeCell ref="AO329:AO331"/>
    <mergeCell ref="AO332:AO333"/>
    <mergeCell ref="AO334:AO338"/>
    <mergeCell ref="AL332:AL333"/>
    <mergeCell ref="AL334:AL338"/>
    <mergeCell ref="AM329:AM331"/>
    <mergeCell ref="AM332:AM333"/>
    <mergeCell ref="AM334:AM338"/>
    <mergeCell ref="AN329:AN331"/>
    <mergeCell ref="AN332:AN333"/>
    <mergeCell ref="AN334:AN338"/>
    <mergeCell ref="AK324:AK325"/>
    <mergeCell ref="AK326:AK327"/>
    <mergeCell ref="AO324:AO325"/>
    <mergeCell ref="AO326:AO327"/>
    <mergeCell ref="AL329:AL331"/>
    <mergeCell ref="AL324:AL325"/>
    <mergeCell ref="AL326:AL327"/>
    <mergeCell ref="AM324:AM325"/>
    <mergeCell ref="AM326:AM327"/>
    <mergeCell ref="AN324:AN325"/>
    <mergeCell ref="AN326:AN327"/>
    <mergeCell ref="AO309:AO311"/>
    <mergeCell ref="AO312:AO315"/>
    <mergeCell ref="AO316:AO319"/>
    <mergeCell ref="AO320:AO323"/>
    <mergeCell ref="AL255:AL256"/>
    <mergeCell ref="AL257:AL259"/>
    <mergeCell ref="AL261:AL263"/>
    <mergeCell ref="AK320:AK323"/>
    <mergeCell ref="AK284:AK286"/>
    <mergeCell ref="AK295:AK297"/>
    <mergeCell ref="AK298:AK300"/>
    <mergeCell ref="AK301:AK303"/>
    <mergeCell ref="AK306:AK308"/>
    <mergeCell ref="AK309:AK311"/>
    <mergeCell ref="AK304:AK305"/>
    <mergeCell ref="AN306:AN308"/>
    <mergeCell ref="AN309:AN311"/>
    <mergeCell ref="AN312:AN315"/>
    <mergeCell ref="AN316:AN319"/>
    <mergeCell ref="AN320:AN323"/>
    <mergeCell ref="AK276:AK279"/>
    <mergeCell ref="AK280:AK283"/>
    <mergeCell ref="AK287:AK290"/>
    <mergeCell ref="AK291:AK294"/>
    <mergeCell ref="AK312:AK315"/>
    <mergeCell ref="AL276:AL279"/>
    <mergeCell ref="AL280:AL283"/>
    <mergeCell ref="AL284:AL286"/>
    <mergeCell ref="AL287:AL290"/>
    <mergeCell ref="AL291:AL294"/>
    <mergeCell ref="AL295:AL297"/>
    <mergeCell ref="AM320:AM323"/>
    <mergeCell ref="AL316:AL319"/>
    <mergeCell ref="AL320:AL323"/>
    <mergeCell ref="AM276:AM279"/>
    <mergeCell ref="AM280:AM283"/>
    <mergeCell ref="AH318:AH319"/>
    <mergeCell ref="AN276:AN279"/>
    <mergeCell ref="AN280:AN283"/>
    <mergeCell ref="AN284:AN286"/>
    <mergeCell ref="AN287:AN290"/>
    <mergeCell ref="AN291:AN294"/>
    <mergeCell ref="AN295:AN297"/>
    <mergeCell ref="AN298:AN300"/>
    <mergeCell ref="AN301:AN303"/>
    <mergeCell ref="AN304:AN305"/>
    <mergeCell ref="AM304:AM305"/>
    <mergeCell ref="AM306:AM308"/>
    <mergeCell ref="AM309:AM311"/>
    <mergeCell ref="AM312:AM315"/>
    <mergeCell ref="AM316:AM319"/>
    <mergeCell ref="AK316:AK319"/>
    <mergeCell ref="AN264:AN265"/>
    <mergeCell ref="AN267:AN268"/>
    <mergeCell ref="AN269:AN270"/>
    <mergeCell ref="AN271:AN272"/>
    <mergeCell ref="AN274:AN275"/>
    <mergeCell ref="AL264:AL265"/>
    <mergeCell ref="AL267:AL268"/>
    <mergeCell ref="AM295:AM297"/>
    <mergeCell ref="AM298:AM300"/>
    <mergeCell ref="AM301:AM303"/>
    <mergeCell ref="AL298:AL300"/>
    <mergeCell ref="AL301:AL303"/>
    <mergeCell ref="AL304:AL305"/>
    <mergeCell ref="AL306:AL308"/>
    <mergeCell ref="AL309:AL311"/>
    <mergeCell ref="AL312:AL315"/>
    <mergeCell ref="AK238:AK239"/>
    <mergeCell ref="AK244:AK245"/>
    <mergeCell ref="AK246:AK250"/>
    <mergeCell ref="AN255:AN256"/>
    <mergeCell ref="AN257:AN259"/>
    <mergeCell ref="AN261:AN263"/>
    <mergeCell ref="AN251:AN254"/>
    <mergeCell ref="AM246:AM250"/>
    <mergeCell ref="AM251:AM254"/>
    <mergeCell ref="AL240:AL243"/>
    <mergeCell ref="AL244:AL245"/>
    <mergeCell ref="AL246:AL250"/>
    <mergeCell ref="AL251:AL254"/>
    <mergeCell ref="AM274:AM275"/>
    <mergeCell ref="AK255:AK256"/>
    <mergeCell ref="AK264:AK265"/>
    <mergeCell ref="AK267:AK268"/>
    <mergeCell ref="AK269:AK270"/>
    <mergeCell ref="AK271:AK272"/>
    <mergeCell ref="AK274:AK275"/>
    <mergeCell ref="AK257:AK259"/>
    <mergeCell ref="AK261:AK263"/>
    <mergeCell ref="AL269:AL270"/>
    <mergeCell ref="AL271:AL272"/>
    <mergeCell ref="AL274:AL275"/>
    <mergeCell ref="AM255:AM256"/>
    <mergeCell ref="AM257:AM259"/>
    <mergeCell ref="AM261:AM263"/>
    <mergeCell ref="AM264:AM265"/>
    <mergeCell ref="AM267:AM268"/>
    <mergeCell ref="AM269:AM270"/>
    <mergeCell ref="AM271:AM272"/>
    <mergeCell ref="AK212:AK215"/>
    <mergeCell ref="AK216:AK219"/>
    <mergeCell ref="AK227:AK230"/>
    <mergeCell ref="AK234:AK237"/>
    <mergeCell ref="AK240:AK243"/>
    <mergeCell ref="AK251:AK254"/>
    <mergeCell ref="AK224:AK226"/>
    <mergeCell ref="AK231:AK233"/>
    <mergeCell ref="AN231:AN233"/>
    <mergeCell ref="AN234:AN237"/>
    <mergeCell ref="AN238:AN239"/>
    <mergeCell ref="AN240:AN243"/>
    <mergeCell ref="AN244:AN245"/>
    <mergeCell ref="AN246:AN250"/>
    <mergeCell ref="AN212:AN215"/>
    <mergeCell ref="AN216:AN219"/>
    <mergeCell ref="AN220:AN221"/>
    <mergeCell ref="AN222:AN223"/>
    <mergeCell ref="AN224:AN226"/>
    <mergeCell ref="AN227:AN230"/>
    <mergeCell ref="AM212:AM215"/>
    <mergeCell ref="AM216:AM219"/>
    <mergeCell ref="AM220:AM221"/>
    <mergeCell ref="AM222:AM223"/>
    <mergeCell ref="AM224:AM226"/>
    <mergeCell ref="AM227:AM230"/>
    <mergeCell ref="AM231:AM233"/>
    <mergeCell ref="AM234:AM237"/>
    <mergeCell ref="AM238:AM239"/>
    <mergeCell ref="AM240:AM243"/>
    <mergeCell ref="AM244:AM245"/>
    <mergeCell ref="AL222:AL223"/>
    <mergeCell ref="AL224:AL226"/>
    <mergeCell ref="AL227:AL230"/>
    <mergeCell ref="AL231:AL233"/>
    <mergeCell ref="AL234:AL237"/>
    <mergeCell ref="AL238:AL239"/>
    <mergeCell ref="AK200:AK202"/>
    <mergeCell ref="AK203:AK205"/>
    <mergeCell ref="AK206:AK208"/>
    <mergeCell ref="AL212:AL215"/>
    <mergeCell ref="AL216:AL219"/>
    <mergeCell ref="AL220:AL221"/>
    <mergeCell ref="AN203:AN205"/>
    <mergeCell ref="AN206:AN208"/>
    <mergeCell ref="AN209:AN210"/>
    <mergeCell ref="AK178:AK182"/>
    <mergeCell ref="AK190:AK194"/>
    <mergeCell ref="AK195:AK196"/>
    <mergeCell ref="AK209:AK210"/>
    <mergeCell ref="AK183:AK186"/>
    <mergeCell ref="AK187:AK189"/>
    <mergeCell ref="AK197:AK199"/>
    <mergeCell ref="AM203:AM205"/>
    <mergeCell ref="AM206:AM208"/>
    <mergeCell ref="AM209:AM210"/>
    <mergeCell ref="AN178:AN182"/>
    <mergeCell ref="AN183:AN186"/>
    <mergeCell ref="AN187:AN189"/>
    <mergeCell ref="AN190:AN194"/>
    <mergeCell ref="AN195:AN196"/>
    <mergeCell ref="AN197:AN199"/>
    <mergeCell ref="AN200:AN202"/>
    <mergeCell ref="AM178:AM182"/>
    <mergeCell ref="AM190:AM194"/>
    <mergeCell ref="AM195:AM196"/>
    <mergeCell ref="AM197:AM199"/>
    <mergeCell ref="AM200:AM202"/>
    <mergeCell ref="AL203:AL205"/>
    <mergeCell ref="AL206:AL208"/>
    <mergeCell ref="AL209:AL210"/>
    <mergeCell ref="AL183:AL186"/>
    <mergeCell ref="AL187:AL189"/>
    <mergeCell ref="AL190:AL194"/>
    <mergeCell ref="AL195:AL196"/>
    <mergeCell ref="AL197:AL199"/>
    <mergeCell ref="AL200:AL202"/>
    <mergeCell ref="AK145:AK147"/>
    <mergeCell ref="AK148:AK150"/>
    <mergeCell ref="AM173:AM177"/>
    <mergeCell ref="AK135:AK136"/>
    <mergeCell ref="AK166:AK167"/>
    <mergeCell ref="AM135:AM136"/>
    <mergeCell ref="AM137:AM141"/>
    <mergeCell ref="AM142:AM144"/>
    <mergeCell ref="AM145:AM147"/>
    <mergeCell ref="AL148:AL150"/>
    <mergeCell ref="AL151:AL155"/>
    <mergeCell ref="AL156:AL160"/>
    <mergeCell ref="AL161:AL165"/>
    <mergeCell ref="AL166:AL167"/>
    <mergeCell ref="AL168:AL172"/>
    <mergeCell ref="AK126:AK129"/>
    <mergeCell ref="AL178:AL182"/>
    <mergeCell ref="AN173:AN177"/>
    <mergeCell ref="AK130:AK134"/>
    <mergeCell ref="AK137:AK141"/>
    <mergeCell ref="AK151:AK155"/>
    <mergeCell ref="AK156:AK160"/>
    <mergeCell ref="AK161:AK165"/>
    <mergeCell ref="AK168:AK172"/>
    <mergeCell ref="AK173:AK177"/>
    <mergeCell ref="AK142:AK144"/>
    <mergeCell ref="AN148:AN150"/>
    <mergeCell ref="AN151:AN155"/>
    <mergeCell ref="AN156:AN160"/>
    <mergeCell ref="AN161:AN165"/>
    <mergeCell ref="AN166:AN167"/>
    <mergeCell ref="AN168:AN172"/>
    <mergeCell ref="AM148:AM150"/>
    <mergeCell ref="AM151:AM155"/>
    <mergeCell ref="AM156:AM160"/>
    <mergeCell ref="AM161:AM165"/>
    <mergeCell ref="AN126:AN129"/>
    <mergeCell ref="AN130:AN134"/>
    <mergeCell ref="AN135:AN136"/>
    <mergeCell ref="AN137:AN141"/>
    <mergeCell ref="AN142:AN144"/>
    <mergeCell ref="AN145:AN147"/>
    <mergeCell ref="AL173:AL177"/>
    <mergeCell ref="AM166:AM167"/>
    <mergeCell ref="AM168:AM172"/>
    <mergeCell ref="AM126:AM129"/>
    <mergeCell ref="AM130:AM134"/>
    <mergeCell ref="AL126:AL129"/>
    <mergeCell ref="AL130:AL134"/>
    <mergeCell ref="AL135:AL136"/>
    <mergeCell ref="AL137:AL141"/>
    <mergeCell ref="AL142:AL144"/>
    <mergeCell ref="AL145:AL147"/>
    <mergeCell ref="AK118:AK119"/>
    <mergeCell ref="AL120:AL125"/>
    <mergeCell ref="AM120:AM125"/>
    <mergeCell ref="AN120:AN125"/>
    <mergeCell ref="AP120:AP125"/>
    <mergeCell ref="AK120:AK125"/>
    <mergeCell ref="AK107:AK112"/>
    <mergeCell ref="AK114:AK115"/>
    <mergeCell ref="AK116:AK117"/>
    <mergeCell ref="AP107:AP112"/>
    <mergeCell ref="AP114:AP115"/>
    <mergeCell ref="AP116:AP117"/>
    <mergeCell ref="AP118:AP119"/>
    <mergeCell ref="AN107:AN112"/>
    <mergeCell ref="AN114:AN115"/>
    <mergeCell ref="AN116:AN117"/>
    <mergeCell ref="AN118:AN119"/>
    <mergeCell ref="AO107:AO112"/>
    <mergeCell ref="AO114:AO115"/>
    <mergeCell ref="AO116:AO117"/>
    <mergeCell ref="AO118:AO119"/>
    <mergeCell ref="AL107:AL112"/>
    <mergeCell ref="AL114:AL115"/>
    <mergeCell ref="AL116:AL117"/>
    <mergeCell ref="AL118:AL119"/>
    <mergeCell ref="AM107:AM112"/>
    <mergeCell ref="AM114:AM115"/>
    <mergeCell ref="AM116:AM117"/>
    <mergeCell ref="AM118:AM119"/>
    <mergeCell ref="AK92:AK93"/>
    <mergeCell ref="AK94:AK95"/>
    <mergeCell ref="AP77:AP79"/>
    <mergeCell ref="AP82:AP84"/>
    <mergeCell ref="AP94:AP95"/>
    <mergeCell ref="AP92:AP93"/>
    <mergeCell ref="AP90:AP91"/>
    <mergeCell ref="AP80:AP81"/>
    <mergeCell ref="AP85:AP89"/>
    <mergeCell ref="AL92:AL93"/>
    <mergeCell ref="AL94:AL95"/>
    <mergeCell ref="AM92:AM93"/>
    <mergeCell ref="AM94:AM95"/>
    <mergeCell ref="AN92:AN93"/>
    <mergeCell ref="AN94:AN95"/>
    <mergeCell ref="AN82:AN84"/>
    <mergeCell ref="AN85:AN89"/>
    <mergeCell ref="AN90:AN91"/>
    <mergeCell ref="AK77:AK79"/>
    <mergeCell ref="AK82:AK84"/>
    <mergeCell ref="AK90:AK91"/>
    <mergeCell ref="AK80:AK81"/>
    <mergeCell ref="AK85:AK89"/>
    <mergeCell ref="AL85:AL89"/>
    <mergeCell ref="AL90:AL91"/>
    <mergeCell ref="AM77:AM79"/>
    <mergeCell ref="AM80:AM81"/>
    <mergeCell ref="AM82:AM84"/>
    <mergeCell ref="AM85:AM89"/>
    <mergeCell ref="AM90:AM91"/>
    <mergeCell ref="AO92:AO93"/>
    <mergeCell ref="AO94:AO95"/>
    <mergeCell ref="AP34:AP37"/>
    <mergeCell ref="AP38:AP41"/>
    <mergeCell ref="AP42:AP43"/>
    <mergeCell ref="AP9:AP10"/>
    <mergeCell ref="AP23:AP25"/>
    <mergeCell ref="AL77:AL79"/>
    <mergeCell ref="AN77:AN79"/>
    <mergeCell ref="AP6:AP8"/>
    <mergeCell ref="AP11:AP14"/>
    <mergeCell ref="AP15:AP18"/>
    <mergeCell ref="AP19:AP22"/>
    <mergeCell ref="AP26:AP29"/>
    <mergeCell ref="AP30:AP33"/>
    <mergeCell ref="AK23:AK25"/>
    <mergeCell ref="AK38:AK41"/>
    <mergeCell ref="AK34:AK37"/>
    <mergeCell ref="AK30:AK33"/>
    <mergeCell ref="AK26:AK29"/>
    <mergeCell ref="AK9:AK10"/>
    <mergeCell ref="AK6:AK8"/>
    <mergeCell ref="AK19:AK22"/>
    <mergeCell ref="AK15:AK18"/>
    <mergeCell ref="AK11:AK14"/>
    <mergeCell ref="AN26:AN29"/>
    <mergeCell ref="AN30:AN33"/>
    <mergeCell ref="AN34:AN37"/>
    <mergeCell ref="AN38:AN41"/>
    <mergeCell ref="AN42:AN43"/>
    <mergeCell ref="AO42:AO43"/>
    <mergeCell ref="AN6:AN8"/>
    <mergeCell ref="AN9:AN10"/>
    <mergeCell ref="AN11:AN14"/>
    <mergeCell ref="AN15:AN18"/>
    <mergeCell ref="AN19:AN22"/>
    <mergeCell ref="AN23:AN25"/>
    <mergeCell ref="AM26:AM29"/>
    <mergeCell ref="AM30:AM33"/>
    <mergeCell ref="AM34:AM37"/>
    <mergeCell ref="AM38:AM41"/>
    <mergeCell ref="AM42:AM43"/>
    <mergeCell ref="AL34:AL37"/>
    <mergeCell ref="AL38:AL41"/>
    <mergeCell ref="AL42:AL43"/>
    <mergeCell ref="AF38:AF39"/>
    <mergeCell ref="AM6:AM8"/>
    <mergeCell ref="AM9:AM10"/>
    <mergeCell ref="AM11:AM14"/>
    <mergeCell ref="AM15:AM18"/>
    <mergeCell ref="AM19:AM22"/>
    <mergeCell ref="AM23:AM25"/>
    <mergeCell ref="AJ40:AJ41"/>
    <mergeCell ref="AC2:AO3"/>
    <mergeCell ref="AD38:AD39"/>
    <mergeCell ref="AL6:AL8"/>
    <mergeCell ref="AL9:AL10"/>
    <mergeCell ref="AL11:AL14"/>
    <mergeCell ref="AL15:AL18"/>
    <mergeCell ref="AL19:AL22"/>
    <mergeCell ref="AL23:AL25"/>
    <mergeCell ref="AL26:AL29"/>
    <mergeCell ref="AL30:AL33"/>
    <mergeCell ref="AC4:AD4"/>
    <mergeCell ref="AE4:AF4"/>
    <mergeCell ref="AG4:AH4"/>
    <mergeCell ref="AI4:AJ4"/>
    <mergeCell ref="AO105:AO106"/>
    <mergeCell ref="AN96:AN98"/>
    <mergeCell ref="AN99:AN101"/>
    <mergeCell ref="AN102:AN104"/>
    <mergeCell ref="AN105:AN106"/>
    <mergeCell ref="AN46:AN48"/>
    <mergeCell ref="AN49:AN52"/>
    <mergeCell ref="AN53:AN55"/>
    <mergeCell ref="AN56:AN67"/>
    <mergeCell ref="AN68:AN70"/>
    <mergeCell ref="AL102:AL104"/>
    <mergeCell ref="AM102:AM104"/>
    <mergeCell ref="AK99:AK101"/>
    <mergeCell ref="AL99:AL101"/>
    <mergeCell ref="AM99:AM101"/>
    <mergeCell ref="AL68:AL70"/>
    <mergeCell ref="AM68:AM70"/>
    <mergeCell ref="AK56:AK67"/>
    <mergeCell ref="AP96:AP98"/>
    <mergeCell ref="AP99:AP101"/>
    <mergeCell ref="AP102:AP104"/>
    <mergeCell ref="AP105:AP106"/>
    <mergeCell ref="AP68:AP70"/>
    <mergeCell ref="AP71:AP73"/>
    <mergeCell ref="AP74:AP76"/>
    <mergeCell ref="AK96:AK98"/>
    <mergeCell ref="AK102:AK104"/>
    <mergeCell ref="AO96:AO98"/>
    <mergeCell ref="AO99:AO101"/>
    <mergeCell ref="AO102:AO104"/>
    <mergeCell ref="AL80:AL81"/>
    <mergeCell ref="AL82:AL84"/>
    <mergeCell ref="AP46:AP48"/>
    <mergeCell ref="AP49:AP52"/>
    <mergeCell ref="AP53:AP55"/>
    <mergeCell ref="AP56:AP67"/>
    <mergeCell ref="AK74:AK76"/>
    <mergeCell ref="AK68:AK70"/>
    <mergeCell ref="AK46:AK48"/>
    <mergeCell ref="AK53:AK55"/>
    <mergeCell ref="AO49:AO52"/>
    <mergeCell ref="AO53:AO55"/>
    <mergeCell ref="AO56:AO67"/>
    <mergeCell ref="AO68:AO70"/>
    <mergeCell ref="AO71:AO73"/>
    <mergeCell ref="AO74:AO76"/>
    <mergeCell ref="AN80:AN81"/>
    <mergeCell ref="AN71:AN73"/>
    <mergeCell ref="AN74:AN76"/>
    <mergeCell ref="AO46:AO48"/>
    <mergeCell ref="C1:AO1"/>
    <mergeCell ref="AN44:AN45"/>
    <mergeCell ref="AO44:AO45"/>
    <mergeCell ref="AP44:AP45"/>
    <mergeCell ref="AP2:AP5"/>
    <mergeCell ref="AK4:AK5"/>
    <mergeCell ref="AL4:AO4"/>
    <mergeCell ref="P2:AA4"/>
    <mergeCell ref="AA457:AA458"/>
    <mergeCell ref="Q457:Q458"/>
    <mergeCell ref="R457:R458"/>
    <mergeCell ref="S457:S458"/>
    <mergeCell ref="X457:X458"/>
    <mergeCell ref="Y457:Y458"/>
    <mergeCell ref="Z457:Z458"/>
    <mergeCell ref="J457:J458"/>
    <mergeCell ref="K457:K458"/>
    <mergeCell ref="L457:L458"/>
    <mergeCell ref="M457:M458"/>
    <mergeCell ref="N457:N458"/>
    <mergeCell ref="P457:P458"/>
    <mergeCell ref="C457:C458"/>
    <mergeCell ref="D457:D458"/>
    <mergeCell ref="E457:E458"/>
    <mergeCell ref="F457:F458"/>
    <mergeCell ref="G457:G458"/>
    <mergeCell ref="H457:H458"/>
    <mergeCell ref="I457:I458"/>
    <mergeCell ref="Y454:Y456"/>
    <mergeCell ref="Z454:Z456"/>
    <mergeCell ref="AA454:AA456"/>
    <mergeCell ref="N454:N456"/>
    <mergeCell ref="P454:P456"/>
    <mergeCell ref="Q454:Q456"/>
    <mergeCell ref="R454:R456"/>
    <mergeCell ref="S454:S456"/>
    <mergeCell ref="X454:X456"/>
    <mergeCell ref="H454:H456"/>
    <mergeCell ref="I454:I456"/>
    <mergeCell ref="J454:J456"/>
    <mergeCell ref="K454:K456"/>
    <mergeCell ref="L454:L456"/>
    <mergeCell ref="M454:M456"/>
    <mergeCell ref="C454:C456"/>
    <mergeCell ref="D454:D456"/>
    <mergeCell ref="E454:E456"/>
    <mergeCell ref="F454:F456"/>
    <mergeCell ref="G454:G456"/>
    <mergeCell ref="S449:S453"/>
    <mergeCell ref="X449:X453"/>
    <mergeCell ref="Y449:Y453"/>
    <mergeCell ref="Z449:Z453"/>
    <mergeCell ref="AA449:AA453"/>
    <mergeCell ref="L449:L453"/>
    <mergeCell ref="M449:M453"/>
    <mergeCell ref="N449:N453"/>
    <mergeCell ref="P449:P453"/>
    <mergeCell ref="Q449:Q453"/>
    <mergeCell ref="R449:R453"/>
    <mergeCell ref="C449:C453"/>
    <mergeCell ref="D449:D453"/>
    <mergeCell ref="E449:E453"/>
    <mergeCell ref="F449:F453"/>
    <mergeCell ref="G449:G453"/>
    <mergeCell ref="H449:H453"/>
    <mergeCell ref="I449:I453"/>
    <mergeCell ref="J449:J453"/>
    <mergeCell ref="K449:K453"/>
    <mergeCell ref="AA445:AA448"/>
    <mergeCell ref="Q445:Q448"/>
    <mergeCell ref="R445:R448"/>
    <mergeCell ref="S445:S448"/>
    <mergeCell ref="X445:X448"/>
    <mergeCell ref="Y445:Y448"/>
    <mergeCell ref="Z445:Z448"/>
    <mergeCell ref="J445:J448"/>
    <mergeCell ref="K445:K448"/>
    <mergeCell ref="L445:L448"/>
    <mergeCell ref="M445:M448"/>
    <mergeCell ref="N445:N448"/>
    <mergeCell ref="P445:P448"/>
    <mergeCell ref="C445:C448"/>
    <mergeCell ref="D445:D448"/>
    <mergeCell ref="E445:E448"/>
    <mergeCell ref="F445:F448"/>
    <mergeCell ref="G445:G448"/>
    <mergeCell ref="H445:H448"/>
    <mergeCell ref="I445:I448"/>
    <mergeCell ref="Y443:Y444"/>
    <mergeCell ref="Z443:Z444"/>
    <mergeCell ref="AA443:AA444"/>
    <mergeCell ref="N443:N444"/>
    <mergeCell ref="P443:P444"/>
    <mergeCell ref="Q443:Q444"/>
    <mergeCell ref="R443:R444"/>
    <mergeCell ref="S443:S444"/>
    <mergeCell ref="X443:X444"/>
    <mergeCell ref="H443:H444"/>
    <mergeCell ref="I443:I444"/>
    <mergeCell ref="J443:J444"/>
    <mergeCell ref="K443:K444"/>
    <mergeCell ref="L443:L444"/>
    <mergeCell ref="M443:M444"/>
    <mergeCell ref="C443:C444"/>
    <mergeCell ref="D443:D444"/>
    <mergeCell ref="E443:E444"/>
    <mergeCell ref="F443:F444"/>
    <mergeCell ref="G443:G444"/>
    <mergeCell ref="S437:S442"/>
    <mergeCell ref="X437:X442"/>
    <mergeCell ref="Y437:Y442"/>
    <mergeCell ref="Z437:Z442"/>
    <mergeCell ref="AA437:AA442"/>
    <mergeCell ref="L437:L442"/>
    <mergeCell ref="M437:M442"/>
    <mergeCell ref="N437:N442"/>
    <mergeCell ref="P437:P442"/>
    <mergeCell ref="Q437:Q442"/>
    <mergeCell ref="R437:R442"/>
    <mergeCell ref="C437:C442"/>
    <mergeCell ref="D437:D442"/>
    <mergeCell ref="E437:E442"/>
    <mergeCell ref="F437:F442"/>
    <mergeCell ref="G437:G442"/>
    <mergeCell ref="H437:H442"/>
    <mergeCell ref="I437:I442"/>
    <mergeCell ref="J437:J442"/>
    <mergeCell ref="K437:K442"/>
    <mergeCell ref="AA435:AA436"/>
    <mergeCell ref="Q435:Q436"/>
    <mergeCell ref="R435:R436"/>
    <mergeCell ref="S435:S436"/>
    <mergeCell ref="X435:X436"/>
    <mergeCell ref="Y435:Y436"/>
    <mergeCell ref="Z435:Z436"/>
    <mergeCell ref="J435:J436"/>
    <mergeCell ref="K435:K436"/>
    <mergeCell ref="L435:L436"/>
    <mergeCell ref="M435:M436"/>
    <mergeCell ref="N435:N436"/>
    <mergeCell ref="P435:P436"/>
    <mergeCell ref="C435:C436"/>
    <mergeCell ref="D435:D436"/>
    <mergeCell ref="E435:E436"/>
    <mergeCell ref="F435:F436"/>
    <mergeCell ref="G435:G436"/>
    <mergeCell ref="H435:H436"/>
    <mergeCell ref="I435:I436"/>
    <mergeCell ref="Y433:Y434"/>
    <mergeCell ref="Z433:Z434"/>
    <mergeCell ref="AA433:AA434"/>
    <mergeCell ref="N433:N434"/>
    <mergeCell ref="P433:P434"/>
    <mergeCell ref="Q433:Q434"/>
    <mergeCell ref="R433:R434"/>
    <mergeCell ref="S433:S434"/>
    <mergeCell ref="X433:X434"/>
    <mergeCell ref="H433:H434"/>
    <mergeCell ref="I433:I434"/>
    <mergeCell ref="J433:J434"/>
    <mergeCell ref="K433:K434"/>
    <mergeCell ref="L433:L434"/>
    <mergeCell ref="M433:M434"/>
    <mergeCell ref="C433:C434"/>
    <mergeCell ref="D433:D434"/>
    <mergeCell ref="E433:E434"/>
    <mergeCell ref="F433:F434"/>
    <mergeCell ref="G433:G434"/>
    <mergeCell ref="S430:S432"/>
    <mergeCell ref="X430:X432"/>
    <mergeCell ref="Y430:Y432"/>
    <mergeCell ref="Z430:Z432"/>
    <mergeCell ref="AA430:AA432"/>
    <mergeCell ref="L430:L432"/>
    <mergeCell ref="M430:M432"/>
    <mergeCell ref="N430:N432"/>
    <mergeCell ref="P430:P432"/>
    <mergeCell ref="Q430:Q432"/>
    <mergeCell ref="R430:R432"/>
    <mergeCell ref="C430:C432"/>
    <mergeCell ref="D430:D432"/>
    <mergeCell ref="E430:E432"/>
    <mergeCell ref="F430:F432"/>
    <mergeCell ref="G430:G432"/>
    <mergeCell ref="H430:H432"/>
    <mergeCell ref="I430:I432"/>
    <mergeCell ref="J430:J432"/>
    <mergeCell ref="K430:K432"/>
    <mergeCell ref="AA428:AA429"/>
    <mergeCell ref="Q428:Q429"/>
    <mergeCell ref="R428:R429"/>
    <mergeCell ref="S428:S429"/>
    <mergeCell ref="X428:X429"/>
    <mergeCell ref="Y428:Y429"/>
    <mergeCell ref="Z428:Z429"/>
    <mergeCell ref="J428:J429"/>
    <mergeCell ref="K428:K429"/>
    <mergeCell ref="L428:L429"/>
    <mergeCell ref="M428:M429"/>
    <mergeCell ref="N428:N429"/>
    <mergeCell ref="P428:P429"/>
    <mergeCell ref="C428:C429"/>
    <mergeCell ref="D428:D429"/>
    <mergeCell ref="E428:E429"/>
    <mergeCell ref="F428:F429"/>
    <mergeCell ref="G428:G429"/>
    <mergeCell ref="H428:H429"/>
    <mergeCell ref="I428:I429"/>
    <mergeCell ref="Y425:Y427"/>
    <mergeCell ref="Z425:Z427"/>
    <mergeCell ref="AA425:AA427"/>
    <mergeCell ref="N425:N427"/>
    <mergeCell ref="P425:P427"/>
    <mergeCell ref="Q425:Q427"/>
    <mergeCell ref="R425:R427"/>
    <mergeCell ref="S425:S427"/>
    <mergeCell ref="X425:X427"/>
    <mergeCell ref="H425:H427"/>
    <mergeCell ref="I425:I427"/>
    <mergeCell ref="J425:J427"/>
    <mergeCell ref="K425:K427"/>
    <mergeCell ref="L425:L427"/>
    <mergeCell ref="M425:M427"/>
    <mergeCell ref="C425:C427"/>
    <mergeCell ref="D425:D427"/>
    <mergeCell ref="E425:E427"/>
    <mergeCell ref="F425:F427"/>
    <mergeCell ref="G425:G427"/>
    <mergeCell ref="S423:S424"/>
    <mergeCell ref="X423:X424"/>
    <mergeCell ref="Y423:Y424"/>
    <mergeCell ref="Z423:Z424"/>
    <mergeCell ref="AA423:AA424"/>
    <mergeCell ref="L423:L424"/>
    <mergeCell ref="M423:M424"/>
    <mergeCell ref="N423:N424"/>
    <mergeCell ref="P423:P424"/>
    <mergeCell ref="Q423:Q424"/>
    <mergeCell ref="R423:R424"/>
    <mergeCell ref="C423:C424"/>
    <mergeCell ref="D423:D424"/>
    <mergeCell ref="E423:E424"/>
    <mergeCell ref="F423:F424"/>
    <mergeCell ref="G423:G424"/>
    <mergeCell ref="H423:H424"/>
    <mergeCell ref="I423:I424"/>
    <mergeCell ref="J423:J424"/>
    <mergeCell ref="K423:K424"/>
    <mergeCell ref="AA421:AA422"/>
    <mergeCell ref="Q421:Q422"/>
    <mergeCell ref="R421:R422"/>
    <mergeCell ref="S421:S422"/>
    <mergeCell ref="X421:X422"/>
    <mergeCell ref="Y421:Y422"/>
    <mergeCell ref="Z421:Z422"/>
    <mergeCell ref="J421:J422"/>
    <mergeCell ref="K421:K422"/>
    <mergeCell ref="L421:L422"/>
    <mergeCell ref="M421:M422"/>
    <mergeCell ref="N421:N422"/>
    <mergeCell ref="P421:P422"/>
    <mergeCell ref="C421:C422"/>
    <mergeCell ref="D421:D422"/>
    <mergeCell ref="E421:E422"/>
    <mergeCell ref="F421:F422"/>
    <mergeCell ref="G421:G422"/>
    <mergeCell ref="H421:H422"/>
    <mergeCell ref="I421:I422"/>
    <mergeCell ref="Y418:Y420"/>
    <mergeCell ref="Z418:Z420"/>
    <mergeCell ref="AA418:AA420"/>
    <mergeCell ref="N418:N420"/>
    <mergeCell ref="P418:P420"/>
    <mergeCell ref="Q418:Q420"/>
    <mergeCell ref="R418:R420"/>
    <mergeCell ref="S418:S420"/>
    <mergeCell ref="X418:X420"/>
    <mergeCell ref="H418:H420"/>
    <mergeCell ref="I418:I420"/>
    <mergeCell ref="J418:J420"/>
    <mergeCell ref="K418:K420"/>
    <mergeCell ref="L418:L420"/>
    <mergeCell ref="M418:M420"/>
    <mergeCell ref="C418:C420"/>
    <mergeCell ref="D418:D420"/>
    <mergeCell ref="E418:E420"/>
    <mergeCell ref="F418:F420"/>
    <mergeCell ref="G418:G420"/>
    <mergeCell ref="S415:S417"/>
    <mergeCell ref="X415:X417"/>
    <mergeCell ref="Y415:Y417"/>
    <mergeCell ref="Z415:Z417"/>
    <mergeCell ref="AA415:AA417"/>
    <mergeCell ref="L415:L417"/>
    <mergeCell ref="M415:M417"/>
    <mergeCell ref="N415:N417"/>
    <mergeCell ref="P415:P417"/>
    <mergeCell ref="Q415:Q417"/>
    <mergeCell ref="R415:R417"/>
    <mergeCell ref="C415:C417"/>
    <mergeCell ref="D415:D417"/>
    <mergeCell ref="E415:E417"/>
    <mergeCell ref="F415:F417"/>
    <mergeCell ref="G415:G417"/>
    <mergeCell ref="H415:H417"/>
    <mergeCell ref="I415:I417"/>
    <mergeCell ref="J415:J417"/>
    <mergeCell ref="K415:K417"/>
    <mergeCell ref="AA412:AA414"/>
    <mergeCell ref="Q412:Q414"/>
    <mergeCell ref="R412:R414"/>
    <mergeCell ref="S412:S414"/>
    <mergeCell ref="X412:X414"/>
    <mergeCell ref="Y412:Y414"/>
    <mergeCell ref="Z412:Z414"/>
    <mergeCell ref="J412:J414"/>
    <mergeCell ref="K412:K414"/>
    <mergeCell ref="L412:L414"/>
    <mergeCell ref="M412:M414"/>
    <mergeCell ref="N412:N414"/>
    <mergeCell ref="P412:P414"/>
    <mergeCell ref="C412:C414"/>
    <mergeCell ref="D412:D414"/>
    <mergeCell ref="E412:E414"/>
    <mergeCell ref="F412:F414"/>
    <mergeCell ref="G412:G414"/>
    <mergeCell ref="H412:H414"/>
    <mergeCell ref="I412:I414"/>
    <mergeCell ref="Y407:Y411"/>
    <mergeCell ref="Z407:Z411"/>
    <mergeCell ref="AA407:AA411"/>
    <mergeCell ref="N407:N411"/>
    <mergeCell ref="P407:P411"/>
    <mergeCell ref="Q407:Q411"/>
    <mergeCell ref="R407:R411"/>
    <mergeCell ref="S407:S411"/>
    <mergeCell ref="X407:X411"/>
    <mergeCell ref="H407:H411"/>
    <mergeCell ref="I407:I411"/>
    <mergeCell ref="J407:J411"/>
    <mergeCell ref="K407:K411"/>
    <mergeCell ref="L407:L411"/>
    <mergeCell ref="M407:M411"/>
    <mergeCell ref="C407:C411"/>
    <mergeCell ref="D407:D411"/>
    <mergeCell ref="E407:E411"/>
    <mergeCell ref="F407:F411"/>
    <mergeCell ref="G407:G411"/>
    <mergeCell ref="S405:S406"/>
    <mergeCell ref="X405:X406"/>
    <mergeCell ref="Y405:Y406"/>
    <mergeCell ref="Z405:Z406"/>
    <mergeCell ref="AA405:AA406"/>
    <mergeCell ref="L405:L406"/>
    <mergeCell ref="M405:M406"/>
    <mergeCell ref="N405:N406"/>
    <mergeCell ref="P405:P406"/>
    <mergeCell ref="Q405:Q406"/>
    <mergeCell ref="R405:R406"/>
    <mergeCell ref="C405:C406"/>
    <mergeCell ref="D405:D406"/>
    <mergeCell ref="E405:E406"/>
    <mergeCell ref="F405:F406"/>
    <mergeCell ref="G405:G406"/>
    <mergeCell ref="H405:H406"/>
    <mergeCell ref="I405:I406"/>
    <mergeCell ref="J405:J406"/>
    <mergeCell ref="K405:K406"/>
    <mergeCell ref="AA401:AA404"/>
    <mergeCell ref="Q401:Q404"/>
    <mergeCell ref="R401:R404"/>
    <mergeCell ref="S401:S404"/>
    <mergeCell ref="X401:X404"/>
    <mergeCell ref="Y401:Y404"/>
    <mergeCell ref="Z401:Z404"/>
    <mergeCell ref="J401:J404"/>
    <mergeCell ref="K401:K404"/>
    <mergeCell ref="L401:L404"/>
    <mergeCell ref="M401:M404"/>
    <mergeCell ref="N401:N404"/>
    <mergeCell ref="P401:P404"/>
    <mergeCell ref="C401:C404"/>
    <mergeCell ref="D401:D404"/>
    <mergeCell ref="E401:E404"/>
    <mergeCell ref="F401:F404"/>
    <mergeCell ref="G401:G404"/>
    <mergeCell ref="H401:H404"/>
    <mergeCell ref="I401:I404"/>
    <mergeCell ref="Y398:Y400"/>
    <mergeCell ref="Z398:Z400"/>
    <mergeCell ref="AA398:AA400"/>
    <mergeCell ref="N398:N400"/>
    <mergeCell ref="P398:P400"/>
    <mergeCell ref="Q398:Q400"/>
    <mergeCell ref="R398:R400"/>
    <mergeCell ref="S398:S400"/>
    <mergeCell ref="X398:X400"/>
    <mergeCell ref="H398:H400"/>
    <mergeCell ref="I398:I400"/>
    <mergeCell ref="J398:J400"/>
    <mergeCell ref="K398:K400"/>
    <mergeCell ref="L398:L400"/>
    <mergeCell ref="M398:M400"/>
    <mergeCell ref="C398:C400"/>
    <mergeCell ref="D398:D400"/>
    <mergeCell ref="E398:E400"/>
    <mergeCell ref="F398:F400"/>
    <mergeCell ref="G398:G400"/>
    <mergeCell ref="S395:S397"/>
    <mergeCell ref="X395:X397"/>
    <mergeCell ref="Y395:Y397"/>
    <mergeCell ref="Z395:Z397"/>
    <mergeCell ref="AA395:AA397"/>
    <mergeCell ref="L395:L397"/>
    <mergeCell ref="M395:M397"/>
    <mergeCell ref="N395:N397"/>
    <mergeCell ref="P395:P397"/>
    <mergeCell ref="Q395:Q397"/>
    <mergeCell ref="R395:R397"/>
    <mergeCell ref="C395:C397"/>
    <mergeCell ref="D395:D397"/>
    <mergeCell ref="E395:E397"/>
    <mergeCell ref="F395:F397"/>
    <mergeCell ref="G395:G397"/>
    <mergeCell ref="H395:H397"/>
    <mergeCell ref="I395:I397"/>
    <mergeCell ref="J395:J397"/>
    <mergeCell ref="K395:K397"/>
    <mergeCell ref="AA392:AA394"/>
    <mergeCell ref="Q392:Q394"/>
    <mergeCell ref="R392:R394"/>
    <mergeCell ref="S392:S394"/>
    <mergeCell ref="X392:X394"/>
    <mergeCell ref="Y392:Y394"/>
    <mergeCell ref="Z392:Z394"/>
    <mergeCell ref="J392:J394"/>
    <mergeCell ref="K392:K394"/>
    <mergeCell ref="L392:L394"/>
    <mergeCell ref="M392:M394"/>
    <mergeCell ref="N392:N394"/>
    <mergeCell ref="P392:P394"/>
    <mergeCell ref="C392:C394"/>
    <mergeCell ref="D392:D394"/>
    <mergeCell ref="E392:E394"/>
    <mergeCell ref="F392:F394"/>
    <mergeCell ref="G392:G394"/>
    <mergeCell ref="H392:H394"/>
    <mergeCell ref="I392:I394"/>
    <mergeCell ref="Y390:Y391"/>
    <mergeCell ref="Z390:Z391"/>
    <mergeCell ref="AA390:AA391"/>
    <mergeCell ref="N390:N391"/>
    <mergeCell ref="P390:P391"/>
    <mergeCell ref="Q390:Q391"/>
    <mergeCell ref="R390:R391"/>
    <mergeCell ref="S390:S391"/>
    <mergeCell ref="X390:X391"/>
    <mergeCell ref="H390:H391"/>
    <mergeCell ref="I390:I391"/>
    <mergeCell ref="J390:J391"/>
    <mergeCell ref="K390:K391"/>
    <mergeCell ref="L390:L391"/>
    <mergeCell ref="M390:M391"/>
    <mergeCell ref="C390:C391"/>
    <mergeCell ref="D390:D391"/>
    <mergeCell ref="E390:E391"/>
    <mergeCell ref="F390:F391"/>
    <mergeCell ref="G390:G391"/>
    <mergeCell ref="S387:S389"/>
    <mergeCell ref="X387:X389"/>
    <mergeCell ref="Y387:Y389"/>
    <mergeCell ref="Z387:Z389"/>
    <mergeCell ref="AA387:AA389"/>
    <mergeCell ref="L387:L389"/>
    <mergeCell ref="M387:M389"/>
    <mergeCell ref="N387:N389"/>
    <mergeCell ref="P387:P389"/>
    <mergeCell ref="Q387:Q389"/>
    <mergeCell ref="R387:R389"/>
    <mergeCell ref="C387:C389"/>
    <mergeCell ref="D387:D389"/>
    <mergeCell ref="E387:E389"/>
    <mergeCell ref="F387:F389"/>
    <mergeCell ref="G387:G389"/>
    <mergeCell ref="H387:H389"/>
    <mergeCell ref="I387:I389"/>
    <mergeCell ref="J387:J389"/>
    <mergeCell ref="K387:K389"/>
    <mergeCell ref="AA383:AA386"/>
    <mergeCell ref="Q383:Q386"/>
    <mergeCell ref="R383:R386"/>
    <mergeCell ref="S383:S386"/>
    <mergeCell ref="X383:X386"/>
    <mergeCell ref="Y383:Y386"/>
    <mergeCell ref="Z383:Z386"/>
    <mergeCell ref="J383:J386"/>
    <mergeCell ref="K383:K386"/>
    <mergeCell ref="L383:L386"/>
    <mergeCell ref="M383:M386"/>
    <mergeCell ref="N383:N386"/>
    <mergeCell ref="P383:P386"/>
    <mergeCell ref="C383:C386"/>
    <mergeCell ref="D383:D386"/>
    <mergeCell ref="E383:E386"/>
    <mergeCell ref="F383:F386"/>
    <mergeCell ref="G383:G386"/>
    <mergeCell ref="H383:H386"/>
    <mergeCell ref="I383:I386"/>
    <mergeCell ref="Y380:Y382"/>
    <mergeCell ref="Z380:Z382"/>
    <mergeCell ref="AA380:AA382"/>
    <mergeCell ref="N380:N382"/>
    <mergeCell ref="P380:P382"/>
    <mergeCell ref="Q380:Q382"/>
    <mergeCell ref="R380:R382"/>
    <mergeCell ref="S380:S382"/>
    <mergeCell ref="X380:X382"/>
    <mergeCell ref="H380:H382"/>
    <mergeCell ref="I380:I382"/>
    <mergeCell ref="J380:J382"/>
    <mergeCell ref="K380:K382"/>
    <mergeCell ref="L380:L382"/>
    <mergeCell ref="M380:M382"/>
    <mergeCell ref="C380:C382"/>
    <mergeCell ref="D380:D382"/>
    <mergeCell ref="E380:E382"/>
    <mergeCell ref="F380:F382"/>
    <mergeCell ref="G380:G382"/>
    <mergeCell ref="S377:S379"/>
    <mergeCell ref="X377:X379"/>
    <mergeCell ref="Y377:Y379"/>
    <mergeCell ref="Z377:Z379"/>
    <mergeCell ref="AA377:AA379"/>
    <mergeCell ref="L377:L379"/>
    <mergeCell ref="M377:M379"/>
    <mergeCell ref="N377:N379"/>
    <mergeCell ref="P377:P379"/>
    <mergeCell ref="Q377:Q379"/>
    <mergeCell ref="R377:R379"/>
    <mergeCell ref="C377:C379"/>
    <mergeCell ref="D377:D379"/>
    <mergeCell ref="E377:E379"/>
    <mergeCell ref="F377:F379"/>
    <mergeCell ref="G377:G379"/>
    <mergeCell ref="H377:H379"/>
    <mergeCell ref="I377:I379"/>
    <mergeCell ref="J377:J379"/>
    <mergeCell ref="K377:K379"/>
    <mergeCell ref="AA374:AA376"/>
    <mergeCell ref="Q374:Q376"/>
    <mergeCell ref="R374:R376"/>
    <mergeCell ref="S374:S376"/>
    <mergeCell ref="X374:X376"/>
    <mergeCell ref="Y374:Y376"/>
    <mergeCell ref="Z374:Z376"/>
    <mergeCell ref="J374:J376"/>
    <mergeCell ref="K374:K376"/>
    <mergeCell ref="L374:L376"/>
    <mergeCell ref="M374:M376"/>
    <mergeCell ref="N374:N376"/>
    <mergeCell ref="P374:P376"/>
    <mergeCell ref="C374:C376"/>
    <mergeCell ref="D374:D376"/>
    <mergeCell ref="E374:E376"/>
    <mergeCell ref="F374:F376"/>
    <mergeCell ref="G374:G376"/>
    <mergeCell ref="H374:H376"/>
    <mergeCell ref="I374:I376"/>
    <mergeCell ref="Y372:Y373"/>
    <mergeCell ref="Z372:Z373"/>
    <mergeCell ref="AA372:AA373"/>
    <mergeCell ref="N372:N373"/>
    <mergeCell ref="P372:P373"/>
    <mergeCell ref="Q372:Q373"/>
    <mergeCell ref="R372:R373"/>
    <mergeCell ref="S372:S373"/>
    <mergeCell ref="X372:X373"/>
    <mergeCell ref="H372:H373"/>
    <mergeCell ref="I372:I373"/>
    <mergeCell ref="J372:J373"/>
    <mergeCell ref="K372:K373"/>
    <mergeCell ref="L372:L373"/>
    <mergeCell ref="M372:M373"/>
    <mergeCell ref="C372:C373"/>
    <mergeCell ref="D372:D373"/>
    <mergeCell ref="E372:E373"/>
    <mergeCell ref="F372:F373"/>
    <mergeCell ref="G372:G373"/>
    <mergeCell ref="S370:S371"/>
    <mergeCell ref="X370:X371"/>
    <mergeCell ref="Y370:Y371"/>
    <mergeCell ref="Z370:Z371"/>
    <mergeCell ref="AA370:AA371"/>
    <mergeCell ref="L370:L371"/>
    <mergeCell ref="M370:M371"/>
    <mergeCell ref="N370:N371"/>
    <mergeCell ref="P370:P371"/>
    <mergeCell ref="Q370:Q371"/>
    <mergeCell ref="R370:R371"/>
    <mergeCell ref="C370:C371"/>
    <mergeCell ref="D370:D371"/>
    <mergeCell ref="E370:E371"/>
    <mergeCell ref="F370:F371"/>
    <mergeCell ref="G370:G371"/>
    <mergeCell ref="H370:H371"/>
    <mergeCell ref="I370:I371"/>
    <mergeCell ref="J370:J371"/>
    <mergeCell ref="K370:K371"/>
    <mergeCell ref="AA367:AA369"/>
    <mergeCell ref="Q367:Q369"/>
    <mergeCell ref="R367:R369"/>
    <mergeCell ref="S367:S369"/>
    <mergeCell ref="X367:X369"/>
    <mergeCell ref="Y367:Y369"/>
    <mergeCell ref="Z367:Z369"/>
    <mergeCell ref="J367:J369"/>
    <mergeCell ref="K367:K369"/>
    <mergeCell ref="L367:L369"/>
    <mergeCell ref="M367:M369"/>
    <mergeCell ref="N367:N369"/>
    <mergeCell ref="P367:P369"/>
    <mergeCell ref="C367:C369"/>
    <mergeCell ref="D367:D369"/>
    <mergeCell ref="E367:E369"/>
    <mergeCell ref="F367:F369"/>
    <mergeCell ref="G367:G369"/>
    <mergeCell ref="H367:H369"/>
    <mergeCell ref="I367:I369"/>
    <mergeCell ref="Y364:Y366"/>
    <mergeCell ref="Z364:Z366"/>
    <mergeCell ref="AA364:AA366"/>
    <mergeCell ref="N364:N366"/>
    <mergeCell ref="P364:P366"/>
    <mergeCell ref="Q364:Q366"/>
    <mergeCell ref="R364:R366"/>
    <mergeCell ref="S364:S366"/>
    <mergeCell ref="X364:X366"/>
    <mergeCell ref="H364:H366"/>
    <mergeCell ref="I364:I366"/>
    <mergeCell ref="J364:J366"/>
    <mergeCell ref="K364:K366"/>
    <mergeCell ref="L364:L366"/>
    <mergeCell ref="M364:M366"/>
    <mergeCell ref="C364:C366"/>
    <mergeCell ref="D364:D366"/>
    <mergeCell ref="E364:E366"/>
    <mergeCell ref="F364:F366"/>
    <mergeCell ref="G364:G366"/>
    <mergeCell ref="S362:S363"/>
    <mergeCell ref="X362:X363"/>
    <mergeCell ref="Y362:Y363"/>
    <mergeCell ref="Z362:Z363"/>
    <mergeCell ref="AA362:AA363"/>
    <mergeCell ref="L362:L363"/>
    <mergeCell ref="M362:M363"/>
    <mergeCell ref="N362:N363"/>
    <mergeCell ref="P362:P363"/>
    <mergeCell ref="Q362:Q363"/>
    <mergeCell ref="R362:R363"/>
    <mergeCell ref="C362:C363"/>
    <mergeCell ref="D362:D363"/>
    <mergeCell ref="E362:E363"/>
    <mergeCell ref="F362:F363"/>
    <mergeCell ref="G362:G363"/>
    <mergeCell ref="H362:H363"/>
    <mergeCell ref="I362:I363"/>
    <mergeCell ref="J362:J363"/>
    <mergeCell ref="K362:K363"/>
    <mergeCell ref="AA360:AA361"/>
    <mergeCell ref="Q360:Q361"/>
    <mergeCell ref="R360:R361"/>
    <mergeCell ref="S360:S361"/>
    <mergeCell ref="X360:X361"/>
    <mergeCell ref="Y360:Y361"/>
    <mergeCell ref="Z360:Z361"/>
    <mergeCell ref="J360:J361"/>
    <mergeCell ref="K360:K361"/>
    <mergeCell ref="L360:L361"/>
    <mergeCell ref="M360:M361"/>
    <mergeCell ref="N360:N361"/>
    <mergeCell ref="P360:P361"/>
    <mergeCell ref="C360:C361"/>
    <mergeCell ref="D360:D361"/>
    <mergeCell ref="E360:E361"/>
    <mergeCell ref="F360:F361"/>
    <mergeCell ref="G360:G361"/>
    <mergeCell ref="H360:H361"/>
    <mergeCell ref="I360:I361"/>
    <mergeCell ref="Y357:Y359"/>
    <mergeCell ref="Z357:Z359"/>
    <mergeCell ref="AA357:AA359"/>
    <mergeCell ref="N357:N359"/>
    <mergeCell ref="P357:P359"/>
    <mergeCell ref="Q357:Q359"/>
    <mergeCell ref="R357:R359"/>
    <mergeCell ref="S357:S359"/>
    <mergeCell ref="X357:X359"/>
    <mergeCell ref="H357:H359"/>
    <mergeCell ref="I357:I359"/>
    <mergeCell ref="J357:J359"/>
    <mergeCell ref="K357:K359"/>
    <mergeCell ref="L357:L359"/>
    <mergeCell ref="M357:M359"/>
    <mergeCell ref="C357:C359"/>
    <mergeCell ref="D357:D359"/>
    <mergeCell ref="E357:E359"/>
    <mergeCell ref="F357:F359"/>
    <mergeCell ref="G357:G359"/>
    <mergeCell ref="S352:S356"/>
    <mergeCell ref="X352:X356"/>
    <mergeCell ref="Y352:Y356"/>
    <mergeCell ref="Z352:Z356"/>
    <mergeCell ref="AA352:AA356"/>
    <mergeCell ref="L352:L356"/>
    <mergeCell ref="M352:M356"/>
    <mergeCell ref="N352:N356"/>
    <mergeCell ref="P352:P356"/>
    <mergeCell ref="Q352:Q356"/>
    <mergeCell ref="R352:R356"/>
    <mergeCell ref="C352:C356"/>
    <mergeCell ref="D352:D356"/>
    <mergeCell ref="E352:E356"/>
    <mergeCell ref="F352:F356"/>
    <mergeCell ref="G352:G356"/>
    <mergeCell ref="H352:H356"/>
    <mergeCell ref="I352:I356"/>
    <mergeCell ref="J352:J356"/>
    <mergeCell ref="K352:K356"/>
    <mergeCell ref="AA350:AA351"/>
    <mergeCell ref="Q350:Q351"/>
    <mergeCell ref="R350:R351"/>
    <mergeCell ref="S350:S351"/>
    <mergeCell ref="X350:X351"/>
    <mergeCell ref="Y350:Y351"/>
    <mergeCell ref="Z350:Z351"/>
    <mergeCell ref="J350:J351"/>
    <mergeCell ref="K350:K351"/>
    <mergeCell ref="L350:L351"/>
    <mergeCell ref="M350:M351"/>
    <mergeCell ref="N350:N351"/>
    <mergeCell ref="P350:P351"/>
    <mergeCell ref="C350:C351"/>
    <mergeCell ref="D350:D351"/>
    <mergeCell ref="E350:E351"/>
    <mergeCell ref="F350:F351"/>
    <mergeCell ref="G350:G351"/>
    <mergeCell ref="H350:H351"/>
    <mergeCell ref="I350:I351"/>
    <mergeCell ref="Y346:Y349"/>
    <mergeCell ref="Z346:Z349"/>
    <mergeCell ref="AA346:AA349"/>
    <mergeCell ref="N346:N349"/>
    <mergeCell ref="P346:P349"/>
    <mergeCell ref="Q346:Q349"/>
    <mergeCell ref="R346:R349"/>
    <mergeCell ref="S346:S349"/>
    <mergeCell ref="X346:X349"/>
    <mergeCell ref="H346:H349"/>
    <mergeCell ref="I346:I349"/>
    <mergeCell ref="J346:J349"/>
    <mergeCell ref="K346:K349"/>
    <mergeCell ref="L346:L349"/>
    <mergeCell ref="M346:M349"/>
    <mergeCell ref="C346:C349"/>
    <mergeCell ref="D346:D349"/>
    <mergeCell ref="E346:E349"/>
    <mergeCell ref="F346:F349"/>
    <mergeCell ref="G346:G349"/>
    <mergeCell ref="S342:S345"/>
    <mergeCell ref="X342:X345"/>
    <mergeCell ref="Y342:Y345"/>
    <mergeCell ref="Z342:Z345"/>
    <mergeCell ref="AA342:AA345"/>
    <mergeCell ref="L342:L345"/>
    <mergeCell ref="M342:M345"/>
    <mergeCell ref="N342:N345"/>
    <mergeCell ref="P342:P345"/>
    <mergeCell ref="Q342:Q345"/>
    <mergeCell ref="R342:R345"/>
    <mergeCell ref="C342:C345"/>
    <mergeCell ref="D342:D345"/>
    <mergeCell ref="E342:E345"/>
    <mergeCell ref="F342:F345"/>
    <mergeCell ref="G342:G345"/>
    <mergeCell ref="H342:H345"/>
    <mergeCell ref="I342:I345"/>
    <mergeCell ref="J342:J345"/>
    <mergeCell ref="K342:K345"/>
    <mergeCell ref="AA339:AA341"/>
    <mergeCell ref="Q339:Q341"/>
    <mergeCell ref="R339:R341"/>
    <mergeCell ref="S339:S341"/>
    <mergeCell ref="X339:X341"/>
    <mergeCell ref="Y339:Y341"/>
    <mergeCell ref="Z339:Z341"/>
    <mergeCell ref="J339:J341"/>
    <mergeCell ref="K339:K341"/>
    <mergeCell ref="L339:L341"/>
    <mergeCell ref="M339:M341"/>
    <mergeCell ref="N339:N341"/>
    <mergeCell ref="P339:P341"/>
    <mergeCell ref="C339:C341"/>
    <mergeCell ref="D339:D341"/>
    <mergeCell ref="E339:E341"/>
    <mergeCell ref="F339:F341"/>
    <mergeCell ref="G339:G341"/>
    <mergeCell ref="H339:H341"/>
    <mergeCell ref="I339:I341"/>
    <mergeCell ref="Y334:Y338"/>
    <mergeCell ref="Z334:Z338"/>
    <mergeCell ref="AA334:AA338"/>
    <mergeCell ref="N334:N338"/>
    <mergeCell ref="P334:P338"/>
    <mergeCell ref="Q334:Q338"/>
    <mergeCell ref="R334:R338"/>
    <mergeCell ref="S334:S338"/>
    <mergeCell ref="X334:X338"/>
    <mergeCell ref="H334:H338"/>
    <mergeCell ref="I334:I338"/>
    <mergeCell ref="J334:J338"/>
    <mergeCell ref="K334:K338"/>
    <mergeCell ref="L334:L338"/>
    <mergeCell ref="M334:M338"/>
    <mergeCell ref="C334:C338"/>
    <mergeCell ref="D334:D338"/>
    <mergeCell ref="E334:E338"/>
    <mergeCell ref="F334:F338"/>
    <mergeCell ref="G334:G338"/>
    <mergeCell ref="S332:S333"/>
    <mergeCell ref="X332:X333"/>
    <mergeCell ref="Y332:Y333"/>
    <mergeCell ref="Z332:Z333"/>
    <mergeCell ref="AA332:AA333"/>
    <mergeCell ref="L332:L333"/>
    <mergeCell ref="M332:M333"/>
    <mergeCell ref="N332:N333"/>
    <mergeCell ref="P332:P333"/>
    <mergeCell ref="Q332:Q333"/>
    <mergeCell ref="R332:R333"/>
    <mergeCell ref="C332:C333"/>
    <mergeCell ref="D332:D333"/>
    <mergeCell ref="E332:E333"/>
    <mergeCell ref="F332:F333"/>
    <mergeCell ref="G332:G333"/>
    <mergeCell ref="H332:H333"/>
    <mergeCell ref="I332:I333"/>
    <mergeCell ref="J332:J333"/>
    <mergeCell ref="K332:K333"/>
    <mergeCell ref="AA329:AA331"/>
    <mergeCell ref="Q329:Q331"/>
    <mergeCell ref="R329:R331"/>
    <mergeCell ref="S329:S331"/>
    <mergeCell ref="X329:X331"/>
    <mergeCell ref="Y329:Y331"/>
    <mergeCell ref="Z329:Z331"/>
    <mergeCell ref="J329:J331"/>
    <mergeCell ref="K329:K331"/>
    <mergeCell ref="L329:L331"/>
    <mergeCell ref="M329:M331"/>
    <mergeCell ref="N329:N331"/>
    <mergeCell ref="P329:P331"/>
    <mergeCell ref="C329:C331"/>
    <mergeCell ref="D329:D331"/>
    <mergeCell ref="E329:E331"/>
    <mergeCell ref="F329:F331"/>
    <mergeCell ref="G329:G331"/>
    <mergeCell ref="H329:H331"/>
    <mergeCell ref="I329:I331"/>
    <mergeCell ref="Y326:Y327"/>
    <mergeCell ref="Z326:Z327"/>
    <mergeCell ref="AA326:AA327"/>
    <mergeCell ref="N326:N327"/>
    <mergeCell ref="P326:P327"/>
    <mergeCell ref="Q326:Q327"/>
    <mergeCell ref="R326:R327"/>
    <mergeCell ref="S326:S327"/>
    <mergeCell ref="X326:X327"/>
    <mergeCell ref="H326:H327"/>
    <mergeCell ref="I326:I327"/>
    <mergeCell ref="J326:J327"/>
    <mergeCell ref="K326:K327"/>
    <mergeCell ref="L326:L327"/>
    <mergeCell ref="M326:M327"/>
    <mergeCell ref="C326:C327"/>
    <mergeCell ref="D326:D327"/>
    <mergeCell ref="E326:E327"/>
    <mergeCell ref="F326:F327"/>
    <mergeCell ref="G326:G327"/>
    <mergeCell ref="S324:S325"/>
    <mergeCell ref="X324:X325"/>
    <mergeCell ref="Y324:Y325"/>
    <mergeCell ref="Z324:Z325"/>
    <mergeCell ref="AA324:AA325"/>
    <mergeCell ref="L324:L325"/>
    <mergeCell ref="M324:M325"/>
    <mergeCell ref="N324:N325"/>
    <mergeCell ref="P324:P325"/>
    <mergeCell ref="Q324:Q325"/>
    <mergeCell ref="R324:R325"/>
    <mergeCell ref="C324:C325"/>
    <mergeCell ref="D324:D325"/>
    <mergeCell ref="E324:E325"/>
    <mergeCell ref="F324:F325"/>
    <mergeCell ref="G324:G325"/>
    <mergeCell ref="H324:H325"/>
    <mergeCell ref="I324:I325"/>
    <mergeCell ref="J324:J325"/>
    <mergeCell ref="K324:K325"/>
    <mergeCell ref="AA320:AA323"/>
    <mergeCell ref="Q320:Q323"/>
    <mergeCell ref="R320:R323"/>
    <mergeCell ref="S320:S323"/>
    <mergeCell ref="X320:X323"/>
    <mergeCell ref="Y320:Y323"/>
    <mergeCell ref="Z320:Z323"/>
    <mergeCell ref="J320:J323"/>
    <mergeCell ref="K320:K323"/>
    <mergeCell ref="L320:L323"/>
    <mergeCell ref="M320:M323"/>
    <mergeCell ref="N320:N323"/>
    <mergeCell ref="P320:P323"/>
    <mergeCell ref="C320:C323"/>
    <mergeCell ref="D320:D323"/>
    <mergeCell ref="E320:E323"/>
    <mergeCell ref="F320:F323"/>
    <mergeCell ref="G320:G323"/>
    <mergeCell ref="H320:H323"/>
    <mergeCell ref="I320:I323"/>
    <mergeCell ref="Y316:Y319"/>
    <mergeCell ref="Z316:Z319"/>
    <mergeCell ref="AA316:AA319"/>
    <mergeCell ref="N316:N319"/>
    <mergeCell ref="P316:P319"/>
    <mergeCell ref="Q316:Q319"/>
    <mergeCell ref="R316:R319"/>
    <mergeCell ref="S316:S319"/>
    <mergeCell ref="X316:X319"/>
    <mergeCell ref="H316:H319"/>
    <mergeCell ref="I316:I319"/>
    <mergeCell ref="J316:J319"/>
    <mergeCell ref="K316:K319"/>
    <mergeCell ref="L316:L319"/>
    <mergeCell ref="M316:M319"/>
    <mergeCell ref="C316:C319"/>
    <mergeCell ref="D316:D319"/>
    <mergeCell ref="E316:E319"/>
    <mergeCell ref="F316:F319"/>
    <mergeCell ref="G316:G319"/>
    <mergeCell ref="S312:S315"/>
    <mergeCell ref="X312:X315"/>
    <mergeCell ref="Y312:Y315"/>
    <mergeCell ref="Z312:Z315"/>
    <mergeCell ref="AA312:AA315"/>
    <mergeCell ref="L312:L315"/>
    <mergeCell ref="M312:M315"/>
    <mergeCell ref="N312:N315"/>
    <mergeCell ref="P312:P315"/>
    <mergeCell ref="Q312:Q315"/>
    <mergeCell ref="R312:R315"/>
    <mergeCell ref="C312:C315"/>
    <mergeCell ref="D312:D315"/>
    <mergeCell ref="E312:E315"/>
    <mergeCell ref="F312:F315"/>
    <mergeCell ref="G312:G315"/>
    <mergeCell ref="H312:H315"/>
    <mergeCell ref="I312:I315"/>
    <mergeCell ref="J312:J315"/>
    <mergeCell ref="K312:K315"/>
    <mergeCell ref="AA309:AA311"/>
    <mergeCell ref="Q309:Q311"/>
    <mergeCell ref="R309:R311"/>
    <mergeCell ref="S309:S311"/>
    <mergeCell ref="X309:X311"/>
    <mergeCell ref="Y309:Y311"/>
    <mergeCell ref="Z309:Z311"/>
    <mergeCell ref="J309:J311"/>
    <mergeCell ref="K309:K311"/>
    <mergeCell ref="L309:L311"/>
    <mergeCell ref="M309:M311"/>
    <mergeCell ref="N309:N311"/>
    <mergeCell ref="P309:P311"/>
    <mergeCell ref="C309:C311"/>
    <mergeCell ref="D309:D311"/>
    <mergeCell ref="E309:E311"/>
    <mergeCell ref="F309:F311"/>
    <mergeCell ref="G309:G311"/>
    <mergeCell ref="H309:H311"/>
    <mergeCell ref="I309:I311"/>
    <mergeCell ref="Y306:Y308"/>
    <mergeCell ref="Z306:Z308"/>
    <mergeCell ref="AA306:AA308"/>
    <mergeCell ref="N306:N308"/>
    <mergeCell ref="P306:P308"/>
    <mergeCell ref="Q306:Q308"/>
    <mergeCell ref="R306:R308"/>
    <mergeCell ref="S306:S308"/>
    <mergeCell ref="X306:X308"/>
    <mergeCell ref="H306:H308"/>
    <mergeCell ref="I306:I308"/>
    <mergeCell ref="J306:J308"/>
    <mergeCell ref="K306:K308"/>
    <mergeCell ref="L306:L308"/>
    <mergeCell ref="M306:M308"/>
    <mergeCell ref="C306:C308"/>
    <mergeCell ref="D306:D308"/>
    <mergeCell ref="E306:E308"/>
    <mergeCell ref="F306:F308"/>
    <mergeCell ref="G306:G308"/>
    <mergeCell ref="S304:S305"/>
    <mergeCell ref="X304:X305"/>
    <mergeCell ref="Y304:Y305"/>
    <mergeCell ref="Z304:Z305"/>
    <mergeCell ref="AA304:AA305"/>
    <mergeCell ref="L304:L305"/>
    <mergeCell ref="M304:M305"/>
    <mergeCell ref="N304:N305"/>
    <mergeCell ref="P304:P305"/>
    <mergeCell ref="Q304:Q305"/>
    <mergeCell ref="R304:R305"/>
    <mergeCell ref="C304:C305"/>
    <mergeCell ref="D304:D305"/>
    <mergeCell ref="E304:E305"/>
    <mergeCell ref="F304:F305"/>
    <mergeCell ref="G304:G305"/>
    <mergeCell ref="H304:H305"/>
    <mergeCell ref="I304:I305"/>
    <mergeCell ref="J304:J305"/>
    <mergeCell ref="K304:K305"/>
    <mergeCell ref="AA301:AA303"/>
    <mergeCell ref="Q301:Q303"/>
    <mergeCell ref="R301:R303"/>
    <mergeCell ref="S301:S303"/>
    <mergeCell ref="X301:X303"/>
    <mergeCell ref="Y301:Y303"/>
    <mergeCell ref="Z301:Z303"/>
    <mergeCell ref="J301:J303"/>
    <mergeCell ref="K301:K303"/>
    <mergeCell ref="L301:L303"/>
    <mergeCell ref="M301:M303"/>
    <mergeCell ref="N301:N303"/>
    <mergeCell ref="P301:P303"/>
    <mergeCell ref="C301:C303"/>
    <mergeCell ref="D301:D303"/>
    <mergeCell ref="E301:E303"/>
    <mergeCell ref="F301:F303"/>
    <mergeCell ref="G301:G303"/>
    <mergeCell ref="H301:H303"/>
    <mergeCell ref="I301:I303"/>
    <mergeCell ref="Y298:Y300"/>
    <mergeCell ref="Z298:Z300"/>
    <mergeCell ref="AA298:AA300"/>
    <mergeCell ref="N298:N300"/>
    <mergeCell ref="P298:P300"/>
    <mergeCell ref="Q298:Q300"/>
    <mergeCell ref="R298:R300"/>
    <mergeCell ref="S298:S300"/>
    <mergeCell ref="X298:X300"/>
    <mergeCell ref="H298:H300"/>
    <mergeCell ref="I298:I300"/>
    <mergeCell ref="J298:J300"/>
    <mergeCell ref="K298:K300"/>
    <mergeCell ref="L298:L300"/>
    <mergeCell ref="M298:M300"/>
    <mergeCell ref="C298:C300"/>
    <mergeCell ref="D298:D300"/>
    <mergeCell ref="E298:E300"/>
    <mergeCell ref="F298:F300"/>
    <mergeCell ref="G298:G300"/>
    <mergeCell ref="S295:S297"/>
    <mergeCell ref="X295:X297"/>
    <mergeCell ref="Y295:Y297"/>
    <mergeCell ref="Z295:Z297"/>
    <mergeCell ref="AA295:AA297"/>
    <mergeCell ref="L295:L297"/>
    <mergeCell ref="M295:M297"/>
    <mergeCell ref="N295:N297"/>
    <mergeCell ref="P295:P297"/>
    <mergeCell ref="Q295:Q297"/>
    <mergeCell ref="R295:R297"/>
    <mergeCell ref="C295:C297"/>
    <mergeCell ref="D295:D297"/>
    <mergeCell ref="E295:E297"/>
    <mergeCell ref="F295:F297"/>
    <mergeCell ref="G295:G297"/>
    <mergeCell ref="H295:H297"/>
    <mergeCell ref="I295:I297"/>
    <mergeCell ref="J295:J297"/>
    <mergeCell ref="K295:K297"/>
    <mergeCell ref="AA291:AA294"/>
    <mergeCell ref="Q291:Q294"/>
    <mergeCell ref="R291:R294"/>
    <mergeCell ref="S291:S294"/>
    <mergeCell ref="X291:X294"/>
    <mergeCell ref="Y291:Y294"/>
    <mergeCell ref="Z291:Z294"/>
    <mergeCell ref="J291:J294"/>
    <mergeCell ref="K291:K294"/>
    <mergeCell ref="L291:L294"/>
    <mergeCell ref="M291:M294"/>
    <mergeCell ref="N291:N294"/>
    <mergeCell ref="P291:P294"/>
    <mergeCell ref="C291:C294"/>
    <mergeCell ref="D291:D294"/>
    <mergeCell ref="E291:E294"/>
    <mergeCell ref="F291:F294"/>
    <mergeCell ref="G291:G294"/>
    <mergeCell ref="H291:H294"/>
    <mergeCell ref="I291:I294"/>
    <mergeCell ref="Y287:Y290"/>
    <mergeCell ref="Z287:Z290"/>
    <mergeCell ref="AA287:AA290"/>
    <mergeCell ref="N287:N290"/>
    <mergeCell ref="P287:P290"/>
    <mergeCell ref="Q287:Q290"/>
    <mergeCell ref="R287:R290"/>
    <mergeCell ref="S287:S290"/>
    <mergeCell ref="X287:X290"/>
    <mergeCell ref="H287:H290"/>
    <mergeCell ref="I287:I290"/>
    <mergeCell ref="J287:J290"/>
    <mergeCell ref="K287:K290"/>
    <mergeCell ref="L287:L290"/>
    <mergeCell ref="M287:M290"/>
    <mergeCell ref="C287:C290"/>
    <mergeCell ref="D287:D290"/>
    <mergeCell ref="E287:E290"/>
    <mergeCell ref="F287:F290"/>
    <mergeCell ref="G287:G290"/>
    <mergeCell ref="S284:S286"/>
    <mergeCell ref="X284:X286"/>
    <mergeCell ref="Y284:Y286"/>
    <mergeCell ref="Z284:Z286"/>
    <mergeCell ref="AA284:AA286"/>
    <mergeCell ref="L284:L286"/>
    <mergeCell ref="M284:M286"/>
    <mergeCell ref="N284:N286"/>
    <mergeCell ref="P284:P286"/>
    <mergeCell ref="Q284:Q286"/>
    <mergeCell ref="R284:R286"/>
    <mergeCell ref="C284:C286"/>
    <mergeCell ref="D284:D286"/>
    <mergeCell ref="E284:E286"/>
    <mergeCell ref="F284:F286"/>
    <mergeCell ref="G284:G286"/>
    <mergeCell ref="H284:H286"/>
    <mergeCell ref="I284:I286"/>
    <mergeCell ref="J284:J286"/>
    <mergeCell ref="K284:K286"/>
    <mergeCell ref="AA280:AA283"/>
    <mergeCell ref="Q280:Q283"/>
    <mergeCell ref="R280:R283"/>
    <mergeCell ref="S280:S283"/>
    <mergeCell ref="X280:X283"/>
    <mergeCell ref="Y280:Y283"/>
    <mergeCell ref="Z280:Z283"/>
    <mergeCell ref="J280:J283"/>
    <mergeCell ref="K280:K283"/>
    <mergeCell ref="L280:L283"/>
    <mergeCell ref="M280:M283"/>
    <mergeCell ref="N280:N283"/>
    <mergeCell ref="P280:P283"/>
    <mergeCell ref="C280:C283"/>
    <mergeCell ref="D280:D283"/>
    <mergeCell ref="E280:E283"/>
    <mergeCell ref="F280:F283"/>
    <mergeCell ref="G280:G283"/>
    <mergeCell ref="H280:H283"/>
    <mergeCell ref="I280:I283"/>
    <mergeCell ref="Y276:Y279"/>
    <mergeCell ref="Z276:Z279"/>
    <mergeCell ref="AA276:AA279"/>
    <mergeCell ref="N276:N279"/>
    <mergeCell ref="P276:P279"/>
    <mergeCell ref="Q276:Q279"/>
    <mergeCell ref="R276:R279"/>
    <mergeCell ref="S276:S279"/>
    <mergeCell ref="X276:X279"/>
    <mergeCell ref="H276:H279"/>
    <mergeCell ref="I276:I279"/>
    <mergeCell ref="J276:J279"/>
    <mergeCell ref="K276:K279"/>
    <mergeCell ref="L276:L279"/>
    <mergeCell ref="M276:M279"/>
    <mergeCell ref="C276:C279"/>
    <mergeCell ref="D276:D279"/>
    <mergeCell ref="E276:E279"/>
    <mergeCell ref="F276:F279"/>
    <mergeCell ref="G276:G279"/>
    <mergeCell ref="S274:S275"/>
    <mergeCell ref="X274:X275"/>
    <mergeCell ref="Y274:Y275"/>
    <mergeCell ref="Z274:Z275"/>
    <mergeCell ref="AA274:AA275"/>
    <mergeCell ref="L274:L275"/>
    <mergeCell ref="M274:M275"/>
    <mergeCell ref="N274:N275"/>
    <mergeCell ref="P274:P275"/>
    <mergeCell ref="Q274:Q275"/>
    <mergeCell ref="R274:R275"/>
    <mergeCell ref="C274:C275"/>
    <mergeCell ref="D274:D275"/>
    <mergeCell ref="E274:E275"/>
    <mergeCell ref="F274:F275"/>
    <mergeCell ref="G274:G275"/>
    <mergeCell ref="H274:H275"/>
    <mergeCell ref="I274:I275"/>
    <mergeCell ref="J274:J275"/>
    <mergeCell ref="K274:K275"/>
    <mergeCell ref="AA271:AA272"/>
    <mergeCell ref="Q271:Q272"/>
    <mergeCell ref="R271:R272"/>
    <mergeCell ref="S271:S272"/>
    <mergeCell ref="X271:X272"/>
    <mergeCell ref="Y271:Y272"/>
    <mergeCell ref="Z271:Z272"/>
    <mergeCell ref="J271:J272"/>
    <mergeCell ref="K271:K272"/>
    <mergeCell ref="L271:L272"/>
    <mergeCell ref="M271:M272"/>
    <mergeCell ref="N271:N272"/>
    <mergeCell ref="P271:P272"/>
    <mergeCell ref="C271:C272"/>
    <mergeCell ref="D271:D272"/>
    <mergeCell ref="E271:E272"/>
    <mergeCell ref="F271:F272"/>
    <mergeCell ref="G271:G272"/>
    <mergeCell ref="H271:H272"/>
    <mergeCell ref="I271:I272"/>
    <mergeCell ref="Y269:Y270"/>
    <mergeCell ref="Z269:Z270"/>
    <mergeCell ref="AA269:AA270"/>
    <mergeCell ref="N269:N270"/>
    <mergeCell ref="P269:P270"/>
    <mergeCell ref="Q269:Q270"/>
    <mergeCell ref="R269:R270"/>
    <mergeCell ref="S269:S270"/>
    <mergeCell ref="X269:X270"/>
    <mergeCell ref="H269:H270"/>
    <mergeCell ref="I269:I270"/>
    <mergeCell ref="J269:J270"/>
    <mergeCell ref="K269:K270"/>
    <mergeCell ref="L269:L270"/>
    <mergeCell ref="M269:M270"/>
    <mergeCell ref="C269:C270"/>
    <mergeCell ref="D269:D270"/>
    <mergeCell ref="E269:E270"/>
    <mergeCell ref="F269:F270"/>
    <mergeCell ref="G269:G270"/>
    <mergeCell ref="S267:S268"/>
    <mergeCell ref="X267:X268"/>
    <mergeCell ref="Y267:Y268"/>
    <mergeCell ref="Z267:Z268"/>
    <mergeCell ref="AA267:AA268"/>
    <mergeCell ref="L267:L268"/>
    <mergeCell ref="M267:M268"/>
    <mergeCell ref="N267:N268"/>
    <mergeCell ref="P267:P268"/>
    <mergeCell ref="Q267:Q268"/>
    <mergeCell ref="R267:R268"/>
    <mergeCell ref="C267:C268"/>
    <mergeCell ref="D267:D268"/>
    <mergeCell ref="E267:E268"/>
    <mergeCell ref="F267:F268"/>
    <mergeCell ref="G267:G268"/>
    <mergeCell ref="H267:H268"/>
    <mergeCell ref="I267:I268"/>
    <mergeCell ref="J267:J268"/>
    <mergeCell ref="K267:K268"/>
    <mergeCell ref="AA264:AA265"/>
    <mergeCell ref="Q264:Q265"/>
    <mergeCell ref="R264:R265"/>
    <mergeCell ref="S264:S265"/>
    <mergeCell ref="X264:X265"/>
    <mergeCell ref="Y264:Y265"/>
    <mergeCell ref="Z264:Z265"/>
    <mergeCell ref="J264:J265"/>
    <mergeCell ref="K264:K265"/>
    <mergeCell ref="L264:L265"/>
    <mergeCell ref="M264:M265"/>
    <mergeCell ref="N264:N265"/>
    <mergeCell ref="P264:P265"/>
    <mergeCell ref="C264:C265"/>
    <mergeCell ref="D264:D265"/>
    <mergeCell ref="E264:E265"/>
    <mergeCell ref="F264:F265"/>
    <mergeCell ref="G264:G265"/>
    <mergeCell ref="H264:H265"/>
    <mergeCell ref="I264:I265"/>
    <mergeCell ref="Y261:Y263"/>
    <mergeCell ref="Z261:Z263"/>
    <mergeCell ref="AA261:AA263"/>
    <mergeCell ref="N261:N263"/>
    <mergeCell ref="P261:P263"/>
    <mergeCell ref="Q261:Q263"/>
    <mergeCell ref="R261:R263"/>
    <mergeCell ref="S261:S263"/>
    <mergeCell ref="X261:X263"/>
    <mergeCell ref="H261:H263"/>
    <mergeCell ref="I261:I263"/>
    <mergeCell ref="J261:J263"/>
    <mergeCell ref="K261:K263"/>
    <mergeCell ref="L261:L263"/>
    <mergeCell ref="M261:M263"/>
    <mergeCell ref="C261:C263"/>
    <mergeCell ref="D261:D263"/>
    <mergeCell ref="E261:E263"/>
    <mergeCell ref="F261:F263"/>
    <mergeCell ref="G261:G263"/>
    <mergeCell ref="S257:S259"/>
    <mergeCell ref="X257:X259"/>
    <mergeCell ref="Y257:Y259"/>
    <mergeCell ref="Z257:Z259"/>
    <mergeCell ref="AA257:AA259"/>
    <mergeCell ref="L257:L259"/>
    <mergeCell ref="M257:M259"/>
    <mergeCell ref="N257:N259"/>
    <mergeCell ref="P257:P259"/>
    <mergeCell ref="Q257:Q259"/>
    <mergeCell ref="R257:R259"/>
    <mergeCell ref="C257:C259"/>
    <mergeCell ref="D257:D259"/>
    <mergeCell ref="E257:E259"/>
    <mergeCell ref="F257:F259"/>
    <mergeCell ref="G257:G259"/>
    <mergeCell ref="H257:H259"/>
    <mergeCell ref="I257:I259"/>
    <mergeCell ref="J257:J259"/>
    <mergeCell ref="K257:K259"/>
    <mergeCell ref="AA255:AA256"/>
    <mergeCell ref="Q255:Q256"/>
    <mergeCell ref="R255:R256"/>
    <mergeCell ref="S255:S256"/>
    <mergeCell ref="X255:X256"/>
    <mergeCell ref="Y255:Y256"/>
    <mergeCell ref="Z255:Z256"/>
    <mergeCell ref="I255:I256"/>
    <mergeCell ref="J255:J256"/>
    <mergeCell ref="K255:K256"/>
    <mergeCell ref="L255:L256"/>
    <mergeCell ref="N255:N256"/>
    <mergeCell ref="P255:P256"/>
    <mergeCell ref="C255:C256"/>
    <mergeCell ref="D255:D256"/>
    <mergeCell ref="E255:E256"/>
    <mergeCell ref="F255:F256"/>
    <mergeCell ref="G255:G256"/>
    <mergeCell ref="H255:H256"/>
    <mergeCell ref="R251:R254"/>
    <mergeCell ref="S251:S254"/>
    <mergeCell ref="X251:X254"/>
    <mergeCell ref="Y251:Y254"/>
    <mergeCell ref="Z251:Z254"/>
    <mergeCell ref="AA251:AA254"/>
    <mergeCell ref="K251:K254"/>
    <mergeCell ref="L251:L254"/>
    <mergeCell ref="M251:M254"/>
    <mergeCell ref="N251:N254"/>
    <mergeCell ref="P251:P254"/>
    <mergeCell ref="Q251:Q254"/>
    <mergeCell ref="C251:C254"/>
    <mergeCell ref="D251:D254"/>
    <mergeCell ref="E251:E254"/>
    <mergeCell ref="F251:F254"/>
    <mergeCell ref="G251:G254"/>
    <mergeCell ref="H251:H254"/>
    <mergeCell ref="I251:I254"/>
    <mergeCell ref="J251:J254"/>
    <mergeCell ref="Z246:Z250"/>
    <mergeCell ref="AA246:AA250"/>
    <mergeCell ref="P246:P250"/>
    <mergeCell ref="Q246:Q250"/>
    <mergeCell ref="R246:R250"/>
    <mergeCell ref="S246:S250"/>
    <mergeCell ref="X246:X250"/>
    <mergeCell ref="Y246:Y250"/>
    <mergeCell ref="I246:I250"/>
    <mergeCell ref="J246:J250"/>
    <mergeCell ref="K246:K250"/>
    <mergeCell ref="L246:L250"/>
    <mergeCell ref="M246:M250"/>
    <mergeCell ref="N246:N250"/>
    <mergeCell ref="C246:C250"/>
    <mergeCell ref="D246:D250"/>
    <mergeCell ref="E246:E250"/>
    <mergeCell ref="F246:F250"/>
    <mergeCell ref="G246:G250"/>
    <mergeCell ref="H246:H250"/>
    <mergeCell ref="R244:R245"/>
    <mergeCell ref="S244:S245"/>
    <mergeCell ref="X244:X245"/>
    <mergeCell ref="Y244:Y245"/>
    <mergeCell ref="Z244:Z245"/>
    <mergeCell ref="AA244:AA245"/>
    <mergeCell ref="K244:K245"/>
    <mergeCell ref="L244:L245"/>
    <mergeCell ref="M244:M245"/>
    <mergeCell ref="N244:N245"/>
    <mergeCell ref="P244:P245"/>
    <mergeCell ref="Q244:Q245"/>
    <mergeCell ref="C244:C245"/>
    <mergeCell ref="D244:D245"/>
    <mergeCell ref="E244:E245"/>
    <mergeCell ref="F244:F245"/>
    <mergeCell ref="G244:G245"/>
    <mergeCell ref="H244:H245"/>
    <mergeCell ref="I244:I245"/>
    <mergeCell ref="J244:J245"/>
    <mergeCell ref="Z240:Z243"/>
    <mergeCell ref="AA240:AA243"/>
    <mergeCell ref="P240:P243"/>
    <mergeCell ref="Q240:Q243"/>
    <mergeCell ref="R240:R243"/>
    <mergeCell ref="S240:S243"/>
    <mergeCell ref="X240:X243"/>
    <mergeCell ref="Y240:Y243"/>
    <mergeCell ref="I240:I243"/>
    <mergeCell ref="J240:J243"/>
    <mergeCell ref="K240:K243"/>
    <mergeCell ref="L240:L243"/>
    <mergeCell ref="M240:M243"/>
    <mergeCell ref="N240:N243"/>
    <mergeCell ref="C240:C243"/>
    <mergeCell ref="D240:D243"/>
    <mergeCell ref="E240:E243"/>
    <mergeCell ref="F240:F243"/>
    <mergeCell ref="G240:G243"/>
    <mergeCell ref="H240:H243"/>
    <mergeCell ref="R238:R239"/>
    <mergeCell ref="S238:S239"/>
    <mergeCell ref="X238:X239"/>
    <mergeCell ref="Y238:Y239"/>
    <mergeCell ref="Z238:Z239"/>
    <mergeCell ref="AA238:AA239"/>
    <mergeCell ref="K238:K239"/>
    <mergeCell ref="L238:L239"/>
    <mergeCell ref="M238:M239"/>
    <mergeCell ref="N238:N239"/>
    <mergeCell ref="P238:P239"/>
    <mergeCell ref="Q238:Q239"/>
    <mergeCell ref="C238:C239"/>
    <mergeCell ref="D238:D239"/>
    <mergeCell ref="E238:E239"/>
    <mergeCell ref="F238:F239"/>
    <mergeCell ref="G238:G239"/>
    <mergeCell ref="H238:H239"/>
    <mergeCell ref="I238:I239"/>
    <mergeCell ref="J238:J239"/>
    <mergeCell ref="Z234:Z237"/>
    <mergeCell ref="AA234:AA237"/>
    <mergeCell ref="P234:P237"/>
    <mergeCell ref="Q234:Q237"/>
    <mergeCell ref="R234:R237"/>
    <mergeCell ref="S234:S237"/>
    <mergeCell ref="X234:X237"/>
    <mergeCell ref="Y234:Y237"/>
    <mergeCell ref="I234:I237"/>
    <mergeCell ref="J234:J237"/>
    <mergeCell ref="K234:K237"/>
    <mergeCell ref="L234:L237"/>
    <mergeCell ref="M234:M237"/>
    <mergeCell ref="N234:N237"/>
    <mergeCell ref="C234:C237"/>
    <mergeCell ref="D234:D237"/>
    <mergeCell ref="E234:E237"/>
    <mergeCell ref="F234:F237"/>
    <mergeCell ref="G234:G237"/>
    <mergeCell ref="H234:H237"/>
    <mergeCell ref="R231:R233"/>
    <mergeCell ref="S231:S233"/>
    <mergeCell ref="X231:X233"/>
    <mergeCell ref="Y231:Y233"/>
    <mergeCell ref="Z231:Z233"/>
    <mergeCell ref="AA231:AA233"/>
    <mergeCell ref="K231:K233"/>
    <mergeCell ref="L231:L233"/>
    <mergeCell ref="M231:M233"/>
    <mergeCell ref="N231:N233"/>
    <mergeCell ref="P231:P233"/>
    <mergeCell ref="Q231:Q233"/>
    <mergeCell ref="C231:C233"/>
    <mergeCell ref="D231:D233"/>
    <mergeCell ref="E231:E233"/>
    <mergeCell ref="F231:F233"/>
    <mergeCell ref="G231:G233"/>
    <mergeCell ref="H231:H233"/>
    <mergeCell ref="I231:I233"/>
    <mergeCell ref="J231:J233"/>
    <mergeCell ref="Z227:Z230"/>
    <mergeCell ref="AA227:AA230"/>
    <mergeCell ref="P227:P230"/>
    <mergeCell ref="Q227:Q230"/>
    <mergeCell ref="R227:R230"/>
    <mergeCell ref="S227:S230"/>
    <mergeCell ref="X227:X230"/>
    <mergeCell ref="Y227:Y230"/>
    <mergeCell ref="I227:I230"/>
    <mergeCell ref="J227:J230"/>
    <mergeCell ref="K227:K230"/>
    <mergeCell ref="L227:L230"/>
    <mergeCell ref="M227:M230"/>
    <mergeCell ref="N227:N230"/>
    <mergeCell ref="C227:C230"/>
    <mergeCell ref="D227:D230"/>
    <mergeCell ref="E227:E230"/>
    <mergeCell ref="F227:F230"/>
    <mergeCell ref="G227:G230"/>
    <mergeCell ref="H227:H230"/>
    <mergeCell ref="R224:R226"/>
    <mergeCell ref="S224:S226"/>
    <mergeCell ref="X224:X226"/>
    <mergeCell ref="Y224:Y226"/>
    <mergeCell ref="Z224:Z226"/>
    <mergeCell ref="AA224:AA226"/>
    <mergeCell ref="K224:K226"/>
    <mergeCell ref="L224:L226"/>
    <mergeCell ref="M224:M226"/>
    <mergeCell ref="N224:N226"/>
    <mergeCell ref="P224:P226"/>
    <mergeCell ref="Q224:Q226"/>
    <mergeCell ref="C224:C226"/>
    <mergeCell ref="D224:D226"/>
    <mergeCell ref="E224:E226"/>
    <mergeCell ref="F224:F226"/>
    <mergeCell ref="G224:G226"/>
    <mergeCell ref="H224:H226"/>
    <mergeCell ref="I224:I226"/>
    <mergeCell ref="J224:J226"/>
    <mergeCell ref="Z222:Z223"/>
    <mergeCell ref="AA222:AA223"/>
    <mergeCell ref="P222:P223"/>
    <mergeCell ref="Q222:Q223"/>
    <mergeCell ref="R222:R223"/>
    <mergeCell ref="S222:S223"/>
    <mergeCell ref="X222:X223"/>
    <mergeCell ref="Y222:Y223"/>
    <mergeCell ref="I222:I223"/>
    <mergeCell ref="J222:J223"/>
    <mergeCell ref="K222:K223"/>
    <mergeCell ref="L222:L223"/>
    <mergeCell ref="M222:M223"/>
    <mergeCell ref="N222:N223"/>
    <mergeCell ref="C222:C223"/>
    <mergeCell ref="D222:D223"/>
    <mergeCell ref="E222:E223"/>
    <mergeCell ref="F222:F223"/>
    <mergeCell ref="G222:G223"/>
    <mergeCell ref="H222:H223"/>
    <mergeCell ref="R220:R221"/>
    <mergeCell ref="S220:S221"/>
    <mergeCell ref="X220:X221"/>
    <mergeCell ref="Y220:Y221"/>
    <mergeCell ref="Z220:Z221"/>
    <mergeCell ref="AA220:AA221"/>
    <mergeCell ref="K220:K221"/>
    <mergeCell ref="L220:L221"/>
    <mergeCell ref="M220:M221"/>
    <mergeCell ref="N220:N221"/>
    <mergeCell ref="P220:P221"/>
    <mergeCell ref="Q220:Q221"/>
    <mergeCell ref="C220:C221"/>
    <mergeCell ref="D220:D221"/>
    <mergeCell ref="E220:E221"/>
    <mergeCell ref="F220:F221"/>
    <mergeCell ref="G220:G221"/>
    <mergeCell ref="H220:H221"/>
    <mergeCell ref="I220:I221"/>
    <mergeCell ref="J220:J221"/>
    <mergeCell ref="Z216:Z219"/>
    <mergeCell ref="AA216:AA219"/>
    <mergeCell ref="P216:P219"/>
    <mergeCell ref="Q216:Q219"/>
    <mergeCell ref="R216:R219"/>
    <mergeCell ref="S216:S219"/>
    <mergeCell ref="X216:X219"/>
    <mergeCell ref="Y216:Y219"/>
    <mergeCell ref="I216:I219"/>
    <mergeCell ref="J216:J219"/>
    <mergeCell ref="K216:K219"/>
    <mergeCell ref="L216:L219"/>
    <mergeCell ref="M216:M219"/>
    <mergeCell ref="N216:N219"/>
    <mergeCell ref="C216:C219"/>
    <mergeCell ref="D216:D219"/>
    <mergeCell ref="E216:E219"/>
    <mergeCell ref="F216:F219"/>
    <mergeCell ref="G216:G219"/>
    <mergeCell ref="H216:H219"/>
    <mergeCell ref="R212:R215"/>
    <mergeCell ref="S212:S215"/>
    <mergeCell ref="X212:X215"/>
    <mergeCell ref="Y212:Y215"/>
    <mergeCell ref="Z212:Z215"/>
    <mergeCell ref="AA212:AA215"/>
    <mergeCell ref="K212:K215"/>
    <mergeCell ref="L212:L215"/>
    <mergeCell ref="M212:M215"/>
    <mergeCell ref="N212:N215"/>
    <mergeCell ref="P212:P215"/>
    <mergeCell ref="Q212:Q215"/>
    <mergeCell ref="C212:C215"/>
    <mergeCell ref="D212:D215"/>
    <mergeCell ref="E212:E215"/>
    <mergeCell ref="F212:F215"/>
    <mergeCell ref="G212:G215"/>
    <mergeCell ref="H212:H215"/>
    <mergeCell ref="I212:I215"/>
    <mergeCell ref="J212:J215"/>
    <mergeCell ref="Z209:Z210"/>
    <mergeCell ref="AA209:AA210"/>
    <mergeCell ref="P209:P210"/>
    <mergeCell ref="Q209:Q210"/>
    <mergeCell ref="R209:R210"/>
    <mergeCell ref="S209:S210"/>
    <mergeCell ref="X209:X210"/>
    <mergeCell ref="Y209:Y210"/>
    <mergeCell ref="I209:I210"/>
    <mergeCell ref="J209:J210"/>
    <mergeCell ref="K209:K210"/>
    <mergeCell ref="L209:L210"/>
    <mergeCell ref="M209:M210"/>
    <mergeCell ref="N209:N210"/>
    <mergeCell ref="C209:C210"/>
    <mergeCell ref="D209:D210"/>
    <mergeCell ref="E209:E210"/>
    <mergeCell ref="F209:F210"/>
    <mergeCell ref="G209:G210"/>
    <mergeCell ref="H209:H210"/>
    <mergeCell ref="R206:R208"/>
    <mergeCell ref="S206:S208"/>
    <mergeCell ref="X206:X208"/>
    <mergeCell ref="Y206:Y208"/>
    <mergeCell ref="Z206:Z208"/>
    <mergeCell ref="AA206:AA208"/>
    <mergeCell ref="K206:K208"/>
    <mergeCell ref="L206:L208"/>
    <mergeCell ref="M206:M208"/>
    <mergeCell ref="N206:N208"/>
    <mergeCell ref="P206:P208"/>
    <mergeCell ref="Q206:Q208"/>
    <mergeCell ref="C206:C208"/>
    <mergeCell ref="D206:D208"/>
    <mergeCell ref="E206:E208"/>
    <mergeCell ref="F206:F208"/>
    <mergeCell ref="G206:G208"/>
    <mergeCell ref="H206:H208"/>
    <mergeCell ref="I206:I208"/>
    <mergeCell ref="J206:J208"/>
    <mergeCell ref="Z203:Z205"/>
    <mergeCell ref="AA203:AA205"/>
    <mergeCell ref="P203:P205"/>
    <mergeCell ref="Q203:Q205"/>
    <mergeCell ref="R203:R205"/>
    <mergeCell ref="S203:S205"/>
    <mergeCell ref="X203:X205"/>
    <mergeCell ref="Y203:Y205"/>
    <mergeCell ref="I203:I205"/>
    <mergeCell ref="J203:J205"/>
    <mergeCell ref="K203:K205"/>
    <mergeCell ref="L203:L205"/>
    <mergeCell ref="M203:M205"/>
    <mergeCell ref="N203:N205"/>
    <mergeCell ref="C203:C205"/>
    <mergeCell ref="D203:D205"/>
    <mergeCell ref="E203:E205"/>
    <mergeCell ref="F203:F205"/>
    <mergeCell ref="G203:G205"/>
    <mergeCell ref="H203:H205"/>
    <mergeCell ref="R200:R202"/>
    <mergeCell ref="S200:S202"/>
    <mergeCell ref="X200:X202"/>
    <mergeCell ref="Y200:Y202"/>
    <mergeCell ref="Z200:Z202"/>
    <mergeCell ref="AA200:AA202"/>
    <mergeCell ref="K200:K202"/>
    <mergeCell ref="L200:L202"/>
    <mergeCell ref="M200:M202"/>
    <mergeCell ref="N200:N202"/>
    <mergeCell ref="P200:P202"/>
    <mergeCell ref="Q200:Q202"/>
    <mergeCell ref="C200:C202"/>
    <mergeCell ref="D200:D202"/>
    <mergeCell ref="E200:E202"/>
    <mergeCell ref="F200:F202"/>
    <mergeCell ref="G200:G202"/>
    <mergeCell ref="H200:H202"/>
    <mergeCell ref="I200:I202"/>
    <mergeCell ref="J200:J202"/>
    <mergeCell ref="Z197:Z199"/>
    <mergeCell ref="AA197:AA199"/>
    <mergeCell ref="P197:P199"/>
    <mergeCell ref="Q197:Q199"/>
    <mergeCell ref="R197:R199"/>
    <mergeCell ref="S197:S199"/>
    <mergeCell ref="X197:X199"/>
    <mergeCell ref="Y197:Y199"/>
    <mergeCell ref="I197:I199"/>
    <mergeCell ref="J197:J199"/>
    <mergeCell ref="K197:K199"/>
    <mergeCell ref="L197:L199"/>
    <mergeCell ref="M197:M199"/>
    <mergeCell ref="N197:N199"/>
    <mergeCell ref="C197:C199"/>
    <mergeCell ref="D197:D199"/>
    <mergeCell ref="E197:E199"/>
    <mergeCell ref="F197:F199"/>
    <mergeCell ref="G197:G199"/>
    <mergeCell ref="H197:H199"/>
    <mergeCell ref="R195:R196"/>
    <mergeCell ref="S195:S196"/>
    <mergeCell ref="X195:X196"/>
    <mergeCell ref="Y195:Y196"/>
    <mergeCell ref="Z195:Z196"/>
    <mergeCell ref="AA195:AA196"/>
    <mergeCell ref="K195:K196"/>
    <mergeCell ref="L195:L196"/>
    <mergeCell ref="M195:M196"/>
    <mergeCell ref="N195:N196"/>
    <mergeCell ref="P195:P196"/>
    <mergeCell ref="Q195:Q196"/>
    <mergeCell ref="C195:C196"/>
    <mergeCell ref="D195:D196"/>
    <mergeCell ref="E195:E196"/>
    <mergeCell ref="F195:F196"/>
    <mergeCell ref="G195:G196"/>
    <mergeCell ref="H195:H196"/>
    <mergeCell ref="I195:I196"/>
    <mergeCell ref="J195:J196"/>
    <mergeCell ref="Z190:Z194"/>
    <mergeCell ref="AA190:AA194"/>
    <mergeCell ref="P190:P194"/>
    <mergeCell ref="Q190:Q194"/>
    <mergeCell ref="R190:R194"/>
    <mergeCell ref="S190:S194"/>
    <mergeCell ref="X190:X194"/>
    <mergeCell ref="Y190:Y194"/>
    <mergeCell ref="I190:I194"/>
    <mergeCell ref="J190:J194"/>
    <mergeCell ref="K190:K194"/>
    <mergeCell ref="L190:L194"/>
    <mergeCell ref="M190:M194"/>
    <mergeCell ref="N190:N194"/>
    <mergeCell ref="C190:C194"/>
    <mergeCell ref="D190:D194"/>
    <mergeCell ref="E190:E194"/>
    <mergeCell ref="F190:F194"/>
    <mergeCell ref="G190:G194"/>
    <mergeCell ref="H190:H194"/>
    <mergeCell ref="R187:R189"/>
    <mergeCell ref="S187:S189"/>
    <mergeCell ref="X187:X189"/>
    <mergeCell ref="Y187:Y189"/>
    <mergeCell ref="Z187:Z189"/>
    <mergeCell ref="AA187:AA189"/>
    <mergeCell ref="K187:K189"/>
    <mergeCell ref="L187:L189"/>
    <mergeCell ref="M187:M189"/>
    <mergeCell ref="N187:N189"/>
    <mergeCell ref="P187:P189"/>
    <mergeCell ref="Q187:Q189"/>
    <mergeCell ref="C187:C189"/>
    <mergeCell ref="D187:D189"/>
    <mergeCell ref="E187:E189"/>
    <mergeCell ref="F187:F189"/>
    <mergeCell ref="G187:G189"/>
    <mergeCell ref="H187:H189"/>
    <mergeCell ref="I187:I189"/>
    <mergeCell ref="J187:J189"/>
    <mergeCell ref="Z183:Z186"/>
    <mergeCell ref="AA183:AA186"/>
    <mergeCell ref="P183:P186"/>
    <mergeCell ref="Q183:Q186"/>
    <mergeCell ref="R183:R186"/>
    <mergeCell ref="S183:S186"/>
    <mergeCell ref="X183:X186"/>
    <mergeCell ref="Y183:Y186"/>
    <mergeCell ref="I183:I186"/>
    <mergeCell ref="J183:J186"/>
    <mergeCell ref="K183:K186"/>
    <mergeCell ref="L183:L186"/>
    <mergeCell ref="M183:M186"/>
    <mergeCell ref="N183:N186"/>
    <mergeCell ref="C183:C186"/>
    <mergeCell ref="D183:D186"/>
    <mergeCell ref="E183:E186"/>
    <mergeCell ref="F183:F186"/>
    <mergeCell ref="G183:G186"/>
    <mergeCell ref="H183:H186"/>
    <mergeCell ref="R178:R182"/>
    <mergeCell ref="S178:S182"/>
    <mergeCell ref="X178:X182"/>
    <mergeCell ref="Y178:Y182"/>
    <mergeCell ref="Z178:Z182"/>
    <mergeCell ref="AA178:AA182"/>
    <mergeCell ref="K178:K182"/>
    <mergeCell ref="L178:L182"/>
    <mergeCell ref="M178:M180"/>
    <mergeCell ref="N178:N182"/>
    <mergeCell ref="P178:P182"/>
    <mergeCell ref="Q178:Q182"/>
    <mergeCell ref="M181:M182"/>
    <mergeCell ref="C178:C182"/>
    <mergeCell ref="D178:D182"/>
    <mergeCell ref="E178:E182"/>
    <mergeCell ref="F178:F182"/>
    <mergeCell ref="G178:G182"/>
    <mergeCell ref="H178:H182"/>
    <mergeCell ref="I178:I182"/>
    <mergeCell ref="J178:J182"/>
    <mergeCell ref="Z173:Z177"/>
    <mergeCell ref="AA173:AA177"/>
    <mergeCell ref="P173:P177"/>
    <mergeCell ref="Q173:Q177"/>
    <mergeCell ref="R173:R177"/>
    <mergeCell ref="S173:S177"/>
    <mergeCell ref="X173:X177"/>
    <mergeCell ref="Y173:Y177"/>
    <mergeCell ref="I173:I177"/>
    <mergeCell ref="J173:J177"/>
    <mergeCell ref="K173:K177"/>
    <mergeCell ref="L173:L177"/>
    <mergeCell ref="M173:M177"/>
    <mergeCell ref="N173:N177"/>
    <mergeCell ref="C173:C177"/>
    <mergeCell ref="D173:D177"/>
    <mergeCell ref="E173:E177"/>
    <mergeCell ref="F173:F177"/>
    <mergeCell ref="G173:G177"/>
    <mergeCell ref="H173:H177"/>
    <mergeCell ref="R168:R172"/>
    <mergeCell ref="S168:S172"/>
    <mergeCell ref="X168:X172"/>
    <mergeCell ref="Y168:Y172"/>
    <mergeCell ref="Z168:Z172"/>
    <mergeCell ref="AA168:AA172"/>
    <mergeCell ref="K168:K172"/>
    <mergeCell ref="L168:L172"/>
    <mergeCell ref="M168:M172"/>
    <mergeCell ref="N168:N172"/>
    <mergeCell ref="P168:P172"/>
    <mergeCell ref="Q168:Q172"/>
    <mergeCell ref="C168:C172"/>
    <mergeCell ref="D168:D172"/>
    <mergeCell ref="E168:E172"/>
    <mergeCell ref="F168:F172"/>
    <mergeCell ref="G168:G172"/>
    <mergeCell ref="H168:H172"/>
    <mergeCell ref="I168:I172"/>
    <mergeCell ref="J168:J172"/>
    <mergeCell ref="Z166:Z167"/>
    <mergeCell ref="AA166:AA167"/>
    <mergeCell ref="P166:P167"/>
    <mergeCell ref="Q166:Q167"/>
    <mergeCell ref="R166:R167"/>
    <mergeCell ref="S166:S167"/>
    <mergeCell ref="X166:X167"/>
    <mergeCell ref="Y166:Y167"/>
    <mergeCell ref="I166:I167"/>
    <mergeCell ref="J166:J167"/>
    <mergeCell ref="K166:K167"/>
    <mergeCell ref="L166:L167"/>
    <mergeCell ref="M166:M167"/>
    <mergeCell ref="N166:N167"/>
    <mergeCell ref="C166:C167"/>
    <mergeCell ref="D166:D167"/>
    <mergeCell ref="E166:E167"/>
    <mergeCell ref="F166:F167"/>
    <mergeCell ref="G166:G167"/>
    <mergeCell ref="H166:H167"/>
    <mergeCell ref="R161:R165"/>
    <mergeCell ref="S161:S165"/>
    <mergeCell ref="X161:X165"/>
    <mergeCell ref="Y161:Y165"/>
    <mergeCell ref="Z161:Z165"/>
    <mergeCell ref="AA161:AA165"/>
    <mergeCell ref="K161:K165"/>
    <mergeCell ref="L161:L165"/>
    <mergeCell ref="M161:M165"/>
    <mergeCell ref="N161:N165"/>
    <mergeCell ref="P161:P165"/>
    <mergeCell ref="Q161:Q165"/>
    <mergeCell ref="C161:C165"/>
    <mergeCell ref="D161:D165"/>
    <mergeCell ref="E161:E165"/>
    <mergeCell ref="F161:F165"/>
    <mergeCell ref="G161:G165"/>
    <mergeCell ref="H161:H165"/>
    <mergeCell ref="I161:I165"/>
    <mergeCell ref="J161:J165"/>
    <mergeCell ref="Z156:Z160"/>
    <mergeCell ref="AA156:AA160"/>
    <mergeCell ref="P156:P160"/>
    <mergeCell ref="Q156:Q160"/>
    <mergeCell ref="R156:R160"/>
    <mergeCell ref="S156:S160"/>
    <mergeCell ref="X156:X160"/>
    <mergeCell ref="Y156:Y160"/>
    <mergeCell ref="I156:I160"/>
    <mergeCell ref="J156:J160"/>
    <mergeCell ref="K156:K160"/>
    <mergeCell ref="L156:L160"/>
    <mergeCell ref="M156:M160"/>
    <mergeCell ref="N156:N160"/>
    <mergeCell ref="C156:C160"/>
    <mergeCell ref="D156:D160"/>
    <mergeCell ref="E156:E160"/>
    <mergeCell ref="F156:F160"/>
    <mergeCell ref="G156:G160"/>
    <mergeCell ref="H156:H160"/>
    <mergeCell ref="R151:R155"/>
    <mergeCell ref="S151:S155"/>
    <mergeCell ref="X151:X155"/>
    <mergeCell ref="Y151:Y155"/>
    <mergeCell ref="Z151:Z155"/>
    <mergeCell ref="AA151:AA155"/>
    <mergeCell ref="K151:K155"/>
    <mergeCell ref="L151:L155"/>
    <mergeCell ref="M151:M155"/>
    <mergeCell ref="N151:N155"/>
    <mergeCell ref="P151:P155"/>
    <mergeCell ref="Q151:Q155"/>
    <mergeCell ref="C151:C155"/>
    <mergeCell ref="D151:D155"/>
    <mergeCell ref="E151:E155"/>
    <mergeCell ref="F151:F155"/>
    <mergeCell ref="G151:G155"/>
    <mergeCell ref="H151:H155"/>
    <mergeCell ref="I151:I155"/>
    <mergeCell ref="J151:J155"/>
    <mergeCell ref="Z148:Z150"/>
    <mergeCell ref="AA148:AA150"/>
    <mergeCell ref="P148:P150"/>
    <mergeCell ref="Q148:Q150"/>
    <mergeCell ref="R148:R150"/>
    <mergeCell ref="S148:S150"/>
    <mergeCell ref="X148:X150"/>
    <mergeCell ref="Y148:Y150"/>
    <mergeCell ref="I148:I150"/>
    <mergeCell ref="J148:J150"/>
    <mergeCell ref="K148:K150"/>
    <mergeCell ref="L148:L150"/>
    <mergeCell ref="M148:M150"/>
    <mergeCell ref="N148:N150"/>
    <mergeCell ref="C148:C150"/>
    <mergeCell ref="D148:D150"/>
    <mergeCell ref="E148:E150"/>
    <mergeCell ref="F148:F150"/>
    <mergeCell ref="G148:G150"/>
    <mergeCell ref="H148:H150"/>
    <mergeCell ref="R145:R147"/>
    <mergeCell ref="S145:S147"/>
    <mergeCell ref="X145:X147"/>
    <mergeCell ref="Y145:Y147"/>
    <mergeCell ref="Z145:Z147"/>
    <mergeCell ref="AA145:AA147"/>
    <mergeCell ref="K145:K147"/>
    <mergeCell ref="L145:L147"/>
    <mergeCell ref="M145:M147"/>
    <mergeCell ref="N145:N147"/>
    <mergeCell ref="P145:P147"/>
    <mergeCell ref="Q145:Q147"/>
    <mergeCell ref="C145:C147"/>
    <mergeCell ref="D145:D147"/>
    <mergeCell ref="E145:E147"/>
    <mergeCell ref="F145:F147"/>
    <mergeCell ref="G145:G147"/>
    <mergeCell ref="H145:H147"/>
    <mergeCell ref="I145:I147"/>
    <mergeCell ref="J145:J147"/>
    <mergeCell ref="Z142:Z144"/>
    <mergeCell ref="AA142:AA144"/>
    <mergeCell ref="P142:P144"/>
    <mergeCell ref="Q142:Q144"/>
    <mergeCell ref="R142:R144"/>
    <mergeCell ref="S142:S144"/>
    <mergeCell ref="X142:X144"/>
    <mergeCell ref="Y142:Y144"/>
    <mergeCell ref="I142:I144"/>
    <mergeCell ref="J142:J144"/>
    <mergeCell ref="K142:K144"/>
    <mergeCell ref="L142:L144"/>
    <mergeCell ref="M142:M144"/>
    <mergeCell ref="N142:N144"/>
    <mergeCell ref="C142:C144"/>
    <mergeCell ref="D142:D144"/>
    <mergeCell ref="E142:E144"/>
    <mergeCell ref="F142:F144"/>
    <mergeCell ref="G142:G144"/>
    <mergeCell ref="H142:H144"/>
    <mergeCell ref="M139:M141"/>
    <mergeCell ref="N139:N141"/>
    <mergeCell ref="S137:S141"/>
    <mergeCell ref="X137:X141"/>
    <mergeCell ref="Y137:Y141"/>
    <mergeCell ref="Z137:Z141"/>
    <mergeCell ref="AA137:AA141"/>
    <mergeCell ref="L137:L141"/>
    <mergeCell ref="M137:M138"/>
    <mergeCell ref="N137:N138"/>
    <mergeCell ref="P137:P141"/>
    <mergeCell ref="Q137:Q141"/>
    <mergeCell ref="R137:R141"/>
    <mergeCell ref="C137:C141"/>
    <mergeCell ref="D137:D141"/>
    <mergeCell ref="E137:E141"/>
    <mergeCell ref="F137:F141"/>
    <mergeCell ref="G137:G141"/>
    <mergeCell ref="H137:H141"/>
    <mergeCell ref="I137:I141"/>
    <mergeCell ref="J137:J141"/>
    <mergeCell ref="K137:K141"/>
    <mergeCell ref="AA135:AA136"/>
    <mergeCell ref="Q135:Q136"/>
    <mergeCell ref="R135:R136"/>
    <mergeCell ref="S135:S136"/>
    <mergeCell ref="X135:X136"/>
    <mergeCell ref="Y135:Y136"/>
    <mergeCell ref="Z135:Z136"/>
    <mergeCell ref="I135:I136"/>
    <mergeCell ref="J135:J136"/>
    <mergeCell ref="K135:K136"/>
    <mergeCell ref="L135:L136"/>
    <mergeCell ref="N135:N136"/>
    <mergeCell ref="P135:P136"/>
    <mergeCell ref="C135:C136"/>
    <mergeCell ref="D135:D136"/>
    <mergeCell ref="E135:E136"/>
    <mergeCell ref="F135:F136"/>
    <mergeCell ref="G135:G136"/>
    <mergeCell ref="H135:H136"/>
    <mergeCell ref="D131:D134"/>
    <mergeCell ref="E131:E134"/>
    <mergeCell ref="F131:F134"/>
    <mergeCell ref="G131:G134"/>
    <mergeCell ref="H131:H134"/>
    <mergeCell ref="M132:M134"/>
    <mergeCell ref="N132:N134"/>
    <mergeCell ref="Z130:Z134"/>
    <mergeCell ref="AA130:AA134"/>
    <mergeCell ref="P130:P134"/>
    <mergeCell ref="Q130:Q134"/>
    <mergeCell ref="R130:R134"/>
    <mergeCell ref="S130:S134"/>
    <mergeCell ref="X130:X134"/>
    <mergeCell ref="Y130:Y134"/>
    <mergeCell ref="C130:C134"/>
    <mergeCell ref="I130:I134"/>
    <mergeCell ref="J130:J134"/>
    <mergeCell ref="K130:K134"/>
    <mergeCell ref="L130:L134"/>
    <mergeCell ref="M130:M131"/>
    <mergeCell ref="N130:N131"/>
    <mergeCell ref="Y126:Y129"/>
    <mergeCell ref="Z126:Z129"/>
    <mergeCell ref="AA126:AA129"/>
    <mergeCell ref="N126:N129"/>
    <mergeCell ref="P126:P129"/>
    <mergeCell ref="Q126:Q129"/>
    <mergeCell ref="R126:R129"/>
    <mergeCell ref="S126:S129"/>
    <mergeCell ref="X126:X129"/>
    <mergeCell ref="H126:H129"/>
    <mergeCell ref="I126:I129"/>
    <mergeCell ref="J126:J129"/>
    <mergeCell ref="K126:K129"/>
    <mergeCell ref="L126:L129"/>
    <mergeCell ref="M126:M129"/>
    <mergeCell ref="C126:C129"/>
    <mergeCell ref="D126:D129"/>
    <mergeCell ref="E126:E129"/>
    <mergeCell ref="F126:F129"/>
    <mergeCell ref="G126:G129"/>
    <mergeCell ref="S120:S125"/>
    <mergeCell ref="X120:X125"/>
    <mergeCell ref="Y120:Y125"/>
    <mergeCell ref="Z120:Z125"/>
    <mergeCell ref="AA120:AA125"/>
    <mergeCell ref="L120:L125"/>
    <mergeCell ref="M120:M125"/>
    <mergeCell ref="N120:N125"/>
    <mergeCell ref="P120:P125"/>
    <mergeCell ref="Q120:Q125"/>
    <mergeCell ref="R120:R125"/>
    <mergeCell ref="C120:C125"/>
    <mergeCell ref="D120:D125"/>
    <mergeCell ref="E120:E125"/>
    <mergeCell ref="F120:F125"/>
    <mergeCell ref="G120:G125"/>
    <mergeCell ref="H120:H125"/>
    <mergeCell ref="I120:I125"/>
    <mergeCell ref="J120:J125"/>
    <mergeCell ref="K120:K125"/>
    <mergeCell ref="AA118:AA119"/>
    <mergeCell ref="Q118:Q119"/>
    <mergeCell ref="R118:R119"/>
    <mergeCell ref="S118:S119"/>
    <mergeCell ref="X118:X119"/>
    <mergeCell ref="Y118:Y119"/>
    <mergeCell ref="Z118:Z119"/>
    <mergeCell ref="J118:J119"/>
    <mergeCell ref="K118:K119"/>
    <mergeCell ref="L118:L119"/>
    <mergeCell ref="M118:M119"/>
    <mergeCell ref="N118:N119"/>
    <mergeCell ref="P118:P119"/>
    <mergeCell ref="C118:C119"/>
    <mergeCell ref="D118:D119"/>
    <mergeCell ref="E118:E119"/>
    <mergeCell ref="F118:F119"/>
    <mergeCell ref="G118:G119"/>
    <mergeCell ref="H118:H119"/>
    <mergeCell ref="I118:I119"/>
    <mergeCell ref="Y116:Y117"/>
    <mergeCell ref="Z116:Z117"/>
    <mergeCell ref="AA116:AA117"/>
    <mergeCell ref="L116:L117"/>
    <mergeCell ref="P116:P117"/>
    <mergeCell ref="Q116:Q117"/>
    <mergeCell ref="R116:R117"/>
    <mergeCell ref="S116:S117"/>
    <mergeCell ref="X116:X117"/>
    <mergeCell ref="C116:C117"/>
    <mergeCell ref="D116:D117"/>
    <mergeCell ref="E116:E117"/>
    <mergeCell ref="F116:F117"/>
    <mergeCell ref="G116:G117"/>
    <mergeCell ref="H116:H117"/>
    <mergeCell ref="I116:I117"/>
    <mergeCell ref="J116:J117"/>
    <mergeCell ref="K116:K117"/>
    <mergeCell ref="AA114:AA115"/>
    <mergeCell ref="Q114:Q115"/>
    <mergeCell ref="R114:R115"/>
    <mergeCell ref="S114:S115"/>
    <mergeCell ref="X114:X115"/>
    <mergeCell ref="Y114:Y115"/>
    <mergeCell ref="Z114:Z115"/>
    <mergeCell ref="J114:J115"/>
    <mergeCell ref="K114:K115"/>
    <mergeCell ref="L114:L115"/>
    <mergeCell ref="M114:M115"/>
    <mergeCell ref="N114:N115"/>
    <mergeCell ref="P114:P115"/>
    <mergeCell ref="N110:N112"/>
    <mergeCell ref="C114:C115"/>
    <mergeCell ref="D114:D115"/>
    <mergeCell ref="E114:E115"/>
    <mergeCell ref="F114:F115"/>
    <mergeCell ref="G114:G115"/>
    <mergeCell ref="H114:H115"/>
    <mergeCell ref="I114:I115"/>
    <mergeCell ref="Z107:Z112"/>
    <mergeCell ref="AA107:AA112"/>
    <mergeCell ref="P107:P112"/>
    <mergeCell ref="Q107:Q112"/>
    <mergeCell ref="R107:R112"/>
    <mergeCell ref="S107:S112"/>
    <mergeCell ref="X107:X112"/>
    <mergeCell ref="Y107:Y112"/>
    <mergeCell ref="I107:I112"/>
    <mergeCell ref="J107:J112"/>
    <mergeCell ref="K107:K112"/>
    <mergeCell ref="L107:L112"/>
    <mergeCell ref="M107:M112"/>
    <mergeCell ref="N107:N109"/>
    <mergeCell ref="C107:C112"/>
    <mergeCell ref="D107:D112"/>
    <mergeCell ref="E107:E112"/>
    <mergeCell ref="F107:F112"/>
    <mergeCell ref="G107:G112"/>
    <mergeCell ref="H107:H112"/>
    <mergeCell ref="AK105:AK106"/>
    <mergeCell ref="AL105:AL106"/>
    <mergeCell ref="AM105:AM106"/>
    <mergeCell ref="R105:R106"/>
    <mergeCell ref="S105:S106"/>
    <mergeCell ref="X105:X106"/>
    <mergeCell ref="Y105:Y106"/>
    <mergeCell ref="Z105:Z106"/>
    <mergeCell ref="AA105:AA106"/>
    <mergeCell ref="K105:K106"/>
    <mergeCell ref="L105:L106"/>
    <mergeCell ref="M105:M106"/>
    <mergeCell ref="N105:N106"/>
    <mergeCell ref="P105:P106"/>
    <mergeCell ref="Q105:Q106"/>
    <mergeCell ref="C105:C106"/>
    <mergeCell ref="D105:D106"/>
    <mergeCell ref="E105:E106"/>
    <mergeCell ref="F105:F106"/>
    <mergeCell ref="G105:G106"/>
    <mergeCell ref="H105:H106"/>
    <mergeCell ref="I105:I106"/>
    <mergeCell ref="J105:J106"/>
    <mergeCell ref="Z102:Z104"/>
    <mergeCell ref="AA102:AA104"/>
    <mergeCell ref="P102:P104"/>
    <mergeCell ref="Q102:Q104"/>
    <mergeCell ref="R102:R104"/>
    <mergeCell ref="S102:S104"/>
    <mergeCell ref="X102:X104"/>
    <mergeCell ref="Y102:Y104"/>
    <mergeCell ref="I102:I104"/>
    <mergeCell ref="J102:J104"/>
    <mergeCell ref="K102:K104"/>
    <mergeCell ref="L102:L104"/>
    <mergeCell ref="M102:M104"/>
    <mergeCell ref="N102:N104"/>
    <mergeCell ref="C102:C104"/>
    <mergeCell ref="D102:D104"/>
    <mergeCell ref="E102:E104"/>
    <mergeCell ref="F102:F104"/>
    <mergeCell ref="G102:G104"/>
    <mergeCell ref="H102:H104"/>
    <mergeCell ref="R99:R101"/>
    <mergeCell ref="S99:S101"/>
    <mergeCell ref="X99:X101"/>
    <mergeCell ref="Y99:Y101"/>
    <mergeCell ref="Z99:Z101"/>
    <mergeCell ref="AA99:AA101"/>
    <mergeCell ref="K99:K101"/>
    <mergeCell ref="L99:L101"/>
    <mergeCell ref="M99:M101"/>
    <mergeCell ref="N99:N101"/>
    <mergeCell ref="P99:P101"/>
    <mergeCell ref="Q99:Q101"/>
    <mergeCell ref="AL96:AL98"/>
    <mergeCell ref="AM96:AM98"/>
    <mergeCell ref="C99:C101"/>
    <mergeCell ref="D99:D101"/>
    <mergeCell ref="E99:E101"/>
    <mergeCell ref="F99:F101"/>
    <mergeCell ref="G99:G101"/>
    <mergeCell ref="H99:H101"/>
    <mergeCell ref="I99:I101"/>
    <mergeCell ref="J99:J101"/>
    <mergeCell ref="Z96:Z98"/>
    <mergeCell ref="AA96:AA98"/>
    <mergeCell ref="P96:P98"/>
    <mergeCell ref="Q96:Q98"/>
    <mergeCell ref="R96:R98"/>
    <mergeCell ref="S96:S98"/>
    <mergeCell ref="X96:X98"/>
    <mergeCell ref="Y96:Y98"/>
    <mergeCell ref="I96:I98"/>
    <mergeCell ref="J96:J98"/>
    <mergeCell ref="K96:K98"/>
    <mergeCell ref="L96:L98"/>
    <mergeCell ref="M96:M98"/>
    <mergeCell ref="N96:N98"/>
    <mergeCell ref="C96:C98"/>
    <mergeCell ref="D96:D98"/>
    <mergeCell ref="E96:E98"/>
    <mergeCell ref="F96:F98"/>
    <mergeCell ref="G96:G98"/>
    <mergeCell ref="H96:H98"/>
    <mergeCell ref="R94:R95"/>
    <mergeCell ref="S94:S95"/>
    <mergeCell ref="X94:X95"/>
    <mergeCell ref="Y94:Y95"/>
    <mergeCell ref="Z94:Z95"/>
    <mergeCell ref="AA94:AA95"/>
    <mergeCell ref="K94:K95"/>
    <mergeCell ref="L94:L95"/>
    <mergeCell ref="M94:M95"/>
    <mergeCell ref="N94:N95"/>
    <mergeCell ref="P94:P95"/>
    <mergeCell ref="Q94:Q95"/>
    <mergeCell ref="C94:C95"/>
    <mergeCell ref="D94:D95"/>
    <mergeCell ref="E94:E95"/>
    <mergeCell ref="F94:F95"/>
    <mergeCell ref="G94:G95"/>
    <mergeCell ref="H94:H95"/>
    <mergeCell ref="I94:I95"/>
    <mergeCell ref="J94:J95"/>
    <mergeCell ref="Z92:Z93"/>
    <mergeCell ref="AA92:AA93"/>
    <mergeCell ref="P92:P93"/>
    <mergeCell ref="Q92:Q93"/>
    <mergeCell ref="R92:R93"/>
    <mergeCell ref="S92:S93"/>
    <mergeCell ref="X92:X93"/>
    <mergeCell ref="Y92:Y93"/>
    <mergeCell ref="I92:I93"/>
    <mergeCell ref="J92:J93"/>
    <mergeCell ref="K92:K93"/>
    <mergeCell ref="L92:L93"/>
    <mergeCell ref="M92:M93"/>
    <mergeCell ref="N92:N93"/>
    <mergeCell ref="C92:C93"/>
    <mergeCell ref="D92:D93"/>
    <mergeCell ref="E92:E93"/>
    <mergeCell ref="F92:F93"/>
    <mergeCell ref="G92:G93"/>
    <mergeCell ref="H92:H93"/>
    <mergeCell ref="R90:R91"/>
    <mergeCell ref="S90:S91"/>
    <mergeCell ref="X90:X91"/>
    <mergeCell ref="Y90:Y91"/>
    <mergeCell ref="Z90:Z91"/>
    <mergeCell ref="AA90:AA91"/>
    <mergeCell ref="K90:K91"/>
    <mergeCell ref="L90:L91"/>
    <mergeCell ref="M90:M91"/>
    <mergeCell ref="N90:N91"/>
    <mergeCell ref="P90:P91"/>
    <mergeCell ref="Q90:Q91"/>
    <mergeCell ref="C90:C91"/>
    <mergeCell ref="D90:D91"/>
    <mergeCell ref="E90:E91"/>
    <mergeCell ref="F90:F91"/>
    <mergeCell ref="G90:G91"/>
    <mergeCell ref="H90:H91"/>
    <mergeCell ref="I90:I91"/>
    <mergeCell ref="J90:J91"/>
    <mergeCell ref="Z85:Z89"/>
    <mergeCell ref="AA85:AA89"/>
    <mergeCell ref="P85:P89"/>
    <mergeCell ref="Q85:Q89"/>
    <mergeCell ref="R85:R89"/>
    <mergeCell ref="S85:S89"/>
    <mergeCell ref="X85:X89"/>
    <mergeCell ref="Y85:Y89"/>
    <mergeCell ref="I85:I89"/>
    <mergeCell ref="J85:J89"/>
    <mergeCell ref="K85:K89"/>
    <mergeCell ref="L85:L89"/>
    <mergeCell ref="M85:M89"/>
    <mergeCell ref="N85:N89"/>
    <mergeCell ref="C85:C89"/>
    <mergeCell ref="D85:D89"/>
    <mergeCell ref="E85:E89"/>
    <mergeCell ref="F85:F89"/>
    <mergeCell ref="G85:G89"/>
    <mergeCell ref="H85:H89"/>
    <mergeCell ref="R82:R84"/>
    <mergeCell ref="S82:S84"/>
    <mergeCell ref="X82:X84"/>
    <mergeCell ref="Y82:Y84"/>
    <mergeCell ref="Z82:Z84"/>
    <mergeCell ref="AA82:AA84"/>
    <mergeCell ref="K82:K84"/>
    <mergeCell ref="L82:L84"/>
    <mergeCell ref="M82:M84"/>
    <mergeCell ref="N82:N84"/>
    <mergeCell ref="P82:P84"/>
    <mergeCell ref="Q82:Q84"/>
    <mergeCell ref="C82:C84"/>
    <mergeCell ref="D82:D84"/>
    <mergeCell ref="E82:E84"/>
    <mergeCell ref="F82:F84"/>
    <mergeCell ref="G82:G84"/>
    <mergeCell ref="H82:H84"/>
    <mergeCell ref="I82:I84"/>
    <mergeCell ref="J82:J84"/>
    <mergeCell ref="Z80:Z81"/>
    <mergeCell ref="AA80:AA81"/>
    <mergeCell ref="P80:P81"/>
    <mergeCell ref="Q80:Q81"/>
    <mergeCell ref="R80:R81"/>
    <mergeCell ref="S80:S81"/>
    <mergeCell ref="X80:X81"/>
    <mergeCell ref="Y80:Y81"/>
    <mergeCell ref="I80:I81"/>
    <mergeCell ref="J80:J81"/>
    <mergeCell ref="K80:K81"/>
    <mergeCell ref="L80:L81"/>
    <mergeCell ref="M80:M81"/>
    <mergeCell ref="N80:N81"/>
    <mergeCell ref="C80:C81"/>
    <mergeCell ref="D80:D81"/>
    <mergeCell ref="E80:E81"/>
    <mergeCell ref="F80:F81"/>
    <mergeCell ref="G80:G81"/>
    <mergeCell ref="H80:H81"/>
    <mergeCell ref="R77:R79"/>
    <mergeCell ref="S77:S79"/>
    <mergeCell ref="X77:X79"/>
    <mergeCell ref="Y77:Y79"/>
    <mergeCell ref="Z77:Z79"/>
    <mergeCell ref="AA77:AA79"/>
    <mergeCell ref="K77:K79"/>
    <mergeCell ref="L77:L79"/>
    <mergeCell ref="M77:M79"/>
    <mergeCell ref="N77:N79"/>
    <mergeCell ref="P77:P79"/>
    <mergeCell ref="Q77:Q79"/>
    <mergeCell ref="AL74:AL76"/>
    <mergeCell ref="AM74:AM76"/>
    <mergeCell ref="C77:C79"/>
    <mergeCell ref="D77:D79"/>
    <mergeCell ref="E77:E79"/>
    <mergeCell ref="F77:F79"/>
    <mergeCell ref="G77:G79"/>
    <mergeCell ref="H77:H79"/>
    <mergeCell ref="I77:I79"/>
    <mergeCell ref="J77:J79"/>
    <mergeCell ref="Z74:Z76"/>
    <mergeCell ref="AA74:AA76"/>
    <mergeCell ref="P74:P76"/>
    <mergeCell ref="Q74:Q76"/>
    <mergeCell ref="R74:R76"/>
    <mergeCell ref="S74:S76"/>
    <mergeCell ref="X74:X76"/>
    <mergeCell ref="Y74:Y76"/>
    <mergeCell ref="I74:I76"/>
    <mergeCell ref="J74:J76"/>
    <mergeCell ref="K74:K76"/>
    <mergeCell ref="L74:L76"/>
    <mergeCell ref="M74:M76"/>
    <mergeCell ref="N74:N76"/>
    <mergeCell ref="C74:C76"/>
    <mergeCell ref="D74:D76"/>
    <mergeCell ref="E74:E76"/>
    <mergeCell ref="F74:F76"/>
    <mergeCell ref="G74:G76"/>
    <mergeCell ref="H74:H76"/>
    <mergeCell ref="AK71:AK73"/>
    <mergeCell ref="AL71:AL73"/>
    <mergeCell ref="AM71:AM73"/>
    <mergeCell ref="R71:R73"/>
    <mergeCell ref="S71:S73"/>
    <mergeCell ref="X71:X73"/>
    <mergeCell ref="Y71:Y73"/>
    <mergeCell ref="Z71:Z73"/>
    <mergeCell ref="AA71:AA73"/>
    <mergeCell ref="K71:K73"/>
    <mergeCell ref="L71:L73"/>
    <mergeCell ref="M71:M73"/>
    <mergeCell ref="N71:N73"/>
    <mergeCell ref="P71:P73"/>
    <mergeCell ref="Q71:Q73"/>
    <mergeCell ref="C71:C73"/>
    <mergeCell ref="D71:D73"/>
    <mergeCell ref="E71:E73"/>
    <mergeCell ref="F71:F73"/>
    <mergeCell ref="G71:G73"/>
    <mergeCell ref="H71:H73"/>
    <mergeCell ref="I71:I73"/>
    <mergeCell ref="J71:J73"/>
    <mergeCell ref="Z68:Z70"/>
    <mergeCell ref="AA68:AA70"/>
    <mergeCell ref="P68:P70"/>
    <mergeCell ref="Q68:Q70"/>
    <mergeCell ref="R68:R70"/>
    <mergeCell ref="S68:S70"/>
    <mergeCell ref="X68:X70"/>
    <mergeCell ref="Y68:Y70"/>
    <mergeCell ref="I68:I70"/>
    <mergeCell ref="J68:J70"/>
    <mergeCell ref="K68:K70"/>
    <mergeCell ref="L68:L70"/>
    <mergeCell ref="M68:M70"/>
    <mergeCell ref="N68:N70"/>
    <mergeCell ref="C68:C70"/>
    <mergeCell ref="D68:D70"/>
    <mergeCell ref="E68:E70"/>
    <mergeCell ref="F68:F70"/>
    <mergeCell ref="G68:G70"/>
    <mergeCell ref="H68:H70"/>
    <mergeCell ref="AL56:AL67"/>
    <mergeCell ref="AM56:AM67"/>
    <mergeCell ref="R56:R67"/>
    <mergeCell ref="S56:S67"/>
    <mergeCell ref="X56:X67"/>
    <mergeCell ref="Y56:Y67"/>
    <mergeCell ref="Z56:Z67"/>
    <mergeCell ref="AA56:AA67"/>
    <mergeCell ref="K56:K67"/>
    <mergeCell ref="L56:L67"/>
    <mergeCell ref="M56:M67"/>
    <mergeCell ref="N56:N67"/>
    <mergeCell ref="P56:P67"/>
    <mergeCell ref="Q56:Q67"/>
    <mergeCell ref="AL53:AL55"/>
    <mergeCell ref="AM53:AM55"/>
    <mergeCell ref="C56:C67"/>
    <mergeCell ref="D56:D67"/>
    <mergeCell ref="E56:E67"/>
    <mergeCell ref="F56:F67"/>
    <mergeCell ref="G56:G67"/>
    <mergeCell ref="H56:H67"/>
    <mergeCell ref="I56:I67"/>
    <mergeCell ref="J56:J67"/>
    <mergeCell ref="Z53:Z55"/>
    <mergeCell ref="AA53:AA55"/>
    <mergeCell ref="P53:P55"/>
    <mergeCell ref="Q53:Q55"/>
    <mergeCell ref="R53:R55"/>
    <mergeCell ref="S53:S55"/>
    <mergeCell ref="X53:X55"/>
    <mergeCell ref="Y53:Y55"/>
    <mergeCell ref="I53:I55"/>
    <mergeCell ref="J53:J55"/>
    <mergeCell ref="K53:K55"/>
    <mergeCell ref="L53:L55"/>
    <mergeCell ref="M53:M55"/>
    <mergeCell ref="N53:N55"/>
    <mergeCell ref="C53:C55"/>
    <mergeCell ref="D53:D55"/>
    <mergeCell ref="E53:E55"/>
    <mergeCell ref="F53:F55"/>
    <mergeCell ref="G53:G55"/>
    <mergeCell ref="H53:H55"/>
    <mergeCell ref="AK49:AK52"/>
    <mergeCell ref="AL49:AL52"/>
    <mergeCell ref="AM49:AM52"/>
    <mergeCell ref="R49:R52"/>
    <mergeCell ref="S49:S52"/>
    <mergeCell ref="X49:X52"/>
    <mergeCell ref="Y49:Y52"/>
    <mergeCell ref="Z49:Z52"/>
    <mergeCell ref="AA49:AA52"/>
    <mergeCell ref="K49:K52"/>
    <mergeCell ref="L49:L52"/>
    <mergeCell ref="M49:M52"/>
    <mergeCell ref="N49:N52"/>
    <mergeCell ref="P49:P52"/>
    <mergeCell ref="Q49:Q52"/>
    <mergeCell ref="AL46:AL48"/>
    <mergeCell ref="AM46:AM48"/>
    <mergeCell ref="C49:C52"/>
    <mergeCell ref="D49:D52"/>
    <mergeCell ref="E49:E52"/>
    <mergeCell ref="F49:F52"/>
    <mergeCell ref="G49:G52"/>
    <mergeCell ref="H49:H52"/>
    <mergeCell ref="I49:I52"/>
    <mergeCell ref="J49:J52"/>
    <mergeCell ref="Z46:Z48"/>
    <mergeCell ref="AA46:AA48"/>
    <mergeCell ref="P46:P48"/>
    <mergeCell ref="Q46:Q48"/>
    <mergeCell ref="R46:R48"/>
    <mergeCell ref="S46:S48"/>
    <mergeCell ref="X46:X48"/>
    <mergeCell ref="Y46:Y48"/>
    <mergeCell ref="I46:I48"/>
    <mergeCell ref="J46:J48"/>
    <mergeCell ref="K46:K48"/>
    <mergeCell ref="L46:L48"/>
    <mergeCell ref="M46:M48"/>
    <mergeCell ref="N46:N48"/>
    <mergeCell ref="C46:C48"/>
    <mergeCell ref="D46:D48"/>
    <mergeCell ref="E46:E48"/>
    <mergeCell ref="F46:F48"/>
    <mergeCell ref="G46:G48"/>
    <mergeCell ref="H46:H48"/>
    <mergeCell ref="AK44:AK45"/>
    <mergeCell ref="AL44:AL45"/>
    <mergeCell ref="AM44:AM45"/>
    <mergeCell ref="AK42:AK43"/>
    <mergeCell ref="R44:R45"/>
    <mergeCell ref="S44:S45"/>
    <mergeCell ref="X44:X45"/>
    <mergeCell ref="Y44:Y45"/>
    <mergeCell ref="Z44:Z45"/>
    <mergeCell ref="AA44:AA45"/>
    <mergeCell ref="K44:K45"/>
    <mergeCell ref="L44:L45"/>
    <mergeCell ref="M44:M45"/>
    <mergeCell ref="N44:N45"/>
    <mergeCell ref="P44:P45"/>
    <mergeCell ref="Q44:Q45"/>
    <mergeCell ref="C44:C45"/>
    <mergeCell ref="D44:D45"/>
    <mergeCell ref="E44:E45"/>
    <mergeCell ref="F44:F45"/>
    <mergeCell ref="G44:G45"/>
    <mergeCell ref="H44:H45"/>
    <mergeCell ref="I44:I45"/>
    <mergeCell ref="J44:J45"/>
    <mergeCell ref="Z42:Z43"/>
    <mergeCell ref="AA42:AA43"/>
    <mergeCell ref="P42:P43"/>
    <mergeCell ref="Q42:Q43"/>
    <mergeCell ref="R42:R43"/>
    <mergeCell ref="S42:S43"/>
    <mergeCell ref="X42:X43"/>
    <mergeCell ref="Y42:Y43"/>
    <mergeCell ref="I42:I43"/>
    <mergeCell ref="J42:J43"/>
    <mergeCell ref="K42:K43"/>
    <mergeCell ref="L42:L43"/>
    <mergeCell ref="M42:M43"/>
    <mergeCell ref="N42:N43"/>
    <mergeCell ref="C42:C43"/>
    <mergeCell ref="D42:D43"/>
    <mergeCell ref="E42:E43"/>
    <mergeCell ref="F42:F43"/>
    <mergeCell ref="G42:G43"/>
    <mergeCell ref="H42:H43"/>
    <mergeCell ref="R38:R41"/>
    <mergeCell ref="S38:S41"/>
    <mergeCell ref="X38:X41"/>
    <mergeCell ref="Y38:Y41"/>
    <mergeCell ref="Z38:Z41"/>
    <mergeCell ref="AA38:AA41"/>
    <mergeCell ref="K38:K41"/>
    <mergeCell ref="L38:L41"/>
    <mergeCell ref="M38:M41"/>
    <mergeCell ref="N38:N41"/>
    <mergeCell ref="P38:P41"/>
    <mergeCell ref="Q38:Q41"/>
    <mergeCell ref="C38:C41"/>
    <mergeCell ref="D38:D41"/>
    <mergeCell ref="E38:E41"/>
    <mergeCell ref="F38:F41"/>
    <mergeCell ref="G38:G41"/>
    <mergeCell ref="H38:H41"/>
    <mergeCell ref="I38:I41"/>
    <mergeCell ref="J38:J41"/>
    <mergeCell ref="Z34:Z37"/>
    <mergeCell ref="AA34:AA37"/>
    <mergeCell ref="P34:P37"/>
    <mergeCell ref="Q34:Q37"/>
    <mergeCell ref="R34:R37"/>
    <mergeCell ref="S34:S37"/>
    <mergeCell ref="X34:X37"/>
    <mergeCell ref="Y34:Y37"/>
    <mergeCell ref="I34:I37"/>
    <mergeCell ref="J34:J37"/>
    <mergeCell ref="K34:K37"/>
    <mergeCell ref="L34:L37"/>
    <mergeCell ref="M34:M37"/>
    <mergeCell ref="N34:N37"/>
    <mergeCell ref="C34:C37"/>
    <mergeCell ref="D34:D37"/>
    <mergeCell ref="E34:E37"/>
    <mergeCell ref="F34:F37"/>
    <mergeCell ref="G34:G37"/>
    <mergeCell ref="H34:H37"/>
    <mergeCell ref="R30:R33"/>
    <mergeCell ref="S30:S33"/>
    <mergeCell ref="X30:X33"/>
    <mergeCell ref="Y30:Y33"/>
    <mergeCell ref="Z30:Z33"/>
    <mergeCell ref="AA30:AA33"/>
    <mergeCell ref="K30:K33"/>
    <mergeCell ref="L30:L33"/>
    <mergeCell ref="M30:M33"/>
    <mergeCell ref="N30:N33"/>
    <mergeCell ref="P30:P33"/>
    <mergeCell ref="Q30:Q33"/>
    <mergeCell ref="C30:C33"/>
    <mergeCell ref="D30:D33"/>
    <mergeCell ref="E30:E33"/>
    <mergeCell ref="F30:F33"/>
    <mergeCell ref="G30:G33"/>
    <mergeCell ref="H30:H33"/>
    <mergeCell ref="I30:I33"/>
    <mergeCell ref="J30:J33"/>
    <mergeCell ref="Z26:Z29"/>
    <mergeCell ref="AA26:AA29"/>
    <mergeCell ref="P26:P29"/>
    <mergeCell ref="Q26:Q29"/>
    <mergeCell ref="R26:R29"/>
    <mergeCell ref="S26:S29"/>
    <mergeCell ref="X26:X29"/>
    <mergeCell ref="Y26:Y29"/>
    <mergeCell ref="I26:I29"/>
    <mergeCell ref="J26:J29"/>
    <mergeCell ref="K26:K29"/>
    <mergeCell ref="L26:L29"/>
    <mergeCell ref="M26:M29"/>
    <mergeCell ref="N26:N29"/>
    <mergeCell ref="C26:C29"/>
    <mergeCell ref="D26:D29"/>
    <mergeCell ref="E26:E29"/>
    <mergeCell ref="F26:F29"/>
    <mergeCell ref="G26:G29"/>
    <mergeCell ref="H26:H29"/>
    <mergeCell ref="R23:R25"/>
    <mergeCell ref="S23:S25"/>
    <mergeCell ref="X23:X25"/>
    <mergeCell ref="Y23:Y25"/>
    <mergeCell ref="Z23:Z25"/>
    <mergeCell ref="AA23:AA25"/>
    <mergeCell ref="K23:K25"/>
    <mergeCell ref="L23:L25"/>
    <mergeCell ref="M23:M25"/>
    <mergeCell ref="N23:N25"/>
    <mergeCell ref="P23:P25"/>
    <mergeCell ref="Q23:Q25"/>
    <mergeCell ref="C23:C25"/>
    <mergeCell ref="D23:D25"/>
    <mergeCell ref="E23:E25"/>
    <mergeCell ref="F23:F25"/>
    <mergeCell ref="G23:G25"/>
    <mergeCell ref="H23:H25"/>
    <mergeCell ref="I23:I25"/>
    <mergeCell ref="J23:J25"/>
    <mergeCell ref="Z19:Z22"/>
    <mergeCell ref="AA19:AA22"/>
    <mergeCell ref="P19:P22"/>
    <mergeCell ref="Q19:Q22"/>
    <mergeCell ref="R19:R22"/>
    <mergeCell ref="S19:S22"/>
    <mergeCell ref="X19:X22"/>
    <mergeCell ref="Y19:Y22"/>
    <mergeCell ref="I19:I22"/>
    <mergeCell ref="J19:J22"/>
    <mergeCell ref="K19:K22"/>
    <mergeCell ref="L19:L22"/>
    <mergeCell ref="M19:M22"/>
    <mergeCell ref="N19:N22"/>
    <mergeCell ref="C19:C22"/>
    <mergeCell ref="D19:D22"/>
    <mergeCell ref="E19:E22"/>
    <mergeCell ref="F19:F22"/>
    <mergeCell ref="G19:G22"/>
    <mergeCell ref="H19:H22"/>
    <mergeCell ref="R15:R18"/>
    <mergeCell ref="S15:S18"/>
    <mergeCell ref="X15:X18"/>
    <mergeCell ref="Y15:Y18"/>
    <mergeCell ref="Z15:Z18"/>
    <mergeCell ref="AA15:AA18"/>
    <mergeCell ref="K15:K18"/>
    <mergeCell ref="L15:L18"/>
    <mergeCell ref="M15:M18"/>
    <mergeCell ref="N15:N18"/>
    <mergeCell ref="P15:P18"/>
    <mergeCell ref="Q15:Q18"/>
    <mergeCell ref="C15:C18"/>
    <mergeCell ref="D15:D18"/>
    <mergeCell ref="E15:E18"/>
    <mergeCell ref="F15:F18"/>
    <mergeCell ref="G15:G18"/>
    <mergeCell ref="H15:H18"/>
    <mergeCell ref="I15:I18"/>
    <mergeCell ref="J15:J18"/>
    <mergeCell ref="AA11:AA14"/>
    <mergeCell ref="P11:P14"/>
    <mergeCell ref="Q11:Q14"/>
    <mergeCell ref="R11:R14"/>
    <mergeCell ref="S11:S14"/>
    <mergeCell ref="X11:X14"/>
    <mergeCell ref="Y11:Y14"/>
    <mergeCell ref="I11:I14"/>
    <mergeCell ref="J11:J14"/>
    <mergeCell ref="K11:K14"/>
    <mergeCell ref="L11:L14"/>
    <mergeCell ref="M11:M14"/>
    <mergeCell ref="N11:N14"/>
    <mergeCell ref="C11:C14"/>
    <mergeCell ref="D11:D14"/>
    <mergeCell ref="E11:E14"/>
    <mergeCell ref="F11:F14"/>
    <mergeCell ref="G11:G14"/>
    <mergeCell ref="H11:H14"/>
    <mergeCell ref="C6:C8"/>
    <mergeCell ref="D6:D8"/>
    <mergeCell ref="E6:E8"/>
    <mergeCell ref="F6:F8"/>
    <mergeCell ref="G6:G8"/>
    <mergeCell ref="H6:H8"/>
    <mergeCell ref="R9:R10"/>
    <mergeCell ref="S9:S10"/>
    <mergeCell ref="X9:X10"/>
    <mergeCell ref="Y9:Y10"/>
    <mergeCell ref="Z9:Z10"/>
    <mergeCell ref="AA9:AA10"/>
    <mergeCell ref="K9:K10"/>
    <mergeCell ref="L9:L10"/>
    <mergeCell ref="M9:M10"/>
    <mergeCell ref="N9:N10"/>
    <mergeCell ref="P9:P10"/>
    <mergeCell ref="Q9:Q10"/>
    <mergeCell ref="C9:C10"/>
    <mergeCell ref="D9:D10"/>
    <mergeCell ref="E9:E10"/>
    <mergeCell ref="F9:F10"/>
    <mergeCell ref="G9:G10"/>
    <mergeCell ref="H9:H10"/>
    <mergeCell ref="I9:I10"/>
    <mergeCell ref="J9:J10"/>
    <mergeCell ref="AO126:AO129"/>
    <mergeCell ref="AO130:AO134"/>
    <mergeCell ref="AO135:AO136"/>
    <mergeCell ref="AO137:AO141"/>
    <mergeCell ref="AO142:AO144"/>
    <mergeCell ref="AO145:AO147"/>
    <mergeCell ref="AO148:AO150"/>
    <mergeCell ref="AO151:AO155"/>
    <mergeCell ref="AO156:AO160"/>
    <mergeCell ref="AO161:AO165"/>
    <mergeCell ref="AO166:AO167"/>
    <mergeCell ref="AO168:AO172"/>
    <mergeCell ref="AO173:AO177"/>
    <mergeCell ref="D2:D4"/>
    <mergeCell ref="E2:H4"/>
    <mergeCell ref="I2:L4"/>
    <mergeCell ref="M2:N4"/>
    <mergeCell ref="Z6:Z8"/>
    <mergeCell ref="AA6:AA8"/>
    <mergeCell ref="P6:P8"/>
    <mergeCell ref="Q6:Q8"/>
    <mergeCell ref="R6:R8"/>
    <mergeCell ref="S6:S8"/>
    <mergeCell ref="X6:X8"/>
    <mergeCell ref="Y6:Y8"/>
    <mergeCell ref="I6:I8"/>
    <mergeCell ref="J6:J8"/>
    <mergeCell ref="K6:K8"/>
    <mergeCell ref="L6:L8"/>
    <mergeCell ref="M6:M8"/>
    <mergeCell ref="N6:N8"/>
    <mergeCell ref="Z11:Z14"/>
  </mergeCells>
  <conditionalFormatting sqref="K42 M42:O42 M6:O6 M46:O46 M44:O44 M77:O77 M80:O80 M99:O99 M374:O374 M377:O377 M380:O380 M435:O435 M433:O433 M425:O425 M421:O421 M423:O423 M428:O428 M430:O430 M437:O437">
    <cfRule type="cellIs" dxfId="767" priority="971" operator="equal">
      <formula>"Otro"</formula>
    </cfRule>
  </conditionalFormatting>
  <conditionalFormatting sqref="L42">
    <cfRule type="cellIs" dxfId="766" priority="970" operator="equal">
      <formula>"Otro"</formula>
    </cfRule>
  </conditionalFormatting>
  <conditionalFormatting sqref="K6">
    <cfRule type="cellIs" dxfId="765" priority="969" operator="equal">
      <formula>"Otro"</formula>
    </cfRule>
  </conditionalFormatting>
  <conditionalFormatting sqref="L6">
    <cfRule type="cellIs" dxfId="764" priority="968" operator="equal">
      <formula>"Otro"</formula>
    </cfRule>
  </conditionalFormatting>
  <conditionalFormatting sqref="K44:K46">
    <cfRule type="cellIs" dxfId="763" priority="967" operator="equal">
      <formula>"Otro"</formula>
    </cfRule>
  </conditionalFormatting>
  <conditionalFormatting sqref="L44:L46">
    <cfRule type="cellIs" dxfId="762" priority="966" operator="equal">
      <formula>"Otro"</formula>
    </cfRule>
  </conditionalFormatting>
  <conditionalFormatting sqref="J77:K79">
    <cfRule type="cellIs" dxfId="761" priority="965" operator="equal">
      <formula>"Otro"</formula>
    </cfRule>
  </conditionalFormatting>
  <conditionalFormatting sqref="K80">
    <cfRule type="cellIs" dxfId="760" priority="964" operator="equal">
      <formula>"Otro"</formula>
    </cfRule>
  </conditionalFormatting>
  <conditionalFormatting sqref="L77:L79">
    <cfRule type="cellIs" dxfId="759" priority="963" operator="equal">
      <formula>"Otro"</formula>
    </cfRule>
  </conditionalFormatting>
  <conditionalFormatting sqref="L80">
    <cfRule type="cellIs" dxfId="758" priority="962" operator="equal">
      <formula>"Otro"</formula>
    </cfRule>
  </conditionalFormatting>
  <conditionalFormatting sqref="K99:K101">
    <cfRule type="cellIs" dxfId="757" priority="961" operator="equal">
      <formula>"Otro"</formula>
    </cfRule>
  </conditionalFormatting>
  <conditionalFormatting sqref="L99:L101">
    <cfRule type="cellIs" dxfId="756" priority="960" operator="equal">
      <formula>"Otro"</formula>
    </cfRule>
  </conditionalFormatting>
  <conditionalFormatting sqref="K374:K376">
    <cfRule type="cellIs" dxfId="755" priority="959" operator="equal">
      <formula>"Otro"</formula>
    </cfRule>
  </conditionalFormatting>
  <conditionalFormatting sqref="K377">
    <cfRule type="cellIs" dxfId="754" priority="958" operator="equal">
      <formula>"Otro"</formula>
    </cfRule>
  </conditionalFormatting>
  <conditionalFormatting sqref="K380:K382">
    <cfRule type="cellIs" dxfId="753" priority="957" operator="equal">
      <formula>"Otro"</formula>
    </cfRule>
  </conditionalFormatting>
  <conditionalFormatting sqref="L374:L376">
    <cfRule type="cellIs" dxfId="752" priority="956" operator="equal">
      <formula>"Otro"</formula>
    </cfRule>
  </conditionalFormatting>
  <conditionalFormatting sqref="L421:L422 L425:L427">
    <cfRule type="cellIs" dxfId="751" priority="948" operator="equal">
      <formula>"Otro"</formula>
    </cfRule>
  </conditionalFormatting>
  <conditionalFormatting sqref="L423:L424">
    <cfRule type="cellIs" dxfId="750" priority="947" operator="equal">
      <formula>"Otro"</formula>
    </cfRule>
  </conditionalFormatting>
  <conditionalFormatting sqref="L430:L432">
    <cfRule type="cellIs" dxfId="749" priority="946" operator="equal">
      <formula>"Otro"</formula>
    </cfRule>
  </conditionalFormatting>
  <conditionalFormatting sqref="L437:L442">
    <cfRule type="cellIs" dxfId="748" priority="945" operator="equal">
      <formula>"Otro"</formula>
    </cfRule>
  </conditionalFormatting>
  <conditionalFormatting sqref="L377">
    <cfRule type="cellIs" dxfId="747" priority="955" operator="equal">
      <formula>"Otro"</formula>
    </cfRule>
  </conditionalFormatting>
  <conditionalFormatting sqref="K437:K442">
    <cfRule type="cellIs" dxfId="746" priority="949" operator="equal">
      <formula>"Otro"</formula>
    </cfRule>
  </conditionalFormatting>
  <conditionalFormatting sqref="L380:L382">
    <cfRule type="cellIs" dxfId="745" priority="954" operator="equal">
      <formula>"Otro"</formula>
    </cfRule>
  </conditionalFormatting>
  <conditionalFormatting sqref="K433:L435 K428:L429">
    <cfRule type="cellIs" dxfId="744" priority="953" operator="equal">
      <formula>"Otro"</formula>
    </cfRule>
  </conditionalFormatting>
  <conditionalFormatting sqref="K421:K422 K425:K427">
    <cfRule type="cellIs" dxfId="743" priority="952" operator="equal">
      <formula>"Otro"</formula>
    </cfRule>
  </conditionalFormatting>
  <conditionalFormatting sqref="K423:K424">
    <cfRule type="cellIs" dxfId="742" priority="951" operator="equal">
      <formula>"Otro"</formula>
    </cfRule>
  </conditionalFormatting>
  <conditionalFormatting sqref="K430:K432">
    <cfRule type="cellIs" dxfId="741" priority="950" operator="equal">
      <formula>"Otro"</formula>
    </cfRule>
  </conditionalFormatting>
  <conditionalFormatting sqref="AI44:AI76">
    <cfRule type="beginsWith" dxfId="740" priority="942" operator="beginsWith" text="S">
      <formula>LEFT(AI44,LEN("S"))="S"</formula>
    </cfRule>
    <cfRule type="beginsWith" dxfId="739" priority="943" operator="beginsWith" text="E">
      <formula>LEFT(AI44,LEN("E"))="E"</formula>
    </cfRule>
    <cfRule type="beginsWith" dxfId="738" priority="944" operator="beginsWith" text="T">
      <formula>LEFT(AI44,LEN("T"))="T"</formula>
    </cfRule>
  </conditionalFormatting>
  <conditionalFormatting sqref="AP44:AP45">
    <cfRule type="beginsWith" dxfId="737" priority="921" operator="beginsWith" text="S">
      <formula>LEFT(AP44,LEN("S"))="S"</formula>
    </cfRule>
    <cfRule type="beginsWith" dxfId="736" priority="922" operator="beginsWith" text="E">
      <formula>LEFT(AP44,LEN("E"))="E"</formula>
    </cfRule>
    <cfRule type="beginsWith" dxfId="735" priority="923" operator="beginsWith" text="T">
      <formula>LEFT(AP44,LEN("T"))="T"</formula>
    </cfRule>
  </conditionalFormatting>
  <conditionalFormatting sqref="AP46 AP49">
    <cfRule type="beginsWith" dxfId="734" priority="918" operator="beginsWith" text="S">
      <formula>LEFT(AP46,LEN("S"))="S"</formula>
    </cfRule>
    <cfRule type="beginsWith" dxfId="733" priority="919" operator="beginsWith" text="E">
      <formula>LEFT(AP46,LEN("E"))="E"</formula>
    </cfRule>
    <cfRule type="beginsWith" dxfId="732" priority="920" operator="beginsWith" text="T">
      <formula>LEFT(AP46,LEN("T"))="T"</formula>
    </cfRule>
  </conditionalFormatting>
  <conditionalFormatting sqref="AP53">
    <cfRule type="beginsWith" dxfId="731" priority="915" operator="beginsWith" text="S">
      <formula>LEFT(AP53,LEN("S"))="S"</formula>
    </cfRule>
    <cfRule type="beginsWith" dxfId="730" priority="916" operator="beginsWith" text="E">
      <formula>LEFT(AP53,LEN("E"))="E"</formula>
    </cfRule>
    <cfRule type="beginsWith" dxfId="729" priority="917" operator="beginsWith" text="T">
      <formula>LEFT(AP53,LEN("T"))="T"</formula>
    </cfRule>
  </conditionalFormatting>
  <conditionalFormatting sqref="AP56">
    <cfRule type="beginsWith" dxfId="728" priority="912" operator="beginsWith" text="S">
      <formula>LEFT(AP56,LEN("S"))="S"</formula>
    </cfRule>
    <cfRule type="beginsWith" dxfId="727" priority="913" operator="beginsWith" text="E">
      <formula>LEFT(AP56,LEN("E"))="E"</formula>
    </cfRule>
    <cfRule type="beginsWith" dxfId="726" priority="914" operator="beginsWith" text="T">
      <formula>LEFT(AP56,LEN("T"))="T"</formula>
    </cfRule>
  </conditionalFormatting>
  <conditionalFormatting sqref="AP68">
    <cfRule type="beginsWith" dxfId="725" priority="909" operator="beginsWith" text="S">
      <formula>LEFT(AP68,LEN("S"))="S"</formula>
    </cfRule>
    <cfRule type="beginsWith" dxfId="724" priority="910" operator="beginsWith" text="E">
      <formula>LEFT(AP68,LEN("E"))="E"</formula>
    </cfRule>
    <cfRule type="beginsWith" dxfId="723" priority="911" operator="beginsWith" text="T">
      <formula>LEFT(AP68,LEN("T"))="T"</formula>
    </cfRule>
  </conditionalFormatting>
  <conditionalFormatting sqref="AP71">
    <cfRule type="beginsWith" dxfId="722" priority="906" operator="beginsWith" text="S">
      <formula>LEFT(AP71,LEN("S"))="S"</formula>
    </cfRule>
    <cfRule type="beginsWith" dxfId="721" priority="907" operator="beginsWith" text="E">
      <formula>LEFT(AP71,LEN("E"))="E"</formula>
    </cfRule>
    <cfRule type="beginsWith" dxfId="720" priority="908" operator="beginsWith" text="T">
      <formula>LEFT(AP71,LEN("T"))="T"</formula>
    </cfRule>
  </conditionalFormatting>
  <conditionalFormatting sqref="AP74">
    <cfRule type="beginsWith" dxfId="719" priority="903" operator="beginsWith" text="S">
      <formula>LEFT(AP74,LEN("S"))="S"</formula>
    </cfRule>
    <cfRule type="beginsWith" dxfId="718" priority="904" operator="beginsWith" text="E">
      <formula>LEFT(AP74,LEN("E"))="E"</formula>
    </cfRule>
    <cfRule type="beginsWith" dxfId="717" priority="905" operator="beginsWith" text="T">
      <formula>LEFT(AP74,LEN("T"))="T"</formula>
    </cfRule>
  </conditionalFormatting>
  <conditionalFormatting sqref="AP96">
    <cfRule type="beginsWith" dxfId="716" priority="888" operator="beginsWith" text="S">
      <formula>LEFT(AP96,LEN("S"))="S"</formula>
    </cfRule>
    <cfRule type="beginsWith" dxfId="715" priority="889" operator="beginsWith" text="E">
      <formula>LEFT(AP96,LEN("E"))="E"</formula>
    </cfRule>
    <cfRule type="beginsWith" dxfId="714" priority="890" operator="beginsWith" text="T">
      <formula>LEFT(AP96,LEN("T"))="T"</formula>
    </cfRule>
  </conditionalFormatting>
  <conditionalFormatting sqref="AP99">
    <cfRule type="beginsWith" dxfId="713" priority="885" operator="beginsWith" text="S">
      <formula>LEFT(AP99,LEN("S"))="S"</formula>
    </cfRule>
    <cfRule type="beginsWith" dxfId="712" priority="886" operator="beginsWith" text="E">
      <formula>LEFT(AP99,LEN("E"))="E"</formula>
    </cfRule>
    <cfRule type="beginsWith" dxfId="711" priority="887" operator="beginsWith" text="T">
      <formula>LEFT(AP99,LEN("T"))="T"</formula>
    </cfRule>
  </conditionalFormatting>
  <conditionalFormatting sqref="AP102">
    <cfRule type="beginsWith" dxfId="710" priority="882" operator="beginsWith" text="S">
      <formula>LEFT(AP102,LEN("S"))="S"</formula>
    </cfRule>
    <cfRule type="beginsWith" dxfId="709" priority="883" operator="beginsWith" text="E">
      <formula>LEFT(AP102,LEN("E"))="E"</formula>
    </cfRule>
    <cfRule type="beginsWith" dxfId="708" priority="884" operator="beginsWith" text="T">
      <formula>LEFT(AP102,LEN("T"))="T"</formula>
    </cfRule>
  </conditionalFormatting>
  <conditionalFormatting sqref="AP105:AP106">
    <cfRule type="beginsWith" dxfId="707" priority="879" operator="beginsWith" text="S">
      <formula>LEFT(AP105,LEN("S"))="S"</formula>
    </cfRule>
    <cfRule type="beginsWith" dxfId="706" priority="880" operator="beginsWith" text="E">
      <formula>LEFT(AP105,LEN("E"))="E"</formula>
    </cfRule>
    <cfRule type="beginsWith" dxfId="705" priority="881" operator="beginsWith" text="T">
      <formula>LEFT(AP105,LEN("T"))="T"</formula>
    </cfRule>
  </conditionalFormatting>
  <conditionalFormatting sqref="AI102:AI105 AI99:AI100">
    <cfRule type="beginsWith" dxfId="704" priority="873" operator="beginsWith" text="S">
      <formula>LEFT(AI99,LEN("S"))="S"</formula>
    </cfRule>
    <cfRule type="beginsWith" dxfId="703" priority="874" operator="beginsWith" text="E">
      <formula>LEFT(AI99,LEN("E"))="E"</formula>
    </cfRule>
    <cfRule type="beginsWith" dxfId="702" priority="875" operator="beginsWith" text="T">
      <formula>LEFT(AI99,LEN("T"))="T"</formula>
    </cfRule>
  </conditionalFormatting>
  <conditionalFormatting sqref="AI96:AI98">
    <cfRule type="beginsWith" dxfId="701" priority="870" operator="beginsWith" text="S">
      <formula>LEFT(AI96,LEN("S"))="S"</formula>
    </cfRule>
    <cfRule type="beginsWith" dxfId="700" priority="871" operator="beginsWith" text="E">
      <formula>LEFT(AI96,LEN("E"))="E"</formula>
    </cfRule>
    <cfRule type="beginsWith" dxfId="699" priority="872" operator="beginsWith" text="T">
      <formula>LEFT(AI96,LEN("T"))="T"</formula>
    </cfRule>
  </conditionalFormatting>
  <conditionalFormatting sqref="AI101">
    <cfRule type="beginsWith" dxfId="698" priority="867" operator="beginsWith" text="S">
      <formula>LEFT(AI101,LEN("S"))="S"</formula>
    </cfRule>
    <cfRule type="beginsWith" dxfId="697" priority="868" operator="beginsWith" text="E">
      <formula>LEFT(AI101,LEN("E"))="E"</formula>
    </cfRule>
    <cfRule type="beginsWith" dxfId="696" priority="869" operator="beginsWith" text="T">
      <formula>LEFT(AI101,LEN("T"))="T"</formula>
    </cfRule>
  </conditionalFormatting>
  <conditionalFormatting sqref="AI106">
    <cfRule type="beginsWith" dxfId="695" priority="864" operator="beginsWith" text="S">
      <formula>LEFT(AI106,LEN("S"))="S"</formula>
    </cfRule>
    <cfRule type="beginsWith" dxfId="694" priority="865" operator="beginsWith" text="E">
      <formula>LEFT(AI106,LEN("E"))="E"</formula>
    </cfRule>
    <cfRule type="beginsWith" dxfId="693" priority="866" operator="beginsWith" text="T">
      <formula>LEFT(AI106,LEN("T"))="T"</formula>
    </cfRule>
  </conditionalFormatting>
  <conditionalFormatting sqref="AI6">
    <cfRule type="beginsWith" dxfId="692" priority="846" operator="beginsWith" text="S">
      <formula>LEFT(AI6,LEN("S"))="S"</formula>
    </cfRule>
    <cfRule type="beginsWith" dxfId="691" priority="847" operator="beginsWith" text="T">
      <formula>LEFT(AI6,LEN("T"))="T"</formula>
    </cfRule>
    <cfRule type="beginsWith" dxfId="690" priority="848" operator="beginsWith" text="E">
      <formula>LEFT(AI6,LEN("E"))="E"</formula>
    </cfRule>
  </conditionalFormatting>
  <conditionalFormatting sqref="AI7:AI8">
    <cfRule type="beginsWith" dxfId="689" priority="843" operator="beginsWith" text="S">
      <formula>LEFT(AI7,LEN("S"))="S"</formula>
    </cfRule>
    <cfRule type="beginsWith" dxfId="688" priority="844" operator="beginsWith" text="T">
      <formula>LEFT(AI7,LEN("T"))="T"</formula>
    </cfRule>
    <cfRule type="beginsWith" dxfId="687" priority="845" operator="beginsWith" text="E">
      <formula>LEFT(AI7,LEN("E"))="E"</formula>
    </cfRule>
  </conditionalFormatting>
  <conditionalFormatting sqref="AI9:AI10">
    <cfRule type="beginsWith" dxfId="686" priority="840" operator="beginsWith" text="S">
      <formula>LEFT(AI9,LEN("S"))="S"</formula>
    </cfRule>
    <cfRule type="beginsWith" dxfId="685" priority="841" operator="beginsWith" text="T">
      <formula>LEFT(AI9,LEN("T"))="T"</formula>
    </cfRule>
    <cfRule type="beginsWith" dxfId="684" priority="842" operator="beginsWith" text="E">
      <formula>LEFT(AI9,LEN("E"))="E"</formula>
    </cfRule>
  </conditionalFormatting>
  <conditionalFormatting sqref="AI42:AI43">
    <cfRule type="beginsWith" dxfId="683" priority="837" operator="beginsWith" text="S">
      <formula>LEFT(AI42,LEN("S"))="S"</formula>
    </cfRule>
    <cfRule type="beginsWith" dxfId="682" priority="838" operator="beginsWith" text="T">
      <formula>LEFT(AI42,LEN("T"))="T"</formula>
    </cfRule>
    <cfRule type="beginsWith" dxfId="681" priority="839" operator="beginsWith" text="E">
      <formula>LEFT(AI42,LEN("E"))="E"</formula>
    </cfRule>
  </conditionalFormatting>
  <conditionalFormatting sqref="AP6">
    <cfRule type="beginsWith" dxfId="680" priority="834" operator="beginsWith" text="S">
      <formula>LEFT(AP6,LEN("S"))="S"</formula>
    </cfRule>
    <cfRule type="beginsWith" dxfId="679" priority="835" operator="beginsWith" text="E">
      <formula>LEFT(AP6,LEN("E"))="E"</formula>
    </cfRule>
    <cfRule type="beginsWith" dxfId="678" priority="836" operator="beginsWith" text="T">
      <formula>LEFT(AP6,LEN("T"))="T"</formula>
    </cfRule>
  </conditionalFormatting>
  <conditionalFormatting sqref="AP11">
    <cfRule type="beginsWith" dxfId="677" priority="831" operator="beginsWith" text="S">
      <formula>LEFT(AP11,LEN("S"))="S"</formula>
    </cfRule>
    <cfRule type="beginsWith" dxfId="676" priority="832" operator="beginsWith" text="E">
      <formula>LEFT(AP11,LEN("E"))="E"</formula>
    </cfRule>
    <cfRule type="beginsWith" dxfId="675" priority="833" operator="beginsWith" text="T">
      <formula>LEFT(AP11,LEN("T"))="T"</formula>
    </cfRule>
  </conditionalFormatting>
  <conditionalFormatting sqref="AP15">
    <cfRule type="beginsWith" dxfId="674" priority="828" operator="beginsWith" text="S">
      <formula>LEFT(AP15,LEN("S"))="S"</formula>
    </cfRule>
    <cfRule type="beginsWith" dxfId="673" priority="829" operator="beginsWith" text="E">
      <formula>LEFT(AP15,LEN("E"))="E"</formula>
    </cfRule>
    <cfRule type="beginsWith" dxfId="672" priority="830" operator="beginsWith" text="T">
      <formula>LEFT(AP15,LEN("T"))="T"</formula>
    </cfRule>
  </conditionalFormatting>
  <conditionalFormatting sqref="AP19">
    <cfRule type="beginsWith" dxfId="671" priority="825" operator="beginsWith" text="S">
      <formula>LEFT(AP19,LEN("S"))="S"</formula>
    </cfRule>
    <cfRule type="beginsWith" dxfId="670" priority="826" operator="beginsWith" text="E">
      <formula>LEFT(AP19,LEN("E"))="E"</formula>
    </cfRule>
    <cfRule type="beginsWith" dxfId="669" priority="827" operator="beginsWith" text="T">
      <formula>LEFT(AP19,LEN("T"))="T"</formula>
    </cfRule>
  </conditionalFormatting>
  <conditionalFormatting sqref="AP26">
    <cfRule type="beginsWith" dxfId="668" priority="822" operator="beginsWith" text="S">
      <formula>LEFT(AP26,LEN("S"))="S"</formula>
    </cfRule>
    <cfRule type="beginsWith" dxfId="667" priority="823" operator="beginsWith" text="E">
      <formula>LEFT(AP26,LEN("E"))="E"</formula>
    </cfRule>
    <cfRule type="beginsWith" dxfId="666" priority="824" operator="beginsWith" text="T">
      <formula>LEFT(AP26,LEN("T"))="T"</formula>
    </cfRule>
  </conditionalFormatting>
  <conditionalFormatting sqref="AP30">
    <cfRule type="beginsWith" dxfId="665" priority="819" operator="beginsWith" text="S">
      <formula>LEFT(AP30,LEN("S"))="S"</formula>
    </cfRule>
    <cfRule type="beginsWith" dxfId="664" priority="820" operator="beginsWith" text="E">
      <formula>LEFT(AP30,LEN("E"))="E"</formula>
    </cfRule>
    <cfRule type="beginsWith" dxfId="663" priority="821" operator="beginsWith" text="T">
      <formula>LEFT(AP30,LEN("T"))="T"</formula>
    </cfRule>
  </conditionalFormatting>
  <conditionalFormatting sqref="AP34">
    <cfRule type="beginsWith" dxfId="662" priority="816" operator="beginsWith" text="S">
      <formula>LEFT(AP34,LEN("S"))="S"</formula>
    </cfRule>
    <cfRule type="beginsWith" dxfId="661" priority="817" operator="beginsWith" text="E">
      <formula>LEFT(AP34,LEN("E"))="E"</formula>
    </cfRule>
    <cfRule type="beginsWith" dxfId="660" priority="818" operator="beginsWith" text="T">
      <formula>LEFT(AP34,LEN("T"))="T"</formula>
    </cfRule>
  </conditionalFormatting>
  <conditionalFormatting sqref="AP38">
    <cfRule type="beginsWith" dxfId="659" priority="813" operator="beginsWith" text="S">
      <formula>LEFT(AP38,LEN("S"))="S"</formula>
    </cfRule>
    <cfRule type="beginsWith" dxfId="658" priority="814" operator="beginsWith" text="E">
      <formula>LEFT(AP38,LEN("E"))="E"</formula>
    </cfRule>
    <cfRule type="beginsWith" dxfId="657" priority="815" operator="beginsWith" text="T">
      <formula>LEFT(AP38,LEN("T"))="T"</formula>
    </cfRule>
  </conditionalFormatting>
  <conditionalFormatting sqref="AP42:AP43">
    <cfRule type="beginsWith" dxfId="656" priority="810" operator="beginsWith" text="S">
      <formula>LEFT(AP42,LEN("S"))="S"</formula>
    </cfRule>
    <cfRule type="beginsWith" dxfId="655" priority="811" operator="beginsWith" text="E">
      <formula>LEFT(AP42,LEN("E"))="E"</formula>
    </cfRule>
    <cfRule type="beginsWith" dxfId="654" priority="812" operator="beginsWith" text="T">
      <formula>LEFT(AP42,LEN("T"))="T"</formula>
    </cfRule>
  </conditionalFormatting>
  <conditionalFormatting sqref="AP9:AP10">
    <cfRule type="beginsWith" dxfId="653" priority="807" operator="beginsWith" text="S">
      <formula>LEFT(AP9,LEN("S"))="S"</formula>
    </cfRule>
    <cfRule type="beginsWith" dxfId="652" priority="808" operator="beginsWith" text="E">
      <formula>LEFT(AP9,LEN("E"))="E"</formula>
    </cfRule>
    <cfRule type="beginsWith" dxfId="651" priority="809" operator="beginsWith" text="T">
      <formula>LEFT(AP9,LEN("T"))="T"</formula>
    </cfRule>
  </conditionalFormatting>
  <conditionalFormatting sqref="AP23">
    <cfRule type="beginsWith" dxfId="650" priority="804" operator="beginsWith" text="S">
      <formula>LEFT(AP23,LEN("S"))="S"</formula>
    </cfRule>
    <cfRule type="beginsWith" dxfId="649" priority="805" operator="beginsWith" text="E">
      <formula>LEFT(AP23,LEN("E"))="E"</formula>
    </cfRule>
    <cfRule type="beginsWith" dxfId="648" priority="806" operator="beginsWith" text="T">
      <formula>LEFT(AP23,LEN("T"))="T"</formula>
    </cfRule>
  </conditionalFormatting>
  <conditionalFormatting sqref="AP77">
    <cfRule type="beginsWith" dxfId="647" priority="795" operator="beginsWith" text="S">
      <formula>LEFT(AP77,LEN("S"))="S"</formula>
    </cfRule>
    <cfRule type="beginsWith" dxfId="646" priority="796" operator="beginsWith" text="E">
      <formula>LEFT(AP77,LEN("E"))="E"</formula>
    </cfRule>
    <cfRule type="beginsWith" dxfId="645" priority="797" operator="beginsWith" text="T">
      <formula>LEFT(AP77,LEN("T"))="T"</formula>
    </cfRule>
  </conditionalFormatting>
  <conditionalFormatting sqref="AP82">
    <cfRule type="beginsWith" dxfId="644" priority="792" operator="beginsWith" text="S">
      <formula>LEFT(AP82,LEN("S"))="S"</formula>
    </cfRule>
    <cfRule type="beginsWith" dxfId="643" priority="793" operator="beginsWith" text="E">
      <formula>LEFT(AP82,LEN("E"))="E"</formula>
    </cfRule>
    <cfRule type="beginsWith" dxfId="642" priority="794" operator="beginsWith" text="T">
      <formula>LEFT(AP82,LEN("T"))="T"</formula>
    </cfRule>
  </conditionalFormatting>
  <conditionalFormatting sqref="AP94:AP95">
    <cfRule type="beginsWith" dxfId="641" priority="789" operator="beginsWith" text="S">
      <formula>LEFT(AP94,LEN("S"))="S"</formula>
    </cfRule>
    <cfRule type="beginsWith" dxfId="640" priority="790" operator="beginsWith" text="E">
      <formula>LEFT(AP94,LEN("E"))="E"</formula>
    </cfRule>
    <cfRule type="beginsWith" dxfId="639" priority="791" operator="beginsWith" text="T">
      <formula>LEFT(AP94,LEN("T"))="T"</formula>
    </cfRule>
  </conditionalFormatting>
  <conditionalFormatting sqref="AP92:AP93">
    <cfRule type="beginsWith" dxfId="638" priority="786" operator="beginsWith" text="S">
      <formula>LEFT(AP92,LEN("S"))="S"</formula>
    </cfRule>
    <cfRule type="beginsWith" dxfId="637" priority="787" operator="beginsWith" text="E">
      <formula>LEFT(AP92,LEN("E"))="E"</formula>
    </cfRule>
    <cfRule type="beginsWith" dxfId="636" priority="788" operator="beginsWith" text="T">
      <formula>LEFT(AP92,LEN("T"))="T"</formula>
    </cfRule>
  </conditionalFormatting>
  <conditionalFormatting sqref="AP90:AP91">
    <cfRule type="beginsWith" dxfId="635" priority="783" operator="beginsWith" text="S">
      <formula>LEFT(AP90,LEN("S"))="S"</formula>
    </cfRule>
    <cfRule type="beginsWith" dxfId="634" priority="784" operator="beginsWith" text="E">
      <formula>LEFT(AP90,LEN("E"))="E"</formula>
    </cfRule>
    <cfRule type="beginsWith" dxfId="633" priority="785" operator="beginsWith" text="T">
      <formula>LEFT(AP90,LEN("T"))="T"</formula>
    </cfRule>
  </conditionalFormatting>
  <conditionalFormatting sqref="AP80:AP81">
    <cfRule type="beginsWith" dxfId="632" priority="780" operator="beginsWith" text="S">
      <formula>LEFT(AP80,LEN("S"))="S"</formula>
    </cfRule>
    <cfRule type="beginsWith" dxfId="631" priority="781" operator="beginsWith" text="E">
      <formula>LEFT(AP80,LEN("E"))="E"</formula>
    </cfRule>
    <cfRule type="beginsWith" dxfId="630" priority="782" operator="beginsWith" text="T">
      <formula>LEFT(AP80,LEN("T"))="T"</formula>
    </cfRule>
  </conditionalFormatting>
  <conditionalFormatting sqref="AP85">
    <cfRule type="beginsWith" dxfId="629" priority="777" operator="beginsWith" text="S">
      <formula>LEFT(AP85,LEN("S"))="S"</formula>
    </cfRule>
    <cfRule type="beginsWith" dxfId="628" priority="778" operator="beginsWith" text="E">
      <formula>LEFT(AP85,LEN("E"))="E"</formula>
    </cfRule>
    <cfRule type="beginsWith" dxfId="627" priority="779" operator="beginsWith" text="T">
      <formula>LEFT(AP85,LEN("T"))="T"</formula>
    </cfRule>
  </conditionalFormatting>
  <conditionalFormatting sqref="AI173:AI174">
    <cfRule type="beginsWith" dxfId="626" priority="447" operator="beginsWith" text="S">
      <formula>LEFT(AI173,LEN("S"))="S"</formula>
    </cfRule>
    <cfRule type="beginsWith" dxfId="625" priority="448" operator="beginsWith" text="E">
      <formula>LEFT(AI173,LEN("E"))="E"</formula>
    </cfRule>
    <cfRule type="beginsWith" dxfId="624" priority="449" operator="beginsWith" text="T">
      <formula>LEFT(AI173,LEN("T"))="T"</formula>
    </cfRule>
  </conditionalFormatting>
  <conditionalFormatting sqref="AI166:AI167">
    <cfRule type="beginsWith" dxfId="623" priority="444" operator="beginsWith" text="S">
      <formula>LEFT(AI166,LEN("S"))="S"</formula>
    </cfRule>
    <cfRule type="beginsWith" dxfId="622" priority="445" operator="beginsWith" text="E">
      <formula>LEFT(AI166,LEN("E"))="E"</formula>
    </cfRule>
    <cfRule type="beginsWith" dxfId="621" priority="446" operator="beginsWith" text="T">
      <formula>LEFT(AI166,LEN("T"))="T"</formula>
    </cfRule>
  </conditionalFormatting>
  <conditionalFormatting sqref="AI107:AI113">
    <cfRule type="beginsWith" dxfId="620" priority="768" operator="beginsWith" text="S">
      <formula>LEFT(AI107,LEN("S"))="S"</formula>
    </cfRule>
    <cfRule type="beginsWith" dxfId="619" priority="769" operator="beginsWith" text="E">
      <formula>LEFT(AI107,LEN("E"))="E"</formula>
    </cfRule>
    <cfRule type="beginsWith" dxfId="618" priority="770" operator="beginsWith" text="T">
      <formula>LEFT(AI107,LEN("T"))="T"</formula>
    </cfRule>
  </conditionalFormatting>
  <conditionalFormatting sqref="AP107">
    <cfRule type="beginsWith" dxfId="617" priority="765" operator="beginsWith" text="S">
      <formula>LEFT(AP107,LEN("S"))="S"</formula>
    </cfRule>
    <cfRule type="beginsWith" dxfId="616" priority="766" operator="beginsWith" text="E">
      <formula>LEFT(AP107,LEN("E"))="E"</formula>
    </cfRule>
    <cfRule type="beginsWith" dxfId="615" priority="767" operator="beginsWith" text="T">
      <formula>LEFT(AP107,LEN("T"))="T"</formula>
    </cfRule>
  </conditionalFormatting>
  <conditionalFormatting sqref="AP113:AP114">
    <cfRule type="beginsWith" dxfId="614" priority="762" operator="beginsWith" text="S">
      <formula>LEFT(AP113,LEN("S"))="S"</formula>
    </cfRule>
    <cfRule type="beginsWith" dxfId="613" priority="763" operator="beginsWith" text="E">
      <formula>LEFT(AP113,LEN("E"))="E"</formula>
    </cfRule>
    <cfRule type="beginsWith" dxfId="612" priority="764" operator="beginsWith" text="T">
      <formula>LEFT(AP113,LEN("T"))="T"</formula>
    </cfRule>
  </conditionalFormatting>
  <conditionalFormatting sqref="AP116">
    <cfRule type="beginsWith" dxfId="611" priority="759" operator="beginsWith" text="S">
      <formula>LEFT(AP116,LEN("S"))="S"</formula>
    </cfRule>
    <cfRule type="beginsWith" dxfId="610" priority="760" operator="beginsWith" text="E">
      <formula>LEFT(AP116,LEN("E"))="E"</formula>
    </cfRule>
    <cfRule type="beginsWith" dxfId="609" priority="761" operator="beginsWith" text="T">
      <formula>LEFT(AP116,LEN("T"))="T"</formula>
    </cfRule>
  </conditionalFormatting>
  <conditionalFormatting sqref="AP118">
    <cfRule type="beginsWith" dxfId="608" priority="756" operator="beginsWith" text="S">
      <formula>LEFT(AP118,LEN("S"))="S"</formula>
    </cfRule>
    <cfRule type="beginsWith" dxfId="607" priority="757" operator="beginsWith" text="E">
      <formula>LEFT(AP118,LEN("E"))="E"</formula>
    </cfRule>
    <cfRule type="beginsWith" dxfId="606" priority="758" operator="beginsWith" text="T">
      <formula>LEFT(AP118,LEN("T"))="T"</formula>
    </cfRule>
  </conditionalFormatting>
  <conditionalFormatting sqref="AP120">
    <cfRule type="beginsWith" dxfId="605" priority="753" operator="beginsWith" text="S">
      <formula>LEFT(AP120,LEN("S"))="S"</formula>
    </cfRule>
    <cfRule type="beginsWith" dxfId="604" priority="754" operator="beginsWith" text="E">
      <formula>LEFT(AP120,LEN("E"))="E"</formula>
    </cfRule>
    <cfRule type="beginsWith" dxfId="603" priority="755" operator="beginsWith" text="T">
      <formula>LEFT(AP120,LEN("T"))="T"</formula>
    </cfRule>
  </conditionalFormatting>
  <conditionalFormatting sqref="AI324 AI327:AI328">
    <cfRule type="beginsWith" dxfId="602" priority="678" operator="beginsWith" text="E">
      <formula>LEFT(AI324,LEN("E"))="E"</formula>
    </cfRule>
    <cfRule type="beginsWith" dxfId="601" priority="679" operator="beginsWith" text="T">
      <formula>LEFT(AI324,LEN("T"))="T"</formula>
    </cfRule>
    <cfRule type="beginsWith" dxfId="600" priority="680" operator="beginsWith" text="S">
      <formula>LEFT(AI324,LEN("S"))="S"</formula>
    </cfRule>
  </conditionalFormatting>
  <conditionalFormatting sqref="AI326">
    <cfRule type="beginsWith" dxfId="599" priority="675" operator="beginsWith" text="E">
      <formula>LEFT(AI326,LEN("E"))="E"</formula>
    </cfRule>
    <cfRule type="beginsWith" dxfId="598" priority="676" operator="beginsWith" text="T">
      <formula>LEFT(AI326,LEN("T"))="T"</formula>
    </cfRule>
    <cfRule type="beginsWith" dxfId="597" priority="677" operator="beginsWith" text="S">
      <formula>LEFT(AI326,LEN("S"))="S"</formula>
    </cfRule>
  </conditionalFormatting>
  <conditionalFormatting sqref="AO324">
    <cfRule type="beginsWith" dxfId="596" priority="672" operator="beginsWith" text="E">
      <formula>LEFT(AO324,LEN("E"))="E"</formula>
    </cfRule>
    <cfRule type="beginsWith" dxfId="595" priority="673" operator="beginsWith" text="T">
      <formula>LEFT(AO324,LEN("T"))="T"</formula>
    </cfRule>
    <cfRule type="beginsWith" dxfId="594" priority="674" operator="beginsWith" text="S">
      <formula>LEFT(AO324,LEN("S"))="S"</formula>
    </cfRule>
  </conditionalFormatting>
  <conditionalFormatting sqref="AI329">
    <cfRule type="beginsWith" dxfId="593" priority="669" operator="beginsWith" text="T">
      <formula>LEFT(AI329,LEN("T"))="T"</formula>
    </cfRule>
    <cfRule type="beginsWith" dxfId="592" priority="670" operator="beginsWith" text="E">
      <formula>LEFT(AI329,LEN("E"))="E"</formula>
    </cfRule>
    <cfRule type="beginsWith" dxfId="591" priority="671" operator="beginsWith" text="S">
      <formula>LEFT(AI329,LEN("S"))="S"</formula>
    </cfRule>
  </conditionalFormatting>
  <conditionalFormatting sqref="AI334:AI337 AI332 AI330">
    <cfRule type="beginsWith" dxfId="590" priority="666" operator="beginsWith" text="T">
      <formula>LEFT(AI330,LEN("T"))="T"</formula>
    </cfRule>
    <cfRule type="beginsWith" dxfId="589" priority="667" operator="beginsWith" text="E">
      <formula>LEFT(AI330,LEN("E"))="E"</formula>
    </cfRule>
    <cfRule type="beginsWith" dxfId="588" priority="668" operator="beginsWith" text="S">
      <formula>LEFT(AI330,LEN("S"))="S"</formula>
    </cfRule>
  </conditionalFormatting>
  <conditionalFormatting sqref="AI331">
    <cfRule type="beginsWith" dxfId="587" priority="663" operator="beginsWith" text="T">
      <formula>LEFT(AI331,LEN("T"))="T"</formula>
    </cfRule>
    <cfRule type="beginsWith" dxfId="586" priority="664" operator="beginsWith" text="E">
      <formula>LEFT(AI331,LEN("E"))="E"</formula>
    </cfRule>
    <cfRule type="beginsWith" dxfId="585" priority="665" operator="beginsWith" text="S">
      <formula>LEFT(AI331,LEN("S"))="S"</formula>
    </cfRule>
  </conditionalFormatting>
  <conditionalFormatting sqref="AI333">
    <cfRule type="beginsWith" dxfId="584" priority="660" operator="beginsWith" text="T">
      <formula>LEFT(AI333,LEN("T"))="T"</formula>
    </cfRule>
    <cfRule type="beginsWith" dxfId="583" priority="661" operator="beginsWith" text="E">
      <formula>LEFT(AI333,LEN("E"))="E"</formula>
    </cfRule>
    <cfRule type="beginsWith" dxfId="582" priority="662" operator="beginsWith" text="S">
      <formula>LEFT(AI333,LEN("S"))="S"</formula>
    </cfRule>
  </conditionalFormatting>
  <conditionalFormatting sqref="AI338">
    <cfRule type="beginsWith" dxfId="581" priority="657" operator="beginsWith" text="T">
      <formula>LEFT(AI338,LEN("T"))="T"</formula>
    </cfRule>
    <cfRule type="beginsWith" dxfId="580" priority="658" operator="beginsWith" text="E">
      <formula>LEFT(AI338,LEN("E"))="E"</formula>
    </cfRule>
    <cfRule type="beginsWith" dxfId="579" priority="659" operator="beginsWith" text="S">
      <formula>LEFT(AI338,LEN("S"))="S"</formula>
    </cfRule>
  </conditionalFormatting>
  <conditionalFormatting sqref="AO329 AO332">
    <cfRule type="beginsWith" dxfId="578" priority="654" operator="beginsWith" text="T">
      <formula>LEFT(AO329,LEN("T"))="T"</formula>
    </cfRule>
    <cfRule type="beginsWith" dxfId="577" priority="655" operator="beginsWith" text="E">
      <formula>LEFT(AO329,LEN("E"))="E"</formula>
    </cfRule>
    <cfRule type="beginsWith" dxfId="576" priority="656" operator="beginsWith" text="S">
      <formula>LEFT(AO329,LEN("S"))="S"</formula>
    </cfRule>
  </conditionalFormatting>
  <conditionalFormatting sqref="AI342">
    <cfRule type="beginsWith" dxfId="575" priority="651" operator="beginsWith" text="T">
      <formula>LEFT(AI342,LEN("T"))="T"</formula>
    </cfRule>
    <cfRule type="beginsWith" dxfId="574" priority="652" operator="beginsWith" text="E">
      <formula>LEFT(AI342,LEN("E"))="E"</formula>
    </cfRule>
    <cfRule type="beginsWith" dxfId="573" priority="653" operator="beginsWith" text="S">
      <formula>LEFT(AI342,LEN("S"))="S"</formula>
    </cfRule>
  </conditionalFormatting>
  <conditionalFormatting sqref="AI343:AI344">
    <cfRule type="beginsWith" dxfId="572" priority="648" operator="beginsWith" text="T">
      <formula>LEFT(AI343,LEN("T"))="T"</formula>
    </cfRule>
    <cfRule type="beginsWith" dxfId="571" priority="649" operator="beginsWith" text="E">
      <formula>LEFT(AI343,LEN("E"))="E"</formula>
    </cfRule>
    <cfRule type="beginsWith" dxfId="570" priority="650" operator="beginsWith" text="S">
      <formula>LEFT(AI343,LEN("S"))="S"</formula>
    </cfRule>
  </conditionalFormatting>
  <conditionalFormatting sqref="AI339">
    <cfRule type="beginsWith" dxfId="569" priority="645" operator="beginsWith" text="T">
      <formula>LEFT(AI339,LEN("T"))="T"</formula>
    </cfRule>
    <cfRule type="beginsWith" dxfId="568" priority="646" operator="beginsWith" text="E">
      <formula>LEFT(AI339,LEN("E"))="E"</formula>
    </cfRule>
    <cfRule type="beginsWith" dxfId="567" priority="647" operator="beginsWith" text="S">
      <formula>LEFT(AI339,LEN("S"))="S"</formula>
    </cfRule>
  </conditionalFormatting>
  <conditionalFormatting sqref="AI349 AI346">
    <cfRule type="beginsWith" dxfId="566" priority="642" operator="beginsWith" text="T">
      <formula>LEFT(AI346,LEN("T"))="T"</formula>
    </cfRule>
    <cfRule type="beginsWith" dxfId="565" priority="643" operator="beginsWith" text="E">
      <formula>LEFT(AI346,LEN("E"))="E"</formula>
    </cfRule>
    <cfRule type="beginsWith" dxfId="564" priority="644" operator="beginsWith" text="S">
      <formula>LEFT(AI346,LEN("S"))="S"</formula>
    </cfRule>
  </conditionalFormatting>
  <conditionalFormatting sqref="AO342">
    <cfRule type="beginsWith" dxfId="563" priority="639" operator="beginsWith" text="T">
      <formula>LEFT(AO342,LEN("T"))="T"</formula>
    </cfRule>
    <cfRule type="beginsWith" dxfId="562" priority="640" operator="beginsWith" text="E">
      <formula>LEFT(AO342,LEN("E"))="E"</formula>
    </cfRule>
    <cfRule type="beginsWith" dxfId="561" priority="641" operator="beginsWith" text="S">
      <formula>LEFT(AO342,LEN("S"))="S"</formula>
    </cfRule>
  </conditionalFormatting>
  <conditionalFormatting sqref="AI350">
    <cfRule type="beginsWith" dxfId="560" priority="636" operator="beginsWith" text="T">
      <formula>LEFT(AI350,LEN("T"))="T"</formula>
    </cfRule>
    <cfRule type="beginsWith" dxfId="559" priority="637" operator="beginsWith" text="E">
      <formula>LEFT(AI350,LEN("E"))="E"</formula>
    </cfRule>
    <cfRule type="beginsWith" dxfId="558" priority="638" operator="beginsWith" text="S">
      <formula>LEFT(AI350,LEN("S"))="S"</formula>
    </cfRule>
  </conditionalFormatting>
  <conditionalFormatting sqref="AI351:AI359">
    <cfRule type="beginsWith" dxfId="557" priority="633" operator="beginsWith" text="T">
      <formula>LEFT(AI351,LEN("T"))="T"</formula>
    </cfRule>
    <cfRule type="beginsWith" dxfId="556" priority="634" operator="beginsWith" text="E">
      <formula>LEFT(AI351,LEN("E"))="E"</formula>
    </cfRule>
    <cfRule type="beginsWith" dxfId="555" priority="635" operator="beginsWith" text="S">
      <formula>LEFT(AI351,LEN("S"))="S"</formula>
    </cfRule>
  </conditionalFormatting>
  <conditionalFormatting sqref="AI362:AI366">
    <cfRule type="beginsWith" dxfId="554" priority="630" operator="beginsWith" text="S">
      <formula>LEFT(AI362,LEN("S"))="S"</formula>
    </cfRule>
    <cfRule type="beginsWith" dxfId="553" priority="631" operator="beginsWith" text="E">
      <formula>LEFT(AI362,LEN("E"))="E"</formula>
    </cfRule>
    <cfRule type="beginsWith" dxfId="552" priority="632" operator="beginsWith" text="T">
      <formula>LEFT(AI362,LEN("T"))="T"</formula>
    </cfRule>
  </conditionalFormatting>
  <conditionalFormatting sqref="AI374:AI377 AI380:AI381 AI383:AI384 AI391 AI395:AI397 AI405:AI409 AI412 AI415 AI418:AI419">
    <cfRule type="beginsWith" dxfId="551" priority="621" operator="beginsWith" text="S">
      <formula>LEFT(AI374,LEN("S"))="S"</formula>
    </cfRule>
    <cfRule type="containsText" dxfId="550" priority="622" operator="containsText" text="Terminado">
      <formula>NOT(ISERROR(SEARCH("Terminado",AI374)))</formula>
    </cfRule>
    <cfRule type="containsText" dxfId="549" priority="623" operator="containsText" text="En ">
      <formula>NOT(ISERROR(SEARCH("En ",AI374)))</formula>
    </cfRule>
  </conditionalFormatting>
  <conditionalFormatting sqref="AI378:AI379">
    <cfRule type="beginsWith" dxfId="548" priority="618" operator="beginsWith" text="S">
      <formula>LEFT(AI378,LEN("S"))="S"</formula>
    </cfRule>
    <cfRule type="containsText" dxfId="547" priority="619" operator="containsText" text="Terminado">
      <formula>NOT(ISERROR(SEARCH("Terminado",AI378)))</formula>
    </cfRule>
    <cfRule type="containsText" dxfId="546" priority="620" operator="containsText" text="En ">
      <formula>NOT(ISERROR(SEARCH("En ",AI378)))</formula>
    </cfRule>
  </conditionalFormatting>
  <conditionalFormatting sqref="AI382">
    <cfRule type="beginsWith" dxfId="545" priority="615" operator="beginsWith" text="S">
      <formula>LEFT(AI382,LEN("S"))="S"</formula>
    </cfRule>
    <cfRule type="containsText" dxfId="544" priority="616" operator="containsText" text="Terminado">
      <formula>NOT(ISERROR(SEARCH("Terminado",AI382)))</formula>
    </cfRule>
    <cfRule type="containsText" dxfId="543" priority="617" operator="containsText" text="En ">
      <formula>NOT(ISERROR(SEARCH("En ",AI382)))</formula>
    </cfRule>
  </conditionalFormatting>
  <conditionalFormatting sqref="AI385:AI386">
    <cfRule type="beginsWith" dxfId="542" priority="612" operator="beginsWith" text="S">
      <formula>LEFT(AI385,LEN("S"))="S"</formula>
    </cfRule>
    <cfRule type="containsText" dxfId="541" priority="613" operator="containsText" text="Terminado">
      <formula>NOT(ISERROR(SEARCH("Terminado",AI385)))</formula>
    </cfRule>
    <cfRule type="containsText" dxfId="540" priority="614" operator="containsText" text="En ">
      <formula>NOT(ISERROR(SEARCH("En ",AI385)))</formula>
    </cfRule>
  </conditionalFormatting>
  <conditionalFormatting sqref="AI387:AI389">
    <cfRule type="beginsWith" dxfId="539" priority="609" operator="beginsWith" text="S">
      <formula>LEFT(AI387,LEN("S"))="S"</formula>
    </cfRule>
    <cfRule type="containsText" dxfId="538" priority="610" operator="containsText" text="Terminado">
      <formula>NOT(ISERROR(SEARCH("Terminado",AI387)))</formula>
    </cfRule>
    <cfRule type="containsText" dxfId="537" priority="611" operator="containsText" text="En ">
      <formula>NOT(ISERROR(SEARCH("En ",AI387)))</formula>
    </cfRule>
  </conditionalFormatting>
  <conditionalFormatting sqref="AI390">
    <cfRule type="beginsWith" dxfId="536" priority="606" operator="beginsWith" text="S">
      <formula>LEFT(AI390,LEN("S"))="S"</formula>
    </cfRule>
    <cfRule type="containsText" dxfId="535" priority="607" operator="containsText" text="Terminado">
      <formula>NOT(ISERROR(SEARCH("Terminado",AI390)))</formula>
    </cfRule>
    <cfRule type="containsText" dxfId="534" priority="608" operator="containsText" text="En ">
      <formula>NOT(ISERROR(SEARCH("En ",AI390)))</formula>
    </cfRule>
  </conditionalFormatting>
  <conditionalFormatting sqref="AI392:AI394">
    <cfRule type="beginsWith" dxfId="533" priority="603" operator="beginsWith" text="S">
      <formula>LEFT(AI392,LEN("S"))="S"</formula>
    </cfRule>
    <cfRule type="containsText" dxfId="532" priority="604" operator="containsText" text="Terminado">
      <formula>NOT(ISERROR(SEARCH("Terminado",AI392)))</formula>
    </cfRule>
    <cfRule type="containsText" dxfId="531" priority="605" operator="containsText" text="En ">
      <formula>NOT(ISERROR(SEARCH("En ",AI392)))</formula>
    </cfRule>
  </conditionalFormatting>
  <conditionalFormatting sqref="AI398:AI400">
    <cfRule type="beginsWith" dxfId="530" priority="600" operator="beginsWith" text="S">
      <formula>LEFT(AI398,LEN("S"))="S"</formula>
    </cfRule>
    <cfRule type="containsText" dxfId="529" priority="601" operator="containsText" text="Terminado">
      <formula>NOT(ISERROR(SEARCH("Terminado",AI398)))</formula>
    </cfRule>
    <cfRule type="containsText" dxfId="528" priority="602" operator="containsText" text="En ">
      <formula>NOT(ISERROR(SEARCH("En ",AI398)))</formula>
    </cfRule>
  </conditionalFormatting>
  <conditionalFormatting sqref="AI401:AI404">
    <cfRule type="beginsWith" dxfId="527" priority="597" operator="beginsWith" text="S">
      <formula>LEFT(AI401,LEN("S"))="S"</formula>
    </cfRule>
    <cfRule type="containsText" dxfId="526" priority="598" operator="containsText" text="Terminado">
      <formula>NOT(ISERROR(SEARCH("Terminado",AI401)))</formula>
    </cfRule>
    <cfRule type="containsText" dxfId="525" priority="599" operator="containsText" text="En ">
      <formula>NOT(ISERROR(SEARCH("En ",AI401)))</formula>
    </cfRule>
  </conditionalFormatting>
  <conditionalFormatting sqref="AI410">
    <cfRule type="beginsWith" dxfId="524" priority="594" operator="beginsWith" text="S">
      <formula>LEFT(AI410,LEN("S"))="S"</formula>
    </cfRule>
    <cfRule type="containsText" dxfId="523" priority="595" operator="containsText" text="Terminado">
      <formula>NOT(ISERROR(SEARCH("Terminado",AI410)))</formula>
    </cfRule>
    <cfRule type="containsText" dxfId="522" priority="596" operator="containsText" text="En ">
      <formula>NOT(ISERROR(SEARCH("En ",AI410)))</formula>
    </cfRule>
  </conditionalFormatting>
  <conditionalFormatting sqref="AI411">
    <cfRule type="beginsWith" dxfId="521" priority="591" operator="beginsWith" text="S">
      <formula>LEFT(AI411,LEN("S"))="S"</formula>
    </cfRule>
    <cfRule type="containsText" dxfId="520" priority="592" operator="containsText" text="Terminado">
      <formula>NOT(ISERROR(SEARCH("Terminado",AI411)))</formula>
    </cfRule>
    <cfRule type="containsText" dxfId="519" priority="593" operator="containsText" text="En ">
      <formula>NOT(ISERROR(SEARCH("En ",AI411)))</formula>
    </cfRule>
  </conditionalFormatting>
  <conditionalFormatting sqref="AI413:AI414">
    <cfRule type="beginsWith" dxfId="518" priority="588" operator="beginsWith" text="S">
      <formula>LEFT(AI413,LEN("S"))="S"</formula>
    </cfRule>
    <cfRule type="containsText" dxfId="517" priority="589" operator="containsText" text="Terminado">
      <formula>NOT(ISERROR(SEARCH("Terminado",AI413)))</formula>
    </cfRule>
    <cfRule type="containsText" dxfId="516" priority="590" operator="containsText" text="En ">
      <formula>NOT(ISERROR(SEARCH("En ",AI413)))</formula>
    </cfRule>
  </conditionalFormatting>
  <conditionalFormatting sqref="AI416:AI417">
    <cfRule type="beginsWith" dxfId="515" priority="585" operator="beginsWith" text="S">
      <formula>LEFT(AI416,LEN("S"))="S"</formula>
    </cfRule>
    <cfRule type="containsText" dxfId="514" priority="586" operator="containsText" text="Terminado">
      <formula>NOT(ISERROR(SEARCH("Terminado",AI416)))</formula>
    </cfRule>
    <cfRule type="containsText" dxfId="513" priority="587" operator="containsText" text="En ">
      <formula>NOT(ISERROR(SEARCH("En ",AI416)))</formula>
    </cfRule>
  </conditionalFormatting>
  <conditionalFormatting sqref="AI420">
    <cfRule type="beginsWith" dxfId="512" priority="582" operator="beginsWith" text="S">
      <formula>LEFT(AI420,LEN("S"))="S"</formula>
    </cfRule>
    <cfRule type="containsText" dxfId="511" priority="583" operator="containsText" text="Terminado">
      <formula>NOT(ISERROR(SEARCH("Terminado",AI420)))</formula>
    </cfRule>
    <cfRule type="containsText" dxfId="510" priority="584" operator="containsText" text="En ">
      <formula>NOT(ISERROR(SEARCH("En ",AI420)))</formula>
    </cfRule>
  </conditionalFormatting>
  <conditionalFormatting sqref="AO374">
    <cfRule type="beginsWith" dxfId="509" priority="579" operator="beginsWith" text="S">
      <formula>LEFT(AO374,LEN("S"))="S"</formula>
    </cfRule>
    <cfRule type="containsText" dxfId="508" priority="580" operator="containsText" text="Terminado">
      <formula>NOT(ISERROR(SEARCH("Terminado",AO374)))</formula>
    </cfRule>
    <cfRule type="containsText" dxfId="507" priority="581" operator="containsText" text="En ">
      <formula>NOT(ISERROR(SEARCH("En ",AO374)))</formula>
    </cfRule>
  </conditionalFormatting>
  <conditionalFormatting sqref="AO412">
    <cfRule type="beginsWith" dxfId="506" priority="549" operator="beginsWith" text="S">
      <formula>LEFT(AO412,LEN("S"))="S"</formula>
    </cfRule>
    <cfRule type="containsText" dxfId="505" priority="550" operator="containsText" text="Terminado">
      <formula>NOT(ISERROR(SEARCH("Terminado",AO412)))</formula>
    </cfRule>
    <cfRule type="containsText" dxfId="504" priority="551" operator="containsText" text="En ">
      <formula>NOT(ISERROR(SEARCH("En ",AO412)))</formula>
    </cfRule>
  </conditionalFormatting>
  <conditionalFormatting sqref="AI92 AI94:AJ94">
    <cfRule type="beginsWith" dxfId="503" priority="537" operator="beginsWith" text="E">
      <formula>LEFT(AI92,LEN("E"))="E"</formula>
    </cfRule>
    <cfRule type="beginsWith" dxfId="502" priority="538" operator="beginsWith" text="T">
      <formula>LEFT(AI92,LEN("T"))="T"</formula>
    </cfRule>
    <cfRule type="beginsWith" dxfId="501" priority="539" operator="beginsWith" text="S">
      <formula>LEFT(AI92,LEN("S"))="S"</formula>
    </cfRule>
  </conditionalFormatting>
  <conditionalFormatting sqref="AJ95">
    <cfRule type="beginsWith" dxfId="500" priority="534" operator="beginsWith" text="E">
      <formula>LEFT(AJ95,LEN("E"))="E"</formula>
    </cfRule>
    <cfRule type="beginsWith" dxfId="499" priority="535" operator="beginsWith" text="T">
      <formula>LEFT(AJ95,LEN("T"))="T"</formula>
    </cfRule>
    <cfRule type="beginsWith" dxfId="498" priority="536" operator="beginsWith" text="S">
      <formula>LEFT(AJ95,LEN("S"))="S"</formula>
    </cfRule>
  </conditionalFormatting>
  <conditionalFormatting sqref="AJ93">
    <cfRule type="beginsWith" dxfId="497" priority="531" operator="beginsWith" text="E">
      <formula>LEFT(AJ93,LEN("E"))="E"</formula>
    </cfRule>
    <cfRule type="beginsWith" dxfId="496" priority="532" operator="beginsWith" text="T">
      <formula>LEFT(AJ93,LEN("T"))="T"</formula>
    </cfRule>
    <cfRule type="beginsWith" dxfId="495" priority="533" operator="beginsWith" text="S">
      <formula>LEFT(AJ93,LEN("S"))="S"</formula>
    </cfRule>
  </conditionalFormatting>
  <conditionalFormatting sqref="AJ92">
    <cfRule type="beginsWith" dxfId="494" priority="528" operator="beginsWith" text="E">
      <formula>LEFT(AJ92,LEN("E"))="E"</formula>
    </cfRule>
    <cfRule type="beginsWith" dxfId="493" priority="529" operator="beginsWith" text="T">
      <formula>LEFT(AJ92,LEN("T"))="T"</formula>
    </cfRule>
    <cfRule type="beginsWith" dxfId="492" priority="530" operator="beginsWith" text="S">
      <formula>LEFT(AJ92,LEN("S"))="S"</formula>
    </cfRule>
  </conditionalFormatting>
  <conditionalFormatting sqref="AO94">
    <cfRule type="beginsWith" dxfId="491" priority="525" operator="beginsWith" text="E">
      <formula>LEFT(AO94,LEN("E"))="E"</formula>
    </cfRule>
    <cfRule type="beginsWith" dxfId="490" priority="526" operator="beginsWith" text="T">
      <formula>LEFT(AO94,LEN("T"))="T"</formula>
    </cfRule>
    <cfRule type="beginsWith" dxfId="489" priority="527" operator="beginsWith" text="S">
      <formula>LEFT(AO94,LEN("S"))="S"</formula>
    </cfRule>
  </conditionalFormatting>
  <conditionalFormatting sqref="AI77">
    <cfRule type="beginsWith" dxfId="488" priority="522" operator="beginsWith" text="S">
      <formula>LEFT(AI77,LEN("S"))="S"</formula>
    </cfRule>
    <cfRule type="beginsWith" dxfId="487" priority="523" operator="beginsWith" text="E">
      <formula>LEFT(AI77,LEN("E"))="E"</formula>
    </cfRule>
    <cfRule type="beginsWith" dxfId="486" priority="524" operator="beginsWith" text="T">
      <formula>LEFT(AI77,LEN("T"))="T"</formula>
    </cfRule>
  </conditionalFormatting>
  <conditionalFormatting sqref="AI78:AI79">
    <cfRule type="beginsWith" dxfId="485" priority="519" operator="beginsWith" text="S">
      <formula>LEFT(AI78,LEN("S"))="S"</formula>
    </cfRule>
    <cfRule type="beginsWith" dxfId="484" priority="520" operator="beginsWith" text="E">
      <formula>LEFT(AI78,LEN("E"))="E"</formula>
    </cfRule>
    <cfRule type="beginsWith" dxfId="483" priority="521" operator="beginsWith" text="T">
      <formula>LEFT(AI78,LEN("T"))="T"</formula>
    </cfRule>
  </conditionalFormatting>
  <conditionalFormatting sqref="AI80">
    <cfRule type="beginsWith" dxfId="482" priority="516" operator="beginsWith" text="S">
      <formula>LEFT(AI80,LEN("S"))="S"</formula>
    </cfRule>
    <cfRule type="beginsWith" dxfId="481" priority="517" operator="beginsWith" text="E">
      <formula>LEFT(AI80,LEN("E"))="E"</formula>
    </cfRule>
    <cfRule type="beginsWith" dxfId="480" priority="518" operator="beginsWith" text="T">
      <formula>LEFT(AI80,LEN("T"))="T"</formula>
    </cfRule>
  </conditionalFormatting>
  <conditionalFormatting sqref="AI81">
    <cfRule type="beginsWith" dxfId="479" priority="513" operator="beginsWith" text="S">
      <formula>LEFT(AI81,LEN("S"))="S"</formula>
    </cfRule>
    <cfRule type="beginsWith" dxfId="478" priority="514" operator="beginsWith" text="E">
      <formula>LEFT(AI81,LEN("E"))="E"</formula>
    </cfRule>
    <cfRule type="beginsWith" dxfId="477" priority="515" operator="beginsWith" text="T">
      <formula>LEFT(AI81,LEN("T"))="T"</formula>
    </cfRule>
  </conditionalFormatting>
  <conditionalFormatting sqref="AI83">
    <cfRule type="beginsWith" dxfId="476" priority="510" operator="beginsWith" text="S">
      <formula>LEFT(AI83,LEN("S"))="S"</formula>
    </cfRule>
    <cfRule type="beginsWith" dxfId="475" priority="511" operator="beginsWith" text="E">
      <formula>LEFT(AI83,LEN("E"))="E"</formula>
    </cfRule>
    <cfRule type="beginsWith" dxfId="474" priority="512" operator="beginsWith" text="T">
      <formula>LEFT(AI83,LEN("T"))="T"</formula>
    </cfRule>
  </conditionalFormatting>
  <conditionalFormatting sqref="AI84">
    <cfRule type="beginsWith" dxfId="473" priority="507" operator="beginsWith" text="S">
      <formula>LEFT(AI84,LEN("S"))="S"</formula>
    </cfRule>
    <cfRule type="beginsWith" dxfId="472" priority="508" operator="beginsWith" text="E">
      <formula>LEFT(AI84,LEN("E"))="E"</formula>
    </cfRule>
    <cfRule type="beginsWith" dxfId="471" priority="509" operator="beginsWith" text="T">
      <formula>LEFT(AI84,LEN("T"))="T"</formula>
    </cfRule>
  </conditionalFormatting>
  <conditionalFormatting sqref="AI82">
    <cfRule type="beginsWith" dxfId="470" priority="504" operator="beginsWith" text="S">
      <formula>LEFT(AI82,LEN("S"))="S"</formula>
    </cfRule>
    <cfRule type="beginsWith" dxfId="469" priority="505" operator="beginsWith" text="E">
      <formula>LEFT(AI82,LEN("E"))="E"</formula>
    </cfRule>
    <cfRule type="beginsWith" dxfId="468" priority="506" operator="beginsWith" text="T">
      <formula>LEFT(AI82,LEN("T"))="T"</formula>
    </cfRule>
  </conditionalFormatting>
  <conditionalFormatting sqref="AI85">
    <cfRule type="beginsWith" dxfId="467" priority="501" operator="beginsWith" text="S">
      <formula>LEFT(AI85,LEN("S"))="S"</formula>
    </cfRule>
    <cfRule type="beginsWith" dxfId="466" priority="502" operator="beginsWith" text="E">
      <formula>LEFT(AI85,LEN("E"))="E"</formula>
    </cfRule>
    <cfRule type="beginsWith" dxfId="465" priority="503" operator="beginsWith" text="T">
      <formula>LEFT(AI85,LEN("T"))="T"</formula>
    </cfRule>
  </conditionalFormatting>
  <conditionalFormatting sqref="AI86">
    <cfRule type="beginsWith" dxfId="464" priority="498" operator="beginsWith" text="S">
      <formula>LEFT(AI86,LEN("S"))="S"</formula>
    </cfRule>
    <cfRule type="beginsWith" dxfId="463" priority="499" operator="beginsWith" text="E">
      <formula>LEFT(AI86,LEN("E"))="E"</formula>
    </cfRule>
    <cfRule type="beginsWith" dxfId="462" priority="500" operator="beginsWith" text="T">
      <formula>LEFT(AI86,LEN("T"))="T"</formula>
    </cfRule>
  </conditionalFormatting>
  <conditionalFormatting sqref="AI89">
    <cfRule type="beginsWith" dxfId="461" priority="495" operator="beginsWith" text="S">
      <formula>LEFT(AI89,LEN("S"))="S"</formula>
    </cfRule>
    <cfRule type="beginsWith" dxfId="460" priority="496" operator="beginsWith" text="E">
      <formula>LEFT(AI89,LEN("E"))="E"</formula>
    </cfRule>
    <cfRule type="beginsWith" dxfId="459" priority="497" operator="beginsWith" text="T">
      <formula>LEFT(AI89,LEN("T"))="T"</formula>
    </cfRule>
  </conditionalFormatting>
  <conditionalFormatting sqref="AI87">
    <cfRule type="beginsWith" dxfId="458" priority="492" operator="beginsWith" text="S">
      <formula>LEFT(AI87,LEN("S"))="S"</formula>
    </cfRule>
    <cfRule type="beginsWith" dxfId="457" priority="493" operator="beginsWith" text="E">
      <formula>LEFT(AI87,LEN("E"))="E"</formula>
    </cfRule>
    <cfRule type="beginsWith" dxfId="456" priority="494" operator="beginsWith" text="T">
      <formula>LEFT(AI87,LEN("T"))="T"</formula>
    </cfRule>
  </conditionalFormatting>
  <conditionalFormatting sqref="AI88">
    <cfRule type="beginsWith" dxfId="455" priority="489" operator="beginsWith" text="S">
      <formula>LEFT(AI88,LEN("S"))="S"</formula>
    </cfRule>
    <cfRule type="beginsWith" dxfId="454" priority="490" operator="beginsWith" text="E">
      <formula>LEFT(AI88,LEN("E"))="E"</formula>
    </cfRule>
    <cfRule type="beginsWith" dxfId="453" priority="491" operator="beginsWith" text="T">
      <formula>LEFT(AI88,LEN("T"))="T"</formula>
    </cfRule>
  </conditionalFormatting>
  <conditionalFormatting sqref="AI90">
    <cfRule type="beginsWith" dxfId="452" priority="486" operator="beginsWith" text="S">
      <formula>LEFT(AI90,LEN("S"))="S"</formula>
    </cfRule>
    <cfRule type="beginsWith" dxfId="451" priority="487" operator="beginsWith" text="E">
      <formula>LEFT(AI90,LEN("E"))="E"</formula>
    </cfRule>
    <cfRule type="beginsWith" dxfId="450" priority="488" operator="beginsWith" text="T">
      <formula>LEFT(AI90,LEN("T"))="T"</formula>
    </cfRule>
  </conditionalFormatting>
  <conditionalFormatting sqref="AI91">
    <cfRule type="beginsWith" dxfId="449" priority="483" operator="beginsWith" text="S">
      <formula>LEFT(AI91,LEN("S"))="S"</formula>
    </cfRule>
    <cfRule type="beginsWith" dxfId="448" priority="484" operator="beginsWith" text="E">
      <formula>LEFT(AI91,LEN("E"))="E"</formula>
    </cfRule>
    <cfRule type="beginsWith" dxfId="447" priority="485" operator="beginsWith" text="T">
      <formula>LEFT(AI91,LEN("T"))="T"</formula>
    </cfRule>
  </conditionalFormatting>
  <conditionalFormatting sqref="AI37 AI40:AJ40 AI41">
    <cfRule type="beginsWith" dxfId="446" priority="480" operator="beginsWith" text="S">
      <formula>LEFT(AI37,LEN("S"))="S"</formula>
    </cfRule>
    <cfRule type="beginsWith" dxfId="445" priority="481" operator="beginsWith" text="T">
      <formula>LEFT(AI37,LEN("T"))="T"</formula>
    </cfRule>
    <cfRule type="beginsWith" dxfId="444" priority="482" operator="beginsWith" text="E">
      <formula>LEFT(AI37,LEN("E"))="E"</formula>
    </cfRule>
  </conditionalFormatting>
  <conditionalFormatting sqref="AI38:AI39 AI34:AI36">
    <cfRule type="beginsWith" dxfId="443" priority="477" operator="beginsWith" text="S">
      <formula>LEFT(AI34,LEN("S"))="S"</formula>
    </cfRule>
    <cfRule type="beginsWith" dxfId="442" priority="478" operator="beginsWith" text="T">
      <formula>LEFT(AI34,LEN("T"))="T"</formula>
    </cfRule>
    <cfRule type="beginsWith" dxfId="441" priority="479" operator="beginsWith" text="E">
      <formula>LEFT(AI34,LEN("E"))="E"</formula>
    </cfRule>
  </conditionalFormatting>
  <conditionalFormatting sqref="AI126:AI129 AI132 AI135">
    <cfRule type="beginsWith" dxfId="440" priority="474" operator="beginsWith" text="S">
      <formula>LEFT(AI126,LEN("S"))="S"</formula>
    </cfRule>
    <cfRule type="beginsWith" dxfId="439" priority="475" operator="beginsWith" text="E">
      <formula>LEFT(AI126,LEN("E"))="E"</formula>
    </cfRule>
    <cfRule type="beginsWith" dxfId="438" priority="476" operator="beginsWith" text="T">
      <formula>LEFT(AI126,LEN("T"))="T"</formula>
    </cfRule>
  </conditionalFormatting>
  <conditionalFormatting sqref="AI161:AI165 AI130">
    <cfRule type="beginsWith" dxfId="437" priority="471" operator="beginsWith" text="S">
      <formula>LEFT(AI130,LEN("S"))="S"</formula>
    </cfRule>
    <cfRule type="beginsWith" dxfId="436" priority="472" operator="beginsWith" text="E">
      <formula>LEFT(AI130,LEN("E"))="E"</formula>
    </cfRule>
    <cfRule type="beginsWith" dxfId="435" priority="473" operator="beginsWith" text="T">
      <formula>LEFT(AI130,LEN("T"))="T"</formula>
    </cfRule>
  </conditionalFormatting>
  <conditionalFormatting sqref="AI131">
    <cfRule type="beginsWith" dxfId="434" priority="468" operator="beginsWith" text="S">
      <formula>LEFT(AI131,LEN("S"))="S"</formula>
    </cfRule>
    <cfRule type="beginsWith" dxfId="433" priority="469" operator="beginsWith" text="E">
      <formula>LEFT(AI131,LEN("E"))="E"</formula>
    </cfRule>
    <cfRule type="beginsWith" dxfId="432" priority="470" operator="beginsWith" text="T">
      <formula>LEFT(AI131,LEN("T"))="T"</formula>
    </cfRule>
  </conditionalFormatting>
  <conditionalFormatting sqref="AI136">
    <cfRule type="beginsWith" dxfId="431" priority="465" operator="beginsWith" text="S">
      <formula>LEFT(AI136,LEN("S"))="S"</formula>
    </cfRule>
    <cfRule type="beginsWith" dxfId="430" priority="466" operator="beginsWith" text="E">
      <formula>LEFT(AI136,LEN("E"))="E"</formula>
    </cfRule>
    <cfRule type="beginsWith" dxfId="429" priority="467" operator="beginsWith" text="T">
      <formula>LEFT(AI136,LEN("T"))="T"</formula>
    </cfRule>
  </conditionalFormatting>
  <conditionalFormatting sqref="AI141 AI143:AI144 AI149:AI150">
    <cfRule type="beginsWith" dxfId="428" priority="462" operator="beginsWith" text="S">
      <formula>LEFT(AI141,LEN("S"))="S"</formula>
    </cfRule>
    <cfRule type="beginsWith" dxfId="427" priority="463" operator="beginsWith" text="E">
      <formula>LEFT(AI141,LEN("E"))="E"</formula>
    </cfRule>
    <cfRule type="beginsWith" dxfId="426" priority="464" operator="beginsWith" text="T">
      <formula>LEFT(AI141,LEN("T"))="T"</formula>
    </cfRule>
  </conditionalFormatting>
  <conditionalFormatting sqref="AI145:AI148 AI142 AI137:AI140">
    <cfRule type="beginsWith" dxfId="425" priority="459" operator="beginsWith" text="S">
      <formula>LEFT(AI137,LEN("S"))="S"</formula>
    </cfRule>
    <cfRule type="beginsWith" dxfId="424" priority="460" operator="beginsWith" text="E">
      <formula>LEFT(AI137,LEN("E"))="E"</formula>
    </cfRule>
    <cfRule type="beginsWith" dxfId="423" priority="461" operator="beginsWith" text="T">
      <formula>LEFT(AI137,LEN("T"))="T"</formula>
    </cfRule>
  </conditionalFormatting>
  <conditionalFormatting sqref="AI152:AI155 AI157">
    <cfRule type="beginsWith" dxfId="422" priority="456" operator="beginsWith" text="S">
      <formula>LEFT(AI152,LEN("S"))="S"</formula>
    </cfRule>
    <cfRule type="beginsWith" dxfId="421" priority="457" operator="beginsWith" text="E">
      <formula>LEFT(AI152,LEN("E"))="E"</formula>
    </cfRule>
    <cfRule type="beginsWith" dxfId="420" priority="458" operator="beginsWith" text="T">
      <formula>LEFT(AI152,LEN("T"))="T"</formula>
    </cfRule>
  </conditionalFormatting>
  <conditionalFormatting sqref="AI156 AI151">
    <cfRule type="beginsWith" dxfId="419" priority="453" operator="beginsWith" text="S">
      <formula>LEFT(AI151,LEN("S"))="S"</formula>
    </cfRule>
    <cfRule type="beginsWith" dxfId="418" priority="454" operator="beginsWith" text="E">
      <formula>LEFT(AI151,LEN("E"))="E"</formula>
    </cfRule>
    <cfRule type="beginsWith" dxfId="417" priority="455" operator="beginsWith" text="T">
      <formula>LEFT(AI151,LEN("T"))="T"</formula>
    </cfRule>
  </conditionalFormatting>
  <conditionalFormatting sqref="AI158:AI160">
    <cfRule type="beginsWith" dxfId="416" priority="450" operator="beginsWith" text="S">
      <formula>LEFT(AI158,LEN("S"))="S"</formula>
    </cfRule>
    <cfRule type="beginsWith" dxfId="415" priority="451" operator="beginsWith" text="E">
      <formula>LEFT(AI158,LEN("E"))="E"</formula>
    </cfRule>
    <cfRule type="beginsWith" dxfId="414" priority="452" operator="beginsWith" text="T">
      <formula>LEFT(AI158,LEN("T"))="T"</formula>
    </cfRule>
  </conditionalFormatting>
  <conditionalFormatting sqref="AI172">
    <cfRule type="beginsWith" dxfId="413" priority="441" operator="beginsWith" text="S">
      <formula>LEFT(AI172,LEN("S"))="S"</formula>
    </cfRule>
    <cfRule type="beginsWith" dxfId="412" priority="442" operator="beginsWith" text="E">
      <formula>LEFT(AI172,LEN("E"))="E"</formula>
    </cfRule>
    <cfRule type="beginsWith" dxfId="411" priority="443" operator="beginsWith" text="T">
      <formula>LEFT(AI172,LEN("T"))="T"</formula>
    </cfRule>
  </conditionalFormatting>
  <conditionalFormatting sqref="AI168">
    <cfRule type="beginsWith" dxfId="410" priority="438" operator="beginsWith" text="S">
      <formula>LEFT(AI168,LEN("S"))="S"</formula>
    </cfRule>
    <cfRule type="beginsWith" dxfId="409" priority="439" operator="beginsWith" text="E">
      <formula>LEFT(AI168,LEN("E"))="E"</formula>
    </cfRule>
    <cfRule type="beginsWith" dxfId="408" priority="440" operator="beginsWith" text="T">
      <formula>LEFT(AI168,LEN("T"))="T"</formula>
    </cfRule>
  </conditionalFormatting>
  <conditionalFormatting sqref="AI169">
    <cfRule type="beginsWith" dxfId="407" priority="435" operator="beginsWith" text="S">
      <formula>LEFT(AI169,LEN("S"))="S"</formula>
    </cfRule>
    <cfRule type="beginsWith" dxfId="406" priority="436" operator="beginsWith" text="E">
      <formula>LEFT(AI169,LEN("E"))="E"</formula>
    </cfRule>
    <cfRule type="beginsWith" dxfId="405" priority="437" operator="beginsWith" text="T">
      <formula>LEFT(AI169,LEN("T"))="T"</formula>
    </cfRule>
  </conditionalFormatting>
  <conditionalFormatting sqref="AI170">
    <cfRule type="beginsWith" dxfId="404" priority="432" operator="beginsWith" text="S">
      <formula>LEFT(AI170,LEN("S"))="S"</formula>
    </cfRule>
    <cfRule type="beginsWith" dxfId="403" priority="433" operator="beginsWith" text="E">
      <formula>LEFT(AI170,LEN("E"))="E"</formula>
    </cfRule>
    <cfRule type="beginsWith" dxfId="402" priority="434" operator="beginsWith" text="T">
      <formula>LEFT(AI170,LEN("T"))="T"</formula>
    </cfRule>
  </conditionalFormatting>
  <conditionalFormatting sqref="AI171">
    <cfRule type="beginsWith" dxfId="401" priority="429" operator="beginsWith" text="S">
      <formula>LEFT(AI171,LEN("S"))="S"</formula>
    </cfRule>
    <cfRule type="beginsWith" dxfId="400" priority="430" operator="beginsWith" text="E">
      <formula>LEFT(AI171,LEN("E"))="E"</formula>
    </cfRule>
    <cfRule type="beginsWith" dxfId="399" priority="431" operator="beginsWith" text="T">
      <formula>LEFT(AI171,LEN("T"))="T"</formula>
    </cfRule>
  </conditionalFormatting>
  <conditionalFormatting sqref="AI133:AI134">
    <cfRule type="beginsWith" dxfId="398" priority="426" operator="beginsWith" text="S">
      <formula>LEFT(AI133,LEN("S"))="S"</formula>
    </cfRule>
    <cfRule type="beginsWith" dxfId="397" priority="427" operator="beginsWith" text="E">
      <formula>LEFT(AI133,LEN("E"))="E"</formula>
    </cfRule>
    <cfRule type="beginsWith" dxfId="396" priority="428" operator="beginsWith" text="T">
      <formula>LEFT(AI133,LEN("T"))="T"</formula>
    </cfRule>
  </conditionalFormatting>
  <conditionalFormatting sqref="AI186 AI196 AI202 AI189:AI194 AI204:AI210 AI178:AI182">
    <cfRule type="beginsWith" dxfId="395" priority="423" operator="beginsWith" text="S">
      <formula>LEFT(AI178,LEN("S"))="S"</formula>
    </cfRule>
    <cfRule type="beginsWith" dxfId="394" priority="424" operator="beginsWith" text="E">
      <formula>LEFT(AI178,LEN("E"))="E"</formula>
    </cfRule>
    <cfRule type="beginsWith" dxfId="393" priority="425" operator="beginsWith" text="T">
      <formula>LEFT(AI178,LEN("T"))="T"</formula>
    </cfRule>
  </conditionalFormatting>
  <conditionalFormatting sqref="AI203 AI200:AI201 AI197 AI195 AI187:AI188 AI183:AI184">
    <cfRule type="beginsWith" dxfId="392" priority="420" operator="beginsWith" text="S">
      <formula>LEFT(AI183,LEN("S"))="S"</formula>
    </cfRule>
    <cfRule type="beginsWith" dxfId="391" priority="421" operator="beginsWith" text="E">
      <formula>LEFT(AI183,LEN("E"))="E"</formula>
    </cfRule>
    <cfRule type="beginsWith" dxfId="390" priority="422" operator="beginsWith" text="T">
      <formula>LEFT(AI183,LEN("T"))="T"</formula>
    </cfRule>
  </conditionalFormatting>
  <conditionalFormatting sqref="AI198">
    <cfRule type="beginsWith" dxfId="389" priority="417" operator="beginsWith" text="S">
      <formula>LEFT(AI198,LEN("S"))="S"</formula>
    </cfRule>
    <cfRule type="beginsWith" dxfId="388" priority="418" operator="beginsWith" text="E">
      <formula>LEFT(AI198,LEN("E"))="E"</formula>
    </cfRule>
    <cfRule type="beginsWith" dxfId="387" priority="419" operator="beginsWith" text="T">
      <formula>LEFT(AI198,LEN("T"))="T"</formula>
    </cfRule>
  </conditionalFormatting>
  <conditionalFormatting sqref="AI199">
    <cfRule type="beginsWith" dxfId="386" priority="414" operator="beginsWith" text="S">
      <formula>LEFT(AI199,LEN("S"))="S"</formula>
    </cfRule>
    <cfRule type="beginsWith" dxfId="385" priority="415" operator="beginsWith" text="E">
      <formula>LEFT(AI199,LEN("E"))="E"</formula>
    </cfRule>
    <cfRule type="beginsWith" dxfId="384" priority="416" operator="beginsWith" text="T">
      <formula>LEFT(AI199,LEN("T"))="T"</formula>
    </cfRule>
  </conditionalFormatting>
  <conditionalFormatting sqref="AI185">
    <cfRule type="beginsWith" dxfId="383" priority="411" operator="beginsWith" text="S">
      <formula>LEFT(AI185,LEN("S"))="S"</formula>
    </cfRule>
    <cfRule type="beginsWith" dxfId="382" priority="412" operator="beginsWith" text="E">
      <formula>LEFT(AI185,LEN("E"))="E"</formula>
    </cfRule>
    <cfRule type="beginsWith" dxfId="381" priority="413" operator="beginsWith" text="T">
      <formula>LEFT(AI185,LEN("T"))="T"</formula>
    </cfRule>
  </conditionalFormatting>
  <conditionalFormatting sqref="AI222 AI224 AI240:AI242 AI254 AI211:AI215">
    <cfRule type="beginsWith" dxfId="380" priority="408" operator="beginsWith" text="E">
      <formula>LEFT(AI211,LEN("E"))="E"</formula>
    </cfRule>
    <cfRule type="beginsWith" dxfId="379" priority="409" operator="beginsWith" text="S">
      <formula>LEFT(AI211,LEN("S"))="S"</formula>
    </cfRule>
    <cfRule type="beginsWith" dxfId="378" priority="410" operator="beginsWith" text="T">
      <formula>LEFT(AI211,LEN("T"))="T"</formula>
    </cfRule>
  </conditionalFormatting>
  <conditionalFormatting sqref="AI246:AI250 AI234:AI237 AI223 AI220 AI218 AI216">
    <cfRule type="beginsWith" dxfId="377" priority="405" operator="beginsWith" text="E">
      <formula>LEFT(AI216,LEN("E"))="E"</formula>
    </cfRule>
    <cfRule type="beginsWith" dxfId="376" priority="406" operator="beginsWith" text="S">
      <formula>LEFT(AI216,LEN("S"))="S"</formula>
    </cfRule>
    <cfRule type="beginsWith" dxfId="375" priority="407" operator="beginsWith" text="T">
      <formula>LEFT(AI216,LEN("T"))="T"</formula>
    </cfRule>
  </conditionalFormatting>
  <conditionalFormatting sqref="AI221">
    <cfRule type="beginsWith" dxfId="374" priority="402" operator="beginsWith" text="E">
      <formula>LEFT(AI221,LEN("E"))="E"</formula>
    </cfRule>
    <cfRule type="beginsWith" dxfId="373" priority="403" operator="beginsWith" text="S">
      <formula>LEFT(AI221,LEN("S"))="S"</formula>
    </cfRule>
    <cfRule type="beginsWith" dxfId="372" priority="404" operator="beginsWith" text="T">
      <formula>LEFT(AI221,LEN("T"))="T"</formula>
    </cfRule>
  </conditionalFormatting>
  <conditionalFormatting sqref="AI217">
    <cfRule type="beginsWith" dxfId="371" priority="399" operator="beginsWith" text="E">
      <formula>LEFT(AI217,LEN("E"))="E"</formula>
    </cfRule>
    <cfRule type="beginsWith" dxfId="370" priority="400" operator="beginsWith" text="S">
      <formula>LEFT(AI217,LEN("S"))="S"</formula>
    </cfRule>
    <cfRule type="beginsWith" dxfId="369" priority="401" operator="beginsWith" text="T">
      <formula>LEFT(AI217,LEN("T"))="T"</formula>
    </cfRule>
  </conditionalFormatting>
  <conditionalFormatting sqref="AI219">
    <cfRule type="beginsWith" dxfId="368" priority="396" operator="beginsWith" text="E">
      <formula>LEFT(AI219,LEN("E"))="E"</formula>
    </cfRule>
    <cfRule type="beginsWith" dxfId="367" priority="397" operator="beginsWith" text="S">
      <formula>LEFT(AI219,LEN("S"))="S"</formula>
    </cfRule>
    <cfRule type="beginsWith" dxfId="366" priority="398" operator="beginsWith" text="T">
      <formula>LEFT(AI219,LEN("T"))="T"</formula>
    </cfRule>
  </conditionalFormatting>
  <conditionalFormatting sqref="AI251:AI253">
    <cfRule type="beginsWith" dxfId="365" priority="393" operator="beginsWith" text="E">
      <formula>LEFT(AI251,LEN("E"))="E"</formula>
    </cfRule>
    <cfRule type="beginsWith" dxfId="364" priority="394" operator="beginsWith" text="S">
      <formula>LEFT(AI251,LEN("S"))="S"</formula>
    </cfRule>
    <cfRule type="beginsWith" dxfId="363" priority="395" operator="beginsWith" text="T">
      <formula>LEFT(AI251,LEN("T"))="T"</formula>
    </cfRule>
  </conditionalFormatting>
  <conditionalFormatting sqref="AI244:AI245">
    <cfRule type="beginsWith" dxfId="362" priority="390" operator="beginsWith" text="E">
      <formula>LEFT(AI244,LEN("E"))="E"</formula>
    </cfRule>
    <cfRule type="beginsWith" dxfId="361" priority="391" operator="beginsWith" text="S">
      <formula>LEFT(AI244,LEN("S"))="S"</formula>
    </cfRule>
    <cfRule type="beginsWith" dxfId="360" priority="392" operator="beginsWith" text="T">
      <formula>LEFT(AI244,LEN("T"))="T"</formula>
    </cfRule>
  </conditionalFormatting>
  <conditionalFormatting sqref="AO350 AO352 AO357">
    <cfRule type="beginsWith" dxfId="359" priority="387" operator="beginsWith" text="T">
      <formula>LEFT(AO350,LEN("T"))="T"</formula>
    </cfRule>
    <cfRule type="beginsWith" dxfId="358" priority="388" operator="beginsWith" text="E">
      <formula>LEFT(AO350,LEN("E"))="E"</formula>
    </cfRule>
    <cfRule type="beginsWith" dxfId="357" priority="389" operator="beginsWith" text="S">
      <formula>LEFT(AO350,LEN("S"))="S"</formula>
    </cfRule>
  </conditionalFormatting>
  <conditionalFormatting sqref="AI255:AI275">
    <cfRule type="beginsWith" dxfId="356" priority="384" operator="beginsWith" text="E">
      <formula>LEFT(AI255,LEN("E"))="E"</formula>
    </cfRule>
    <cfRule type="beginsWith" dxfId="355" priority="385" operator="beginsWith" text="T">
      <formula>LEFT(AI255,LEN("T"))="T"</formula>
    </cfRule>
    <cfRule type="beginsWith" dxfId="354" priority="386" operator="beginsWith" text="S">
      <formula>LEFT(AI255,LEN("S"))="S"</formula>
    </cfRule>
  </conditionalFormatting>
  <conditionalFormatting sqref="AO264">
    <cfRule type="beginsWith" dxfId="353" priority="381" operator="beginsWith" text="E">
      <formula>LEFT(AO264,LEN("E"))="E"</formula>
    </cfRule>
    <cfRule type="beginsWith" dxfId="352" priority="382" operator="beginsWith" text="T">
      <formula>LEFT(AO264,LEN("T"))="T"</formula>
    </cfRule>
    <cfRule type="beginsWith" dxfId="351" priority="383" operator="beginsWith" text="S">
      <formula>LEFT(AO264,LEN("S"))="S"</formula>
    </cfRule>
  </conditionalFormatting>
  <conditionalFormatting sqref="AI276 AI297">
    <cfRule type="beginsWith" dxfId="350" priority="378" operator="beginsWith" text="S">
      <formula>LEFT(AI276,LEN("S"))="S"</formula>
    </cfRule>
    <cfRule type="beginsWith" dxfId="349" priority="379" operator="beginsWith" text="T">
      <formula>LEFT(AI276,LEN("T"))="T"</formula>
    </cfRule>
    <cfRule type="beginsWith" dxfId="348" priority="380" operator="beginsWith" text="E">
      <formula>LEFT(AI276,LEN("E"))="E"</formula>
    </cfRule>
  </conditionalFormatting>
  <conditionalFormatting sqref="AI298:AI299 AI295:AI296 AI277:AI292 AI301:AI303 AI306:AI320">
    <cfRule type="beginsWith" dxfId="347" priority="375" operator="beginsWith" text="S">
      <formula>LEFT(AI277,LEN("S"))="S"</formula>
    </cfRule>
    <cfRule type="beginsWith" dxfId="346" priority="376" operator="beginsWith" text="T">
      <formula>LEFT(AI277,LEN("T"))="T"</formula>
    </cfRule>
    <cfRule type="beginsWith" dxfId="345" priority="377" operator="beginsWith" text="E">
      <formula>LEFT(AI277,LEN("E"))="E"</formula>
    </cfRule>
  </conditionalFormatting>
  <conditionalFormatting sqref="AI293">
    <cfRule type="beginsWith" dxfId="344" priority="372" operator="beginsWith" text="S">
      <formula>LEFT(AI293,LEN("S"))="S"</formula>
    </cfRule>
    <cfRule type="beginsWith" dxfId="343" priority="373" operator="beginsWith" text="T">
      <formula>LEFT(AI293,LEN("T"))="T"</formula>
    </cfRule>
    <cfRule type="beginsWith" dxfId="342" priority="374" operator="beginsWith" text="E">
      <formula>LEFT(AI293,LEN("E"))="E"</formula>
    </cfRule>
  </conditionalFormatting>
  <conditionalFormatting sqref="AI294">
    <cfRule type="beginsWith" dxfId="341" priority="369" operator="beginsWith" text="S">
      <formula>LEFT(AI294,LEN("S"))="S"</formula>
    </cfRule>
    <cfRule type="beginsWith" dxfId="340" priority="370" operator="beginsWith" text="T">
      <formula>LEFT(AI294,LEN("T"))="T"</formula>
    </cfRule>
    <cfRule type="beginsWith" dxfId="339" priority="371" operator="beginsWith" text="E">
      <formula>LEFT(AI294,LEN("E"))="E"</formula>
    </cfRule>
  </conditionalFormatting>
  <conditionalFormatting sqref="AI300">
    <cfRule type="beginsWith" dxfId="338" priority="366" operator="beginsWith" text="S">
      <formula>LEFT(AI300,LEN("S"))="S"</formula>
    </cfRule>
    <cfRule type="beginsWith" dxfId="337" priority="367" operator="beginsWith" text="T">
      <formula>LEFT(AI300,LEN("T"))="T"</formula>
    </cfRule>
    <cfRule type="beginsWith" dxfId="336" priority="368" operator="beginsWith" text="E">
      <formula>LEFT(AI300,LEN("E"))="E"</formula>
    </cfRule>
  </conditionalFormatting>
  <conditionalFormatting sqref="AI304:AI305">
    <cfRule type="beginsWith" dxfId="335" priority="363" operator="beginsWith" text="S">
      <formula>LEFT(AI304,LEN("S"))="S"</formula>
    </cfRule>
    <cfRule type="beginsWith" dxfId="334" priority="364" operator="beginsWith" text="T">
      <formula>LEFT(AI304,LEN("T"))="T"</formula>
    </cfRule>
    <cfRule type="beginsWith" dxfId="333" priority="365" operator="beginsWith" text="E">
      <formula>LEFT(AI304,LEN("E"))="E"</formula>
    </cfRule>
  </conditionalFormatting>
  <conditionalFormatting sqref="AI421:AI456">
    <cfRule type="containsText" dxfId="332" priority="346" operator="containsText" text="E">
      <formula>NOT(ISERROR(SEARCH("E",AI421)))</formula>
    </cfRule>
    <cfRule type="containsText" dxfId="331" priority="347" operator="containsText" text="S">
      <formula>NOT(ISERROR(SEARCH("S",AI421)))</formula>
    </cfRule>
    <cfRule type="containsText" dxfId="330" priority="348" operator="containsText" text="T">
      <formula>NOT(ISERROR(SEARCH("T",AI421)))</formula>
    </cfRule>
  </conditionalFormatting>
  <conditionalFormatting sqref="AI118:AI119 AI116">
    <cfRule type="beginsWith" dxfId="329" priority="340" operator="beginsWith" text="S">
      <formula>LEFT(AI116,LEN("S"))="S"</formula>
    </cfRule>
    <cfRule type="beginsWith" dxfId="328" priority="341" operator="beginsWith" text="E">
      <formula>LEFT(AI116,LEN("E"))="E"</formula>
    </cfRule>
    <cfRule type="beginsWith" dxfId="327" priority="342" operator="beginsWith" text="T">
      <formula>LEFT(AI116,LEN("T"))="T"</formula>
    </cfRule>
  </conditionalFormatting>
  <conditionalFormatting sqref="AP457">
    <cfRule type="beginsWith" dxfId="326" priority="16" operator="beginsWith" text="S">
      <formula>LEFT(AP457,LEN("S"))="S"</formula>
    </cfRule>
    <cfRule type="beginsWith" dxfId="325" priority="17" operator="beginsWith" text="E">
      <formula>LEFT(AP457,LEN("E"))="E"</formula>
    </cfRule>
    <cfRule type="beginsWith" dxfId="324" priority="18" operator="beginsWith" text="T">
      <formula>LEFT(AP457,LEN("T"))="T"</formula>
    </cfRule>
  </conditionalFormatting>
  <conditionalFormatting sqref="AP126">
    <cfRule type="beginsWith" dxfId="323" priority="337" operator="beginsWith" text="S">
      <formula>LEFT(AP126,LEN("S"))="S"</formula>
    </cfRule>
    <cfRule type="beginsWith" dxfId="322" priority="338" operator="beginsWith" text="E">
      <formula>LEFT(AP126,LEN("E"))="E"</formula>
    </cfRule>
    <cfRule type="beginsWith" dxfId="321" priority="339" operator="beginsWith" text="T">
      <formula>LEFT(AP126,LEN("T"))="T"</formula>
    </cfRule>
  </conditionalFormatting>
  <conditionalFormatting sqref="AP130">
    <cfRule type="beginsWith" dxfId="320" priority="334" operator="beginsWith" text="S">
      <formula>LEFT(AP130,LEN("S"))="S"</formula>
    </cfRule>
    <cfRule type="beginsWith" dxfId="319" priority="335" operator="beginsWith" text="E">
      <formula>LEFT(AP130,LEN("E"))="E"</formula>
    </cfRule>
    <cfRule type="beginsWith" dxfId="318" priority="336" operator="beginsWith" text="T">
      <formula>LEFT(AP130,LEN("T"))="T"</formula>
    </cfRule>
  </conditionalFormatting>
  <conditionalFormatting sqref="AP135">
    <cfRule type="beginsWith" dxfId="317" priority="331" operator="beginsWith" text="S">
      <formula>LEFT(AP135,LEN("S"))="S"</formula>
    </cfRule>
    <cfRule type="beginsWith" dxfId="316" priority="332" operator="beginsWith" text="E">
      <formula>LEFT(AP135,LEN("E"))="E"</formula>
    </cfRule>
    <cfRule type="beginsWith" dxfId="315" priority="333" operator="beginsWith" text="T">
      <formula>LEFT(AP135,LEN("T"))="T"</formula>
    </cfRule>
  </conditionalFormatting>
  <conditionalFormatting sqref="AP137">
    <cfRule type="beginsWith" dxfId="314" priority="328" operator="beginsWith" text="S">
      <formula>LEFT(AP137,LEN("S"))="S"</formula>
    </cfRule>
    <cfRule type="beginsWith" dxfId="313" priority="329" operator="beginsWith" text="E">
      <formula>LEFT(AP137,LEN("E"))="E"</formula>
    </cfRule>
    <cfRule type="beginsWith" dxfId="312" priority="330" operator="beginsWith" text="T">
      <formula>LEFT(AP137,LEN("T"))="T"</formula>
    </cfRule>
  </conditionalFormatting>
  <conditionalFormatting sqref="AP142">
    <cfRule type="beginsWith" dxfId="311" priority="325" operator="beginsWith" text="S">
      <formula>LEFT(AP142,LEN("S"))="S"</formula>
    </cfRule>
    <cfRule type="beginsWith" dxfId="310" priority="326" operator="beginsWith" text="E">
      <formula>LEFT(AP142,LEN("E"))="E"</formula>
    </cfRule>
    <cfRule type="beginsWith" dxfId="309" priority="327" operator="beginsWith" text="T">
      <formula>LEFT(AP142,LEN("T"))="T"</formula>
    </cfRule>
  </conditionalFormatting>
  <conditionalFormatting sqref="AP145">
    <cfRule type="beginsWith" dxfId="308" priority="322" operator="beginsWith" text="S">
      <formula>LEFT(AP145,LEN("S"))="S"</formula>
    </cfRule>
    <cfRule type="beginsWith" dxfId="307" priority="323" operator="beginsWith" text="E">
      <formula>LEFT(AP145,LEN("E"))="E"</formula>
    </cfRule>
    <cfRule type="beginsWith" dxfId="306" priority="324" operator="beginsWith" text="T">
      <formula>LEFT(AP145,LEN("T"))="T"</formula>
    </cfRule>
  </conditionalFormatting>
  <conditionalFormatting sqref="AP148">
    <cfRule type="beginsWith" dxfId="305" priority="319" operator="beginsWith" text="S">
      <formula>LEFT(AP148,LEN("S"))="S"</formula>
    </cfRule>
    <cfRule type="beginsWith" dxfId="304" priority="320" operator="beginsWith" text="E">
      <formula>LEFT(AP148,LEN("E"))="E"</formula>
    </cfRule>
    <cfRule type="beginsWith" dxfId="303" priority="321" operator="beginsWith" text="T">
      <formula>LEFT(AP148,LEN("T"))="T"</formula>
    </cfRule>
  </conditionalFormatting>
  <conditionalFormatting sqref="AP151">
    <cfRule type="beginsWith" dxfId="302" priority="316" operator="beginsWith" text="S">
      <formula>LEFT(AP151,LEN("S"))="S"</formula>
    </cfRule>
    <cfRule type="beginsWith" dxfId="301" priority="317" operator="beginsWith" text="E">
      <formula>LEFT(AP151,LEN("E"))="E"</formula>
    </cfRule>
    <cfRule type="beginsWith" dxfId="300" priority="318" operator="beginsWith" text="T">
      <formula>LEFT(AP151,LEN("T"))="T"</formula>
    </cfRule>
  </conditionalFormatting>
  <conditionalFormatting sqref="AP156">
    <cfRule type="beginsWith" dxfId="299" priority="313" operator="beginsWith" text="S">
      <formula>LEFT(AP156,LEN("S"))="S"</formula>
    </cfRule>
    <cfRule type="beginsWith" dxfId="298" priority="314" operator="beginsWith" text="E">
      <formula>LEFT(AP156,LEN("E"))="E"</formula>
    </cfRule>
    <cfRule type="beginsWith" dxfId="297" priority="315" operator="beginsWith" text="T">
      <formula>LEFT(AP156,LEN("T"))="T"</formula>
    </cfRule>
  </conditionalFormatting>
  <conditionalFormatting sqref="AP161">
    <cfRule type="beginsWith" dxfId="296" priority="310" operator="beginsWith" text="S">
      <formula>LEFT(AP161,LEN("S"))="S"</formula>
    </cfRule>
    <cfRule type="beginsWith" dxfId="295" priority="311" operator="beginsWith" text="E">
      <formula>LEFT(AP161,LEN("E"))="E"</formula>
    </cfRule>
    <cfRule type="beginsWith" dxfId="294" priority="312" operator="beginsWith" text="T">
      <formula>LEFT(AP161,LEN("T"))="T"</formula>
    </cfRule>
  </conditionalFormatting>
  <conditionalFormatting sqref="AP166">
    <cfRule type="beginsWith" dxfId="293" priority="307" operator="beginsWith" text="S">
      <formula>LEFT(AP166,LEN("S"))="S"</formula>
    </cfRule>
    <cfRule type="beginsWith" dxfId="292" priority="308" operator="beginsWith" text="E">
      <formula>LEFT(AP166,LEN("E"))="E"</formula>
    </cfRule>
    <cfRule type="beginsWith" dxfId="291" priority="309" operator="beginsWith" text="T">
      <formula>LEFT(AP166,LEN("T"))="T"</formula>
    </cfRule>
  </conditionalFormatting>
  <conditionalFormatting sqref="AP168">
    <cfRule type="beginsWith" dxfId="290" priority="304" operator="beginsWith" text="S">
      <formula>LEFT(AP168,LEN("S"))="S"</formula>
    </cfRule>
    <cfRule type="beginsWith" dxfId="289" priority="305" operator="beginsWith" text="E">
      <formula>LEFT(AP168,LEN("E"))="E"</formula>
    </cfRule>
    <cfRule type="beginsWith" dxfId="288" priority="306" operator="beginsWith" text="T">
      <formula>LEFT(AP168,LEN("T"))="T"</formula>
    </cfRule>
  </conditionalFormatting>
  <conditionalFormatting sqref="AP173">
    <cfRule type="beginsWith" dxfId="287" priority="301" operator="beginsWith" text="S">
      <formula>LEFT(AP173,LEN("S"))="S"</formula>
    </cfRule>
    <cfRule type="beginsWith" dxfId="286" priority="302" operator="beginsWith" text="E">
      <formula>LEFT(AP173,LEN("E"))="E"</formula>
    </cfRule>
    <cfRule type="beginsWith" dxfId="285" priority="303" operator="beginsWith" text="T">
      <formula>LEFT(AP173,LEN("T"))="T"</formula>
    </cfRule>
  </conditionalFormatting>
  <conditionalFormatting sqref="AP178">
    <cfRule type="beginsWith" dxfId="284" priority="298" operator="beginsWith" text="S">
      <formula>LEFT(AP178,LEN("S"))="S"</formula>
    </cfRule>
    <cfRule type="beginsWith" dxfId="283" priority="299" operator="beginsWith" text="E">
      <formula>LEFT(AP178,LEN("E"))="E"</formula>
    </cfRule>
    <cfRule type="beginsWith" dxfId="282" priority="300" operator="beginsWith" text="T">
      <formula>LEFT(AP178,LEN("T"))="T"</formula>
    </cfRule>
  </conditionalFormatting>
  <conditionalFormatting sqref="AP183">
    <cfRule type="beginsWith" dxfId="281" priority="295" operator="beginsWith" text="S">
      <formula>LEFT(AP183,LEN("S"))="S"</formula>
    </cfRule>
    <cfRule type="beginsWith" dxfId="280" priority="296" operator="beginsWith" text="E">
      <formula>LEFT(AP183,LEN("E"))="E"</formula>
    </cfRule>
    <cfRule type="beginsWith" dxfId="279" priority="297" operator="beginsWith" text="T">
      <formula>LEFT(AP183,LEN("T"))="T"</formula>
    </cfRule>
  </conditionalFormatting>
  <conditionalFormatting sqref="AP187">
    <cfRule type="beginsWith" dxfId="278" priority="292" operator="beginsWith" text="S">
      <formula>LEFT(AP187,LEN("S"))="S"</formula>
    </cfRule>
    <cfRule type="beginsWith" dxfId="277" priority="293" operator="beginsWith" text="E">
      <formula>LEFT(AP187,LEN("E"))="E"</formula>
    </cfRule>
    <cfRule type="beginsWith" dxfId="276" priority="294" operator="beginsWith" text="T">
      <formula>LEFT(AP187,LEN("T"))="T"</formula>
    </cfRule>
  </conditionalFormatting>
  <conditionalFormatting sqref="AP190">
    <cfRule type="beginsWith" dxfId="275" priority="289" operator="beginsWith" text="S">
      <formula>LEFT(AP190,LEN("S"))="S"</formula>
    </cfRule>
    <cfRule type="beginsWith" dxfId="274" priority="290" operator="beginsWith" text="E">
      <formula>LEFT(AP190,LEN("E"))="E"</formula>
    </cfRule>
    <cfRule type="beginsWith" dxfId="273" priority="291" operator="beginsWith" text="T">
      <formula>LEFT(AP190,LEN("T"))="T"</formula>
    </cfRule>
  </conditionalFormatting>
  <conditionalFormatting sqref="AP195">
    <cfRule type="beginsWith" dxfId="272" priority="286" operator="beginsWith" text="S">
      <formula>LEFT(AP195,LEN("S"))="S"</formula>
    </cfRule>
    <cfRule type="beginsWith" dxfId="271" priority="287" operator="beginsWith" text="E">
      <formula>LEFT(AP195,LEN("E"))="E"</formula>
    </cfRule>
    <cfRule type="beginsWith" dxfId="270" priority="288" operator="beginsWith" text="T">
      <formula>LEFT(AP195,LEN("T"))="T"</formula>
    </cfRule>
  </conditionalFormatting>
  <conditionalFormatting sqref="AP197">
    <cfRule type="beginsWith" dxfId="269" priority="283" operator="beginsWith" text="S">
      <formula>LEFT(AP197,LEN("S"))="S"</formula>
    </cfRule>
    <cfRule type="beginsWith" dxfId="268" priority="284" operator="beginsWith" text="E">
      <formula>LEFT(AP197,LEN("E"))="E"</formula>
    </cfRule>
    <cfRule type="beginsWith" dxfId="267" priority="285" operator="beginsWith" text="T">
      <formula>LEFT(AP197,LEN("T"))="T"</formula>
    </cfRule>
  </conditionalFormatting>
  <conditionalFormatting sqref="AP200">
    <cfRule type="beginsWith" dxfId="266" priority="280" operator="beginsWith" text="S">
      <formula>LEFT(AP200,LEN("S"))="S"</formula>
    </cfRule>
    <cfRule type="beginsWith" dxfId="265" priority="281" operator="beginsWith" text="E">
      <formula>LEFT(AP200,LEN("E"))="E"</formula>
    </cfRule>
    <cfRule type="beginsWith" dxfId="264" priority="282" operator="beginsWith" text="T">
      <formula>LEFT(AP200,LEN("T"))="T"</formula>
    </cfRule>
  </conditionalFormatting>
  <conditionalFormatting sqref="AP203">
    <cfRule type="beginsWith" dxfId="263" priority="277" operator="beginsWith" text="S">
      <formula>LEFT(AP203,LEN("S"))="S"</formula>
    </cfRule>
    <cfRule type="beginsWith" dxfId="262" priority="278" operator="beginsWith" text="E">
      <formula>LEFT(AP203,LEN("E"))="E"</formula>
    </cfRule>
    <cfRule type="beginsWith" dxfId="261" priority="279" operator="beginsWith" text="T">
      <formula>LEFT(AP203,LEN("T"))="T"</formula>
    </cfRule>
  </conditionalFormatting>
  <conditionalFormatting sqref="AP206">
    <cfRule type="beginsWith" dxfId="260" priority="274" operator="beginsWith" text="S">
      <formula>LEFT(AP206,LEN("S"))="S"</formula>
    </cfRule>
    <cfRule type="beginsWith" dxfId="259" priority="275" operator="beginsWith" text="E">
      <formula>LEFT(AP206,LEN("E"))="E"</formula>
    </cfRule>
    <cfRule type="beginsWith" dxfId="258" priority="276" operator="beginsWith" text="T">
      <formula>LEFT(AP206,LEN("T"))="T"</formula>
    </cfRule>
  </conditionalFormatting>
  <conditionalFormatting sqref="AP209">
    <cfRule type="beginsWith" dxfId="257" priority="271" operator="beginsWith" text="S">
      <formula>LEFT(AP209,LEN("S"))="S"</formula>
    </cfRule>
    <cfRule type="beginsWith" dxfId="256" priority="272" operator="beginsWith" text="E">
      <formula>LEFT(AP209,LEN("E"))="E"</formula>
    </cfRule>
    <cfRule type="beginsWith" dxfId="255" priority="273" operator="beginsWith" text="T">
      <formula>LEFT(AP209,LEN("T"))="T"</formula>
    </cfRule>
  </conditionalFormatting>
  <conditionalFormatting sqref="AP211">
    <cfRule type="beginsWith" dxfId="254" priority="268" operator="beginsWith" text="S">
      <formula>LEFT(AP211,LEN("S"))="S"</formula>
    </cfRule>
    <cfRule type="beginsWith" dxfId="253" priority="269" operator="beginsWith" text="E">
      <formula>LEFT(AP211,LEN("E"))="E"</formula>
    </cfRule>
    <cfRule type="beginsWith" dxfId="252" priority="270" operator="beginsWith" text="T">
      <formula>LEFT(AP211,LEN("T"))="T"</formula>
    </cfRule>
  </conditionalFormatting>
  <conditionalFormatting sqref="AP212">
    <cfRule type="beginsWith" dxfId="251" priority="265" operator="beginsWith" text="S">
      <formula>LEFT(AP212,LEN("S"))="S"</formula>
    </cfRule>
    <cfRule type="beginsWith" dxfId="250" priority="266" operator="beginsWith" text="E">
      <formula>LEFT(AP212,LEN("E"))="E"</formula>
    </cfRule>
    <cfRule type="beginsWith" dxfId="249" priority="267" operator="beginsWith" text="T">
      <formula>LEFT(AP212,LEN("T"))="T"</formula>
    </cfRule>
  </conditionalFormatting>
  <conditionalFormatting sqref="AP216">
    <cfRule type="beginsWith" dxfId="248" priority="262" operator="beginsWith" text="S">
      <formula>LEFT(AP216,LEN("S"))="S"</formula>
    </cfRule>
    <cfRule type="beginsWith" dxfId="247" priority="263" operator="beginsWith" text="E">
      <formula>LEFT(AP216,LEN("E"))="E"</formula>
    </cfRule>
    <cfRule type="beginsWith" dxfId="246" priority="264" operator="beginsWith" text="T">
      <formula>LEFT(AP216,LEN("T"))="T"</formula>
    </cfRule>
  </conditionalFormatting>
  <conditionalFormatting sqref="AP220">
    <cfRule type="beginsWith" dxfId="245" priority="259" operator="beginsWith" text="S">
      <formula>LEFT(AP220,LEN("S"))="S"</formula>
    </cfRule>
    <cfRule type="beginsWith" dxfId="244" priority="260" operator="beginsWith" text="E">
      <formula>LEFT(AP220,LEN("E"))="E"</formula>
    </cfRule>
    <cfRule type="beginsWith" dxfId="243" priority="261" operator="beginsWith" text="T">
      <formula>LEFT(AP220,LEN("T"))="T"</formula>
    </cfRule>
  </conditionalFormatting>
  <conditionalFormatting sqref="AP222">
    <cfRule type="beginsWith" dxfId="242" priority="256" operator="beginsWith" text="S">
      <formula>LEFT(AP222,LEN("S"))="S"</formula>
    </cfRule>
    <cfRule type="beginsWith" dxfId="241" priority="257" operator="beginsWith" text="E">
      <formula>LEFT(AP222,LEN("E"))="E"</formula>
    </cfRule>
    <cfRule type="beginsWith" dxfId="240" priority="258" operator="beginsWith" text="T">
      <formula>LEFT(AP222,LEN("T"))="T"</formula>
    </cfRule>
  </conditionalFormatting>
  <conditionalFormatting sqref="AP224">
    <cfRule type="beginsWith" dxfId="239" priority="253" operator="beginsWith" text="S">
      <formula>LEFT(AP224,LEN("S"))="S"</formula>
    </cfRule>
    <cfRule type="beginsWith" dxfId="238" priority="254" operator="beginsWith" text="E">
      <formula>LEFT(AP224,LEN("E"))="E"</formula>
    </cfRule>
    <cfRule type="beginsWith" dxfId="237" priority="255" operator="beginsWith" text="T">
      <formula>LEFT(AP224,LEN("T"))="T"</formula>
    </cfRule>
  </conditionalFormatting>
  <conditionalFormatting sqref="AP227">
    <cfRule type="beginsWith" dxfId="236" priority="250" operator="beginsWith" text="S">
      <formula>LEFT(AP227,LEN("S"))="S"</formula>
    </cfRule>
    <cfRule type="beginsWith" dxfId="235" priority="251" operator="beginsWith" text="E">
      <formula>LEFT(AP227,LEN("E"))="E"</formula>
    </cfRule>
    <cfRule type="beginsWith" dxfId="234" priority="252" operator="beginsWith" text="T">
      <formula>LEFT(AP227,LEN("T"))="T"</formula>
    </cfRule>
  </conditionalFormatting>
  <conditionalFormatting sqref="AP231">
    <cfRule type="beginsWith" dxfId="233" priority="247" operator="beginsWith" text="S">
      <formula>LEFT(AP231,LEN("S"))="S"</formula>
    </cfRule>
    <cfRule type="beginsWith" dxfId="232" priority="248" operator="beginsWith" text="E">
      <formula>LEFT(AP231,LEN("E"))="E"</formula>
    </cfRule>
    <cfRule type="beginsWith" dxfId="231" priority="249" operator="beginsWith" text="T">
      <formula>LEFT(AP231,LEN("T"))="T"</formula>
    </cfRule>
  </conditionalFormatting>
  <conditionalFormatting sqref="AP234">
    <cfRule type="beginsWith" dxfId="230" priority="244" operator="beginsWith" text="S">
      <formula>LEFT(AP234,LEN("S"))="S"</formula>
    </cfRule>
    <cfRule type="beginsWith" dxfId="229" priority="245" operator="beginsWith" text="E">
      <formula>LEFT(AP234,LEN("E"))="E"</formula>
    </cfRule>
    <cfRule type="beginsWith" dxfId="228" priority="246" operator="beginsWith" text="T">
      <formula>LEFT(AP234,LEN("T"))="T"</formula>
    </cfRule>
  </conditionalFormatting>
  <conditionalFormatting sqref="AP238">
    <cfRule type="beginsWith" dxfId="227" priority="241" operator="beginsWith" text="S">
      <formula>LEFT(AP238,LEN("S"))="S"</formula>
    </cfRule>
    <cfRule type="beginsWith" dxfId="226" priority="242" operator="beginsWith" text="E">
      <formula>LEFT(AP238,LEN("E"))="E"</formula>
    </cfRule>
    <cfRule type="beginsWith" dxfId="225" priority="243" operator="beginsWith" text="T">
      <formula>LEFT(AP238,LEN("T"))="T"</formula>
    </cfRule>
  </conditionalFormatting>
  <conditionalFormatting sqref="AP240">
    <cfRule type="beginsWith" dxfId="224" priority="238" operator="beginsWith" text="S">
      <formula>LEFT(AP240,LEN("S"))="S"</formula>
    </cfRule>
    <cfRule type="beginsWith" dxfId="223" priority="239" operator="beginsWith" text="E">
      <formula>LEFT(AP240,LEN("E"))="E"</formula>
    </cfRule>
    <cfRule type="beginsWith" dxfId="222" priority="240" operator="beginsWith" text="T">
      <formula>LEFT(AP240,LEN("T"))="T"</formula>
    </cfRule>
  </conditionalFormatting>
  <conditionalFormatting sqref="AP244">
    <cfRule type="beginsWith" dxfId="221" priority="235" operator="beginsWith" text="S">
      <formula>LEFT(AP244,LEN("S"))="S"</formula>
    </cfRule>
    <cfRule type="beginsWith" dxfId="220" priority="236" operator="beginsWith" text="E">
      <formula>LEFT(AP244,LEN("E"))="E"</formula>
    </cfRule>
    <cfRule type="beginsWith" dxfId="219" priority="237" operator="beginsWith" text="T">
      <formula>LEFT(AP244,LEN("T"))="T"</formula>
    </cfRule>
  </conditionalFormatting>
  <conditionalFormatting sqref="AP246">
    <cfRule type="beginsWith" dxfId="218" priority="232" operator="beginsWith" text="S">
      <formula>LEFT(AP246,LEN("S"))="S"</formula>
    </cfRule>
    <cfRule type="beginsWith" dxfId="217" priority="233" operator="beginsWith" text="E">
      <formula>LEFT(AP246,LEN("E"))="E"</formula>
    </cfRule>
    <cfRule type="beginsWith" dxfId="216" priority="234" operator="beginsWith" text="T">
      <formula>LEFT(AP246,LEN("T"))="T"</formula>
    </cfRule>
  </conditionalFormatting>
  <conditionalFormatting sqref="AP251">
    <cfRule type="beginsWith" dxfId="215" priority="229" operator="beginsWith" text="S">
      <formula>LEFT(AP251,LEN("S"))="S"</formula>
    </cfRule>
    <cfRule type="beginsWith" dxfId="214" priority="230" operator="beginsWith" text="E">
      <formula>LEFT(AP251,LEN("E"))="E"</formula>
    </cfRule>
    <cfRule type="beginsWith" dxfId="213" priority="231" operator="beginsWith" text="T">
      <formula>LEFT(AP251,LEN("T"))="T"</formula>
    </cfRule>
  </conditionalFormatting>
  <conditionalFormatting sqref="AP255">
    <cfRule type="beginsWith" dxfId="212" priority="226" operator="beginsWith" text="S">
      <formula>LEFT(AP255,LEN("S"))="S"</formula>
    </cfRule>
    <cfRule type="beginsWith" dxfId="211" priority="227" operator="beginsWith" text="E">
      <formula>LEFT(AP255,LEN("E"))="E"</formula>
    </cfRule>
    <cfRule type="beginsWith" dxfId="210" priority="228" operator="beginsWith" text="T">
      <formula>LEFT(AP255,LEN("T"))="T"</formula>
    </cfRule>
  </conditionalFormatting>
  <conditionalFormatting sqref="AP257">
    <cfRule type="beginsWith" dxfId="209" priority="223" operator="beginsWith" text="S">
      <formula>LEFT(AP257,LEN("S"))="S"</formula>
    </cfRule>
    <cfRule type="beginsWith" dxfId="208" priority="224" operator="beginsWith" text="E">
      <formula>LEFT(AP257,LEN("E"))="E"</formula>
    </cfRule>
    <cfRule type="beginsWith" dxfId="207" priority="225" operator="beginsWith" text="T">
      <formula>LEFT(AP257,LEN("T"))="T"</formula>
    </cfRule>
  </conditionalFormatting>
  <conditionalFormatting sqref="AP260">
    <cfRule type="beginsWith" dxfId="206" priority="220" operator="beginsWith" text="S">
      <formula>LEFT(AP260,LEN("S"))="S"</formula>
    </cfRule>
    <cfRule type="beginsWith" dxfId="205" priority="221" operator="beginsWith" text="E">
      <formula>LEFT(AP260,LEN("E"))="E"</formula>
    </cfRule>
    <cfRule type="beginsWith" dxfId="204" priority="222" operator="beginsWith" text="T">
      <formula>LEFT(AP260,LEN("T"))="T"</formula>
    </cfRule>
  </conditionalFormatting>
  <conditionalFormatting sqref="AP261">
    <cfRule type="beginsWith" dxfId="203" priority="217" operator="beginsWith" text="S">
      <formula>LEFT(AP261,LEN("S"))="S"</formula>
    </cfRule>
    <cfRule type="beginsWith" dxfId="202" priority="218" operator="beginsWith" text="E">
      <formula>LEFT(AP261,LEN("E"))="E"</formula>
    </cfRule>
    <cfRule type="beginsWith" dxfId="201" priority="219" operator="beginsWith" text="T">
      <formula>LEFT(AP261,LEN("T"))="T"</formula>
    </cfRule>
  </conditionalFormatting>
  <conditionalFormatting sqref="AP264">
    <cfRule type="beginsWith" dxfId="200" priority="214" operator="beginsWith" text="S">
      <formula>LEFT(AP264,LEN("S"))="S"</formula>
    </cfRule>
    <cfRule type="beginsWith" dxfId="199" priority="215" operator="beginsWith" text="E">
      <formula>LEFT(AP264,LEN("E"))="E"</formula>
    </cfRule>
    <cfRule type="beginsWith" dxfId="198" priority="216" operator="beginsWith" text="T">
      <formula>LEFT(AP264,LEN("T"))="T"</formula>
    </cfRule>
  </conditionalFormatting>
  <conditionalFormatting sqref="AP266">
    <cfRule type="beginsWith" dxfId="197" priority="211" operator="beginsWith" text="S">
      <formula>LEFT(AP266,LEN("S"))="S"</formula>
    </cfRule>
    <cfRule type="beginsWith" dxfId="196" priority="212" operator="beginsWith" text="E">
      <formula>LEFT(AP266,LEN("E"))="E"</formula>
    </cfRule>
    <cfRule type="beginsWith" dxfId="195" priority="213" operator="beginsWith" text="T">
      <formula>LEFT(AP266,LEN("T"))="T"</formula>
    </cfRule>
  </conditionalFormatting>
  <conditionalFormatting sqref="AP267">
    <cfRule type="beginsWith" dxfId="194" priority="208" operator="beginsWith" text="S">
      <formula>LEFT(AP267,LEN("S"))="S"</formula>
    </cfRule>
    <cfRule type="beginsWith" dxfId="193" priority="209" operator="beginsWith" text="E">
      <formula>LEFT(AP267,LEN("E"))="E"</formula>
    </cfRule>
    <cfRule type="beginsWith" dxfId="192" priority="210" operator="beginsWith" text="T">
      <formula>LEFT(AP267,LEN("T"))="T"</formula>
    </cfRule>
  </conditionalFormatting>
  <conditionalFormatting sqref="AP269">
    <cfRule type="beginsWith" dxfId="191" priority="205" operator="beginsWith" text="S">
      <formula>LEFT(AP269,LEN("S"))="S"</formula>
    </cfRule>
    <cfRule type="beginsWith" dxfId="190" priority="206" operator="beginsWith" text="E">
      <formula>LEFT(AP269,LEN("E"))="E"</formula>
    </cfRule>
    <cfRule type="beginsWith" dxfId="189" priority="207" operator="beginsWith" text="T">
      <formula>LEFT(AP269,LEN("T"))="T"</formula>
    </cfRule>
  </conditionalFormatting>
  <conditionalFormatting sqref="AP271">
    <cfRule type="beginsWith" dxfId="188" priority="202" operator="beginsWith" text="S">
      <formula>LEFT(AP271,LEN("S"))="S"</formula>
    </cfRule>
    <cfRule type="beginsWith" dxfId="187" priority="203" operator="beginsWith" text="E">
      <formula>LEFT(AP271,LEN("E"))="E"</formula>
    </cfRule>
    <cfRule type="beginsWith" dxfId="186" priority="204" operator="beginsWith" text="T">
      <formula>LEFT(AP271,LEN("T"))="T"</formula>
    </cfRule>
  </conditionalFormatting>
  <conditionalFormatting sqref="AP273">
    <cfRule type="beginsWith" dxfId="185" priority="199" operator="beginsWith" text="S">
      <formula>LEFT(AP273,LEN("S"))="S"</formula>
    </cfRule>
    <cfRule type="beginsWith" dxfId="184" priority="200" operator="beginsWith" text="E">
      <formula>LEFT(AP273,LEN("E"))="E"</formula>
    </cfRule>
    <cfRule type="beginsWith" dxfId="183" priority="201" operator="beginsWith" text="T">
      <formula>LEFT(AP273,LEN("T"))="T"</formula>
    </cfRule>
  </conditionalFormatting>
  <conditionalFormatting sqref="AP274">
    <cfRule type="beginsWith" dxfId="182" priority="196" operator="beginsWith" text="S">
      <formula>LEFT(AP274,LEN("S"))="S"</formula>
    </cfRule>
    <cfRule type="beginsWith" dxfId="181" priority="197" operator="beginsWith" text="E">
      <formula>LEFT(AP274,LEN("E"))="E"</formula>
    </cfRule>
    <cfRule type="beginsWith" dxfId="180" priority="198" operator="beginsWith" text="T">
      <formula>LEFT(AP274,LEN("T"))="T"</formula>
    </cfRule>
  </conditionalFormatting>
  <conditionalFormatting sqref="AP276">
    <cfRule type="beginsWith" dxfId="179" priority="193" operator="beginsWith" text="S">
      <formula>LEFT(AP276,LEN("S"))="S"</formula>
    </cfRule>
    <cfRule type="beginsWith" dxfId="178" priority="194" operator="beginsWith" text="E">
      <formula>LEFT(AP276,LEN("E"))="E"</formula>
    </cfRule>
    <cfRule type="beginsWith" dxfId="177" priority="195" operator="beginsWith" text="T">
      <formula>LEFT(AP276,LEN("T"))="T"</formula>
    </cfRule>
  </conditionalFormatting>
  <conditionalFormatting sqref="AP280">
    <cfRule type="beginsWith" dxfId="176" priority="190" operator="beginsWith" text="S">
      <formula>LEFT(AP280,LEN("S"))="S"</formula>
    </cfRule>
    <cfRule type="beginsWith" dxfId="175" priority="191" operator="beginsWith" text="E">
      <formula>LEFT(AP280,LEN("E"))="E"</formula>
    </cfRule>
    <cfRule type="beginsWith" dxfId="174" priority="192" operator="beginsWith" text="T">
      <formula>LEFT(AP280,LEN("T"))="T"</formula>
    </cfRule>
  </conditionalFormatting>
  <conditionalFormatting sqref="AP284">
    <cfRule type="beginsWith" dxfId="173" priority="187" operator="beginsWith" text="S">
      <formula>LEFT(AP284,LEN("S"))="S"</formula>
    </cfRule>
    <cfRule type="beginsWith" dxfId="172" priority="188" operator="beginsWith" text="E">
      <formula>LEFT(AP284,LEN("E"))="E"</formula>
    </cfRule>
    <cfRule type="beginsWith" dxfId="171" priority="189" operator="beginsWith" text="T">
      <formula>LEFT(AP284,LEN("T"))="T"</formula>
    </cfRule>
  </conditionalFormatting>
  <conditionalFormatting sqref="AP287">
    <cfRule type="beginsWith" dxfId="170" priority="184" operator="beginsWith" text="S">
      <formula>LEFT(AP287,LEN("S"))="S"</formula>
    </cfRule>
    <cfRule type="beginsWith" dxfId="169" priority="185" operator="beginsWith" text="E">
      <formula>LEFT(AP287,LEN("E"))="E"</formula>
    </cfRule>
    <cfRule type="beginsWith" dxfId="168" priority="186" operator="beginsWith" text="T">
      <formula>LEFT(AP287,LEN("T"))="T"</formula>
    </cfRule>
  </conditionalFormatting>
  <conditionalFormatting sqref="AP291">
    <cfRule type="beginsWith" dxfId="167" priority="181" operator="beginsWith" text="S">
      <formula>LEFT(AP291,LEN("S"))="S"</formula>
    </cfRule>
    <cfRule type="beginsWith" dxfId="166" priority="182" operator="beginsWith" text="E">
      <formula>LEFT(AP291,LEN("E"))="E"</formula>
    </cfRule>
    <cfRule type="beginsWith" dxfId="165" priority="183" operator="beginsWith" text="T">
      <formula>LEFT(AP291,LEN("T"))="T"</formula>
    </cfRule>
  </conditionalFormatting>
  <conditionalFormatting sqref="AP295">
    <cfRule type="beginsWith" dxfId="164" priority="178" operator="beginsWith" text="S">
      <formula>LEFT(AP295,LEN("S"))="S"</formula>
    </cfRule>
    <cfRule type="beginsWith" dxfId="163" priority="179" operator="beginsWith" text="E">
      <formula>LEFT(AP295,LEN("E"))="E"</formula>
    </cfRule>
    <cfRule type="beginsWith" dxfId="162" priority="180" operator="beginsWith" text="T">
      <formula>LEFT(AP295,LEN("T"))="T"</formula>
    </cfRule>
  </conditionalFormatting>
  <conditionalFormatting sqref="AP298">
    <cfRule type="beginsWith" dxfId="161" priority="175" operator="beginsWith" text="S">
      <formula>LEFT(AP298,LEN("S"))="S"</formula>
    </cfRule>
    <cfRule type="beginsWith" dxfId="160" priority="176" operator="beginsWith" text="E">
      <formula>LEFT(AP298,LEN("E"))="E"</formula>
    </cfRule>
    <cfRule type="beginsWith" dxfId="159" priority="177" operator="beginsWith" text="T">
      <formula>LEFT(AP298,LEN("T"))="T"</formula>
    </cfRule>
  </conditionalFormatting>
  <conditionalFormatting sqref="AP301">
    <cfRule type="beginsWith" dxfId="158" priority="172" operator="beginsWith" text="S">
      <formula>LEFT(AP301,LEN("S"))="S"</formula>
    </cfRule>
    <cfRule type="beginsWith" dxfId="157" priority="173" operator="beginsWith" text="E">
      <formula>LEFT(AP301,LEN("E"))="E"</formula>
    </cfRule>
    <cfRule type="beginsWith" dxfId="156" priority="174" operator="beginsWith" text="T">
      <formula>LEFT(AP301,LEN("T"))="T"</formula>
    </cfRule>
  </conditionalFormatting>
  <conditionalFormatting sqref="AP304">
    <cfRule type="beginsWith" dxfId="155" priority="169" operator="beginsWith" text="S">
      <formula>LEFT(AP304,LEN("S"))="S"</formula>
    </cfRule>
    <cfRule type="beginsWith" dxfId="154" priority="170" operator="beginsWith" text="E">
      <formula>LEFT(AP304,LEN("E"))="E"</formula>
    </cfRule>
    <cfRule type="beginsWith" dxfId="153" priority="171" operator="beginsWith" text="T">
      <formula>LEFT(AP304,LEN("T"))="T"</formula>
    </cfRule>
  </conditionalFormatting>
  <conditionalFormatting sqref="AP306">
    <cfRule type="beginsWith" dxfId="152" priority="166" operator="beginsWith" text="S">
      <formula>LEFT(AP306,LEN("S"))="S"</formula>
    </cfRule>
    <cfRule type="beginsWith" dxfId="151" priority="167" operator="beginsWith" text="E">
      <formula>LEFT(AP306,LEN("E"))="E"</formula>
    </cfRule>
    <cfRule type="beginsWith" dxfId="150" priority="168" operator="beginsWith" text="T">
      <formula>LEFT(AP306,LEN("T"))="T"</formula>
    </cfRule>
  </conditionalFormatting>
  <conditionalFormatting sqref="AP309">
    <cfRule type="beginsWith" dxfId="149" priority="163" operator="beginsWith" text="S">
      <formula>LEFT(AP309,LEN("S"))="S"</formula>
    </cfRule>
    <cfRule type="beginsWith" dxfId="148" priority="164" operator="beginsWith" text="E">
      <formula>LEFT(AP309,LEN("E"))="E"</formula>
    </cfRule>
    <cfRule type="beginsWith" dxfId="147" priority="165" operator="beginsWith" text="T">
      <formula>LEFT(AP309,LEN("T"))="T"</formula>
    </cfRule>
  </conditionalFormatting>
  <conditionalFormatting sqref="AP312">
    <cfRule type="beginsWith" dxfId="146" priority="160" operator="beginsWith" text="S">
      <formula>LEFT(AP312,LEN("S"))="S"</formula>
    </cfRule>
    <cfRule type="beginsWith" dxfId="145" priority="161" operator="beginsWith" text="E">
      <formula>LEFT(AP312,LEN("E"))="E"</formula>
    </cfRule>
    <cfRule type="beginsWith" dxfId="144" priority="162" operator="beginsWith" text="T">
      <formula>LEFT(AP312,LEN("T"))="T"</formula>
    </cfRule>
  </conditionalFormatting>
  <conditionalFormatting sqref="AP316">
    <cfRule type="beginsWith" dxfId="143" priority="157" operator="beginsWith" text="S">
      <formula>LEFT(AP316,LEN("S"))="S"</formula>
    </cfRule>
    <cfRule type="beginsWith" dxfId="142" priority="158" operator="beginsWith" text="E">
      <formula>LEFT(AP316,LEN("E"))="E"</formula>
    </cfRule>
    <cfRule type="beginsWith" dxfId="141" priority="159" operator="beginsWith" text="T">
      <formula>LEFT(AP316,LEN("T"))="T"</formula>
    </cfRule>
  </conditionalFormatting>
  <conditionalFormatting sqref="AP320">
    <cfRule type="beginsWith" dxfId="140" priority="154" operator="beginsWith" text="S">
      <formula>LEFT(AP320,LEN("S"))="S"</formula>
    </cfRule>
    <cfRule type="beginsWith" dxfId="139" priority="155" operator="beginsWith" text="E">
      <formula>LEFT(AP320,LEN("E"))="E"</formula>
    </cfRule>
    <cfRule type="beginsWith" dxfId="138" priority="156" operator="beginsWith" text="T">
      <formula>LEFT(AP320,LEN("T"))="T"</formula>
    </cfRule>
  </conditionalFormatting>
  <conditionalFormatting sqref="AP324">
    <cfRule type="beginsWith" dxfId="137" priority="151" operator="beginsWith" text="S">
      <formula>LEFT(AP324,LEN("S"))="S"</formula>
    </cfRule>
    <cfRule type="beginsWith" dxfId="136" priority="152" operator="beginsWith" text="E">
      <formula>LEFT(AP324,LEN("E"))="E"</formula>
    </cfRule>
    <cfRule type="beginsWith" dxfId="135" priority="153" operator="beginsWith" text="T">
      <formula>LEFT(AP324,LEN("T"))="T"</formula>
    </cfRule>
  </conditionalFormatting>
  <conditionalFormatting sqref="AP326">
    <cfRule type="beginsWith" dxfId="134" priority="148" operator="beginsWith" text="S">
      <formula>LEFT(AP326,LEN("S"))="S"</formula>
    </cfRule>
    <cfRule type="beginsWith" dxfId="133" priority="149" operator="beginsWith" text="E">
      <formula>LEFT(AP326,LEN("E"))="E"</formula>
    </cfRule>
    <cfRule type="beginsWith" dxfId="132" priority="150" operator="beginsWith" text="T">
      <formula>LEFT(AP326,LEN("T"))="T"</formula>
    </cfRule>
  </conditionalFormatting>
  <conditionalFormatting sqref="AP328">
    <cfRule type="beginsWith" dxfId="131" priority="145" operator="beginsWith" text="S">
      <formula>LEFT(AP328,LEN("S"))="S"</formula>
    </cfRule>
    <cfRule type="beginsWith" dxfId="130" priority="146" operator="beginsWith" text="E">
      <formula>LEFT(AP328,LEN("E"))="E"</formula>
    </cfRule>
    <cfRule type="beginsWith" dxfId="129" priority="147" operator="beginsWith" text="T">
      <formula>LEFT(AP328,LEN("T"))="T"</formula>
    </cfRule>
  </conditionalFormatting>
  <conditionalFormatting sqref="AP329">
    <cfRule type="beginsWith" dxfId="128" priority="142" operator="beginsWith" text="S">
      <formula>LEFT(AP329,LEN("S"))="S"</formula>
    </cfRule>
    <cfRule type="beginsWith" dxfId="127" priority="143" operator="beginsWith" text="E">
      <formula>LEFT(AP329,LEN("E"))="E"</formula>
    </cfRule>
    <cfRule type="beginsWith" dxfId="126" priority="144" operator="beginsWith" text="T">
      <formula>LEFT(AP329,LEN("T"))="T"</formula>
    </cfRule>
  </conditionalFormatting>
  <conditionalFormatting sqref="AP332">
    <cfRule type="beginsWith" dxfId="125" priority="139" operator="beginsWith" text="S">
      <formula>LEFT(AP332,LEN("S"))="S"</formula>
    </cfRule>
    <cfRule type="beginsWith" dxfId="124" priority="140" operator="beginsWith" text="E">
      <formula>LEFT(AP332,LEN("E"))="E"</formula>
    </cfRule>
    <cfRule type="beginsWith" dxfId="123" priority="141" operator="beginsWith" text="T">
      <formula>LEFT(AP332,LEN("T"))="T"</formula>
    </cfRule>
  </conditionalFormatting>
  <conditionalFormatting sqref="AP334">
    <cfRule type="beginsWith" dxfId="122" priority="136" operator="beginsWith" text="S">
      <formula>LEFT(AP334,LEN("S"))="S"</formula>
    </cfRule>
    <cfRule type="beginsWith" dxfId="121" priority="137" operator="beginsWith" text="E">
      <formula>LEFT(AP334,LEN("E"))="E"</formula>
    </cfRule>
    <cfRule type="beginsWith" dxfId="120" priority="138" operator="beginsWith" text="T">
      <formula>LEFT(AP334,LEN("T"))="T"</formula>
    </cfRule>
  </conditionalFormatting>
  <conditionalFormatting sqref="AP339">
    <cfRule type="beginsWith" dxfId="119" priority="133" operator="beginsWith" text="S">
      <formula>LEFT(AP339,LEN("S"))="S"</formula>
    </cfRule>
    <cfRule type="beginsWith" dxfId="118" priority="134" operator="beginsWith" text="E">
      <formula>LEFT(AP339,LEN("E"))="E"</formula>
    </cfRule>
    <cfRule type="beginsWith" dxfId="117" priority="135" operator="beginsWith" text="T">
      <formula>LEFT(AP339,LEN("T"))="T"</formula>
    </cfRule>
  </conditionalFormatting>
  <conditionalFormatting sqref="AP342">
    <cfRule type="beginsWith" dxfId="116" priority="130" operator="beginsWith" text="S">
      <formula>LEFT(AP342,LEN("S"))="S"</formula>
    </cfRule>
    <cfRule type="beginsWith" dxfId="115" priority="131" operator="beginsWith" text="E">
      <formula>LEFT(AP342,LEN("E"))="E"</formula>
    </cfRule>
    <cfRule type="beginsWith" dxfId="114" priority="132" operator="beginsWith" text="T">
      <formula>LEFT(AP342,LEN("T"))="T"</formula>
    </cfRule>
  </conditionalFormatting>
  <conditionalFormatting sqref="AP346">
    <cfRule type="beginsWith" dxfId="113" priority="127" operator="beginsWith" text="S">
      <formula>LEFT(AP346,LEN("S"))="S"</formula>
    </cfRule>
    <cfRule type="beginsWith" dxfId="112" priority="128" operator="beginsWith" text="E">
      <formula>LEFT(AP346,LEN("E"))="E"</formula>
    </cfRule>
    <cfRule type="beginsWith" dxfId="111" priority="129" operator="beginsWith" text="T">
      <formula>LEFT(AP346,LEN("T"))="T"</formula>
    </cfRule>
  </conditionalFormatting>
  <conditionalFormatting sqref="AP350">
    <cfRule type="beginsWith" dxfId="110" priority="124" operator="beginsWith" text="S">
      <formula>LEFT(AP350,LEN("S"))="S"</formula>
    </cfRule>
    <cfRule type="beginsWith" dxfId="109" priority="125" operator="beginsWith" text="E">
      <formula>LEFT(AP350,LEN("E"))="E"</formula>
    </cfRule>
    <cfRule type="beginsWith" dxfId="108" priority="126" operator="beginsWith" text="T">
      <formula>LEFT(AP350,LEN("T"))="T"</formula>
    </cfRule>
  </conditionalFormatting>
  <conditionalFormatting sqref="AP352">
    <cfRule type="beginsWith" dxfId="107" priority="121" operator="beginsWith" text="S">
      <formula>LEFT(AP352,LEN("S"))="S"</formula>
    </cfRule>
    <cfRule type="beginsWith" dxfId="106" priority="122" operator="beginsWith" text="E">
      <formula>LEFT(AP352,LEN("E"))="E"</formula>
    </cfRule>
    <cfRule type="beginsWith" dxfId="105" priority="123" operator="beginsWith" text="T">
      <formula>LEFT(AP352,LEN("T"))="T"</formula>
    </cfRule>
  </conditionalFormatting>
  <conditionalFormatting sqref="AP357">
    <cfRule type="beginsWith" dxfId="104" priority="118" operator="beginsWith" text="S">
      <formula>LEFT(AP357,LEN("S"))="S"</formula>
    </cfRule>
    <cfRule type="beginsWith" dxfId="103" priority="119" operator="beginsWith" text="E">
      <formula>LEFT(AP357,LEN("E"))="E"</formula>
    </cfRule>
    <cfRule type="beginsWith" dxfId="102" priority="120" operator="beginsWith" text="T">
      <formula>LEFT(AP357,LEN("T"))="T"</formula>
    </cfRule>
  </conditionalFormatting>
  <conditionalFormatting sqref="AP360">
    <cfRule type="beginsWith" dxfId="101" priority="115" operator="beginsWith" text="S">
      <formula>LEFT(AP360,LEN("S"))="S"</formula>
    </cfRule>
    <cfRule type="beginsWith" dxfId="100" priority="116" operator="beginsWith" text="E">
      <formula>LEFT(AP360,LEN("E"))="E"</formula>
    </cfRule>
    <cfRule type="beginsWith" dxfId="99" priority="117" operator="beginsWith" text="T">
      <formula>LEFT(AP360,LEN("T"))="T"</formula>
    </cfRule>
  </conditionalFormatting>
  <conditionalFormatting sqref="AP362">
    <cfRule type="beginsWith" dxfId="98" priority="112" operator="beginsWith" text="S">
      <formula>LEFT(AP362,LEN("S"))="S"</formula>
    </cfRule>
    <cfRule type="beginsWith" dxfId="97" priority="113" operator="beginsWith" text="E">
      <formula>LEFT(AP362,LEN("E"))="E"</formula>
    </cfRule>
    <cfRule type="beginsWith" dxfId="96" priority="114" operator="beginsWith" text="T">
      <formula>LEFT(AP362,LEN("T"))="T"</formula>
    </cfRule>
  </conditionalFormatting>
  <conditionalFormatting sqref="AP364">
    <cfRule type="beginsWith" dxfId="95" priority="109" operator="beginsWith" text="S">
      <formula>LEFT(AP364,LEN("S"))="S"</formula>
    </cfRule>
    <cfRule type="beginsWith" dxfId="94" priority="110" operator="beginsWith" text="E">
      <formula>LEFT(AP364,LEN("E"))="E"</formula>
    </cfRule>
    <cfRule type="beginsWith" dxfId="93" priority="111" operator="beginsWith" text="T">
      <formula>LEFT(AP364,LEN("T"))="T"</formula>
    </cfRule>
  </conditionalFormatting>
  <conditionalFormatting sqref="AP367">
    <cfRule type="beginsWith" dxfId="92" priority="106" operator="beginsWith" text="S">
      <formula>LEFT(AP367,LEN("S"))="S"</formula>
    </cfRule>
    <cfRule type="beginsWith" dxfId="91" priority="107" operator="beginsWith" text="E">
      <formula>LEFT(AP367,LEN("E"))="E"</formula>
    </cfRule>
    <cfRule type="beginsWith" dxfId="90" priority="108" operator="beginsWith" text="T">
      <formula>LEFT(AP367,LEN("T"))="T"</formula>
    </cfRule>
  </conditionalFormatting>
  <conditionalFormatting sqref="AP370">
    <cfRule type="beginsWith" dxfId="89" priority="103" operator="beginsWith" text="S">
      <formula>LEFT(AP370,LEN("S"))="S"</formula>
    </cfRule>
    <cfRule type="beginsWith" dxfId="88" priority="104" operator="beginsWith" text="E">
      <formula>LEFT(AP370,LEN("E"))="E"</formula>
    </cfRule>
    <cfRule type="beginsWith" dxfId="87" priority="105" operator="beginsWith" text="T">
      <formula>LEFT(AP370,LEN("T"))="T"</formula>
    </cfRule>
  </conditionalFormatting>
  <conditionalFormatting sqref="AP372">
    <cfRule type="beginsWith" dxfId="86" priority="100" operator="beginsWith" text="S">
      <formula>LEFT(AP372,LEN("S"))="S"</formula>
    </cfRule>
    <cfRule type="beginsWith" dxfId="85" priority="101" operator="beginsWith" text="E">
      <formula>LEFT(AP372,LEN("E"))="E"</formula>
    </cfRule>
    <cfRule type="beginsWith" dxfId="84" priority="102" operator="beginsWith" text="T">
      <formula>LEFT(AP372,LEN("T"))="T"</formula>
    </cfRule>
  </conditionalFormatting>
  <conditionalFormatting sqref="AP374">
    <cfRule type="beginsWith" dxfId="83" priority="97" operator="beginsWith" text="S">
      <formula>LEFT(AP374,LEN("S"))="S"</formula>
    </cfRule>
    <cfRule type="beginsWith" dxfId="82" priority="98" operator="beginsWith" text="E">
      <formula>LEFT(AP374,LEN("E"))="E"</formula>
    </cfRule>
    <cfRule type="beginsWith" dxfId="81" priority="99" operator="beginsWith" text="T">
      <formula>LEFT(AP374,LEN("T"))="T"</formula>
    </cfRule>
  </conditionalFormatting>
  <conditionalFormatting sqref="AP377">
    <cfRule type="beginsWith" dxfId="80" priority="94" operator="beginsWith" text="S">
      <formula>LEFT(AP377,LEN("S"))="S"</formula>
    </cfRule>
    <cfRule type="beginsWith" dxfId="79" priority="95" operator="beginsWith" text="E">
      <formula>LEFT(AP377,LEN("E"))="E"</formula>
    </cfRule>
    <cfRule type="beginsWith" dxfId="78" priority="96" operator="beginsWith" text="T">
      <formula>LEFT(AP377,LEN("T"))="T"</formula>
    </cfRule>
  </conditionalFormatting>
  <conditionalFormatting sqref="AP380">
    <cfRule type="beginsWith" dxfId="77" priority="91" operator="beginsWith" text="S">
      <formula>LEFT(AP380,LEN("S"))="S"</formula>
    </cfRule>
    <cfRule type="beginsWith" dxfId="76" priority="92" operator="beginsWith" text="E">
      <formula>LEFT(AP380,LEN("E"))="E"</formula>
    </cfRule>
    <cfRule type="beginsWith" dxfId="75" priority="93" operator="beginsWith" text="T">
      <formula>LEFT(AP380,LEN("T"))="T"</formula>
    </cfRule>
  </conditionalFormatting>
  <conditionalFormatting sqref="AP383">
    <cfRule type="beginsWith" dxfId="74" priority="88" operator="beginsWith" text="S">
      <formula>LEFT(AP383,LEN("S"))="S"</formula>
    </cfRule>
    <cfRule type="beginsWith" dxfId="73" priority="89" operator="beginsWith" text="E">
      <formula>LEFT(AP383,LEN("E"))="E"</formula>
    </cfRule>
    <cfRule type="beginsWith" dxfId="72" priority="90" operator="beginsWith" text="T">
      <formula>LEFT(AP383,LEN("T"))="T"</formula>
    </cfRule>
  </conditionalFormatting>
  <conditionalFormatting sqref="AP387">
    <cfRule type="beginsWith" dxfId="71" priority="85" operator="beginsWith" text="S">
      <formula>LEFT(AP387,LEN("S"))="S"</formula>
    </cfRule>
    <cfRule type="beginsWith" dxfId="70" priority="86" operator="beginsWith" text="E">
      <formula>LEFT(AP387,LEN("E"))="E"</formula>
    </cfRule>
    <cfRule type="beginsWith" dxfId="69" priority="87" operator="beginsWith" text="T">
      <formula>LEFT(AP387,LEN("T"))="T"</formula>
    </cfRule>
  </conditionalFormatting>
  <conditionalFormatting sqref="AP390">
    <cfRule type="beginsWith" dxfId="68" priority="82" operator="beginsWith" text="S">
      <formula>LEFT(AP390,LEN("S"))="S"</formula>
    </cfRule>
    <cfRule type="beginsWith" dxfId="67" priority="83" operator="beginsWith" text="E">
      <formula>LEFT(AP390,LEN("E"))="E"</formula>
    </cfRule>
    <cfRule type="beginsWith" dxfId="66" priority="84" operator="beginsWith" text="T">
      <formula>LEFT(AP390,LEN("T"))="T"</formula>
    </cfRule>
  </conditionalFormatting>
  <conditionalFormatting sqref="AP392">
    <cfRule type="beginsWith" dxfId="65" priority="79" operator="beginsWith" text="S">
      <formula>LEFT(AP392,LEN("S"))="S"</formula>
    </cfRule>
    <cfRule type="beginsWith" dxfId="64" priority="80" operator="beginsWith" text="E">
      <formula>LEFT(AP392,LEN("E"))="E"</formula>
    </cfRule>
    <cfRule type="beginsWith" dxfId="63" priority="81" operator="beginsWith" text="T">
      <formula>LEFT(AP392,LEN("T"))="T"</formula>
    </cfRule>
  </conditionalFormatting>
  <conditionalFormatting sqref="AP395">
    <cfRule type="beginsWith" dxfId="62" priority="76" operator="beginsWith" text="S">
      <formula>LEFT(AP395,LEN("S"))="S"</formula>
    </cfRule>
    <cfRule type="beginsWith" dxfId="61" priority="77" operator="beginsWith" text="E">
      <formula>LEFT(AP395,LEN("E"))="E"</formula>
    </cfRule>
    <cfRule type="beginsWith" dxfId="60" priority="78" operator="beginsWith" text="T">
      <formula>LEFT(AP395,LEN("T"))="T"</formula>
    </cfRule>
  </conditionalFormatting>
  <conditionalFormatting sqref="AP398">
    <cfRule type="beginsWith" dxfId="59" priority="73" operator="beginsWith" text="S">
      <formula>LEFT(AP398,LEN("S"))="S"</formula>
    </cfRule>
    <cfRule type="beginsWith" dxfId="58" priority="74" operator="beginsWith" text="E">
      <formula>LEFT(AP398,LEN("E"))="E"</formula>
    </cfRule>
    <cfRule type="beginsWith" dxfId="57" priority="75" operator="beginsWith" text="T">
      <formula>LEFT(AP398,LEN("T"))="T"</formula>
    </cfRule>
  </conditionalFormatting>
  <conditionalFormatting sqref="AP401">
    <cfRule type="beginsWith" dxfId="56" priority="70" operator="beginsWith" text="S">
      <formula>LEFT(AP401,LEN("S"))="S"</formula>
    </cfRule>
    <cfRule type="beginsWith" dxfId="55" priority="71" operator="beginsWith" text="E">
      <formula>LEFT(AP401,LEN("E"))="E"</formula>
    </cfRule>
    <cfRule type="beginsWith" dxfId="54" priority="72" operator="beginsWith" text="T">
      <formula>LEFT(AP401,LEN("T"))="T"</formula>
    </cfRule>
  </conditionalFormatting>
  <conditionalFormatting sqref="AP405">
    <cfRule type="beginsWith" dxfId="53" priority="67" operator="beginsWith" text="S">
      <formula>LEFT(AP405,LEN("S"))="S"</formula>
    </cfRule>
    <cfRule type="beginsWith" dxfId="52" priority="68" operator="beginsWith" text="E">
      <formula>LEFT(AP405,LEN("E"))="E"</formula>
    </cfRule>
    <cfRule type="beginsWith" dxfId="51" priority="69" operator="beginsWith" text="T">
      <formula>LEFT(AP405,LEN("T"))="T"</formula>
    </cfRule>
  </conditionalFormatting>
  <conditionalFormatting sqref="AP407">
    <cfRule type="beginsWith" dxfId="50" priority="64" operator="beginsWith" text="S">
      <formula>LEFT(AP407,LEN("S"))="S"</formula>
    </cfRule>
    <cfRule type="beginsWith" dxfId="49" priority="65" operator="beginsWith" text="E">
      <formula>LEFT(AP407,LEN("E"))="E"</formula>
    </cfRule>
    <cfRule type="beginsWith" dxfId="48" priority="66" operator="beginsWith" text="T">
      <formula>LEFT(AP407,LEN("T"))="T"</formula>
    </cfRule>
  </conditionalFormatting>
  <conditionalFormatting sqref="AP412">
    <cfRule type="beginsWith" dxfId="47" priority="61" operator="beginsWith" text="S">
      <formula>LEFT(AP412,LEN("S"))="S"</formula>
    </cfRule>
    <cfRule type="beginsWith" dxfId="46" priority="62" operator="beginsWith" text="E">
      <formula>LEFT(AP412,LEN("E"))="E"</formula>
    </cfRule>
    <cfRule type="beginsWith" dxfId="45" priority="63" operator="beginsWith" text="T">
      <formula>LEFT(AP412,LEN("T"))="T"</formula>
    </cfRule>
  </conditionalFormatting>
  <conditionalFormatting sqref="AP415">
    <cfRule type="beginsWith" dxfId="44" priority="58" operator="beginsWith" text="S">
      <formula>LEFT(AP415,LEN("S"))="S"</formula>
    </cfRule>
    <cfRule type="beginsWith" dxfId="43" priority="59" operator="beginsWith" text="E">
      <formula>LEFT(AP415,LEN("E"))="E"</formula>
    </cfRule>
    <cfRule type="beginsWith" dxfId="42" priority="60" operator="beginsWith" text="T">
      <formula>LEFT(AP415,LEN("T"))="T"</formula>
    </cfRule>
  </conditionalFormatting>
  <conditionalFormatting sqref="AP418">
    <cfRule type="beginsWith" dxfId="41" priority="55" operator="beginsWith" text="S">
      <formula>LEFT(AP418,LEN("S"))="S"</formula>
    </cfRule>
    <cfRule type="beginsWith" dxfId="40" priority="56" operator="beginsWith" text="E">
      <formula>LEFT(AP418,LEN("E"))="E"</formula>
    </cfRule>
    <cfRule type="beginsWith" dxfId="39" priority="57" operator="beginsWith" text="T">
      <formula>LEFT(AP418,LEN("T"))="T"</formula>
    </cfRule>
  </conditionalFormatting>
  <conditionalFormatting sqref="AP421">
    <cfRule type="beginsWith" dxfId="38" priority="52" operator="beginsWith" text="S">
      <formula>LEFT(AP421,LEN("S"))="S"</formula>
    </cfRule>
    <cfRule type="beginsWith" dxfId="37" priority="53" operator="beginsWith" text="E">
      <formula>LEFT(AP421,LEN("E"))="E"</formula>
    </cfRule>
    <cfRule type="beginsWith" dxfId="36" priority="54" operator="beginsWith" text="T">
      <formula>LEFT(AP421,LEN("T"))="T"</formula>
    </cfRule>
  </conditionalFormatting>
  <conditionalFormatting sqref="AP423">
    <cfRule type="beginsWith" dxfId="35" priority="49" operator="beginsWith" text="S">
      <formula>LEFT(AP423,LEN("S"))="S"</formula>
    </cfRule>
    <cfRule type="beginsWith" dxfId="34" priority="50" operator="beginsWith" text="E">
      <formula>LEFT(AP423,LEN("E"))="E"</formula>
    </cfRule>
    <cfRule type="beginsWith" dxfId="33" priority="51" operator="beginsWith" text="T">
      <formula>LEFT(AP423,LEN("T"))="T"</formula>
    </cfRule>
  </conditionalFormatting>
  <conditionalFormatting sqref="AP425">
    <cfRule type="beginsWith" dxfId="32" priority="46" operator="beginsWith" text="S">
      <formula>LEFT(AP425,LEN("S"))="S"</formula>
    </cfRule>
    <cfRule type="beginsWith" dxfId="31" priority="47" operator="beginsWith" text="E">
      <formula>LEFT(AP425,LEN("E"))="E"</formula>
    </cfRule>
    <cfRule type="beginsWith" dxfId="30" priority="48" operator="beginsWith" text="T">
      <formula>LEFT(AP425,LEN("T"))="T"</formula>
    </cfRule>
  </conditionalFormatting>
  <conditionalFormatting sqref="AP428">
    <cfRule type="beginsWith" dxfId="29" priority="43" operator="beginsWith" text="S">
      <formula>LEFT(AP428,LEN("S"))="S"</formula>
    </cfRule>
    <cfRule type="beginsWith" dxfId="28" priority="44" operator="beginsWith" text="E">
      <formula>LEFT(AP428,LEN("E"))="E"</formula>
    </cfRule>
    <cfRule type="beginsWith" dxfId="27" priority="45" operator="beginsWith" text="T">
      <formula>LEFT(AP428,LEN("T"))="T"</formula>
    </cfRule>
  </conditionalFormatting>
  <conditionalFormatting sqref="AP430">
    <cfRule type="beginsWith" dxfId="26" priority="40" operator="beginsWith" text="S">
      <formula>LEFT(AP430,LEN("S"))="S"</formula>
    </cfRule>
    <cfRule type="beginsWith" dxfId="25" priority="41" operator="beginsWith" text="E">
      <formula>LEFT(AP430,LEN("E"))="E"</formula>
    </cfRule>
    <cfRule type="beginsWith" dxfId="24" priority="42" operator="beginsWith" text="T">
      <formula>LEFT(AP430,LEN("T"))="T"</formula>
    </cfRule>
  </conditionalFormatting>
  <conditionalFormatting sqref="AP433">
    <cfRule type="beginsWith" dxfId="23" priority="37" operator="beginsWith" text="S">
      <formula>LEFT(AP433,LEN("S"))="S"</formula>
    </cfRule>
    <cfRule type="beginsWith" dxfId="22" priority="38" operator="beginsWith" text="E">
      <formula>LEFT(AP433,LEN("E"))="E"</formula>
    </cfRule>
    <cfRule type="beginsWith" dxfId="21" priority="39" operator="beginsWith" text="T">
      <formula>LEFT(AP433,LEN("T"))="T"</formula>
    </cfRule>
  </conditionalFormatting>
  <conditionalFormatting sqref="AP435">
    <cfRule type="beginsWith" dxfId="20" priority="34" operator="beginsWith" text="S">
      <formula>LEFT(AP435,LEN("S"))="S"</formula>
    </cfRule>
    <cfRule type="beginsWith" dxfId="19" priority="35" operator="beginsWith" text="E">
      <formula>LEFT(AP435,LEN("E"))="E"</formula>
    </cfRule>
    <cfRule type="beginsWith" dxfId="18" priority="36" operator="beginsWith" text="T">
      <formula>LEFT(AP435,LEN("T"))="T"</formula>
    </cfRule>
  </conditionalFormatting>
  <conditionalFormatting sqref="AP437">
    <cfRule type="beginsWith" dxfId="17" priority="31" operator="beginsWith" text="S">
      <formula>LEFT(AP437,LEN("S"))="S"</formula>
    </cfRule>
    <cfRule type="beginsWith" dxfId="16" priority="32" operator="beginsWith" text="E">
      <formula>LEFT(AP437,LEN("E"))="E"</formula>
    </cfRule>
    <cfRule type="beginsWith" dxfId="15" priority="33" operator="beginsWith" text="T">
      <formula>LEFT(AP437,LEN("T"))="T"</formula>
    </cfRule>
  </conditionalFormatting>
  <conditionalFormatting sqref="AP443">
    <cfRule type="beginsWith" dxfId="14" priority="28" operator="beginsWith" text="S">
      <formula>LEFT(AP443,LEN("S"))="S"</formula>
    </cfRule>
    <cfRule type="beginsWith" dxfId="13" priority="29" operator="beginsWith" text="E">
      <formula>LEFT(AP443,LEN("E"))="E"</formula>
    </cfRule>
    <cfRule type="beginsWith" dxfId="12" priority="30" operator="beginsWith" text="T">
      <formula>LEFT(AP443,LEN("T"))="T"</formula>
    </cfRule>
  </conditionalFormatting>
  <conditionalFormatting sqref="AP445">
    <cfRule type="beginsWith" dxfId="11" priority="25" operator="beginsWith" text="S">
      <formula>LEFT(AP445,LEN("S"))="S"</formula>
    </cfRule>
    <cfRule type="beginsWith" dxfId="10" priority="26" operator="beginsWith" text="E">
      <formula>LEFT(AP445,LEN("E"))="E"</formula>
    </cfRule>
    <cfRule type="beginsWith" dxfId="9" priority="27" operator="beginsWith" text="T">
      <formula>LEFT(AP445,LEN("T"))="T"</formula>
    </cfRule>
  </conditionalFormatting>
  <conditionalFormatting sqref="AP449">
    <cfRule type="beginsWith" dxfId="8" priority="22" operator="beginsWith" text="S">
      <formula>LEFT(AP449,LEN("S"))="S"</formula>
    </cfRule>
    <cfRule type="beginsWith" dxfId="7" priority="23" operator="beginsWith" text="E">
      <formula>LEFT(AP449,LEN("E"))="E"</formula>
    </cfRule>
    <cfRule type="beginsWith" dxfId="6" priority="24" operator="beginsWith" text="T">
      <formula>LEFT(AP449,LEN("T"))="T"</formula>
    </cfRule>
  </conditionalFormatting>
  <conditionalFormatting sqref="AP454">
    <cfRule type="beginsWith" dxfId="5" priority="19" operator="beginsWith" text="S">
      <formula>LEFT(AP454,LEN("S"))="S"</formula>
    </cfRule>
    <cfRule type="beginsWith" dxfId="4" priority="20" operator="beginsWith" text="E">
      <formula>LEFT(AP454,LEN("E"))="E"</formula>
    </cfRule>
    <cfRule type="beginsWith" dxfId="3" priority="21" operator="beginsWith" text="T">
      <formula>LEFT(AP454,LEN("T"))="T"</formula>
    </cfRule>
  </conditionalFormatting>
  <conditionalFormatting sqref="AI120:AI125">
    <cfRule type="beginsWith" dxfId="2" priority="1" operator="beginsWith" text="S">
      <formula>LEFT(AI120,LEN("S"))="S"</formula>
    </cfRule>
    <cfRule type="beginsWith" dxfId="1" priority="2" operator="beginsWith" text="E">
      <formula>LEFT(AI120,LEN("E"))="E"</formula>
    </cfRule>
    <cfRule type="beginsWith" dxfId="0" priority="3" operator="beginsWith" text="T">
      <formula>LEFT(AI120,LEN("T"))="T"</formula>
    </cfRule>
  </conditionalFormatting>
  <hyperlinks>
    <hyperlink ref="AH76" r:id="rId1" display="https://danegovco.sharepoint.com/sites/IntranetDANEnet/Banco%20de%20imagenes/Forms/AllItems.aspx?FilterField1=Categoria&amp;FilterValue1=Censo%20%2D%20CNPV%202018&amp;FilterType1=Choice&amp;viewid=93a99afa%2De814%2D45d5%2D87a3%2Da011f60f9d94" xr:uid="{A2EA4EC4-AA73-1245-81D0-9AB4A3E54206}"/>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SEGUIMIENTO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Las Molina</cp:lastModifiedBy>
  <dcterms:created xsi:type="dcterms:W3CDTF">2020-04-29T20:42:55Z</dcterms:created>
  <dcterms:modified xsi:type="dcterms:W3CDTF">2021-02-26T00:29:20Z</dcterms:modified>
</cp:coreProperties>
</file>