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1"/>
  <workbookPr defaultThemeVersion="124226"/>
  <mc:AlternateContent xmlns:mc="http://schemas.openxmlformats.org/markup-compatibility/2006">
    <mc:Choice Requires="x15">
      <x15ac:absPath xmlns:x15ac="http://schemas.microsoft.com/office/spreadsheetml/2010/11/ac" url="/Users/liza/Desktop/PEI /Seguimiento 2020 - 2/"/>
    </mc:Choice>
  </mc:AlternateContent>
  <xr:revisionPtr revIDLastSave="0" documentId="8_{744A70FD-0170-BC45-8EA4-233888E7442D}" xr6:coauthVersionLast="46" xr6:coauthVersionMax="46" xr10:uidLastSave="{00000000-0000-0000-0000-000000000000}"/>
  <bookViews>
    <workbookView xWindow="0" yWindow="500" windowWidth="28800" windowHeight="16300" firstSheet="2" activeTab="7" xr2:uid="{164EA6AE-03A6-974E-B1B4-4E31B297207A}"/>
  </bookViews>
  <sheets>
    <sheet name="INICIO" sheetId="6" r:id="rId1"/>
    <sheet name="Objetivo" sheetId="5" r:id="rId2"/>
    <sheet name="Marco Normativo" sheetId="4" r:id="rId3"/>
    <sheet name="Marco Estratégico" sheetId="3" r:id="rId4"/>
    <sheet name="Componentes" sheetId="2" r:id="rId5"/>
    <sheet name="Plan estratégico" sheetId="7" r:id="rId6"/>
    <sheet name="2020- 1 Avance" sheetId="8" state="hidden" r:id="rId7"/>
    <sheet name="PANORAMA DE SEGUIMIENTO" sheetId="21" r:id="rId8"/>
  </sheets>
  <definedNames>
    <definedName name="_xlnm._FilterDatabase" localSheetId="6" hidden="1">'2020- 1 Avance'!$A$3:$N$31</definedName>
    <definedName name="_xlnm._FilterDatabase" localSheetId="7" hidden="1">'PANORAMA DE SEGUIMIENTO'!$B$9:$BD$41</definedName>
    <definedName name="_xlnm._FilterDatabase" localSheetId="5" hidden="1">'Plan estratégico'!$A$3:$XFC$31</definedName>
    <definedName name="_xlnm.Print_Area" localSheetId="4">Componentes!$A$1:$O$27</definedName>
    <definedName name="_xlnm.Print_Area" localSheetId="0">INICIO!$A$1:$L$30</definedName>
    <definedName name="_xlnm.Print_Area" localSheetId="3">'Marco Estratégico'!$A$1:$J$32</definedName>
    <definedName name="_xlnm.Print_Area" localSheetId="2">'Marco Normativo'!$A$1:$J$29</definedName>
    <definedName name="_xlnm.Print_Area" localSheetId="1">Objetivo!$A$1:$J$29</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R13" i="21" l="1"/>
  <c r="AK12" i="21" l="1"/>
  <c r="AR12" i="21" s="1"/>
  <c r="AD11" i="21" l="1"/>
  <c r="AE11" i="21" s="1"/>
  <c r="AK34" i="21" l="1"/>
  <c r="AR34" i="21" s="1"/>
  <c r="AK28" i="21"/>
  <c r="AR28" i="21" s="1"/>
  <c r="AK24" i="21"/>
  <c r="AR24" i="21" s="1"/>
  <c r="AK20" i="21"/>
  <c r="AN20" i="21" s="1"/>
  <c r="AO20" i="21" s="1"/>
  <c r="AK13" i="21"/>
  <c r="AN13" i="21" s="1"/>
  <c r="AO13" i="21" s="1"/>
  <c r="AM10" i="21"/>
  <c r="AK37" i="21"/>
  <c r="AR37" i="21" s="1"/>
  <c r="AK21" i="21"/>
  <c r="AR21" i="21" s="1"/>
  <c r="AK41" i="21"/>
  <c r="AR41" i="21" s="1"/>
  <c r="AK38" i="21"/>
  <c r="AR38" i="21" s="1"/>
  <c r="AK39" i="21"/>
  <c r="AR39" i="21" s="1"/>
  <c r="AK40" i="21"/>
  <c r="AR40" i="21" s="1"/>
  <c r="AK35" i="21"/>
  <c r="AR35" i="21" s="1"/>
  <c r="AK36" i="21"/>
  <c r="AR36" i="21" s="1"/>
  <c r="AK31" i="21"/>
  <c r="AR31" i="21" s="1"/>
  <c r="AK32" i="21"/>
  <c r="AR32" i="21" s="1"/>
  <c r="AK33" i="21"/>
  <c r="AR33" i="21" s="1"/>
  <c r="AK29" i="21"/>
  <c r="AR29" i="21" s="1"/>
  <c r="AK30" i="21"/>
  <c r="AR30" i="21" s="1"/>
  <c r="AK23" i="21"/>
  <c r="AR23" i="21" s="1"/>
  <c r="AK25" i="21"/>
  <c r="AR25" i="21" s="1"/>
  <c r="AK26" i="21"/>
  <c r="AR26" i="21" s="1"/>
  <c r="AK27" i="21"/>
  <c r="AR27" i="21" s="1"/>
  <c r="AK18" i="21"/>
  <c r="AR18" i="21" s="1"/>
  <c r="AK19" i="21"/>
  <c r="AR19" i="21" s="1"/>
  <c r="AK22" i="21"/>
  <c r="AR22" i="21" s="1"/>
  <c r="AK17" i="21"/>
  <c r="AR17" i="21" s="1"/>
  <c r="AK14" i="21"/>
  <c r="AR14" i="21" s="1"/>
  <c r="AK15" i="21"/>
  <c r="AR15" i="21" s="1"/>
  <c r="AK16" i="21"/>
  <c r="AR16" i="21" s="1"/>
  <c r="AK11" i="21"/>
  <c r="AN11" i="21" s="1"/>
  <c r="AO11" i="21" s="1"/>
  <c r="AK10" i="21"/>
  <c r="AF11" i="21"/>
  <c r="AE10" i="21"/>
  <c r="AF10" i="21" s="1"/>
  <c r="AD41" i="21"/>
  <c r="AE41" i="21" s="1"/>
  <c r="AF41" i="21" s="1"/>
  <c r="AD40" i="21"/>
  <c r="AE40" i="21" s="1"/>
  <c r="AF40" i="21" s="1"/>
  <c r="AD39" i="21"/>
  <c r="AE39" i="21" s="1"/>
  <c r="AF39" i="21" s="1"/>
  <c r="AD38" i="21"/>
  <c r="AE38" i="21" s="1"/>
  <c r="AF38" i="21" s="1"/>
  <c r="AD37" i="21"/>
  <c r="AE37" i="21" s="1"/>
  <c r="AF37" i="21" s="1"/>
  <c r="AD36" i="21"/>
  <c r="AE36" i="21" s="1"/>
  <c r="AF36" i="21" s="1"/>
  <c r="AD35" i="21"/>
  <c r="AE35" i="21" s="1"/>
  <c r="AF35" i="21" s="1"/>
  <c r="AD32" i="21"/>
  <c r="AE32" i="21" s="1"/>
  <c r="AF32" i="21" s="1"/>
  <c r="AD33" i="21"/>
  <c r="AE33" i="21" s="1"/>
  <c r="AF33" i="21" s="1"/>
  <c r="AD34" i="21"/>
  <c r="AE34" i="21" s="1"/>
  <c r="AF34" i="21" s="1"/>
  <c r="AD31" i="21"/>
  <c r="AE31" i="21" s="1"/>
  <c r="AF31" i="21" s="1"/>
  <c r="AN10" i="21" l="1"/>
  <c r="AO10" i="21" s="1"/>
  <c r="AR11" i="21"/>
  <c r="AN18" i="21"/>
  <c r="AO18" i="21" s="1"/>
  <c r="AR20" i="21"/>
  <c r="AN21" i="21"/>
  <c r="AO21" i="21" s="1"/>
  <c r="AN34" i="21"/>
  <c r="AO34" i="21" s="1"/>
  <c r="AN24" i="21"/>
  <c r="AO24" i="21" s="1"/>
  <c r="AN37" i="21"/>
  <c r="AO37" i="21" s="1"/>
  <c r="AN26" i="21"/>
  <c r="AO26" i="21" s="1"/>
  <c r="AN12" i="21"/>
  <c r="AO12" i="21" s="1"/>
  <c r="AN29" i="21"/>
  <c r="AO29" i="21" s="1"/>
  <c r="AN35" i="21"/>
  <c r="AO35" i="21" s="1"/>
  <c r="AN15" i="21"/>
  <c r="AO15" i="21" s="1"/>
  <c r="AN17" i="21"/>
  <c r="AO17" i="21" s="1"/>
  <c r="AN38" i="21"/>
  <c r="AO38" i="21" s="1"/>
  <c r="AN41" i="21"/>
  <c r="AO41" i="21" s="1"/>
  <c r="AN22" i="21"/>
  <c r="AO22" i="21" s="1"/>
  <c r="AN14" i="21"/>
  <c r="AO14" i="21" s="1"/>
  <c r="AN25" i="21"/>
  <c r="AO25" i="21" s="1"/>
  <c r="AN31" i="21"/>
  <c r="AO31" i="21" s="1"/>
  <c r="AN33" i="21"/>
  <c r="AO33" i="21" s="1"/>
  <c r="AN40" i="21"/>
  <c r="AO40" i="21" s="1"/>
  <c r="AN19" i="21"/>
  <c r="AO19" i="21" s="1"/>
  <c r="AN23" i="21"/>
  <c r="AO23" i="21" s="1"/>
  <c r="AN27" i="21"/>
  <c r="AO27" i="21" s="1"/>
  <c r="AN30" i="21"/>
  <c r="AO30" i="21" s="1"/>
  <c r="AN32" i="21"/>
  <c r="AO32" i="21" s="1"/>
  <c r="AN36" i="21"/>
  <c r="AO36" i="21" s="1"/>
  <c r="AN39" i="21"/>
  <c r="AO39" i="21" s="1"/>
  <c r="AN28" i="21"/>
  <c r="AO28" i="21" s="1"/>
  <c r="AD30" i="21"/>
  <c r="AE30" i="21" s="1"/>
  <c r="AF30" i="21" s="1"/>
  <c r="AD29" i="21"/>
  <c r="AD28" i="21"/>
  <c r="AD19" i="21"/>
  <c r="AE19" i="21" s="1"/>
  <c r="AF19" i="21" s="1"/>
  <c r="AD15" i="21"/>
  <c r="AE15" i="21" s="1"/>
  <c r="AF15" i="21" s="1"/>
  <c r="AE29" i="21" l="1"/>
  <c r="AF29" i="21" s="1"/>
  <c r="AD27" i="21"/>
  <c r="AE27" i="21" s="1"/>
  <c r="AF27" i="21" s="1"/>
  <c r="AD26" i="21"/>
  <c r="AE26" i="21" s="1"/>
  <c r="AF26" i="21" s="1"/>
  <c r="AD25" i="21"/>
  <c r="AE25" i="21" s="1"/>
  <c r="AF25" i="21" s="1"/>
  <c r="AD24" i="21"/>
  <c r="AE24" i="21" s="1"/>
  <c r="AF24" i="21" s="1"/>
  <c r="AD23" i="21"/>
  <c r="AE23" i="21" s="1"/>
  <c r="AF23" i="21" s="1"/>
  <c r="AD22" i="21"/>
  <c r="AE22" i="21" s="1"/>
  <c r="AF22" i="21" s="1"/>
  <c r="AD21" i="21"/>
  <c r="AE21" i="21" s="1"/>
  <c r="AD20" i="21"/>
  <c r="AE20" i="21" s="1"/>
  <c r="AF20" i="21" s="1"/>
  <c r="AD18" i="21"/>
  <c r="AE18" i="21" s="1"/>
  <c r="AF18" i="21" s="1"/>
  <c r="AD17" i="21"/>
  <c r="AE17" i="21" s="1"/>
  <c r="AF17" i="21" s="1"/>
  <c r="AD16" i="21"/>
  <c r="AD12" i="21"/>
  <c r="AE12" i="21" s="1"/>
  <c r="AF12" i="21" s="1"/>
  <c r="AD14" i="21"/>
  <c r="AE14" i="21" s="1"/>
  <c r="AF14" i="21" s="1"/>
  <c r="AD13" i="21"/>
  <c r="AE13" i="21" s="1"/>
  <c r="AF13" i="21" s="1"/>
  <c r="AC10" i="21" l="1"/>
</calcChain>
</file>

<file path=xl/sharedStrings.xml><?xml version="1.0" encoding="utf-8"?>
<sst xmlns="http://schemas.openxmlformats.org/spreadsheetml/2006/main" count="967" uniqueCount="488">
  <si>
    <t xml:space="preserve">Objetivos específicos y Estrategias </t>
  </si>
  <si>
    <t>Código</t>
  </si>
  <si>
    <t>Indicador</t>
  </si>
  <si>
    <t>Meta cuatrienio</t>
  </si>
  <si>
    <t>Entregable</t>
  </si>
  <si>
    <t>Meta 2019</t>
  </si>
  <si>
    <t>Meta 2020</t>
  </si>
  <si>
    <t>Meta 2021</t>
  </si>
  <si>
    <t>Meta 2022</t>
  </si>
  <si>
    <t>Responsable</t>
  </si>
  <si>
    <t>Ruta de evidencia</t>
  </si>
  <si>
    <t xml:space="preserve">Objetivos específicos </t>
  </si>
  <si>
    <t>PEI_O1</t>
  </si>
  <si>
    <t>Operaciones estadísticas con atributos de relevancia, oportunidad, exactitud y precisión fortalecidos.</t>
  </si>
  <si>
    <t>&gt;= 90%</t>
  </si>
  <si>
    <t>Bases de datos con información de calidad, con oportunidad y cobertura según la meta</t>
  </si>
  <si>
    <t>LOGÍSTICA</t>
  </si>
  <si>
    <t>PEI_O2</t>
  </si>
  <si>
    <t>Incremento en el resultado de la medición de la capacidad territorial</t>
  </si>
  <si>
    <t>Ficha metodológica del indicador
Documento con el compilado de las mediciones del indicador, análisis de resultados y recomendaciones de las lecciones aprendidas del plan de fortalecimiento territorial</t>
  </si>
  <si>
    <t>SUBDIRECCIÓN</t>
  </si>
  <si>
    <t>Fomentar el uso de la información estadística en la toma de decisiones públicas y privadas</t>
  </si>
  <si>
    <t>PEI_O3</t>
  </si>
  <si>
    <t>Grupos de interés que usan información estadística en sus programas, planes, proyectos, estrategias o políticas.</t>
  </si>
  <si>
    <t xml:space="preserve">1 = 500 (PD, POT, PDT, EOT, Planes de vida (indígenas) o Planes de etnodesarrollo).
 2 = Incremento del 30% (descargas de los documentos técnicos de las operaciones estadísticas).  
3 = Incremento del 100% (usuarios del geoportal). </t>
  </si>
  <si>
    <t>Informe anual de acceso y uso de información estadística por parte de grupos de interés.</t>
  </si>
  <si>
    <t xml:space="preserve">1. 0
2. 5%
3. 10%
</t>
  </si>
  <si>
    <t xml:space="preserve">1. 150
2. 10%
3. 30%
</t>
  </si>
  <si>
    <t xml:space="preserve">1. 400
2. 25%
3. 70%
</t>
  </si>
  <si>
    <t xml:space="preserve">1. 500
2. 30%
3. 100%
</t>
  </si>
  <si>
    <t>DICE</t>
  </si>
  <si>
    <t>PEI_O4</t>
  </si>
  <si>
    <t>Generación de información estadística en proyectos de gran impacto a partir del uso de registros administrativos.</t>
  </si>
  <si>
    <t>3 proyectos de uso</t>
  </si>
  <si>
    <t>DCD: 1 Series de población de corto plazo a nivel municipal
DIMPE: 2 operaciones estadisticas que generen información estadística  a partir del uso de registros administrativos.</t>
  </si>
  <si>
    <t>DIMPE: 10%</t>
  </si>
  <si>
    <t>DIMPE: 35%</t>
  </si>
  <si>
    <t>DIMPE: 30%</t>
  </si>
  <si>
    <t>DCD:100%
DIMPE: 25%</t>
  </si>
  <si>
    <t>DIMPE - DCD</t>
  </si>
  <si>
    <t>PEI_O5</t>
  </si>
  <si>
    <t>Aumento en el resultado de la Dimensión de Talento Humano del MIPG.</t>
  </si>
  <si>
    <t>Aumentar 10 Puntos</t>
  </si>
  <si>
    <t xml:space="preserve">Evidencias del cumplimiento de las actividades de gestión de la Dimensión del Talento Humano en el MIPG </t>
  </si>
  <si>
    <t>SECRETARÍA GENERAL - Gestión Humana</t>
  </si>
  <si>
    <t>Estrategias</t>
  </si>
  <si>
    <t>PEI_E1</t>
  </si>
  <si>
    <t>Operaciones estadísticas nuevas o rediseñadas que atienden necesidades del país</t>
  </si>
  <si>
    <t xml:space="preserve">
DIMPE: 13 Operaciones estadísticas
DCD: 1 Censo Nacional Minero</t>
  </si>
  <si>
    <t xml:space="preserve">
DIMPE: 0%
DCD: 25%</t>
  </si>
  <si>
    <t xml:space="preserve">
DIMPE: 54%
DCD: 50%</t>
  </si>
  <si>
    <t xml:space="preserve">
DIMPE:23%
DCD: 25%</t>
  </si>
  <si>
    <t>DIMPE:23%</t>
  </si>
  <si>
    <t>DIMPE  - DCD</t>
  </si>
  <si>
    <t>PEI_E2</t>
  </si>
  <si>
    <t>Marco geoestadistico actualizado cartográficamente para las variables  reportadas por las operaciones estadisticas Marco geoestadistico en cada vigencia</t>
  </si>
  <si>
    <t>DIG</t>
  </si>
  <si>
    <t>PEI_E3</t>
  </si>
  <si>
    <t>Índice de gestión de las direcciones territoriales sobre los operativos en campo.</t>
  </si>
  <si>
    <t>&gt;= 99%</t>
  </si>
  <si>
    <t>Entrega de las bases de datos de las operaciones al DANE Central con la cobertura requerida.</t>
  </si>
  <si>
    <t>PEI_E4</t>
  </si>
  <si>
    <t>Operaciones estadísticas que ampliaron su desagregación geografica a nivel departamental o municipal.</t>
  </si>
  <si>
    <t>DCD: Información resultante del Censo Nacional de Población y Vivienda (estudios postcensales)
Una metodología para identificar la cobertura de las estadísticas vitales
* Tablas resumen de la migración inter e intradepartamental 
* Tablas resumen de la migración inter e intramunicipal 
* Tabulados con los agregados de migración internacional</t>
  </si>
  <si>
    <t>DCD: 1%</t>
  </si>
  <si>
    <t>DCD: 2%</t>
  </si>
  <si>
    <t xml:space="preserve">DCD </t>
  </si>
  <si>
    <t>PEI_E5</t>
  </si>
  <si>
    <t>Propuestas a partir del uso de la información estadistica que contribuyan a la optimización de la operación catastral con enfoque multipropósito</t>
  </si>
  <si>
    <t>PEI_E6</t>
  </si>
  <si>
    <t>Documento metodológico de una operación estadística</t>
  </si>
  <si>
    <t>DIMPE</t>
  </si>
  <si>
    <t>PEI_E7</t>
  </si>
  <si>
    <t>Operaciones estadísticas que hayan surtido el proceso de evaluación de calidad</t>
  </si>
  <si>
    <t xml:space="preserve">Informes de evalaución de calidad estadística  </t>
  </si>
  <si>
    <t>DIRPEN</t>
  </si>
  <si>
    <t>PEI_E8</t>
  </si>
  <si>
    <t>Operaciones estadísticas que implementan acciones de mejora en la metodología (procesos e instrumentos) y resultados</t>
  </si>
  <si>
    <t>DCD:10%</t>
  </si>
  <si>
    <t>DCD:20%</t>
  </si>
  <si>
    <t>DCD:16%</t>
  </si>
  <si>
    <t xml:space="preserve"> DCD  </t>
  </si>
  <si>
    <t>PEI_E9</t>
  </si>
  <si>
    <t>9 metodologías actualizadas</t>
  </si>
  <si>
    <t>Metodologías de cuentas nacionales actualizadas según la base 2015</t>
  </si>
  <si>
    <t>DSCN</t>
  </si>
  <si>
    <t>PEI_E10</t>
  </si>
  <si>
    <t>5 Operaciones estadísticas que implementan acciones de mejora en la metodología (procesos e instrumentos) y resultados</t>
  </si>
  <si>
    <t>Boletín, anexos, formularios, mapas interactivos o documentos metodológicos</t>
  </si>
  <si>
    <t>PEI_E11</t>
  </si>
  <si>
    <t>Disposición y actualización de los inventario de Operaciones Estadísticas y Registros Administrativos</t>
  </si>
  <si>
    <t xml:space="preserve">Inventarios actualizados de registros administrativos y operaciones estadísticas </t>
  </si>
  <si>
    <t>PEI_E12</t>
  </si>
  <si>
    <t>Aumento en el resultado de la medición del clima organizacional y la estabilidad del talento humano.</t>
  </si>
  <si>
    <t xml:space="preserve">Informe de diagnóstico de Clima Organizacional en la Entidad del año 2022, con un índice de clima laboral superior a 8,37 </t>
  </si>
  <si>
    <t>PEI_E13</t>
  </si>
  <si>
    <t>Operaciones estadísticas que publican indicadores de calidad en alguno de sus productos de difusión</t>
  </si>
  <si>
    <t>4 boletines con indicadores de calidad estadística</t>
  </si>
  <si>
    <t>Boletines técnicos con indicadores incluidos de calidad estadística diseñados para las operaciones estadísticas de cuentas nacionales</t>
  </si>
  <si>
    <t>PEI_E14</t>
  </si>
  <si>
    <t>Boletines con indicadores de calidad</t>
  </si>
  <si>
    <t>PEI_E15</t>
  </si>
  <si>
    <t>Nuevos canales de interacción con los grupos de interés.</t>
  </si>
  <si>
    <t>Protocolo de publicación, uso y caracterización de usuarios objetivo de los nuevos canales.</t>
  </si>
  <si>
    <t>PEI_E16</t>
  </si>
  <si>
    <t>Renovar el Geoportal del DANE</t>
  </si>
  <si>
    <t>Productos y/o modulos Generados / Productos y/o modulos Demandados</t>
  </si>
  <si>
    <t>PEI_E17</t>
  </si>
  <si>
    <t>Lineamientos, estándares, normas y documentos con buenas prácticas (recomendaciones, manuales, guías) generados o actualizados para la producción estadística del DANE</t>
  </si>
  <si>
    <t xml:space="preserve">Documentos lineamientos, estándares, normas y documentos con buenas prácticas (recomendaciones, manuales, guías) generados o actualizados </t>
  </si>
  <si>
    <t>PEI_E18</t>
  </si>
  <si>
    <t>Aumento en las solicitudes de intercambio de conocimientos, misiones y eventos por entidades y organismos internacionales.</t>
  </si>
  <si>
    <t xml:space="preserve"> Tablero de control  en donde esten consignadas todas las solicitudes de intercambio de conocimiento internacionales que el DANE haya realizado en el respectivo periodo de gobierno </t>
  </si>
  <si>
    <t>DIRECCIÓN Relacionamiento Internacional</t>
  </si>
  <si>
    <t>PEI_E19</t>
  </si>
  <si>
    <t>Direcciones territoriales con el total de cargos provistos en cada vigencia.</t>
  </si>
  <si>
    <t>Actos Administrativos</t>
  </si>
  <si>
    <t>PEI_E20</t>
  </si>
  <si>
    <t>Aumentar el conocimiento de los servidores respecto a la misionalidad de la entidad.</t>
  </si>
  <si>
    <t xml:space="preserve">
GTH: Informe del PIC en el cual se incluye el desarrollo de la Induccion y Reinduccion anualmente.
Informe de ejecucion del programa de reinduccion uno en el  2019 y uno en el 2021 que incluya nivel de participacion, desarrollo y evaluación de aprendizaje.
Imagenes y piezas de realización de campañas de sensibilizacion a traves de los canales de comunicación, hacia el "Cumplimiento de la misión desde nuestros puestos de trabajo" una en el 2020 y otra en el 2022 </t>
  </si>
  <si>
    <t>PEI_E21</t>
  </si>
  <si>
    <t xml:space="preserve">
Cuatro (4) actividades por año programadas en la Direcciones Territoriales en el marco del Plan de Fortalecimiento  de capacidades para el uso de información geoespacial.
</t>
  </si>
  <si>
    <t xml:space="preserve"> DIG</t>
  </si>
  <si>
    <t>PEI_E22</t>
  </si>
  <si>
    <t>Registros Administrativos que surten el proceso del Programa de Fortalecimiento de Registros Administrativos, para fines estadísticos</t>
  </si>
  <si>
    <t>Diagnósticos de los registros administrativos con su respectivo plan de fortalecimiento.</t>
  </si>
  <si>
    <t>PEI_E23</t>
  </si>
  <si>
    <t>Nuevos productos y servicios que implementen investigación y desarrollo</t>
  </si>
  <si>
    <t>1. Instrumentos de comunicación y pedagogía para la gestión del conocimiento de operaciones estadísticas.
2. Plan de formulación, implementación y resultados del programa de Periodismo de datos de DICE.</t>
  </si>
  <si>
    <t>Se desarrolló la propuesta gráfica (mockup), y se investigaron las diferentes tecnologías que podrían soportar la aplicación (IONIC) para comenzar con la creación de la estructura del proyecto.</t>
  </si>
  <si>
    <t>Corresponde  a un total de 29 Operaciones Estadísticas - OOEE evaluadas y cuyos informes ya fueron entregados: Encuesta Anual de Servicios (EAS); Encuesta Mensual de Servicios (EMS); Muestra Trimestral de Servicios Bogotá (MTSB); Tasa de cambio representativa del mercado (TRM); Grupos de investigación reconocidos y medidos por COLCIENCIAS e investigadores reconocidos por COLCIENCIAS; Resultado de operaciones de desminado humanitario; Encuesta Trimestral de Expectativas Económicas; Estadística sobre generadores de residuos o desechos peligrosos; Componente de Abastecimiento (SIPSA); Componente de insumos y factores asociados a la producción agropecuaria (SIPSA); Componente de precios mayoristas de alimentos (SIPSA); Cartera Hipotecaria de Vivienda (CHV); Estadísticas del monitoreo y seguimiento de la calidad del aire; Encuesta Nacional de Calidad de Vida (ECV); Producción Científica Bibliométrica; Estadísticas sobre tasas de interés de colocación o crédito; Estadísticas sobre tasas de interés de captación y operaciones del mercado monetario; Encuesta trimestral de endeudamiento externo; Estadísticas de recaudo de los tributos administrados por la DIAN; Estadísticas de tráfico y recaudo modo carretero; Encuesta nacional de uso del tiempo (ENUT); Estadística general del sistema del subsidio familiar; Estadísticas de matrículas de educación preescolar, básica y media; Estadísticas de planta docente, directivos docentes y administrativos de los establecimientos educativos del sector oficial; Estadísticas sobre ingresos y egresos de remesas familiares DTIE - Sector externo; Indicador Bancario de Referencia (IBR); Crédito Educativo; Estadísticas de Educación Superior (SNIES); Captura desembarcada por volumen (SEPEC).
Un total de 9 Operaciones Estadísticas - OOEE evaluadas, cuyos informes estan en revisión y pendiente de decisión de certificación: Índice de Precios del Productor (IPP); Encuesta Nacional Agropecuaria (ENA); Encuesta de Transporte Urbano de Pasajeros (ETUP); Índice de Valoración Predial (IVP); Muestra Trimestral de Agencias de Viajes (MTA); Encuesta de Gasto Interno en Turismo (EGIT); Encuesta Nacional de Arroz Mecanizado (ENAM); Encuesta de Sacrificio de Ganado (ESAG); Muestra Trimestral de Comercio Exterior de Servicios (MTCES).</t>
  </si>
  <si>
    <t>Se cuenta con los inventarios actualizados de opeaciones estadísticas y registros administrativos con corte 30 de diciembre de 2019</t>
  </si>
  <si>
    <t>Se creó la metodología de la nueva operación estadística: Cuenta Satélite TIC, con base en los lineamientos vigentes establecidos por la Dirección de Regulación, Planeación, Estandarización y Normalización Estadística del DANE.</t>
  </si>
  <si>
    <t>Para la publicación del Producto Interno Bruto del III trimestre de 2019, se incluyó la revisión de las cifras del I y II trimestre de 2019, la cual está asociada a la actualización de indicadores básicos. Lo cual garantiza la calidad de la operación estadística.</t>
  </si>
  <si>
    <t>Se continúo con la actualización de los bancos de preguntas y la publicación de las convocatorias de personal en conjunto con DICE y el SENA, se realizó un reentrenamiento a los analistas de las direcciones territoriales con el fin de afianzar los conocimientos acerca de las operaciones, adicionalmente, se elaboró un requerimiento para el desarrollo de una malla de validación para las encuestas de servicios y comercio para mejorar la calidad de la información recolectada.  Adcional a esto, se realizó la actualización del procedimeinto de selección del personal operativo con el fin de mejorar las condiciones para convocar y seleccionar el personal.</t>
  </si>
  <si>
    <t>Se adelantaron actividades de sensibilización a las fuentes, se implementó el recuento rural en DMC - GEIH y ECV y el módulo de novedades operativas en las encuestas sociales.</t>
  </si>
  <si>
    <t>Para la vigencia 2018 el puntaje obtenido en la matriz del MIPG, dimensión del Talento Humano fue de 77.3, mientras que para el 2019 fue de 86, cumpliendo la meta propuesta para el 2019</t>
  </si>
  <si>
    <t>Atendiendo el Decreto 1083 de 2015 Articulo 2.2.10.7, "Programas de bienestar de calidad de vida laboral",  la entidad podrá medir el clima laboral por lo menos cada 2 años,  en el  año 2018 se llevó a cabo la medición de clima laboral, no  obstante, durante la vigencia 2019 se llevaron a cabo actividades encaminadas en dicha línea como el Taller de Habilidades Blandas con el acompañamiento del SENA, talleres y capacitación de  Trabajo en Equipo y Comunicación Asertiva realizado por ARL Positiva, Taller de Pre-pensionados, ciclo de talleres prácticos denominado “Charlemos un ratico”,  intervención de clima organizacional en las ciudades de Neiva y Pasto, actividades de promoción y prevención realizadas con aliados estratégicos tales como rumba terapia,  yoga de la risa, pausas activas, feria de las colonia,  las cuales tienen por objetivo fortalecer la integración y mejorar el ambiente de trabajo.</t>
  </si>
  <si>
    <t>El indicador de las Direcciones Territoriales se cumplió al 99%, dado que a corte de 31/12/2019 se registraron dos cargos vacantes, correspondientes a las  de Director Territorial en Bucaramanga y Cali.</t>
  </si>
  <si>
    <t xml:space="preserve">
El informe de gestión del GIT Desarrollo de personal de la vigencia 2019, que se encuentra en revisión por parte de la Coordinación de Gestión Humana, señala que el proceso de inducción los servidores nuevos que llegan al DANE se realiza durante los 4 primeros meses desde su posesión, a través de los contenidos en la plataforma Aprendanet (donde se encuentran los módulos relacionados con misionalidad de la Entidad) y la agenda de la inducción presencial.
En cuanto al proceso de re inducción, se están ajustando los contenidos en la plataforma virtual de “Aprendanet”, a fin de  desarrollar los temas internos en el 2020.
En la divulgación y comunicación de los procesos de capacitación y sensibilización relacionados con el cumplimiento de la misión desde los puestos de trabajo, además de publicar diferentes piezas gráficas en la Intranet, rompe tráficos con la programación de los eventos e invitaciones por correo electrónico y recorridos por las áreas informando presencialmente el desarrollo de las actividades. 
</t>
  </si>
  <si>
    <t>Documento lineamientos para el proceso estadístico en consulta pública, clasificaciones CIIU mantenimiento, CPC 2.1 en diagramación, clasificación CINE mantenimiento publicada, clasificación ICATUS A.C. en consulta pública, clasificación COFOG ajustada en mesas externas, 3 correlativas de comercio exterior publicadas, correlativa de activos ambientales elaborada, documento mapa de procesos finalizado, 2 guías SDMX,  elaboradas, documento sistemas de información elaborado, documento DDI y DC actualizado, propuesta guía documentación metodológica elaborado.</t>
  </si>
  <si>
    <t>70%</t>
  </si>
  <si>
    <t>No se presenta avance.</t>
  </si>
  <si>
    <t>Durante el segundo semestre se implemento el programa de fortalecimiento de capacidades para el uso de información geoespacial. Donde se realizo un taller  de Socialización del Manual de uso del Marco Geoestadístico Nacional (MGN) y de la Resolución 2222 de 2018, que contó con la participación de 45 asistentes de entidades integrantes del Sistema Estadístico Nacional dentro de las cuales se encontraban algunas  operaciones internas que tienen presencia en todas las territoriales del DANE.
Como resultado del taller se pudo identificar que hay siete (7) operaciones estadísticas más que utilizan el MGN en su proceso estadístico para un total de 35, contribuyendo así al cumplimiento de la meta del año 3 de la Estrategia 8 del Plan Estadístico Nacional.</t>
  </si>
  <si>
    <t>Durante el segundo semestre se realizó el ajuste de posición del nivel de unidades censales a la base cartográfica actualizada del MGN para 32 departamentos y el Distrito Capital.
Y se realizó la entrega de la Base de datos alfanumerica del MGN con la integración de las variables temáticas de los componentes social, económico y étnico, a los niveles geográficos del MGN, para 1122 municipios.</t>
  </si>
  <si>
    <t>Se genero a partir de la información resultado del Censo Nacional de Población y Vivienda 2018, un modelo geoestadísitico para estimar las zonas con mayor grado de desactualización en la información catastral. Estas zonas, permitirán hacer una intervención focalizada y efectiva del territorio, logrando así, procesos de actualización catastral mucho más eficientes y sostenibles. Esta información hace parte del Kit de palenación Territorial, atravez de un geovisor de analisis del Catastro Multipropósito.</t>
  </si>
  <si>
    <t>Se dispuso en un espacio de producción el prototipo funcional del Geovisor CNPV2018 con los ajustes más recientes realizados.</t>
  </si>
  <si>
    <t>Formatos implementados en cinco departamentos del país (Formato de notificaicón de muerte y nacimiento de personas pertenencientes a grupos étnicos)
Indicadores de ODS que utilicen como fuentes de información las EEVV, más precisas
Página web, talleres y estudios postcensales
Cuadros de salida con nuevas estadísticas poblacionales
Documentación técnica e informes de resultados</t>
  </si>
  <si>
    <t>Asegurar la calidad estadística en procesos y resultados</t>
  </si>
  <si>
    <t>Modernizar la gestión territorial del DANE</t>
  </si>
  <si>
    <t>Articular la producción de la información estadística a nivel nacional</t>
  </si>
  <si>
    <t>Mejorar el bienestar, las competencias y las habilidades de los servidores</t>
  </si>
  <si>
    <t>Capacidad metodológica</t>
  </si>
  <si>
    <t>Cambio cultural</t>
  </si>
  <si>
    <t>Accesibilidad</t>
  </si>
  <si>
    <t>Gestión pública admirable</t>
  </si>
  <si>
    <t>Encuesta Nacional Agropecuaria - ENA: Durante el segundo semestre se elaboró la metodología siguiendo los procedimientos del Sistema de Gestión de Calidad y las Directrices de la Norma Técnica de la Calidad del Proceso Estadístico del DANE.  (Avance estimado 60%).</t>
  </si>
  <si>
    <t xml:space="preserve">Se pretende obtener un 12% de crecimiento anual para 2019 con respecto al año anterior.En ese sentido y con el fin de dar cumplimiento con lo programado se observo que el indicador sobrepaso lo proyectado para el año 2019 cerrando en un 14%.
En ese sentido, Para el año 2019 se avanzó sobre un 101% con respecto a la meta estimada. Esto Debido a que para el  2018 fue de 385 requerimientos gestionados y para este año 2019 un total de 439 requerimientos gestionados. </t>
  </si>
  <si>
    <t>5 OBJETIVOS ESPECÍFICOS</t>
  </si>
  <si>
    <t>5 metas</t>
  </si>
  <si>
    <t>4 ESTRATEGIAS</t>
  </si>
  <si>
    <t>16 metas</t>
  </si>
  <si>
    <t>DEPARTAMENTO ADMINISTRATIVO NACIONAL DE ESTADÍSTICA - DANE
PLAN ESTRATÉGICO INSTITUCIONAL  2019 - 2022
REPORTE DE AVANCE 2019-2</t>
  </si>
  <si>
    <t xml:space="preserve">* Se realizó la propuesta de indicador que será utilizado para el 2019 para evaluar la pertinencia de mantenerlo o modificarlo. 
* Se dió cumplimiento al 84% de las actividades incluidas en el PLAN DE FORTALECIMIENTO TERRITORIAL.  
* Se realizó la medición trimestral del cumplimiento de las actividades programadas. 
* Se realizó el análisis de las lecciones aprendidas para la formulación del plan para el 2020. </t>
  </si>
  <si>
    <t>DEPARTAMENTO ADMINISTRATIVO NACIONAL DE ESTADÍSTICA - DANE
PLAN ESTRATÉGICO INSTITUCIONAL  2019 - 2022</t>
  </si>
  <si>
    <t>Asegurar la calidad estadística en procesos y resultados.</t>
  </si>
  <si>
    <t>Modernizar la gestión territorial del DANE.</t>
  </si>
  <si>
    <t>Articular la producción de la información estadística a nivel nacional.</t>
  </si>
  <si>
    <t>Mejorar el bienestar, las competencias y las habilidades de los servidores.</t>
  </si>
  <si>
    <t>Capacidad metodológica.</t>
  </si>
  <si>
    <t>Cambio cultural.</t>
  </si>
  <si>
    <t>DCD: Formatos implementados en cinco departamentos del país (Formato de notificaicón de muerte y nacimiento de personas pertenencientes a grupos étnicos)
Indicadores de ODS que utilicen como fuentes de información las EEVV, más precisas
Página web, talleres y estudios postcensales
Cuadros de salida con nuevas estadísticas poblacionales
Documentación técnica e informes de resultados</t>
  </si>
  <si>
    <t>Accesibilidad.</t>
  </si>
  <si>
    <t>Gestión pública admirable.</t>
  </si>
  <si>
    <t>SECRETARÍA GENERAL  Gestión Humana</t>
  </si>
  <si>
    <t xml:space="preserve">Cuatro (4) actividades por año programadas en la Direcciones Territoriales en el marco del Plan de Fortalecimiento  de capacidades para el uso de información geoespacial.
</t>
  </si>
  <si>
    <t>Avance cuantitativo 2020-1</t>
  </si>
  <si>
    <t>Avance cuantitativo 2020- 1</t>
  </si>
  <si>
    <t>Avance cuantitativo 2020 - 1</t>
  </si>
  <si>
    <t>Se realizó el diagnóstico y plan de fortalecimiento de los siguientes registros administrativos:
1. Reporte de obras y equipos (SUPERTRANSPORTE)
2. Concesiones de sectores críticos (SUPERTRANSPORTE)
3. Maestro de facturación de acueducto (SUPERSERVICIOS)
4. Registro Único de Vacunación- RUV (FEDEGAN-ICA)
5. Lesiones no fatales de causa externa del Sistema de Información de Clínica y Odontología Forense – SICLICO (MEDICINA LEGAL)
6.  Lesiones fatales de causa externa del Sistema de Información Red de Desaparecidos y Cadáveres – SIERDEC (MEDICINA LEGAL)
En convenio con MINTRABAJO para la plataforma de información del Sistema Nacional de Cualificaciones -SNC se realizaron los siguientes diagnósticos y planes de fortalecimiento:
7. Sistema de información para el trabajo y el desarrollo humano- SIET (MINEDUCACIÓN)
8. Sistema nacional de información de la educación superior-SNIES (MINEDUCACIÓN)
9. Saber PRO (ICFES)
10.Saber TyT (ICFES)
11.Planilla integrada de liquidación de aportes -PILA (MINSALUD)
12. Registro Único de Trabajadores Extranjeros en colombia- RUTEC (MINTRABAJO)
13.Normalización de competencias labores (SENA)
14.Seguimiento a egresados (SENA)
15.Sistema de información y gestión del empleo público-SIGEP (DAFP)</t>
  </si>
  <si>
    <t xml:space="preserve">Avance cuantitativo 2020 -1 </t>
  </si>
  <si>
    <t>Si bien se formuló una ficha para el indicador, esta aún no es la versión definitiva. Ella se tendrá que definir para el segundo semestre de este año. En paralelo, se realizan de manera periódica seguimientos a las actividades de las direcciones territoriales, así como a las nuevas necesidades que surgen de la ejecución de las operaciones estadísticas. Dichos reportes reposan en la ruta de seguimiento del Plan de Acción de la Subdirección. Así las cosas, para el segundo semestre, además de la ficha definitiva del indicador, se tendrá que redactar el documento que compile y analice los resultados del mencionado seguimiento.</t>
  </si>
  <si>
    <t>El Área de Gestión Humana adelantó la revisión y análisis de los resultados arrojados por el FURAG a finales del mes de mayo, a partir de los cuales el 10 de junio de 2020 las Coordinaciones de los Grupos Internos del Área, proyectaron acciones de mejora preliminares para ejecutar a corto plazo, sobre los aspectos que evidenciaron la disminución. Durante este semestre se han desarrollado actividades que se tenían programadas en el marco de los Planes internos del Área, sin embargo para el segundo semestre del año se pondrán en marcha las acciones alineadas entre MIPG-FURAG - Planes internos del área, lo cual permitirá evidenciar objetivamente cómo cada acción aportará en el avance en la meta.
Las metas establecidas en el Plan de Acción de la presente vigencia, que se encuentran directamente relacionados con el indicador Aumento en el resultado de la Dimensión de Talento Humano del MIPG del PEI, demostraron un aporte del 5% durante el primer semestre de 2020 distribuido de la siguiente manera:
*Meta PAI: Realizar diez (10) capacitaciones en los temas relacionados con temas misionales, administrativos y operativos para los funcionarios de la Dirección Territorial, bajo la responsabilidad de la Dirección Territorial Centro Occidente – Manizales, la ejecución de dicha meta aportó al aumento de la dimensión en 0,52%.
*Meta PAI:  Diseñar un observatorio que permita identificar, medir y analizar las conductas de los servidores públicos del DANE en el ejercicio de la función pública, para prevenir la corrupción, promover la transparencia y contribuir con la efectividad de los principios y fines del Estado a cargo de Control Interno Disciplinario, aportó el 0,72% 
*Meta PAI: "Certificar a 50 servidores de la planta de personal del nivel central en competencias laborales", a cargo del Área de Gestión Humana, aporta al aumento de la dimensión en 1,20%
*Meta PAI: " Adquirir el sistema de información de la planta de personal del DANE para la administración de la nómina (PERNO)", a cargo del Área de Gestión Humana aportó 1.14%
*Meta PAI: " Realizar el proceso de provisión de empleo de 186 cargos mediante la figura de encargo de las vacantes que por necesidades del servicio la administración requiera", a cargo del Área de Gestión Humana, aportó 1,32 %.</t>
  </si>
  <si>
    <t>El GIT de MGN, durante el primer semestre 2020 generó y   entregó el Marco Geoestadistico Nacional 2020 correspondiente a un archivo en excel con la cobertura nacional de manzanas de clase 1 y 2, y secciones rurales.</t>
  </si>
  <si>
    <t>El equipo técnico de comercio interno oficializó los resultados del rediseño de la Encuesta Mensual de Comercio al Por Menor, ahora Enuesta Mensual de Comercio, el 13 de marzo del año 2020. La información se encuentra publicada en la página web de la entidad e incluye la serie de los índices desde enero de 2019 y las variaciones desde enero de 2020.</t>
  </si>
  <si>
    <t>1</t>
  </si>
  <si>
    <t>El avance cuantitativo de 50 operaciones estadísticas corresponde a 12 operaciones estadísticas evaluadas durante el primer semestre de 2019 y 38 operaciones estadísticas del segundo semestre de 2019, para un total de 50 operaciones estadísticas a 31 de diciembre de 2019. Es importante precisar, que estas operaciones evaluadas tienen su respectivo informe y por error involuntario el reporte de diciembre de 2019 no se realizó de manera acumulativa, situación que se ajusta para el presente reporte.
Durante el primer trimestre de 2020 se desarrolló el Comité de Certificación para las siguientes operaciones estadísticas: Índice de Precios del Productor (IPP); Encuesta Nacional Agropecuaria (ENA); Encuesta de Transporte Urbano de Pasajeros (ETUP); Índice de Valoración Predial (IVP); Muestra Trimestral de Agencias de Viajes (MTA); Encuesta de Gasto Interno en Turismo (EGIT); Encuesta Nacional de Arroz Mecanizado (ENAM); Encuesta de Sacrificio de Ganado (ESAG); Muestra Trimestral de Comercio Exterior de Servicios (MTCES).
Ante la declaratoria del Estado de Emergencia Económica, Social y Sanitaria en todo el territorio Nacional, motivada por la expansión del nuevo coronavirus COVID-19 (Decreto 417 de 2020 y Decreto 637 de 2020), el Gobierno Nacional ordenó el aislamiento preventivo obligatorio de todas las personas habitantes del país, mediante los Decretos 457 del 22 de marzo de 2020, 593 del 24 de abril de 2020, 636 del 6 de mayo de 2020 y 847 del 14 de junio de 2020, fijando este último el aislamiento hasta el 1 de julio de 2020. 
 En consecuencia, y sumado a los efectos económicos negativos derivados de la situación de emergencia, se han presentado aplazamientos en el cronograma de ejecución de las evaluaciones puesto que los procesos contractuales con las Entidades del Sistema Estadístico Nacional – SEN responsables de las operaciones estadísticas, han presentado demoras por la coyuntura anteriomente mencionada, generando que durante el primer semestre de 2020 no se hayan finalizado informes de evaluación.A continuación se presentan los avances en los procesos de evaluación que permitirán el logro de la meta para la vigencia 2020: 
Durante el segundo trimestre de 2020 se contó con las propuestas técnico económicas firmadas por la Dirección Técnica y el Subdirector para las operaciones estadísticas del SEN a evaluar, según el PECE 2020.  Durante los meses de mayo y junio, se avanzó en la gestión con las Entidades SEN para la celebración de contratos. Se revisaron y acordaron los términos de los Estudios Previos de: DAFP, SINCHI, INVEMAR, MINSALUD, MINTIC y PONAL. Se logró suscribir contratos con DAFP y SINCHI, el resto de contratos sigue en proceso.
Se avanzó en la evaluación y propuesta para selección de candidatos para conformar las comisiones de expertos independientes de 1 OE DANE, 3 OE del BanRep, 1 OE SINCHI, 1OE DAFP, 1OE INVEMAR, 1 OE PONAL. La presentación fue enviada a la Dirección Técnica para validación ante Dirección DANE.
Se avanzó en la evaluación de la Encuesta de Convivencia y Seguridad Ciudadana ECSC del DANE, se cuenta con el plan de evaluación, el prediligencimiento de las listas de chequeo y a la espera de contratar al experto temático para culminar la evaluación. Adicionalmente se realizó el análisis de consistencia de la base de datos y la generación de los indicadores correspondientes. 
Se avanzó en la evaluación de las 4 operaciones del BanRep. Para todas se cuenta con el plan de evaluación y para la OE de Histórico de la posición de encaje y de los pasivos sujetos a encaje se recibieron las evidencias documentales, se surtió la etapa documental, se prediligenciaron las listas de chequeo, se llevó a cabo la reunión de contextualización, se realizó el informe de análsis de base de datos y se ajustó la presentación para dar apertura a la semana en sitio.
Para las operaciones estadísticas de SINCHI y DAFP, se cuenta con el plan de evaluación enviado a la Entidad.</t>
  </si>
  <si>
    <t>- Se elaboró y publicó en el sistema ISOLUCION la metodología de la Matriz Insumo Producto  de la base 2015. 
- Se elaboró la versión preliminar de la Metodología de la Cuenta Satélite de las Tecnologías de la Información y las Comunicaciones TIC. 
Estos documentos metodologicos se elaboraron bajo los parámetros establecidos por el modelo GSBPM y a partir de las plantillas dispuestas por parte de la OPLAN y DIRPEN.</t>
  </si>
  <si>
    <t>Encuesta Nacional Agropecuaria - ENA:  El GIT de Agropecuaria durante el I semestre adelantó  el cargue en ISOLUCION de la Metodología actualizada, siguiendo el modelo GSBPM y los últimos lineamientos impartidos por DIRPEN. El paso a seguir es la revisión y aprobación por parte de la Dirección DIMPE. (Avance estimado 75%)
Índice de Produccción Industrial- IPI: La temática de industria desde el dia 30 de abril ha venido trabajando conjuntamente con el equipo de deflactores en la búsqueda del inflactor, que nos permita realizar la medición del IPI en terminos nominales, se realizó el diseño conceptual de la problemática, el diagnóstico de las fuentes que se utilizan actualmente en el IPI en términos reales y las que se utilizan en la DSCN para obtener datos nominales. Se realiza tambien la identificación y diagnóstico de fuentes alternativas y  se procede con la solicitud de información  a las fuentes, para las actividades que ya hemos recibido información se realizó la  recepción, análisis y validación de la información, y para el caso de la actividad de captación tratamiento y distribución de agua, actualmente se están realizando ejercicios preliminares. (Avance estimado 60%)</t>
  </si>
  <si>
    <t>La coordinación de Planificación y Articulación en el Marco de la actualización del PEN 2020 - 2022, actualizó los inventarios de oferta de operaciones estadísticas y oferta de registros administrativos con corte 15 de mayo de 2020.</t>
  </si>
  <si>
    <t>El Área de Gestión Humana desarrolló actividades contempladas dentro de los planes de capacitación, de bienestar y SST programadas para el primer semestre, la mayoría de las cuales tuvieron que adecuarse teniendo en cuenta la situación de emergencia sanitaria decretada por el Gobierno Nacional, logrando realizarlas de manera virtual y gracias a ello dar alcance a las Direcciones Territoriales.  Con el objetivo de aumentar el resultado en la medición del clima organizacional se llevaron a cabo actividades encaminadas a fortalecer las variables del clima organizacional: capacitación en habilidades blandas(1), prevención del acoso laboral(1) y solución de conflictos(1), habilidades blandas (2)
Así mismo, en el marco del bienestar y la salud de los servidores, se realizaron las siguientes actividades: tertulias y escuelas culturales, experiencias creativas (3),  sensibilizaciones en prevención de la enfermedad y promoción de la salud (5), inspecciones periódicas y de seguridad(2), mediciones ambientales a los riesgos prioritarios identificados(1) y actividades orientadas a la prevención de los riesgos psicosocial(3), biomecánico(4), cardiovascular(2), visual(1).
Para el segundo semestre del año se continuarán desarrollando acciones alineadas entre las variables de Clima laboral - Planes internos del área, lo cual permitirá evidenciar objetivamente cómo cada acción aportará en el avance en la meta. 
Es importante considerar que la emergencia sanitaria generada por causa del Covid-19, ha ocasionado cambios importantes en la realidad de las familias y los trabajadores, que inciden en su salud mental, se pueden presentar sentimientos de angustia, de desesperanza, de estrés que no se habían contemplado al plantear la meta. Adicionalmente con el trabajo en casa los servidores se han visto en la necesidad de desempeñar sus funciones utilizando principalmente los medios virtuales, con lo cual se ha encontrado que no todos cuentan con las condiciones óptimas de tecnología y conectividad; en algunos casos la comunicación pierde el contacto personal y podría dificultar el trabajo en equipo y la percepción del clima laboral.</t>
  </si>
  <si>
    <t>Desde las publicaciones realizadas en junio 2020, se ha incluido el indicador de cobertura en todas las publicaciones de DIMPE especificamente en los boletines de prensa, incluyendo la EMMET. Al final del año de publicarán la EDIT y la EAM con sus respectivos indicadores.</t>
  </si>
  <si>
    <t>DEFINICIÓN DE LOS CANALES DE COMUNICACIÓN: Como nuevos canales de comunicación para los grupos de interés de la entidad, se ha avanzado en el desarrollo de dos enfoques, uno dirigido al grupo de interés interno mediante la implementación de la nueva intranet que permite ser un espacio más participativo en la creación de contenidos y con la posibilidad de crear comentarios o conversaciones tipo foro. Por otra parte, dirigido a los grupos de interés externos se ha avanzado en la consolidación de la propuesta conceptual y tecnológica para el desarrollo de una app. Para el final de este año se entregará informe y documentación anexa.</t>
  </si>
  <si>
    <t>Se publicaron los documentos: Lineamientos para el proceso estadístico, las clasificaciones CIIU Rev. 4 A.C: (2020), CPC 2.1 A.C., ICATUS A.C., 10 documentos guía y 9 correlativas relacionadas con la temática económica y ambiental.</t>
  </si>
  <si>
    <t>DIRECCIÓN 
Relacionamiento Internacional</t>
  </si>
  <si>
    <t>La Oficina del GIT de Cooperación Técnica y Relaciones Internacionales realizó para el periodo correspondiente al 2020-1, 215 actividades de intercambio de conocimiento, misiones, eventos y videoconferencias. Lo que significa un avance semestral de 4,1% frente a la meta anual  establecida (8%) . De manera que,  al sumar el avance de 2019 (14%)  con  el avance del periodo 2020-1 (4,1%) , ha permitido un avance total del 18% con respecto a la meta cuatrienal (36%).</t>
  </si>
  <si>
    <t>El Área de Gestión Humana adelantó la provisión de 4 cargos en las Direcciones Territoriales durante el primer semestre del año. A corte de 30 de junio en las Direcciones Territoriales tenemos: 
Total cargos: 513
Cargos vacantes:  153
Cargos ocupados:  360
A partir de este año, la planta quedó con la distribución de cargos específica en las Direcciones Territoriales.</t>
  </si>
  <si>
    <t xml:space="preserve">El GIT de Investigación y Desarrollo de la DIG, durante el segundo trimestre del año 2020,  logró los siguientes resultados :
1. Del Programa de fortalecimiento se cuenta con la documentación respectiva para las sesiones de acompañamiento que involucra el trabajo articulado con GIT MGN, 
2. En cuanto al fortalecimiento de  capacidades técnicas en el uso de la información geoespacial en las direcciones territoriales, se cuenta ya con el material para inciar las jornadas de capacitación en coordinacion con el GIT MGN. </t>
  </si>
  <si>
    <t>ÍTEM No. 1
AVANCE 2019  P2 = 4
AVANCE 2020 P1  = 4
AVANCE TOTAL    = 8</t>
  </si>
  <si>
    <t>4,1% (2020-1) + 4,26% (2021-2) = 8,36%</t>
  </si>
  <si>
    <t>Mediante el trámite de 222 solicitudes/requerimientos internacionales durante el segundo semestre de 2020 se aportó un 4,26 % al avance de la meta anual establecida (8%), de tal forma que para el periodo de referencia, el avance porcentual de la meta anual fue del  8,36% con 437 solicitudes gestionadas (21 más de las establecidas inicialmente - 416 -)
En relación con la meta cuatrienal (36%), sumando los avances del 2019 (14%) y del 2020 ( 8,36%) se ha logrado un avance del 22,36%.</t>
  </si>
  <si>
    <t xml:space="preserve">Avance cuantitativo 2020 - 2 </t>
  </si>
  <si>
    <t xml:space="preserve">PROGRAMACIÓN METAS - INDICADORES </t>
  </si>
  <si>
    <t>REPORTE CIERRE - SEGUIMIENTO 2020</t>
  </si>
  <si>
    <t xml:space="preserve">
ÍTEM No. 2 Se registraron un total de  1.658.250 descargas de documentos en la página web del DANE.</t>
  </si>
  <si>
    <t xml:space="preserve">ÍTEM No. 3 Durante el primer semestre del 2020 ingresaron al geoportal  180.151 usuarios totales. </t>
  </si>
  <si>
    <t>ÍTEM No. 3
LÍNEA BASE: 120.265 (promedio de descargas del anterior cuatrienio (2015-2018).
META 2020: 156.345 (aumento del 30% frente a la línea base)
AVANCE 2020 S1. 180.151 (100%  de cumplimiento de la meta para este año.)</t>
  </si>
  <si>
    <t xml:space="preserve">ÍTEM No. 2 
LÍNEA BASE: 2.297.233 (promedio de descargas del anterior cuatrienio 2015-2018).
META 2022: 2.986.403 (aumento del 10 % de la línea base)
AVANCE 2020 S1: 1.658.250 (55% de avance frente a la meta). </t>
  </si>
  <si>
    <t xml:space="preserve">ÍTEM No. 2 Para el primer semestre del 2020 se registraron 1.658.250 descargas de documentos en la página web del DANE, para el segundo semestre se registraron un total de 789.043 descargas para un total anual de 2.447.293 decargas de documentos técnicos. </t>
  </si>
  <si>
    <t xml:space="preserve">ÍTEM No. 3 De conformidad con el reporte de google analitics para el 2020 , hay 287.023 Usuarios. </t>
  </si>
  <si>
    <t xml:space="preserve">ÍTEM No. 2 
LÍNEA BASE:  2.297.233 (promedio de descargas del anterior cuatrienio 2015-2018).
META 2022:   2.986.403 (aumento del 30 % de la línea base)
AVANCE 2020 S1:  1.658.250
AVANCE 2020 S2:  789.043
TOTAL 2020:  2.447.293 
</t>
  </si>
  <si>
    <t>ÍTEM No. 3
LÍNEA BASE: 120.265 (promedio de descargas del anterior cuatrienio (2015-2018).
META PARA 2020:   156.345 (aumento del 30% frente a la línea base)
AVANCE 2020 S1:   180.151 
AVANCE 2020 S2:  106.872
TOTAL 2020:     287.023</t>
  </si>
  <si>
    <t>El Área de Gestión Humana construyó una matriz de correspondiencia entre el autodiagnóstico del MIPG y el formulario del FURAG, realizando el levantamiento de una línea base en el autodiagnóstico a corte del 30 de agosto con una puntuación de 80, identificando las evidencias que soportan cada actividad evalua, así mismo, se establecieron las acciones que se deben adelantar en la vigencia 2021 para lograr incrementar la valoración objetiva del autodiagnóstico, contando con una puntuación final de 88,4 a corte del 31 de diciembre.  Con esto se logró cumplir la meta de incrementar 2 puntos en la evaluación del autodiagnóstico del MIPG con respecto a la linea base reportada por el Área en 2019. 
Se adjunta la matriz de correspondiencia que se trabajó desde septiembre a diciembre de 2020 y que se continuará trabajando durante la vigencia 2021 para llevar el control y seguimiento de las acciones en el corto y mediano plazo que se tienen planeadas para desarrollar e incrementar el resultado de los reportes que se realizarán al FURAG.</t>
  </si>
  <si>
    <t xml:space="preserve">El Área de Gestión Humana en articulación con DIMPE, lograron durante el segundo semestre del 2020, el diseño de un instrumento para la medición del Clima Laboral a partir de la Encuesta de Desempeño Institucional - EDI del DANE- Función Pública, incorporando las variables y elementos del Clima Laboral, con el fin de contar con un instrumento propio para ser utilizado en adelante sin dificultades ni restricciones presupuestales. 
Este instrumento se aplicó  en el mes de Diciembre a una muestra de servidores del DANE. Se obtuvo un informe preliminar de las respuestas dadas por los servidores a las preguntas relacionadas con el clima laboral, el cual se adjunta. Adicionalmente durante el segundo semestre el GIT Desarrollo de Personal realizó en el marco del Plan de bienestar, actividades que aportan a cada una de las categorías de clima laboral frente a las actividades programadas en los planes de Desarrollo de personal 2020, como por ejemplo: día de la familia, cumpleaños DANE, actividades que le apuntan a gestión estratégica del TH,  actividades como la apropiación código de integridad, talleres del manejo de las emociones y educación financiera con énfasis en la nómina mensual, le aportan a las categorías de trabajo en equipo, capacidad profesional, gestión Estratégica del TH, y comunicación e integración. Se adjunta matriz donde se identifican las dimensiones del clima laboral a las que le aportan cada una de las actividades de los planes de desarrollo.
Los resultados de esta encuesta diseñada y aplicada por el DANE, no son comparables con los resultados de la encuesta aplicada en el año 2018 por We Team por varias razones, la primera es que se trata de instrumentos diferente y la segunda es debido a que el año 2020 fue un año totalmente atípico por cuenta de la pandemia ocasionada por el COVID -19, la emergencia sanitaria decretada por el Gobierno Nacional, el trabajo en casa de la mayoría de los servidores a nivel nacional en el DANE y las demás circunstancias personales, familiares y emocionales por las que atraviesa la población que ha tenido que trabajar en casa desde el mes de marzo. De acuerdo con lo anterior el informe de resultados de esta aplicación constituirá la linea base para el cumplimiento de esta meta al final del cuatrienio.
</t>
  </si>
  <si>
    <t xml:space="preserve">El Área de Gestión Humana adelantó el proceso de provisión de empleos mediante encargos en las Direcciones Territoriales durante el segundo semestre del 2020, con lo cual se tiene el siguiente reporte: 
Total cargos: 517 
Total cargos vacantes: 163
Total cargos ocupados:  354
La meta no se alcanzó teniendo en cuenta que se presentaron renuncias y retiros por vacancia temporal en las direcciones territoriales. Cabe mencionar que el total de cargos reportado en el segundo semestre tiene una diferencia de 4 cargos con respecto al reporte realizado en el primer semestre de la vigencia, esto teniendo en cuenta que cuatro servidores de DANE Central fueron reubicados en las Direcciones Territoriales. </t>
  </si>
  <si>
    <t xml:space="preserve">El Área de Gestión Humana realizó dos jornadas de inducción institucional en los meses de octubre y diciembre dirigidas a todos los nuevos servidores que ingresaron a la entidad durante el semestre.   Los contenidos de la inducción se mantienen y las dos jornadas se realizaron a través de Microsoft Teams dando cobertura a DANE Central y Direcciones Territoriales teniendo en cuenta que se manitene el trabajo en casa.  En el mes de noviembre se realizó la reinducción institucional con una participación del 93% de los servidores de la planta.  En la reinducción se incluyeron espacios para la presentación de todas las áreas del DANE  y se dió un énfasis especial a la misión institucional, el informe se entregará en la vigencia 2021. Se comparte enlace de acceso libre para las personas con correo @dane.gov.co  al material utilizado en la reinducción y las respectivas grabaciones de cada sesión.
Como estrategia para lograr mayor cobertura del proceso de reinducción insitucional entre los servidores y teniendo en cuenta que en el año 2018 hubo varios servidores que no atendieron la convocatoria, en el año 2020 se implementó la estrategia de sensibilización de la importancia de la reinducción y se ofreció una oportunidad para que los servidores que por motivos de fuerza mayor no asistieron, pudieran revisar los contenidos y grabaciones y diligenciar un formulario de control para dar cumplimiento a este deber como servidores públicos. Estrategia que resultó efectiva para lograr el 93% de cobertura del personal de planta. Cabe mencionar que en las sesiones de reinducción también se contó con la participación de personal contratista. </t>
  </si>
  <si>
    <t>Para la publicación del Producto Interno Bruto del I trimestre de 2020, el Boletín Ténico de resultados incluyó el detalle de la revisión de las cifras año 2019 preliminar. Lo anterior refleja la incoporación de indicadores de calidad de las estimaciones en el marco de las recomedaciones del Manual de Cuentas Trimestrales del FMI 2017.  
El GIT  Indicadores y Cuentas Trimestrales de Bienes y Servicios, está elaborando de la mano de los enlaces de calidad de la DSCN, un indicador que se incluirá en los Boletines de publicación, de acuerdo a lo establecido en la meta.</t>
  </si>
  <si>
    <t xml:space="preserve">El rediseño de la EMC fue oficializado el 13 de marzo de 2020, en dónde se incluyó la desagregación por departamentos del comercio al por menor, entre otros aspectos. </t>
  </si>
  <si>
    <t>DIMPE: 40%</t>
  </si>
  <si>
    <t>5% (2020 - 1) + 5 (2020 - 2) = 10% (2020)</t>
  </si>
  <si>
    <t>DCD: 17,5%</t>
  </si>
  <si>
    <t>25,9% (2020 -1) + 9,1% (2020 -2) = 35% (2020)</t>
  </si>
  <si>
    <t xml:space="preserve">17,5% (2020 -1) + 17,5 (2020 - 2) = 35% </t>
  </si>
  <si>
    <t xml:space="preserve">Se realizaron los Informes de evaluación de 20 operaciones estadisticas 11 correspondientes al DANE y 9 al SEN, como resultado de los procesos de evaluación realizados durante 2020-1 y 2020-2 de las siguientes operaciones estadisticas:
1.	HISTÓRICO DE LA POSICIÓN DE ENCAJE Y DE LOS PASIVOS SUJETOS A ENCAJE (DIARIOS) - BANCO DE LA REPÚBLICA DE COLOMBIA
2.	AGREGADOS MONETARIOS Y CREDITICIOS  - BANCO DE LA REPÚBLICA DE COLOMBIA
3.	ENCUESTA TRIMESTRAL SOBRE LA SITUACIÓN DEL CRÉDITO EN COLOMBIA- BANCO DE LA REPÚBLICA DE COLOMBIA
4.	ESTADÍSTICA DE DEUDA EXTERNA- BANCO DE LA REPÚBLICA DE COLOMBIA
5.	MEDICIÓN DEL DESEMPEÑO INSTITUCIONAL- DEPARTAMENTO ADMINISTRATIVO DE LA FUNCIÓN PÚBLICA - DAFP
6.	ENCUESTA DE CONVIVENCIA Y SEGURIDAD CIUDADANA (ECSC) - DANE
7.	ENCUESTA AMBIENTAL INDUSTRIAL (EAI)- DANE
8.	ENCUESTA MENSUAL MANUFACTURERA CON ENFOQUE TERRITORIAL (EMMET)  - DANE
9.	CENSO DE POBLACIÓN Y VIVIENDA (CNPV) - DANE
10.	FINANCIACIÓN DE VIVIENDA (FIVI) - DANE
11.	CUENTA SATÉLITE DE LAS TECNOLOGÍAS DE LA INFORMACIÓN Y LAS COMUNICACIONES (TIC)- DANE
12.	ÍNDICE DE PRECIOS DE VIVIENDA NUEVA (IPVN)- - DANE
13.	ÍNDICE DE PRODUCCIÓN INDUSTRIAL (IPI) - DANE
14.	ESTADÍSTICAS DE MEDICIÓN DE POBREZA - DANE
15.	CUENTA SATÉLITE DE CULTURA Y ECONOMÍA NARANJA (CSCEN) - DANE
16.	ESTADÍSTICAS DE MONITOREO DE LA COBERTURA DE LA TIERRA DE LA AMAZONÍA COLOMBIANAINSTITUTO AMAZÓNICO DE INVESTIGACIONES CIENTÍFICAS - SINCHI
17.	ESTADÍSTICAS DE LA PRESIÓN PESQUERA ARTESANAL SOBRE EL TAMAÑO DE LAS PRINCIPALES ESPECIES DE PECES DE LA ECORREGIÓN CIÉNAGA GRANDE DE SANTA MARTA	INSTITUTO DE INVESTIGACIONES MARINAS Y COSTERAS - INVEMAR
18.	ENCUESTA NACIONAL DE VIOLENCIA CONTRA NIÑOS, NIÑAS Y ADOLESCENTES – EVCNNA- MINISTERIO DE SALUD Y PROTECCIÓN SOCIAL
19.	INFORMACIÓN ESTADÍSTICA DEL SECTOR POSTAL - MINISTERIO DE TECNOLOGÍAS DE LA INFORMACIÓN Y LAS COMUNICACIONES
20.	CONDUCTAS Y SERVICIOS DE POLICÍA - POLICÍA NACIONAL DE COLOMBIA / MINISTERIO DE DEFENSA NACIONAL
Asi mismo se realizaron 3 comites de decisión:
- Se llevó a cabo Comité de Certificación el dia 01 diciembre de 2020 en donde se generó decisión para las siguientes operaciones estadísticas: 
Operación Estadística Medición del Desempeño Institucional DAFP
Operación Estadísticas de la Presión Pesquera Artesanal sobre el Tamaño de las Principales Especies de Peces de la Ecorregión Ciénaga Grande de Santa Marta 
Operación Estadística Encuesta de Convivencia y Seguridad Ciudadana
- Se llevó a cabo Comité de Certificación el dia 17  diciembre de 2020 en donde se generó decisión para las siguientes operaciones estadísticas: 
 Operación Estadística Encuesta Nacional de Violencia contra Niños, Niñas y Adolescentes (EVCNNA) 
Operación Estadística Estadísticas de Monitoreo de la Cobertura de la Tierra de la Amazonia Colombiana 
Operación Estadística Encuesta Trimestral sobre la Situación de Crédito en Colombia 
Operación Estadística Deuda Externa 
Operación Estadística Estadísticas del Sector Postal 
- Se llevó a cabo Comité de Certificación el dia 28  diciembre de 2020 en donde se generó decisión para las siguientes operaciones estadísticas: 
Decisión Operación Estadística Conductas y Servicios de Policía​
​Conclusión decisión Operación Estadística Encuesta de Convivencia y Seguridad Ciudadana
</t>
  </si>
  <si>
    <t>Se publicaron los documentos Norma Técnica de Calidad del Proceso Estadístico, las clasificaciones adaptadas COFOG e ICCS, 12 documentos guía, manuales y recomendaciones y 6 correlativas económicas</t>
  </si>
  <si>
    <t>En convenio con la Superintendencia de Servicios Públicos Domiciliarios  se realizó el diagnóstico y plan de fortalecimiento para:
1) Registro de clasificación y aprovechamiento de residuos sólidos.
2, Tecnico Operativo de Acueducto.
3, Tecnico Operativo de Alcantarillado.
En convenio con la Unidad de Servicios Publico de Empleo se realizó el diagnóstico del registro de Vacantes y Oferentes. 
En convenio con la Superintendencia de Notariado y Registro se realizó el diagnóstico del registro base registral. 
Con el ICFES se realizó el diagnostico del Registro Saber Pro y del Registro Saber TyT.</t>
  </si>
  <si>
    <t>15 registros administrativos diagnósticados y con plan de fortalecimiento</t>
  </si>
  <si>
    <t xml:space="preserve">15 (2019) + 1 (2020 -1) = 16 </t>
  </si>
  <si>
    <t>16 (2020 -1) + 7 (2020-2) = 23 (2020)</t>
  </si>
  <si>
    <t>95,92375% (2020-1)</t>
  </si>
  <si>
    <t>ÍTEM No. 1
AVANCE 2019  P2 = 4
AVANCE 2020 P1  = 4
AVANCE 2020 S2 = 3
SUBTOTAL 2019 =  4 
SUBTOTAL 2020 =7
TOTAL AVANCE META CUATRNIO= 11</t>
  </si>
  <si>
    <t>El GIT de MGN, durante el segundo semestre del año 2020, actualizó el marco geoestadístico nacional en sus componentes cartográficos, temáticos y de la sectorización conforme a las novedades de las operaciones estadísticas. Donde se destaca para la actualización cartográfica del MGN con la incorporación de nuevos centros poblados para 905 municipios.</t>
  </si>
  <si>
    <t>La DIG durante el segundo semestre generó el visor geográfico el cual permite la consulta de información DANE a niveles desagregados del Marco Geoestadístico Nacional como insumo y apoyo a la gestión catastral multipropósito.
https://visores.dane.gov.co/catastro-multiproposito/antioquia.html</t>
  </si>
  <si>
    <t>El GIT de Geoinformación, durante el último semestre del año 2020, se generarón y actualizaron los diferentes visores y geoservicios que permitan disponer la información de las operaciones estadísticas y optimizar los procesos de captura, seguimiento de la información en las operaciones de campo. Donde se destaca:
Geoservicios  para la difusión del Directorio Estadístico, publicados a través del Geoportal del DANE, como El Geovisor de consulta de sedes educativas del SISE y generación de la versión 2.0 del geovisor del directorio de empresas.
Y se publicaron servicios web Geográficos que permiten la interoperabilidad con los datos de la difusión del MGN 2019 con la espacialización de los resultados del CNPV 2018, publicados a través del servidor de mapas del Geoportal del DANE; Se dispuso el servicio de descarga de los niveles geográficos del MGN con los datos integrados de los resultados del CNPV 2018; Se realizo la publicación de los geovisores de indicadores regionales y de la encuesta nacional agropecuaria ENA; Desarrollo y publicación de los geovisores: de consulta detallada del CNPV 2018, de enfoque de genero, de clúster para grupos etnicos, sistema de indicadores de economía naranja SIENA y de encuesta mensula de alojamiento EMA.</t>
  </si>
  <si>
    <t>DCD</t>
  </si>
  <si>
    <t xml:space="preserve">DIMPE </t>
  </si>
  <si>
    <t>50% (2020-1)</t>
  </si>
  <si>
    <t>50% (2020-1) + 50% (2020-2) = 100% (2020)</t>
  </si>
  <si>
    <t>10% (2019) 
+
5% (2020-1)
+
15% (2020 -2)
El avance total del indicador es de 30% (2020)</t>
  </si>
  <si>
    <t>5% (2020 -1)</t>
  </si>
  <si>
    <t>DCD: 25,9%  (2020-1)</t>
  </si>
  <si>
    <t xml:space="preserve">1 (2020-1) </t>
  </si>
  <si>
    <t>1 (2020 -1) + 1 (2020-2) = 2</t>
  </si>
  <si>
    <t>0,49 (2020-1) + 0,51 (2020-2) = 1%</t>
  </si>
  <si>
    <t xml:space="preserve">90% (2020-1) + 10% (2020-2) = 100% </t>
  </si>
  <si>
    <t>10% (2020-1) + 10% (2020-2) = 20%</t>
  </si>
  <si>
    <t>REPORTE CIERRE - SEGUIMIENTO 2019</t>
  </si>
  <si>
    <t>1. Desde enero de 2020 se monitoreará la formulación de PD, POT, PDT, EOT, planes de vida (indígenas) y planes de etnodesarrollo a nivel municipal y departamental para enlistar aquellos que utilicen información estadística del DANE.</t>
  </si>
  <si>
    <t>2. En 2019 se registraron 3.341.594 descargas de documentos en la página web del DANE. En comparación con el 2018, este indicador aumentó en 133.143 descargas.</t>
  </si>
  <si>
    <t xml:space="preserve">3. Durante 2019 ingresaron al geoportal 151.220 usuarios totales, 31.255 menos que en 2018 (182.475). </t>
  </si>
  <si>
    <t>DEPARTAMENTO ADMINISTRATIVO NACIONAL DE ESTADÍSTICA - DANE
PLAN ESTRATÉGICO INSTITUCIONAL  2019 - 2022
REPORTE DE AVANCE 2020</t>
  </si>
  <si>
    <r>
      <rPr>
        <b/>
        <sz val="24"/>
        <color theme="1"/>
        <rFont val="Segoe UI"/>
      </rPr>
      <t>Meta_3: Realizar la propuesta de mejora del proceso de captura de información de las paginas web de la PVPLVA, definir el proceso de recolección de información e inclusión de la base en la investigación</t>
    </r>
    <r>
      <rPr>
        <sz val="24"/>
        <color theme="1"/>
        <rFont val="Segoe UI"/>
      </rPr>
      <t xml:space="preserve">
- Se tiene  el documento con la propuesta de mejora para la captura de informacion en la pagina de la operación PVPLVA  
- El cronograma de actividades. 
</t>
    </r>
    <r>
      <rPr>
        <b/>
        <sz val="24"/>
        <color theme="1"/>
        <rFont val="Segoe UI"/>
      </rPr>
      <t>Meta_4: Diseñar y desarrollar las especificaciones de validación y consistencia para aplicativos web IIOC,CHV y FIVI</t>
    </r>
    <r>
      <rPr>
        <sz val="24"/>
        <color theme="1"/>
        <rFont val="Segoe UI"/>
      </rPr>
      <t xml:space="preserve">
- Se realizo la revisión del levantamiento de los preliminares enviados para CHV  e IIOC .
</t>
    </r>
    <r>
      <rPr>
        <b/>
        <sz val="24"/>
        <color theme="1"/>
        <rFont val="Segoe UI"/>
      </rPr>
      <t>Meta_5: Diseñar y realizar especificaciones para la mejora de los aplicativos de las encuestas económicas</t>
    </r>
    <r>
      <rPr>
        <sz val="24"/>
        <color theme="1"/>
        <rFont val="Segoe UI"/>
      </rPr>
      <t xml:space="preserve">
- Partiendo del diagnostico de documento de mejoras para los aplicativos de las encuestas económicas se generaron los requerimientos especificos para la EAM, EMMET, como el módulo de Quantum y los ajustes de consistencia en las ficha de análisis.
- Para EAS se generaron especificaciones de desarrollo para el módulo ambiental, mejora de validación y consistencia de la ficha de análisis y ficha de departamentos
-Para la EMC se generó propuesta de  indicadores 
-Para la EAC se dieron especificaciones para el control de cambios, malla de validación y mejoras ficha de análisis. 
</t>
    </r>
    <r>
      <rPr>
        <b/>
        <sz val="24"/>
        <color theme="1"/>
        <rFont val="Segoe UI"/>
      </rPr>
      <t>Meta_7:</t>
    </r>
    <r>
      <rPr>
        <sz val="24"/>
        <color theme="1"/>
        <rFont val="Segoe UI"/>
      </rPr>
      <t xml:space="preserve"> Diseñar las especificaciones de  seguimiento a la cobertura, validaciones en cuanto a precios, variaciones y medidas de tendencia central en el aplicativo de SIPSA según la información recolectada en campo
- El grupo SIPSA de logística Dane Central inicio la elaboración del documento preliminar y el analisis detallado de las necesidades de los aplicativos SIPSA, separandolo por componentes debido a que cada uno presenta particularidades en la toma, cobertura y análisis de la información.
</t>
    </r>
    <r>
      <rPr>
        <b/>
        <sz val="24"/>
        <color theme="1"/>
        <rFont val="Segoe UI"/>
      </rPr>
      <t xml:space="preserve">Meta_8:  Ejecutar y controlar las pruebas y  esquemas operativos del Censo Económico experimental </t>
    </r>
    <r>
      <rPr>
        <sz val="24"/>
        <color theme="1"/>
        <rFont val="Segoe UI"/>
      </rPr>
      <t xml:space="preserve">
- Una vez recibido la ultima versión del Plan General que es la herramienta de arranque a las fases de diseño y construcción del censo economico experimental, se procedio a la actualización y revisión de los productos programados a realizar durante este periodo.
- Se trabajo la versión del formulario básico para construir el diagrama funcional de operación durante las fases de recolección, analisis y consolidación de información. 
- Una vez definido el diseño funcional, se procedio a la construcción de la primera versión del SIMCE en el cual se tienen componentes de analisis tematico y operativos que brindran el seguimiento del censo en tiempo real con el fin que sirva de herramienta de seguimiento y control permanente d e la operación censal. 
</t>
    </r>
    <r>
      <rPr>
        <b/>
        <sz val="24"/>
        <color theme="1"/>
        <rFont val="Segoe UI"/>
      </rPr>
      <t>Meta_10:  Implementar el programa de monitoreo del área de logística para la mejora del desempeño operativo</t>
    </r>
    <r>
      <rPr>
        <sz val="24"/>
        <color theme="1"/>
        <rFont val="Segoe UI"/>
      </rPr>
      <t xml:space="preserve">
</t>
    </r>
    <r>
      <rPr>
        <b/>
        <sz val="24"/>
        <color theme="1"/>
        <rFont val="Segoe UI"/>
      </rPr>
      <t xml:space="preserve">- </t>
    </r>
    <r>
      <rPr>
        <sz val="24"/>
        <color theme="1"/>
        <rFont val="Segoe UI"/>
      </rPr>
      <t xml:space="preserve">Se establecieron los lineamientos para el programa de monitoreos internos y se ajusto la guia para la operación del programa.
</t>
    </r>
    <r>
      <rPr>
        <b/>
        <sz val="24"/>
        <color theme="1"/>
        <rFont val="Segoe UI"/>
      </rPr>
      <t>Meta_12: Diseño y recoleccion de deflactores</t>
    </r>
    <r>
      <rPr>
        <sz val="24"/>
        <color theme="1"/>
        <rFont val="Segoe UI"/>
      </rPr>
      <t xml:space="preserve">
- Para el rediseño de los indices de construcción pesada con indices de obras civiles para la deflactacion de cuentas nacionales
- Se desarrolla el documento de propuesta tecnico economica ICCP rediseño y el correo de la ampliación de la canasta ICCP.
- Se consiguio realizar las actividades requeridas para salir a campo el 2 de julio según cronograma.</t>
    </r>
  </si>
  <si>
    <r>
      <rPr>
        <b/>
        <sz val="24"/>
        <color theme="1"/>
        <rFont val="Segoe UI"/>
      </rPr>
      <t>Meta_3:</t>
    </r>
    <r>
      <rPr>
        <sz val="24"/>
        <color theme="1"/>
        <rFont val="Segoe UI"/>
      </rPr>
      <t xml:space="preserve">
Después de documentar los diferentes métodos utilizados para tomar la información en las páginas web, se determinó manualmente tomar los precios de los licores correctamente identificados en la misma desde junio. Se incluyó en la base final de cálculo la información de tres páginas web que cumplían con los requisitos establecidos
</t>
    </r>
    <r>
      <rPr>
        <b/>
        <sz val="24"/>
        <color theme="1"/>
        <rFont val="Segoe UI"/>
      </rPr>
      <t>Meta_4</t>
    </r>
    <r>
      <rPr>
        <sz val="24"/>
        <color theme="1"/>
        <rFont val="Segoe UI"/>
      </rPr>
      <t xml:space="preserve">:
Se hace entrega definitiva de las especificaciones de IIOC con sus validaciones, se realiza aprobación de historias de usuario, se está  trabajando las primeras historias de usuario aprobadas, se resuelven inquietudes, en cuando al CHV y se entregaron las especificaciones definitivas, se procederá a aprobar historias de usuario para inicio de desarrollo. FIVI sigue sin avanzar no se ha definido el formulario definitivo por parte de temática.
</t>
    </r>
    <r>
      <rPr>
        <b/>
        <sz val="24"/>
        <color theme="1"/>
        <rFont val="Segoe UI"/>
      </rPr>
      <t>Meta_5:</t>
    </r>
    <r>
      <rPr>
        <sz val="24"/>
        <color theme="1"/>
        <rFont val="Segoe UI"/>
      </rPr>
      <t xml:space="preserve">
Se realizó la consolidación del documento de requerimientos de las encuestas económicas. De Manera adicional se continuó con el avance de acuerdo al diagnóstico inicial realizando lo siguiente:
Módulo Ambiental EAS: A principios de diciembre se envió al área de Sistemas, propuesta de ajuste al módulo ambiental, elaborada conjuntamente por el grupo de Temática Ambiental de DIMPE, Cuentas Nacionales y Subdirección.  EMA: Se dio solución a los requerimientos enviados  relacionados con validación y consistencia entre módulos. EAID: De 24 requerimientos enviados al área de Sistemas, relacionados con errores en la validación y funcionalidad del aplicativo en sus diferentes módulos, durante los meses de septiembre a diciembre, todos fueron solucionados. 
Para el sector comercio se finalizaron las pruebas de la malla de validación de la Encuesta Mensual de Comercio durante los meses de octubre y noviembre. Por otro lado, en el mes de diciembre se realizaron pruebas e implementación de mejoras en la ficha de análisis para el seguimiento de la variable costo y del margen comercial.
</t>
    </r>
    <r>
      <rPr>
        <b/>
        <sz val="24"/>
        <color theme="1"/>
        <rFont val="Segoe UI"/>
      </rPr>
      <t>Meta_7:</t>
    </r>
    <r>
      <rPr>
        <sz val="24"/>
        <color theme="1"/>
        <rFont val="Segoe UI"/>
      </rPr>
      <t xml:space="preserve"> 
El equipo de trabajo SIPSA GIT logística y producción de información elaboró el documento final que contiene la descripción de las especificaciones necesarias, y anexa al documento archivo Excel con la formulación de cálculos completando la totalidad de la información para el subproducto
</t>
    </r>
    <r>
      <rPr>
        <b/>
        <sz val="24"/>
        <color theme="1"/>
        <rFont val="Segoe UI"/>
      </rPr>
      <t>Meta_8:</t>
    </r>
    <r>
      <rPr>
        <sz val="24"/>
        <color theme="1"/>
        <rFont val="Segoe UI"/>
      </rPr>
      <t xml:space="preserve">
El grupo de Logística del censo económico en conjunto con los equipos de DIMPE y la Oficina de Sistemas entrega el  formato de funcionalidad el cual determina el flujo de los procesos operativos desde la recolección de información, tipos de revisión por parte del supervisor, análisis a nivel local y aprobación y cambio de estado de información del establecimiento para ser verificado en el nivel central por parte del equipo técnico del censo que rechaza la información y cambia de estado para devolver a campo o aprueba generando la constancia de cumplimiento para la fuente. Mediante el Sistema de Monitoreo y control realiza seguimiento al operativo y lo visualiza por los reportes generados por el SMCE brindando las alertas respectivas a la operación censal.
</t>
    </r>
    <r>
      <rPr>
        <b/>
        <sz val="24"/>
        <color theme="1"/>
        <rFont val="Segoe UI"/>
      </rPr>
      <t>Meta_9: Diseñar los  esquemas preliminares del operativos del Censo económico</t>
    </r>
    <r>
      <rPr>
        <sz val="24"/>
        <color theme="1"/>
        <rFont val="Segoe UI"/>
      </rPr>
      <t xml:space="preserve">
Una vez entregada la base con la enumeración de los municipios del censo experimental se procedió a ejecutar la matriz de requerimientos, para su entrega a Logística de Secretaria. Se tiene para aprobación los documentos de diseño provisional del operativo de campo, basados en el Plan General del censo a fecha de marzo 2019.
</t>
    </r>
    <r>
      <rPr>
        <b/>
        <sz val="24"/>
        <color theme="1"/>
        <rFont val="Segoe UI"/>
      </rPr>
      <t>Meta_10:</t>
    </r>
    <r>
      <rPr>
        <sz val="24"/>
        <color theme="1"/>
        <rFont val="Segoe UI"/>
      </rPr>
      <t xml:space="preserve">
Durante el desarrollo de esta meta se realizó el diagnóstico y alcance del programa, se definieron los lineamientos a seguir, y se realizó una prueba piloto a tres operaciones estadísticas, entregando los informes finales correspondientes. La implementación del programa no ha obtenido aprobación por parte de la Subdirección.
Se realizó reunión con la asesora Adriana Posada, quien sugirió redefinir el alcance del programa.
</t>
    </r>
    <r>
      <rPr>
        <b/>
        <sz val="24"/>
        <color theme="1"/>
        <rFont val="Segoe UI"/>
      </rPr>
      <t>Meta_11: Diseñar e implementar el seguimiento semanal de artículos de primera necesidad -PVPAPN</t>
    </r>
    <r>
      <rPr>
        <sz val="24"/>
        <color theme="1"/>
        <rFont val="Segoe UI"/>
      </rPr>
      <t xml:space="preserve">
El equipo logístico todos los días hizo seguimiento al reporte de las fuentes de PVPAPN para garantizar la mejor cobertura, análisis y depuración diaria de la información para garantizar la calidad,-Todo esto para garantizar del 1 de julio al 30 de septiembre,  la entrega semanal, todos los miércoles ,de la base para la publicación   de la información
</t>
    </r>
    <r>
      <rPr>
        <b/>
        <sz val="24"/>
        <color theme="1"/>
        <rFont val="Segoe UI"/>
      </rPr>
      <t>Meta_12:</t>
    </r>
    <r>
      <rPr>
        <sz val="24"/>
        <color theme="1"/>
        <rFont val="Segoe UI"/>
      </rPr>
      <t xml:space="preserve">
Para el rediseño de los índices de construcción pesada con índice de obras civiles para la deflactacion de cuentas nacionales Desde el mes de julio se comenzó la prueba piloto de la investigación, en el mes de diciembre se implementan ajustes al precio recolectado (precio promedio facturado). Por lo anterior, se  amplío el cierre del periodo operativo para ICOCIV al 20 del mes siguiente al periodo de recolección.</t>
    </r>
  </si>
  <si>
    <r>
      <rPr>
        <b/>
        <sz val="24"/>
        <color theme="1"/>
        <rFont val="Segoe UI"/>
      </rPr>
      <t>ÍTEM No. 1</t>
    </r>
    <r>
      <rPr>
        <sz val="24"/>
        <color theme="1"/>
        <rFont val="Segoe UI"/>
      </rPr>
      <t xml:space="preserve">
</t>
    </r>
    <r>
      <rPr>
        <b/>
        <sz val="24"/>
        <color theme="1"/>
        <rFont val="Segoe UI"/>
      </rPr>
      <t xml:space="preserve">AVANCE 2019 -S2 </t>
    </r>
    <r>
      <rPr>
        <sz val="24"/>
        <color theme="1"/>
        <rFont val="Segoe UI"/>
      </rPr>
      <t xml:space="preserve">= 0 
</t>
    </r>
    <r>
      <rPr>
        <b/>
        <sz val="24"/>
        <color theme="1"/>
        <rFont val="Segoe UI"/>
      </rPr>
      <t>AVANCE 2020 - S1</t>
    </r>
    <r>
      <rPr>
        <sz val="24"/>
        <color theme="1"/>
        <rFont val="Segoe UI"/>
      </rPr>
      <t xml:space="preserve">  = 53
</t>
    </r>
    <r>
      <rPr>
        <b/>
        <sz val="24"/>
        <color theme="1"/>
        <rFont val="Segoe UI"/>
      </rPr>
      <t>AVANCE TOTAL</t>
    </r>
    <r>
      <rPr>
        <sz val="24"/>
        <color theme="1"/>
        <rFont val="Segoe UI"/>
      </rPr>
      <t xml:space="preserve">  = 53</t>
    </r>
  </si>
  <si>
    <r>
      <t xml:space="preserve">ÍTEM No. 1 Se inició con el monitoreo de los Planes de Desarrollo Municipales. 
</t>
    </r>
    <r>
      <rPr>
        <sz val="24"/>
        <color theme="1"/>
        <rFont val="Segoe UI"/>
      </rPr>
      <t>Se hizo la revisión en el portal web GOV.CO de los planes de desarrollo de los 116 municipios de Cundinamarca, de los cuales se identificó que 53 usaron información producida por el DANE como referencia. Durante el II semestre se entregaran los resultados de los seguimientos a los municipios de los 31 Departamentos restantes. NOTA: Teniendo en cuenta que aún hay municipios que no han publicado la información definitiva este dato puede aumentar en una segunda revisión.</t>
    </r>
  </si>
  <si>
    <r>
      <rPr>
        <b/>
        <sz val="24"/>
        <color theme="1"/>
        <rFont val="Segoe UI"/>
      </rPr>
      <t xml:space="preserve">ÍTEM No. 1 Monitoreo de los Planes de Desarrollo Municipales. 
</t>
    </r>
    <r>
      <rPr>
        <sz val="24"/>
        <color theme="1"/>
        <rFont val="Segoe UI"/>
      </rPr>
      <t xml:space="preserve">
Se hizo la revisión en el portal web GOV.CO de los planes de desarrollo de los municipios de los departamentos de Antioquia, Atlántico, Bolívar, Boyacá, Caldas, Cauca, Cesar, Chocó, Córdoba, Cundinamarca, Huila, La Guajira, Magdalena, Nariño, Quindío, Risaralda, Santander, Sucre, Tolima, Valle del Cauca;  se identificó que en la construcción de 665 planes de desarollo municipal , estos usaron información producida por el DANE como referencia. 
NOTA: Teniendo en cuenta que aún hay municipios que no han publicado la información definitiva este dato puede aumentar.</t>
    </r>
  </si>
  <si>
    <r>
      <rPr>
        <b/>
        <sz val="24"/>
        <color theme="1"/>
        <rFont val="Segoe UI"/>
      </rPr>
      <t xml:space="preserve">DIMPE: </t>
    </r>
    <r>
      <rPr>
        <sz val="24"/>
        <color theme="1"/>
        <rFont val="Segoe UI"/>
      </rPr>
      <t>CENSO ECONÓMICO:</t>
    </r>
    <r>
      <rPr>
        <b/>
        <sz val="24"/>
        <color theme="1"/>
        <rFont val="Segoe UI"/>
      </rPr>
      <t xml:space="preserve"> </t>
    </r>
    <r>
      <rPr>
        <sz val="24"/>
        <color theme="1"/>
        <rFont val="Segoe UI"/>
      </rPr>
      <t xml:space="preserve">El grupo del censo económico del DIMPE ha revisado los productos entregados por la unión temporal Universidad de los Andes econometría, relacionados con elaboración de la hoja de ruta del uso de los registros administrativos del Censo Económico. Este trabajo se llevó a cabo durante I semestre  de 2020.
Adicionalmente. CAMACOL para el primer semestre entregó el directorio de dos trimestres consecutivos de los registros administrativo de empresas constructoras con variables de identificación.
Mapeo de los registros administrativo (reporte de la STP y análisis del RUN).
</t>
    </r>
  </si>
  <si>
    <r>
      <rPr>
        <b/>
        <sz val="24"/>
        <color theme="1"/>
        <rFont val="Segoe UI"/>
      </rPr>
      <t>DCD:</t>
    </r>
    <r>
      <rPr>
        <sz val="24"/>
        <color theme="1"/>
        <rFont val="Segoe UI"/>
      </rPr>
      <t xml:space="preserve"> 
1 Series de población de corto plazo a nivel municipal</t>
    </r>
  </si>
  <si>
    <r>
      <rPr>
        <b/>
        <sz val="24"/>
        <color theme="1"/>
        <rFont val="Segoe UI"/>
      </rPr>
      <t xml:space="preserve">DCD: </t>
    </r>
    <r>
      <rPr>
        <sz val="24"/>
        <color theme="1"/>
        <rFont val="Segoe UI"/>
      </rPr>
      <t xml:space="preserve">
Series de población de corto plazo a nivel municipal:
Para el primer  semestre de 2020 se tiene disponibles series de retroproyección y proyecciones de largo plazo, las cuales estan publicadas en la página web del DANE. </t>
    </r>
  </si>
  <si>
    <r>
      <t xml:space="preserve">DCD: </t>
    </r>
    <r>
      <rPr>
        <sz val="24"/>
        <color theme="1"/>
        <rFont val="Segoe UI"/>
      </rPr>
      <t xml:space="preserve">1 Series de población de corto plazo a nivel municipal:  Desagregación a nivel municipal por área, a través de métodos estadísticos y matemáticos de las estimaciones y proyecciones de población elaboradas a partir del método del componentes de cohortes a nivel Departamental. </t>
    </r>
  </si>
  <si>
    <r>
      <rPr>
        <b/>
        <sz val="24"/>
        <color theme="1"/>
        <rFont val="Segoe UI"/>
      </rPr>
      <t xml:space="preserve">DCD: 
Censo Nacional Minero:
</t>
    </r>
    <r>
      <rPr>
        <sz val="24"/>
        <color theme="1"/>
        <rFont val="Segoe UI"/>
      </rPr>
      <t>Se construyó por parte del equipo temático y operativo del Censo Minero:
• Documento de Metodología de esta operación censal, que incorpora elementos de las diferentes pruebas adelantadas entre el último trimestre de 2019 y el mes de febrero de 2020.
• Se diseñó el instrumento de recolección de esta operación censal, así como las normas de validación y consistencia.
• Se construyó la versión del documento de diseño operativo, que incorpora elementos de las diferentes pruebas adelantadas entre el último trimestre de 2019 y el mes de febrero de 2020.
• Se formuló, la versión del presupuesto general de esta operación censal.
Estos documentos fueron entregados a la UPME como uno de los productos definidos en el Convenio Interadministrativo 004 de 2019 suscrito entre las dos entidades.</t>
    </r>
  </si>
  <si>
    <r>
      <rPr>
        <b/>
        <sz val="24"/>
        <color theme="1"/>
        <rFont val="Segoe UI"/>
      </rPr>
      <t xml:space="preserve">Censo minero: </t>
    </r>
    <r>
      <rPr>
        <sz val="24"/>
        <color theme="1"/>
        <rFont val="Segoe UI"/>
      </rPr>
      <t xml:space="preserve">
Se construyó por parte del equipo temático y operativo del censo minero:
Diseño operativo para realizar la recolección Web de la información de unidades mineras.
Priorización de municipios con predominancia minera 
Documento de análisis estadístico y diseño de programación en SAS para los cuadros de salida.
Informe de resultados de la prueba focalizada para la recolección vía Web 
</t>
    </r>
    <r>
      <rPr>
        <b/>
        <sz val="24"/>
        <color theme="1"/>
        <rFont val="Segoe UI"/>
      </rPr>
      <t>Nota:  Es de aclarar que a través de correo electrónico de 5 de noviembre de 2020, se solicito el ajuste a los porcentajes de las mestas del Censo Minero, pero a la fecha no hemos recibido respuesta, por lo tanto el cumplimiento al II semestre de 2020 corresponde al  35%.</t>
    </r>
  </si>
  <si>
    <r>
      <rPr>
        <b/>
        <sz val="24"/>
        <color theme="1"/>
        <rFont val="Segoe UI"/>
      </rPr>
      <t>DIMPE</t>
    </r>
    <r>
      <rPr>
        <sz val="24"/>
        <color theme="1"/>
        <rFont val="Segoe UI"/>
      </rPr>
      <t xml:space="preserve">
• Índices de precios del productor (IPP): El GIT de Precios ha realizado la verificación durante el primer semestre de 2020 del cómo la fecha vigente de difusión, requiere el cierre del periodo operativo y de análisis en días anteriores a los que permiten  que las fuentes informantes cuenten con datos precisos para poder determinar las variaciones de precio del mes inmediatamente anterior a la fecha de difusión. Se ha encontrado dificultades con la definición del precio de seguimiento.  Se ha encontrado que otros países tiene estrategias de difusión diferentes: publicación preliminar de resultados con revisiones y entrega del resultado final oficial cuatro meses despues del mes de referencia.  Lo anterior hace parte del diagnóstico de aristas de revisión en la propuesta de mejora metodologica del índice. (Avance estimado 15%)
• Encuesta Ambiental Industrial (EAI): El grupo de trabajo de la Encuesta Ambiental Industrial finalizó las pruebas de las preguntas sobre adaptación y mitigación al Cambio Climático. Una vez aprobado, se ajustó el formulario de la EAI, se elaboraron las especificaciones de consistencia y validación, se realizaron los ajustes en el aplicativa, así como, se actualizaron el manual del encuestador, el de diligenciamiento y el material de capacitación. El operativo de campo inició el 1 de agosto de 2019, los resultados se publicarán en 2021.Se ajustó el formulario para la Encuesta Ambiental de Hoteles. Debido a ausencia de recursos y a que los usuarios de la información requieren ampliar el universo de estudio, se optó por incluir un módulo ambiental exploratorio en la EAS que permita determinar un marco de aplicación de una Encusta Ambiental al Sector Servcios en 2021. (Avance estimado 90%)
• Encuesta Nacional de Consumo de Sustancias Psicoactivas (ENCSPA): Durante el primer semestre de 2020, se adelantaron las tareas de cierre operativo, depuración de la base de datos, programación de cuadros de salida, generación de factores de expansión y coeficientes de variación para la elaboración de los documentos de difusión. El 31 de mayo se remitió al Ministyerio de Justicia la base de datos final, depurada y con factores de expansión. (Avance estimado 80%)
•  Encuesta de Ambiente y Desempeño Institucional (EDI- EDID): Dando continuidad al proceso de consulta a expertos y usuarios de la investigación, en el primer semestre de 2020 y con miras a la operación de 2021, el GIT  de Capital Social  retomó el contacto con expertos como Cristhian Schuster de University College London, Benjamin Roseth del BID, el equipo de la firma consultora Jaime Arteaga y Asociados y Pablo Sanabria de la Escuela de Gobierno de la Universidad de los Andes, entre otros.
Igualmente, se iniciaron mesas de trabajo semanales con el grupo de Modernización del Estado del DNP y un grupo conformado por las direcciones técnicas del DAFP, en las cuales se han tenido avances importantes en la identificación de necesidades de información y mejoras al formulario de recolección y metodología de las EDIs.(Avance estimado 75%)
•Gran Encuesta Integrada de Hogares (GEIH): El GIT de Mercado Laboral a partir de las mesas de trabajo con expertos internacionales y grupos temáticos internos, con relación a los productos finales: se ajustó el formulario (versión 24-feb-2020) y se generaron versiones preliminares para revisión de la Ficha metodológica, Metodología y Plan General. (Avance estimado 15%)
• Encuenta Nacional Agropecuaria (ENA): El GIT de Agropecuaria  adelantó la publicación de los resultados de la ENA 2019 I y II Semestre inlcuyendo las necesidades de diferentes actores como son el Ministerio de Agricultura y -desarrollo Rural, la UPME, el IDEAM, AGROSAVIA, entre otros, teniendo encuenta los componentes de energía, ciencia, tecnología e innovación, caracterización de los productores, identificación de campesinos entre otros. Adicionalmente, se está adelantando el rediseño del formulario 2020 teniendo en cuenta vacíos de información en ODS y requerimientos nuevos de los usuarios de la información.(Avance estimado 60%)
• Deflactor Indicador de avance físico de obras cíviles (IAFOC): Se realizó la compilación de la base de datos con 236 presupuestos de obras civiles indispensable para la construcción de ponderaciones, niveles básicos y niveles flexibles para el deflactor IAFOC,  en esta actividad trabajó el equipo de ingenieros con los lineamientos directrices de la asesora Carmela Serna y el coordinador de grupo; esto se hizo utilizando herramientas de Excel y respetando las fases del diseño temático; este trabajo se elaboró entre los meses de Enero - Marzo de 2020. Adicionalmente, se realizó  la construcción de las ponderaciones internas (rediseño del indicador nominal), así como definición de los niveles básicos por tipología de costo y 561 articulos, cruce con los articulos del ICCP, y elaboración del manual de especificaciones para prueba piloto de recolección de precios, así como coordinación para el operativo de recoleccción de precios, fue realizada por  el equipo de ingenieros con los lineamientos directrices de la asesora Carmela Serna y el coordinador de grupo, se hizo utilizando herramientas de excel y SAS y respetando las fases del diseño temático  entre los meses de Abril  - Junio de 2020.(Avance estimado 60%)
• Encuesta Mensual de Servicios (EMS):El GIT de serviciós realizó la publicación del rediseño de la EMS en marzo de 2020 con la publicación de enero 2020. Desde Logística se realizó el respectivo informe de cobertura.(Avance estimado 100%)
• Encuesta Mensual de Servicios de Bogotá(EMSB): El GIT de serviciós realizó la recoleción del rediseño de la EMSB en enero y febrero de 2020 para la publicación en julio 2020. Desde Logística se realizó el respectivo informe de cobertura.(Avance estimado 100%)"</t>
    </r>
  </si>
  <si>
    <r>
      <rPr>
        <b/>
        <sz val="24"/>
        <color theme="1"/>
        <rFont val="Segoe UI"/>
      </rPr>
      <t xml:space="preserve">Meta_2:  Rediseñar la operación de la GEIH con la actualización del marco muestral de 2018 e incluir preguntas de enfoque de género y discapacidad
</t>
    </r>
    <r>
      <rPr>
        <sz val="24"/>
        <color theme="1"/>
        <rFont val="Segoe UI"/>
      </rPr>
      <t xml:space="preserve">- En el rediseño de la GEIH  se avanzó con la construcción del informe prueba piloto área rural. 
</t>
    </r>
    <r>
      <rPr>
        <b/>
        <sz val="24"/>
        <color theme="1"/>
        <rFont val="Segoe UI"/>
      </rPr>
      <t xml:space="preserve">Meta_6: Entregar el diseño y las especificaciones del módulo web de novedades operativas para que sea implementado por el área de sistemas en las encuestas sociales.
</t>
    </r>
    <r>
      <rPr>
        <sz val="24"/>
        <color theme="1"/>
        <rFont val="Segoe UI"/>
      </rPr>
      <t>- Se elaboró el documento de diagnóstico de novedades operativas de las encuestas sociales, a efectos de revisar los requerimientos necesarios en el desarrollo del diseño del módulo.
** Se ajusta reporte del Semestre-I del 2020</t>
    </r>
  </si>
  <si>
    <r>
      <rPr>
        <b/>
        <sz val="24"/>
        <color theme="1"/>
        <rFont val="Segoe UI"/>
      </rPr>
      <t>Meta_2:  Rediseñar la operación de la GEIH con la actualización del marco muestral de 2018 e incluir preguntas de enfoque de género y discapacidad</t>
    </r>
    <r>
      <rPr>
        <sz val="24"/>
        <color theme="1"/>
        <rFont val="Segoe UI"/>
      </rPr>
      <t xml:space="preserve">
Cierre  de operativo y entrega de resultados.
Diseños experimentales de la Gran Encuesta Integrada de Hogares GEIHD-2020 
</t>
    </r>
    <r>
      <rPr>
        <b/>
        <sz val="24"/>
        <color theme="1"/>
        <rFont val="Segoe UI"/>
      </rPr>
      <t>Meta_6: Entregar el diseño y las especificaciones del módulo web de novedades operativas para que sea implementado por el área de sistemas en las encuestas sociales.</t>
    </r>
    <r>
      <rPr>
        <sz val="24"/>
        <color theme="1"/>
        <rFont val="Segoe UI"/>
      </rPr>
      <t xml:space="preserve">
Sobre el diseño y las especificaciones del módulo web de novedades operativas en las encuestas sociales, se terminó el desarrollo del módulo que fue incluido en el aplicativo web para recuentos, sobre el cual se realizaran pruebas durante el mes de enero de 2021.
</t>
    </r>
  </si>
  <si>
    <r>
      <rPr>
        <b/>
        <sz val="24"/>
        <color theme="1"/>
        <rFont val="Segoe UI"/>
      </rPr>
      <t xml:space="preserve">Revisión, depuración y consolidación base de datos CNPV:  </t>
    </r>
    <r>
      <rPr>
        <sz val="24"/>
        <color theme="1"/>
        <rFont val="Segoe UI"/>
      </rPr>
      <t xml:space="preserve">
Durante el II semestre se generó con base  en los resultados del Censo Nacional de Población y Vivienda  la siguiente información:
 - Entrega de resultados definitivos del CNPV 2018 y microdatos Anonimizados CNPV 2018 (a nivel de sección) https://www.dane.gov.co/index.php/estadisticas-por-tema/demografia-y-poblacion/censo-nacional-de-poblacion-y-vivenda-2018  
 - Base de datos depurada CNPV 2018, que incorpora los ajustes realizados por la DIG al marco censal.
-  Principales Indicadores CNPV 2018. Necesidades Básicas Insatisfechas (NBI) total, cabecera, centros poblados y rural disperso, a nivel nacional y departamental.
  - Población censal ajustada por cobertura y porcentajes de omisión nacional y departamental por área, esta información se puede visualizar en la Página Web del DANE:
https://www.dane.gov.co/index.php/estadisticas-por-tema/demografia-y-poblacion/censo-nacional-de-poblacion-y-vivenda-2018   
  - Propuesta de los estudios postcensales  que se van a realizar con base en la información de CNPV 2018
</t>
    </r>
    <r>
      <rPr>
        <b/>
        <sz val="24"/>
        <color theme="1"/>
        <rFont val="Segoe UI"/>
      </rPr>
      <t xml:space="preserve">Revisión de modelos y fuentes de información disponible:
</t>
    </r>
    <r>
      <rPr>
        <sz val="24"/>
        <color theme="1"/>
        <rFont val="Segoe UI"/>
      </rPr>
      <t xml:space="preserve">Sistematización en documentos preliminares sobre métodos y procedimientos utilizados para la medición de la cobertura y omisión de las EEVV. Uso del CNPV 20108 para calcular cobertura de nacimientos y defunciones.
</t>
    </r>
    <r>
      <rPr>
        <b/>
        <sz val="24"/>
        <color theme="1"/>
        <rFont val="Segoe UI"/>
      </rPr>
      <t xml:space="preserve">Con base en la informacióndel CNPV 2018 se ha desarrollado la matriz origen destino 1 año,  Matriz origen destino municipal 5 años y tabla de  migración capital departamento.
</t>
    </r>
    <r>
      <rPr>
        <sz val="24"/>
        <color theme="1"/>
        <rFont val="Segoe UI"/>
      </rPr>
      <t>Se han elaborado las siguientes tablas de migración:
• Prorrateo de inmigración interna
• Proyección migración interna
• Proyección migración internacional
• Visor migración interna</t>
    </r>
  </si>
  <si>
    <r>
      <t xml:space="preserve">Información resultante del Censo Nacional de Población y Vivienda:
</t>
    </r>
    <r>
      <rPr>
        <sz val="24"/>
        <color theme="1"/>
        <rFont val="Segoe UI"/>
      </rPr>
      <t xml:space="preserve">Se cuenta con 30 fichas propuestas de estudios postcensales aprobadas de las cuales 5 cuentan con financiación a través del Fondo de Población de Naciones Unidas UNFPA .
</t>
    </r>
    <r>
      <rPr>
        <b/>
        <sz val="24"/>
        <color theme="1"/>
        <rFont val="Segoe UI"/>
      </rPr>
      <t xml:space="preserve">Una metodología para identificar la cobertura de las estadísticas vitales:
</t>
    </r>
    <r>
      <rPr>
        <sz val="24"/>
        <color theme="1"/>
        <rFont val="Segoe UI"/>
      </rPr>
      <t>Se desarrolló un modelo bayesiano multivariado, utilizando variables sintomáticas de respuesta, con fuentes de información espejo para nacimiento (PAI, registro civil y censo); para defunciones se utilizó (RIPS, BDUA, NBI y censo). Los cálculos obtenidos dan resultados acordes para nacimientos, mostrando estructuras similares al histórico, permitiendo identificar el nivel no cobertura de este hecho vital por departamento y municipio. Respecto a defunciones, se pudo evidenciar que los datos arrojados no son consistentes, por los niveles de omisión reportados a nivel de municipio y departamento. Este análisis del estudio permitió identificar que respecto a la no cobertura de las defunciones se deberá avanzar en la revisión de modelo indirectos o métodos utilizados en otros países con similar característica sociodemográfica que tiene el país, al no tener una fuente espejo que pueda dar cuenta de este fenómeno.</t>
    </r>
    <r>
      <rPr>
        <b/>
        <sz val="24"/>
        <color theme="1"/>
        <rFont val="Segoe UI"/>
      </rPr>
      <t xml:space="preserve">
Tablas de resumen:
</t>
    </r>
    <r>
      <rPr>
        <sz val="24"/>
        <color theme="1"/>
        <rFont val="Segoe UI"/>
      </rPr>
      <t>Se ha realizado las proyecciones de inmigrantes internacionales 2005 - 2070 con base Registro Estadístico de Migración Internacional, GEIH y censos.</t>
    </r>
  </si>
  <si>
    <r>
      <rPr>
        <b/>
        <sz val="24"/>
        <color theme="1"/>
        <rFont val="Segoe UI"/>
      </rPr>
      <t xml:space="preserve">* Estudios poscensales : </t>
    </r>
    <r>
      <rPr>
        <sz val="24"/>
        <color theme="1"/>
        <rFont val="Segoe UI"/>
      </rPr>
      <t xml:space="preserve"> Se realizaron los estudios poscensales de investigadores senior e investigadores junior, con el apoyo del Fondo de Población de Naciones Unidad UNFPA
</t>
    </r>
    <r>
      <rPr>
        <sz val="24"/>
        <rFont val="Segoe UI"/>
      </rPr>
      <t xml:space="preserve">
* </t>
    </r>
    <r>
      <rPr>
        <b/>
        <sz val="24"/>
        <rFont val="Segoe UI"/>
      </rPr>
      <t>Una metodología para identificar la cobertura de las estadísticas vitales:</t>
    </r>
    <r>
      <rPr>
        <b/>
        <sz val="24"/>
        <color rgb="FFFF0000"/>
        <rFont val="Segoe UI"/>
      </rPr>
      <t xml:space="preserve">  </t>
    </r>
    <r>
      <rPr>
        <sz val="24"/>
        <rFont val="Segoe UI"/>
      </rPr>
      <t>Se realizó la contratación del consultor Reinel Alonso Sanchez, para apoyar el mejoramiento de los procesos y procedimientos para el control y calidad de las estadísticas vitales. (2) Se realizó la adquisión de cuatro (4) equipos de computo como una actividad dentro del  proceso de fortalecimiento de las estadísticas vitales relacionadas con la calidad y consistencia de las causas de muerte, asi contar con equipos tecnológicos que permitan y soporten el aplicativo de codificación de la mortalidad IRIS.</t>
    </r>
    <r>
      <rPr>
        <sz val="24"/>
        <color theme="1"/>
        <rFont val="Segoe UI"/>
      </rPr>
      <t xml:space="preserve">
</t>
    </r>
    <r>
      <rPr>
        <b/>
        <sz val="24"/>
        <color theme="1"/>
        <rFont val="Segoe UI"/>
      </rPr>
      <t xml:space="preserve">* Tablas resumen de la migración inter e intradepartamental e intramunicipal : </t>
    </r>
    <r>
      <rPr>
        <sz val="24"/>
        <color theme="1"/>
        <rFont val="Segoe UI"/>
      </rPr>
      <t xml:space="preserve">Procesamiento de los tabulados de la migración reciente según tipologías de las migraciones para el análisis del crecimiento poblacional con base en los Censos, esta información es el principal insumo para la elaboración de las estimaciones de los cambios migratorios en los saldos netos.
</t>
    </r>
    <r>
      <rPr>
        <b/>
        <sz val="24"/>
        <color theme="1"/>
        <rFont val="Segoe UI"/>
      </rPr>
      <t xml:space="preserve">
</t>
    </r>
    <r>
      <rPr>
        <sz val="24"/>
        <color theme="1"/>
        <rFont val="Segoe UI"/>
      </rPr>
      <t xml:space="preserve">
</t>
    </r>
    <r>
      <rPr>
        <b/>
        <sz val="24"/>
        <color theme="1"/>
        <rFont val="Segoe UI"/>
      </rPr>
      <t>* Tabulados con los agregados de migración internacional:</t>
    </r>
    <r>
      <rPr>
        <sz val="24"/>
        <color theme="1"/>
        <rFont val="Segoe UI"/>
      </rPr>
      <t xml:space="preserve"> Procesamiento y transformaciones estadísticas para el aprovechamiento del registro administrativo de control de fronteras, con el fin de elaborar estadísticas anuales de los movimientos migratorios internacionales desde y hacia Colombia.</t>
    </r>
  </si>
  <si>
    <r>
      <t xml:space="preserve">La DIG durante el primer semestre generó el modelo para identificar la cantidad de unidades de vivienda provenientes del Censo Nacional de Población y Vivienda 2018 - DANE, y área diferenciada por zona urbana y rural, información que hace parte del documento proyecto Tipo  </t>
    </r>
    <r>
      <rPr>
        <i/>
        <sz val="24"/>
        <rFont val="Segoe UI"/>
      </rPr>
      <t>"Actualización catastral con enfoque multipropósito"</t>
    </r>
    <r>
      <rPr>
        <sz val="24"/>
        <rFont val="Segoe UI"/>
      </rPr>
      <t xml:space="preserve"> de esta manera los municipios contarán con una línea de base para la estimación de predios, posesiones y ocupaciones a actualizar catastralmente.</t>
    </r>
  </si>
  <si>
    <r>
      <t xml:space="preserve">
</t>
    </r>
    <r>
      <rPr>
        <u/>
        <sz val="24"/>
        <color theme="1"/>
        <rFont val="Segoe UI"/>
      </rPr>
      <t xml:space="preserve">Formatos implementados en cinco departamentos del país : </t>
    </r>
    <r>
      <rPr>
        <sz val="24"/>
        <color theme="1"/>
        <rFont val="Segoe UI"/>
      </rPr>
      <t xml:space="preserve"> Taller de mejoramiento, adecuación y diligenciamiento del formato de notificación de hechos vitales y generación de una estrategia de mejoramiento de la cobertura de hechos vitales. Maicao de 1 al 6 de Diciembre con la Junta mayor de palabreros de la extrema y alta Guajira.
</t>
    </r>
    <r>
      <rPr>
        <u/>
        <sz val="24"/>
        <color theme="1"/>
        <rFont val="Segoe UI"/>
      </rPr>
      <t>Indicadores de ODS que utilicen como fuentes de información las EEVV, más precisas:</t>
    </r>
    <r>
      <rPr>
        <sz val="24"/>
        <color theme="1"/>
        <rFont val="Segoe UI"/>
      </rPr>
      <t xml:space="preserve"> Se realizó comparativo por departamento de los nacimientos con la base del  CNPV 2018  vs EEVV
</t>
    </r>
    <r>
      <rPr>
        <u/>
        <sz val="24"/>
        <color theme="1"/>
        <rFont val="Segoe UI"/>
      </rPr>
      <t>Página web, talleres y estudios postcensales:</t>
    </r>
    <r>
      <rPr>
        <sz val="24"/>
        <color theme="1"/>
        <rFont val="Segoe UI"/>
      </rPr>
      <t xml:space="preserve">  Se realizaron las siguientes actividades:
 -  Se adelantaron reuniones de socialización de los resultados generales del CNPV 2018 para los grupos étnicos (indígenas, NARP, gitanos), con algunos autoridades y representantes de los grupos étnicos.
 - Reuniones con organizaciones e instancias representativas de los grupos étnicos, con miras a la realización de los espacios de socialización y análisis de los resultados del CNPV 2018 para grupos étnicos.
- Presentación de los resultados del CNPV 2018  a través de rueda de prensa de los resultados para comunidades Negras, Afrocolombianas, Raizales y Palenqueras 
- Link de la página institucional donde se puede consultar la información https://www.dane.gov.co/index.php/estadisticas-por-tema/demografia-y-poblacion/grupos-etnicos/informacion-tecnica
</t>
    </r>
    <r>
      <rPr>
        <u/>
        <sz val="24"/>
        <color theme="1"/>
        <rFont val="Segoe UI"/>
      </rPr>
      <t>Cuadros de salida con nuevas estadísticas poblacionales:</t>
    </r>
    <r>
      <rPr>
        <sz val="24"/>
        <color theme="1"/>
        <rFont val="Segoe UI"/>
      </rPr>
      <t xml:space="preserve">Se recibió la visita de los Walgren en donde se revisó los antecedentes y avances en el desarrollo de la metodología para la construcción y actualización del registro estadístico base de población - REBP y además se presentó de forma detallada los procesos que hacen parte de la metodología utilizada para la construcción y actualización de registro estadístico base de población – REBP
</t>
    </r>
    <r>
      <rPr>
        <u/>
        <sz val="24"/>
        <color theme="1"/>
        <rFont val="Segoe UI"/>
      </rPr>
      <t>Documentación técnica e informes de resultados:</t>
    </r>
    <r>
      <rPr>
        <sz val="24"/>
        <color theme="1"/>
        <rFont val="Segoe UI"/>
      </rPr>
      <t xml:space="preserve">  Se realizaron reuniones de trabajo con del Grupo de DIRPEN quienes nos están asesorando en el proceso, de acuerdo a los nuevos lineamientos institucionales GSBPM versión 5.1 y GAMSO versión 1.2</t>
    </r>
  </si>
  <si>
    <r>
      <t xml:space="preserve">Formatos implementados:
</t>
    </r>
    <r>
      <rPr>
        <sz val="24"/>
        <color theme="1"/>
        <rFont val="Segoe UI"/>
      </rPr>
      <t>Se realizó ajustes a los formatos de notificación teniendo en cuenta las observaciones del grupo de trabajo étnicos y se tradujeron los formatos en lengua Wuayunaiki para su implementación en la población Wayuu en La Guajira. También se está avanzando en su implementación en el departamento de Chocó para captar los nacimientos atendidos por las parteras tradicionales</t>
    </r>
    <r>
      <rPr>
        <b/>
        <sz val="24"/>
        <color theme="1"/>
        <rFont val="Segoe UI"/>
      </rPr>
      <t xml:space="preserve">.
Indicadores ODS:
</t>
    </r>
    <r>
      <rPr>
        <sz val="24"/>
        <color theme="1"/>
        <rFont val="Segoe UI"/>
      </rPr>
      <t xml:space="preserve">Se está avanzo en el recalculo de la serie 1998 - 2018 de los indicadores de ODS que utilizan como fuente de información de estadísticas vitales, como respuesta a los nuevos cálculos de las proyecciones y retroproyecciones de población, lo cual permitirá tener unos indicadores acordes a los volúmenes poblacionales.
</t>
    </r>
    <r>
      <rPr>
        <b/>
        <sz val="24"/>
        <color theme="1"/>
        <rFont val="Segoe UI"/>
      </rPr>
      <t xml:space="preserve">
Página web, talleres y estudios postcensales: 
</t>
    </r>
    <r>
      <rPr>
        <sz val="24"/>
        <color theme="1"/>
        <rFont val="Segoe UI"/>
      </rPr>
      <t xml:space="preserve">Durante el primer semestre se han desarrollado reuniones con líderes y representantes de los pueblos indígenas, con miras a continuar con las actividades relacionadas con los acuerdos definidos entre el DANE y las organizaciones indígenas en la fase postcensal;  complementando lo anterior se ha participado en algunas reuniones con representantes de comunidades indígenas, en las que se han resuelto inquietudes y dudas sobre los resultados del CNPV 2018 para los pueblos indígenas, así como el cálculo de las proyecciones de población en resguardos que certifica el DANE; Por otro lado, se han generado los insumos de información a partir de los resultados del CNPV 2018, para las herramientas que se han definido para la difusión del CNPV 2018 para grupos étnicos (geovisor, ) (Visor geográfico -trabajado con DIG, visor de datos en articulación con DICE)
</t>
    </r>
    <r>
      <rPr>
        <b/>
        <sz val="24"/>
        <color theme="1"/>
        <rFont val="Segoe UI"/>
      </rPr>
      <t xml:space="preserve">Cuadros de salida con nuevas estadísticas poblacionales:
</t>
    </r>
    <r>
      <rPr>
        <sz val="24"/>
        <color theme="1"/>
        <rFont val="Segoe UI"/>
      </rPr>
      <t xml:space="preserve">Configuración de la documentación de las variables que integran el Registro Estadística Base  de Población,  como parte del esquema metodológico soporte de la operación estadística.
</t>
    </r>
    <r>
      <rPr>
        <b/>
        <sz val="24"/>
        <color theme="1"/>
        <rFont val="Segoe UI"/>
      </rPr>
      <t xml:space="preserve">
Documentación técnica e informes de resultados:
</t>
    </r>
    <r>
      <rPr>
        <sz val="24"/>
        <color theme="1"/>
        <rFont val="Segoe UI"/>
      </rPr>
      <t>Se ha realizado la gestión de Registros Administrativos y estandarización de la información para la integración de los Registros Administrativo</t>
    </r>
    <r>
      <rPr>
        <b/>
        <sz val="24"/>
        <color theme="1"/>
        <rFont val="Segoe UI"/>
      </rPr>
      <t xml:space="preserve">
</t>
    </r>
  </si>
  <si>
    <r>
      <t xml:space="preserve">
* Formatos implementados:
</t>
    </r>
    <r>
      <rPr>
        <sz val="24"/>
        <rFont val="Segoe UI"/>
      </rPr>
      <t xml:space="preserve">Se realizó la socialización de los formatos de notificación y registro para personas pertenecientes a grupos étnicos en zonas sin presencia de salud -  (Nacimiento y muerte), y se  entregaron los formatos de notificaciones defunciones y formato de notificación de nacimientos y se realizó taller de capacitación a la comunidad y actores definidos
</t>
    </r>
    <r>
      <rPr>
        <b/>
        <sz val="24"/>
        <rFont val="Segoe UI"/>
      </rPr>
      <t xml:space="preserve">
* Página web, talleres y estudios postcensales:</t>
    </r>
    <r>
      <rPr>
        <sz val="24"/>
        <rFont val="Segoe UI"/>
      </rPr>
      <t xml:space="preserve">
En diciembre de 2020 se realizaron dos talleres socialización de los resultados del CNPV 2018 con delegados y autoridades del Pueblo Wayuu. Los talleres se realizaron virtualmente en Manaure y Uribía, en el marco del convenio con PNUD.
</t>
    </r>
    <r>
      <rPr>
        <b/>
        <sz val="24"/>
        <rFont val="Segoe UI"/>
      </rPr>
      <t xml:space="preserve">
* Cuadros de salida con nuevas estadísticas poblacionales: </t>
    </r>
    <r>
      <rPr>
        <sz val="24"/>
        <rFont val="Segoe UI"/>
      </rPr>
      <t>Elaboración de información estadística y poblacional oficial actualizada a las vigencias correspondientes en el marco del cumplimiento de las certificaciones emitidas por el DANE</t>
    </r>
    <r>
      <rPr>
        <b/>
        <sz val="24"/>
        <rFont val="Segoe UI"/>
      </rPr>
      <t xml:space="preserve">
Documentación técnica e informes de resultados: </t>
    </r>
    <r>
      <rPr>
        <sz val="24"/>
        <rFont val="Segoe UI"/>
      </rPr>
      <t>Entrega oficiales de los productos y sus soportes metodológicos de los productos a la medida correspondientes a las proyecciones desagregadas en el marco de los convenios con Bogotá y Medellín (PENDIENTE CORREOS ELECTRÓICOS)</t>
    </r>
  </si>
  <si>
    <r>
      <rPr>
        <b/>
        <sz val="24"/>
        <color theme="1"/>
        <rFont val="Segoe UI"/>
      </rPr>
      <t>ENA:</t>
    </r>
    <r>
      <rPr>
        <sz val="24"/>
        <color theme="1"/>
        <rFont val="Segoe UI"/>
      </rPr>
      <t xml:space="preserve"> El grupo ENA realizó la actualización de la metodología siguiendo la guía metodológica establecida por DIRPEN. Este documento se envió a los pares para revisión y posteriormente fue complementado tenido en cuenta las recomendaciones de los pares. El grupo se encuentra actualizando el glosario de la metodología con el apoyo de DIRPEN (según recomendación realizada por uno de los pares) y la metodología se encuentra en revisión final para su cargue en Isolución. (Avance 80%)
</t>
    </r>
    <r>
      <rPr>
        <b/>
        <sz val="24"/>
        <color theme="1"/>
        <rFont val="Segoe UI"/>
      </rPr>
      <t>IPI:</t>
    </r>
    <r>
      <rPr>
        <sz val="24"/>
        <color theme="1"/>
        <rFont val="Segoe UI"/>
      </rPr>
      <t xml:space="preserve"> Desde mayo se viene desarrollando mesas técnicas entre el equipo de deflactores y temática IPI 
- Dentro de estas mesas se realizó el diseño conceptual, identificando la problemática de la falta de este indicador IPI en términos nominales
- Se identificaron y analizaron las posibles fuentes de información o las posibles fuentes que tendríoan información de precios de las actividades industriales que integran la operación estadística
- Se realizó la solicitud de información a las fuentes identificadas
- Para el caso del sector de acueducto se recibió la información, la cual fue analizada y evaluada y se procede a la realización de cálculos preliminares
- Para el caso de información sobre electricidad, se encuentra en etapa de revisión y análisis 
- Sobre los demás sectores, en 2021 se espera la recepción de la información correspondiente, conforme al plan de trabajo establecido. (Avance 70%)</t>
    </r>
  </si>
  <si>
    <r>
      <rPr>
        <b/>
        <sz val="24"/>
        <color theme="1"/>
        <rFont val="Segoe UI"/>
      </rPr>
      <t>EAM:</t>
    </r>
    <r>
      <rPr>
        <sz val="24"/>
        <color theme="1"/>
        <rFont val="Segoe UI"/>
      </rPr>
      <t xml:space="preserve"> se publicó el 4 de diciembre de 2020 (año de referencia 2019). El boletín cuenta con el indicador de cobertura (página 25)
https://www.dane.gov.co/index.php/estadisticas-por-tema/industria/encuesta-anual-manufacturera-enam
</t>
    </r>
    <r>
      <rPr>
        <b/>
        <sz val="24"/>
        <color theme="1"/>
        <rFont val="Segoe UI"/>
      </rPr>
      <t>EMMET:</t>
    </r>
    <r>
      <rPr>
        <sz val="24"/>
        <color theme="1"/>
        <rFont val="Segoe UI"/>
      </rPr>
      <t xml:space="preserve"> se publica mensuamlente, desde julio de 2020 se publica en el boletín el indicador de cobertura (página 18)
https://www.dane.gov.co/index.php/estadisticas-por-tema/industria/encuesta-mensual-manufacturera-con-enfoque-territorial-emmet 
</t>
    </r>
    <r>
      <rPr>
        <b/>
        <sz val="24"/>
        <color theme="1"/>
        <rFont val="Segoe UI"/>
      </rPr>
      <t>EDIT Servicios:</t>
    </r>
    <r>
      <rPr>
        <sz val="24"/>
        <color theme="1"/>
        <rFont val="Segoe UI"/>
      </rPr>
      <t xml:space="preserve"> se publió el 21 de noviembre de 2020. El boletín cuenta con el indicador de calidad y cobertura (página 56)
https://www.dane.gov.co/index.php/estadisticas-por-tema/tecnologia-e-innovacion/encuesta-de-desarrollo-e-innovacion-tecnologica-edit
</t>
    </r>
    <r>
      <rPr>
        <b/>
        <sz val="24"/>
        <color theme="1"/>
        <rFont val="Segoe UI"/>
      </rPr>
      <t>EDIT Industria:</t>
    </r>
    <r>
      <rPr>
        <sz val="24"/>
        <color theme="1"/>
        <rFont val="Segoe UI"/>
      </rPr>
      <t xml:space="preserve"> se publica en noviembre 2021</t>
    </r>
  </si>
  <si>
    <r>
      <t xml:space="preserve">Se realizó la entrega de la nueva </t>
    </r>
    <r>
      <rPr>
        <b/>
        <sz val="24"/>
        <color theme="1"/>
        <rFont val="Segoe UI"/>
      </rPr>
      <t xml:space="preserve">DANENET https://danegovco.sharepoint.com/sites/IntranetDANEnet/ </t>
    </r>
    <r>
      <rPr>
        <sz val="24"/>
        <color theme="1"/>
        <rFont val="Segoe UI"/>
      </rPr>
      <t>como   herramienta de comunicación y relacionamiento que permite transmitir los mensajes estratégicos a la audiencia interna. Con DANEnet, se genera una comunicación en doble vía de manera diaria, ya que se publican noticias relacionadas con temas de interés para los servidores y funcionarios de la entidad, quienes cuentan con la posibilidad de generar comentarios, dudas o sugerencias en cada una de ellas. Igualmente, se dan a conocer contenidos como crónicas; cubrimientos de ruedas de prensa y webinars, en los que se hace entrega de información estadística estratégica al país; contenidos de servicio; fechas especiales; actividades de bienestar; documentación requerida para trámites administrativos, etc. Cabe resaltar, que dichos contenidos son complementados con videos, fotografías, infografías, envío de mailings a los correos electrónicos institucionales, entre otros, que diversifican las
narrativas a comunicar.</t>
    </r>
  </si>
  <si>
    <r>
      <t xml:space="preserve">El GIT de Geoinformación, durante el primer semestre del año 2020, avanzó en las siguientes actividades:
De los sevicios geograficos para difusión del DEST, se actualizaron los datos de descarga del geovisor dispuesto para la consulta en el geoportal a corte del año 2019 y se ajustaron funcionalidades solicitadas por DICE y DEST; de los servicios web, se valido la publicación en el nuevo servidor de mapas ArcGisServer, asi como los servicios geograficos en el nuevo servidor; y se realizó la publicación del Geovisor de vulnerabilidad por el COVID19 a nivel manzana, como herramienta de apoyo en la toma decesiones del gobierno nacional ante la emergencia sanitaria.
Actividad adelantada por el Grupo Interno de Trabajo de Geoinformación de la DIG. 
Este avance le contribuye al indicador del Plan estrategico: </t>
    </r>
    <r>
      <rPr>
        <i/>
        <sz val="24"/>
        <rFont val="Segoe UI"/>
      </rPr>
      <t>"Renovar el Geoportal del DANE"</t>
    </r>
    <r>
      <rPr>
        <sz val="24"/>
        <rFont val="Segoe UI"/>
      </rPr>
      <t xml:space="preserve"> en el objetivo especifico/estrategía </t>
    </r>
    <r>
      <rPr>
        <i/>
        <sz val="24"/>
        <rFont val="Segoe UI"/>
      </rPr>
      <t>"Accesibilidad"</t>
    </r>
    <r>
      <rPr>
        <sz val="24"/>
        <rFont val="Segoe UI"/>
      </rPr>
      <t>.</t>
    </r>
  </si>
  <si>
    <r>
      <t xml:space="preserve">El Área de Gestión Humana distribuyó equitativamente el porcentaje de cumplimiento de la meta, entre las tres actividades pricipales: Inducción, Reinducción y Elaboración y divulgacion de piezas de comunicación, quedando para cada una un porcentaje de 6.66%.
Respecto al programa de inducción durante el primer semestre de 2020 se realizaron dos eventos de inducción presencial para nuevos servidores, uno en el mes de marzo y otro en el mes de junio. Durante  la inducción se expone el Plan Estrategico Institucional, misión y visión, políticas de los sistemas de gestión, entre otros temas necesarios para el desempeño de los  servidores. El segundo evento de inducción se realizó a traves de la Plataforma Microsoft Teams, ajustado a la modalidad de trabajo desde casa. Se actualizarón para la vigencia 2020 todas las presentaciones contenidas en aprendanet.
</t>
    </r>
    <r>
      <rPr>
        <sz val="24"/>
        <color rgb="FFFFC000"/>
        <rFont val="Segoe UI"/>
      </rPr>
      <t xml:space="preserve"> </t>
    </r>
    <r>
      <rPr>
        <sz val="24"/>
        <color theme="1"/>
        <rFont val="Segoe UI"/>
      </rPr>
      <t xml:space="preserve">
En cuanto a la reinducción se está trabajando  en una propuesta que involucre todas las actualizaciones internas como son: mapa de procesos, política de seguridad de información, política de tratamiento de datos personales, resolución de teletrabajo, etc.
De igual forma tanto en inducción y reinducción se incluyeron los siguientes cursos virtuale</t>
    </r>
    <r>
      <rPr>
        <sz val="24"/>
        <rFont val="Segoe UI"/>
      </rPr>
      <t xml:space="preserve">s obligatorios: </t>
    </r>
    <r>
      <rPr>
        <sz val="24"/>
        <color theme="1"/>
        <rFont val="Segoe UI"/>
      </rPr>
      <t xml:space="preserve">
Curso Virtual del Modelo Integrado de Planeación y Gestión – MIPG
Curso Virtual de Integridad, Transparencia y Lucha contra la Corrupción
Curso Virtual de Lenguaje Claro
Curso Virtual Inducción a los Gerentes Públicos de la Administración Colombiana.
Por otra parte, dentro de las metas del plan de acción del 2020, </t>
    </r>
    <r>
      <rPr>
        <sz val="24"/>
        <rFont val="Segoe UI"/>
      </rPr>
      <t>l</t>
    </r>
    <r>
      <rPr>
        <sz val="24"/>
        <color theme="1"/>
        <rFont val="Segoe UI"/>
      </rPr>
      <t>a Dirección de Geoestadística - DIG  estableció  la meta " Fortalecer las capacidades técnicas en el uso e integración de la información geoespacial "  asociada al indicador Aumentar el conocimiento de los servidores respecto a la misionalidad de la entidad. Durante el primer semestre de la presente vigencia las actividades implementadas  y los avances realizados aportan  el  0,4%.</t>
    </r>
  </si>
  <si>
    <r>
      <t>En convenio con la Superintendencia de Servicios Públicos Domiciliarios  se realizó el diagnóstico y plan de fortalecimiento para:</t>
    </r>
    <r>
      <rPr>
        <i/>
        <sz val="24"/>
        <color theme="1"/>
        <rFont val="Segoe UI"/>
      </rPr>
      <t xml:space="preserve">
1) Registro de clasificación y aprovechamiento de residuos sólidos.</t>
    </r>
    <r>
      <rPr>
        <sz val="24"/>
        <color theme="1"/>
        <rFont val="Segoe UI"/>
      </rPr>
      <t xml:space="preserve">
En convenio con la Superintendencia de Servicios Públicos Domiciliarios se inició el diagnóstico del componente Tecnico Operativo de Acueducto y Tecnico Operativo de Alcatarillado.
En convenio con la Unidad de Servicios Publico de Empleo se inició en el diagnóstico del registro de Vacantes y Oferentes. 
En convenio con la Superintendencia de Notariado y Registro se inición el diagnóstico del registro base registral. </t>
    </r>
  </si>
  <si>
    <r>
      <rPr>
        <b/>
        <sz val="24"/>
        <color theme="1"/>
        <rFont val="Segoe UI"/>
      </rPr>
      <t>ÍTEM No. 1, DESARROLLOS</t>
    </r>
    <r>
      <rPr>
        <sz val="24"/>
        <color theme="1"/>
        <rFont val="Segoe UI"/>
      </rPr>
      <t xml:space="preserve">
1. VISOR DE TURISMO
2. DESARROLLO DEL VISOR DE RETROPOLACIÓN
3. REDISEÑO DE LA SECCIÓN DE PIB.
4. VISOR DE RESULTADOS DE PUEBLOS INDÍGENAS
</t>
    </r>
    <r>
      <rPr>
        <b/>
        <sz val="24"/>
        <color theme="1"/>
        <rFont val="Segoe UI"/>
      </rPr>
      <t xml:space="preserve">ÍTEM  No. 2, PERIODISMO DE DATOS 
</t>
    </r>
    <r>
      <rPr>
        <sz val="24"/>
        <color theme="1"/>
        <rFont val="Segoe UI"/>
      </rPr>
      <t xml:space="preserve">
Entre el 25 de enero y 22 de febrero se realizó el Taller de Periodismo de datos, contratado por el DANE a la Universidad del Rosario, y que tuvo una intensidad de 20 horas académicas.
En el taller participaron 13 periodistas y 11 funcionarios de DICE, de los grupos internos de trabajo de Relacionamiento con medios, Comunicación visual y diseño, y de Comunicación con grupos de interés. 
NOTA: A final de año se entregará documento con la fase 1: Formulación, resultados de la implementación. 
</t>
    </r>
  </si>
  <si>
    <r>
      <rPr>
        <b/>
        <sz val="24"/>
        <color theme="1"/>
        <rFont val="Segoe UI"/>
      </rPr>
      <t>PARA EL 2020 SE ENTREGARON LOS SIGUIENTES DESARROLLOS:</t>
    </r>
    <r>
      <rPr>
        <sz val="24"/>
        <color theme="1"/>
        <rFont val="Segoe UI"/>
      </rPr>
      <t xml:space="preserve">
1. VISOR DE TURISMO
2. DESARROLLO DEL VISOR DE RETROPOLACIÓN
3. REDISEÑO DE LA SECCIÓN DE PIB.
4. VISOR DE RESULTADOS DE PUEBLOS INDÍGENAS
5. VISOR DE INDICADORES RELEVANTES CATALOGADOS POR TRES ÁREAS TEMÁTICAS.
6. EXPLORADOR DE DATOS DE HABITANTES DE CALLE 2019.  
7. VISOR DE POBLACIÓN OCUPADA POR ACTIVIDAD ECONÓMICA
</t>
    </r>
    <r>
      <rPr>
        <b/>
        <sz val="24"/>
        <color theme="1"/>
        <rFont val="Segoe UI"/>
      </rPr>
      <t xml:space="preserve">ÍTEM  No. 2. PERIODISMO DE DATOS </t>
    </r>
    <r>
      <rPr>
        <sz val="24"/>
        <color theme="1"/>
        <rFont val="Segoe UI"/>
      </rPr>
      <t xml:space="preserve">
Para el segundo semestre del 2020 se hizo el proceso de contratación de la segunda fase del programa de periodismo de datos que tiene como proposito afianzar los conocimientos básicos en la construcción de bases de datos propias, recolección y análisis de grandes volúmenes de datos, la producción de historias periodísticas a partir de los datos y su visualización. EL contrato se ejecutará entre enero y febrero del 2021.
</t>
    </r>
  </si>
  <si>
    <r>
      <rPr>
        <u/>
        <sz val="24"/>
        <color theme="1"/>
        <rFont val="Segoe UI"/>
      </rPr>
      <t>1. En 2019 se desarrollaron de comunicación y pedagogía para:</t>
    </r>
    <r>
      <rPr>
        <sz val="24"/>
        <color theme="1"/>
        <rFont val="Segoe UI"/>
      </rPr>
      <t xml:space="preserve">
a. Censo Nacional de Población y Vivienda 2018
b. Mercado Laboral
c. IPC
d. Turismo
</t>
    </r>
    <r>
      <rPr>
        <u/>
        <sz val="24"/>
        <color theme="1"/>
        <rFont val="Segoe UI"/>
      </rPr>
      <t>2. Proyecto de periodismo de datos:</t>
    </r>
    <r>
      <rPr>
        <sz val="24"/>
        <color theme="1"/>
        <rFont val="Segoe UI"/>
      </rPr>
      <t xml:space="preserve">
Se suscribió con el Colegio Mayor de Nuestra Señora del Rosario el contrato de mínima cuantía No. CO1.PCCNTR.1201226, que tiene por objeto la realización de un (1) taller en periodismo de datos que permita el relacionamiento y participación de los usuarios internos y externos del DANE. En este marco,</t>
    </r>
    <r>
      <rPr>
        <sz val="24"/>
        <rFont val="Segoe UI"/>
      </rPr>
      <t xml:space="preserve"> se definieron los contenidos del curso, cronograma de actividades y convocatoria de los usuarios externos. El curso se desarrollará entre enero y febrero de 2020, y para el primer trimestre del año 2020 se realizará la evaluación de las actividades ejecutadas con el Colegio Mayor de Nuestra Señora del Rosario.</t>
    </r>
  </si>
  <si>
    <t>DCD:100%</t>
  </si>
  <si>
    <t>DIMPE: 25%</t>
  </si>
  <si>
    <t>DCD:  0,1%</t>
  </si>
  <si>
    <r>
      <rPr>
        <b/>
        <sz val="24"/>
        <color theme="1"/>
        <rFont val="Segoe UI"/>
      </rPr>
      <t xml:space="preserve">DIMPE:  </t>
    </r>
    <r>
      <rPr>
        <sz val="24"/>
        <color theme="1"/>
        <rFont val="Segoe UI"/>
      </rPr>
      <t xml:space="preserve"> CENSO ECONÓMICO: El equipo técnico definió el alcance del mejoramiento de la operación estadística. Se presentó en el marco de pactos por el crecimiento y la Comisión Intersectorial de Estadísticas de Servicios. </t>
    </r>
  </si>
  <si>
    <r>
      <rPr>
        <b/>
        <sz val="24"/>
        <color theme="1"/>
        <rFont val="Segoe UI"/>
      </rPr>
      <t xml:space="preserve">DCD: </t>
    </r>
    <r>
      <rPr>
        <sz val="24"/>
        <color theme="1"/>
        <rFont val="Segoe UI"/>
      </rPr>
      <t xml:space="preserve"> Se ha realizado la estimación de población cabecera resto (preliminar)</t>
    </r>
  </si>
  <si>
    <t>DCD: 25%</t>
  </si>
  <si>
    <t>DCD: 50%</t>
  </si>
  <si>
    <t>DIMPE: 0%</t>
  </si>
  <si>
    <t>DIMPE: 54%</t>
  </si>
  <si>
    <r>
      <rPr>
        <b/>
        <sz val="24"/>
        <color theme="1"/>
        <rFont val="Segoe UI"/>
      </rPr>
      <t xml:space="preserve">DCD: </t>
    </r>
    <r>
      <rPr>
        <sz val="24"/>
        <color theme="1"/>
        <rFont val="Segoe UI"/>
      </rPr>
      <t xml:space="preserve"> Se han realizado las siguientes actividades:
  - Suscripción del convenio 004 de 2019 con UPME.
- 16 sesiones técnicas de trabajo conjunto con las entidades del sector minero.
- Avance en el documento conceptual y metodológico para en censo minero
Construcción de los cuestionarios de recolección (Básico y subsistencia).
- Realización de la Prueba Piloto en los municipios de Sogamoso (Boyacá) y La Llanada (Nariño).</t>
    </r>
  </si>
  <si>
    <t>DIMPE: MTCES: El equipo técnico definió el alcance del mejoramiento de la operación estadística. Se presentó en el marco de pactos por el crecimiento y la Comisión Intersectorial de Estadísticas de Servicios. (Avance estimado 20%)
IPP: Se ha avanzado en la revisión del manual FMI PPI y experiencia internacional, generación preliminares de especificaciones completa para el sector agropecuario, minero e industrial, generación de ejercicios de impacto. Cálculo del IPP con el uso de datos modificados por la fuente, caracterización de los dominios mínimos de difusión que presentan variación igual a TRM o 0 en los últimos seis meses desde 2015 hasta nuestros días (todas las procedencias todos los CUODE, todas las CPC y todas las CIIU ), revisión de los conceptos contables usados en Colombia para la determinación del precio (legal, contable) según la norma, preliminar de propuesta de nuevos artículos en canasta 2020 (total para procedencia producidos y consumidos), exportados e importados, revisión del manual, norma contable y aduanera y Experiencia Internacional Icoterms, análisis de las novedades de campo (IPP), análisis del impacto de la imputación en el IPP , Fuentes de información posibles (limitantes y fortalezas), entre otros. (Avance estimado 10%)
CEED: Se aplica prueba piloto para establecer si las obras de interés Social VIS culminan con  todos los capítulos constructivos (acabados). Se introduce en el formulario  la pregunta ¿Cuáles de los siguientes ítems SI tendrán actividad  constructiva en el proyecto?. Se realizan mesas de trabajo con los usuarios de la información para establecer la pertinencia de las preguntas del formulario. (Avance estimado 20%)
IAFOC: Se conforma documento con las especificaciones de cálculo de las variables de interés del Indicador de Avance Físico de Obras Civiles, pendiente de que el área de sistemas inicie su tratamiento informático. Se genera alistamiento para manejo adecuado de novedades y ajustes de acuerdo a las dinámicas del sub sector construcción. Se realizan pruebas de las nuevas funcionalidades y se habilitan para su uso en la recolección de información del IV trimestre de 2019.  (Avance estimado 30%)
EAI-EAH: Se incluyeron las preguntas sobre adaptación y mitigación al cambio Climático para la industria Manufacturera y se enviaron correos para realizar Pretest. 
Se diseñó propuesta de formulario rediseñado para la Encuesta Ambiental de hoteles. (Avance estimado 20%)
Deflactor IAFOC- IPOC: Base de datos compilada al 50% de los presupuestos de obra y una primera versión de las especificaciones de los tipos de costos de equipo y herramienta menor y mano de obra. (Avance estimado 30%)
EDI-EDID: En 2019 se realizaron varias reuniones con expertos nacionales e internacionales en temas relacionados con la administración pública, experiencias y áreas de interés temático orientadas a mediciones al servicio civil. (Jose Antonio Mejía-Guerra y Benjamín Roseth- BID; Christian Schuster - University College London; Camilo Cetina -  Banco de Desarrollo de América Latina; Marcela Restrepo -Transparencia por Colombia;  Jaime Arteaga, Ana María Martinez -Jaime Arteaga &amp; Asociados).  A partir de las sugerencias planteadas, durante las reuniones se realizaron algunos ajustes en el cuestionario de la EDI que se implementó en 2019, los cuales estuvieron orientados a profundizar aspectos relacionados con el entorno y la experiencia de los servidores públicos, así como la inclusión de preguntas sobre transformación digital y uso de datos en la administración pública. (Avance estimado 50%)
EMA: Se  inició la recolección en campo en el mes de septiembre. (Avance estimado 50%)
MTAV: Se realizaron reuniones con los usuarios de la información para determinar necesidades de información, y revisar los instrumentos de recolección. Se solicitaron registros administrativos con el fin de componer el directorio de las agencias de viaje actualizado. (Avance estimado 30%)
EMSB- EMS: Recolección de la Encuesta Mensual de Servicios de los meses de junio a noviembre de 2019. (Avance estimado 70%)
EVI: Mesas de trabajo con asesores, generación del formulario electrónico y en DMC. (Avance estimado 30%)
ENA: Como parte del rediseño y atendiendo las necesidades de los usuarios (MADR, UPRA, COLCIENCIAS, AGROSAVIA, Comisión de Expertos de Campesinos, entre otros), se diseñaron e incluyeron preguntas sobre caracterización de los productores, así como los módulos de energía y ciencia, tecnología e innovación. (Avance estimado 20%)
ENCSPA: Se realizó en virtud del Convenio 251 de agosto 2019 suscrito entre el DANE y el Ministerio de Justicia y del Derecho. Entre octubre y diciembre de 2019 se realizó el operativo de recolección. Al Ministerio, como compromiso del convenio, se le entregaron los informes mensuales de ejecución técnica y al finalizar diciembre el informe preliminar de resultados finales. El primer semestre de 2020 se realizará la publicación de resultados. (Avance estimado 70%)</t>
  </si>
  <si>
    <r>
      <rPr>
        <u/>
        <sz val="24"/>
        <color theme="1"/>
        <rFont val="Calibri"/>
        <family val="2"/>
        <scheme val="minor"/>
      </rPr>
      <t>Encuesta Mensual de Comercio - EMC</t>
    </r>
    <r>
      <rPr>
        <sz val="24"/>
        <color theme="1"/>
        <rFont val="Calibri"/>
        <family val="2"/>
        <scheme val="minor"/>
      </rPr>
      <t>: A partir de enero de 2019 se implementó el operativo del rediseño de la EMCM. El año 2019 es el paralelo de las dos muestra, cuyos primeros resultados se oficializarán durante el I trimestre 2020.</t>
    </r>
  </si>
  <si>
    <t>ÍTEM No. 1
AVANCE 2019  S:            0 
AVANCE 2020 S1:         53
AVANCE 2020 S2:       612
TOTAL:  665 (100% cumplimiento de la meta del cuatrenio)</t>
  </si>
  <si>
    <t xml:space="preserve">ESTADO DE CUMPLIMIENTO </t>
  </si>
  <si>
    <t xml:space="preserve">ESTADO DE AVANCE </t>
  </si>
  <si>
    <t>96,36% (2020-2)</t>
  </si>
  <si>
    <t>2020 - 2</t>
  </si>
  <si>
    <t>2020 - 1</t>
  </si>
  <si>
    <t>AVANCE CUANTITATIVO 
2020</t>
  </si>
  <si>
    <t>META 2020
CUANTITATIVA</t>
  </si>
  <si>
    <t>789.043</t>
  </si>
  <si>
    <t>1.658.250</t>
  </si>
  <si>
    <t xml:space="preserve"> 100% (2020 - 2)</t>
  </si>
  <si>
    <t>97,78082% (2020 -1)</t>
  </si>
  <si>
    <t>2 (2020 -1)</t>
  </si>
  <si>
    <t>2 (2020-1) + 1 (2020-2) = 3</t>
  </si>
  <si>
    <t xml:space="preserve"> Se elaboró y publicó en el sistema ISOLUCION la metodología de la Matriz Insumo Producto  de la base 2015.
 Se elaboraron las versiones finales de las Metodologìas de la Cuenta Satèlite de las Tecnologìas de la Informaciòn y las Comunicaciones TIC y la Cuenta Satèlite de Cultura y Economìa Naranja, las cuales se subieron al sistema ISOLUCION para el flujo de aprobaciòn que corresponde al nuevo procedimiento establecido para esta tarea.</t>
  </si>
  <si>
    <t>Avance cuantitativo 2019 - 1</t>
  </si>
  <si>
    <t xml:space="preserve">Avance cuantitativo 2019 - 2 </t>
  </si>
  <si>
    <t>Avance cuantitativo 2019 - 2</t>
  </si>
  <si>
    <t>1. Se realizó comparativo por departamento de las defunciones con la base del Censo Nacional de Población y Vivienda - CNPV 2018 vs Estadísticas Vitales - EEVV. 2. Se adjunta el documento con la metodología de integración para la conformación del registro estadístico base de población actualizado. 3. Se adjunta archivo con el seguimiento realizado a la integración de cada registro administrativo para la conformación del registro estadístico base de población con corte diciembre 2018.</t>
  </si>
  <si>
    <t>5% (2019 -1)</t>
  </si>
  <si>
    <t>5% (2019 -1) + 5% (2019 -2 ) = 10% (2019)</t>
  </si>
  <si>
    <t>0.5% (2019 -1)</t>
  </si>
  <si>
    <t>1. Revisión, depuración y consolidación base de datos CNPV
2. Revisión de modelos y fuentes de información disponible
3. Con base en la información del CNPV 2018 se ha
desarrollado la matriz origen destino 1 año, matriz origen
destino municipal 5 años y tabla de migración capital
departamento.</t>
  </si>
  <si>
    <t>0,5% (2019 -1) + 0,5% (2019 -2) 
= 1% (2019)</t>
  </si>
  <si>
    <t>1. Se está realizando el listado de los grupos de interés que
potencialmente utilizarían información estadística para la formulación
de PD, POT, PDT, EOT, planes de vida (Indígenas) y planes de
etnodesarrollo.</t>
  </si>
  <si>
    <t>2. Se trazó la línea base de medición de avance de la meta</t>
  </si>
  <si>
    <t>3. Con el objetivo de mejorar el acceso y usabilidad del geoportal, se
asesoró a la DIG en la restructuracion de esta herramienta,
recomendando la reorganización de la información en los ejes de:
cartografía de referencia, geovisores por tema, servicios y acerca del
geoportal.</t>
  </si>
  <si>
    <t>Se desarrollaron instrumentos de comunicación y pedagogía para Censo Nacional de Población y Vivienda 2018, Mercado Laboral, Encuesta Mensual Manufacturera con Enfoque Territorial EMMET, PIB departamental.</t>
  </si>
  <si>
    <t>4 (2019 -1)</t>
  </si>
  <si>
    <t>4 (2019 -1) + 0 (2019 -2) = 4 (2019)</t>
  </si>
  <si>
    <t>Durante este primer semestre se generó el documento del plan de fortalecimiento de capacidades para el uso de información geoespacial. Y se realizaron dos visitas a territoriales como soporte a las actividades de uso y procesamiento de información cartográfica.</t>
  </si>
  <si>
    <t>2 (2019 -1)</t>
  </si>
  <si>
    <t>2 (2019 - 1) + 2 (2019 -2) = 4 (2019)</t>
  </si>
  <si>
    <t>Se realizó la validación del geocódigo del marco operativo, para el correspondiente cargue de las variables temáticas e integración al marco geoestadístico nacional. se realizó la estructuración y actualización de cabeceras municipales y centros poblados reportados.</t>
  </si>
  <si>
    <t>Se generó propuesta de valor agregado para promover el uso de la información estadística en la política de catastro multipropósito</t>
  </si>
  <si>
    <t xml:space="preserve">1 (2019 -1) </t>
  </si>
  <si>
    <t>1 (2019 -1) + 1 (2019-2) = 2 (2019)</t>
  </si>
  <si>
    <t>Se avanzó en el prototipo de geovisores de información de referencia geográfica caso consulta marco geoestadístico nacional - MGN. Registro de los avances de desarrollo de la página del geoportal en el software de versionamiento GitLaob.</t>
  </si>
  <si>
    <t>50% (2019 -1)</t>
  </si>
  <si>
    <t>50% (2019 -1) + 50% (2019 -2) 
= 100% (2019)</t>
  </si>
  <si>
    <t>DIMPE: 13 Operaciones estadísticas
*Gestión de implementación</t>
  </si>
  <si>
    <t>DCD: 1 Censo Nacional Minero
*Gestión de implementación</t>
  </si>
  <si>
    <t>DIMPE: • EAI-EAH: Se realizaron reuniónes con MINCIT para la inclusión del tema de adaptación y mitigación al cambio Climatico en la industria manufacturera. (Avance estimado 10%) Se avanzó en la propuesta para el formulario de la Encuesta Ambiental de Hoteles rediseñado. (Avance estimado 10%) 
• EVI: Mesas de trabajo con cuentas nacionales para definición del formulario y con diseños muetsrales para definición del diseño muestra. (Avance estimado 10%) 
• IAFOC:Diseño, recolección y analisis para la identificación elaboración de de las canastas del deflactor. (Avance estimado 5%) 
• ENA:Reuniones de trabajo en el marco del rediseño (Avance estimado 5%) 
• EMSB: Recolección de los meses de enero a mayo de 2020, generación de diseño metodológico, manuales y metodología. (Avance estimado 40%) 
• EMA: Realización de diseño metodológico, formulario web, y generación de manuales y metodología. (Avance estimado 15%) 
• ECSPA: Se generó el formulario para la prueba piloto.Se tiene los estudios previos para firma del convenio (Avance estimado 10%) 
•EDID- EDI: Por gestión del Director Técnico DIMPE se tuvo contacto con varios expertos nacionales e internacionales en el tema de encuestas a servidores públicos.(Avance estimado 5%) IPP: Se ha avanzado en la definición de los apartados metodológicos de interés, revisión y diagnostico del estado actual, definición del cronograma de actividades y curva de aprendizaje del personal a cargo</t>
  </si>
  <si>
    <t>DCD: Actividades exploratorias DANE-Sector Minas: Construcción ficha metodológicaSuscripción Convenio de Asociación Sesiones técnicas de trabajo conjunto</t>
  </si>
  <si>
    <t xml:space="preserve">No se registra avance por cuánto se requiere financiación para la implementación de la encuesta de levantamiento de directorio y posteriormente, para la aplicación de la operación estadística a profundidad. </t>
  </si>
  <si>
    <r>
      <rPr>
        <b/>
        <sz val="24"/>
        <color theme="1"/>
        <rFont val="Segoe UI"/>
      </rPr>
      <t>DIMPE:</t>
    </r>
    <r>
      <rPr>
        <sz val="24"/>
        <color theme="1"/>
        <rFont val="Segoe UI"/>
      </rPr>
      <t xml:space="preserve"> 
2 operaciones estadisticas que generen información estadística  a partir del uso de registros administrativos.
*Gestión de implementación 100%</t>
    </r>
  </si>
  <si>
    <t>Encuesta Calidad de Vida -ECV: Se generó un link con mapas interactivos para los principales resultados (Avance estimado 100%) 
Encuesta de Convivencia y Seguridad Ciudadana - ECSC: En 2019, con la inclusión del área rural como desagregación geográfica, se realizaron mejoras al instrumento de recolección incluyendo problemáticas del sector rural y el tema de campesinado, adicionalmente, se ajustó la estructura de las preguntas para captar información de mayor calidad.(Avance estimado 100%) 
Encuesta de Cultura Política - ECP: En 2019 se incluyeron las temáticas capital social, campesinado y migración, se mejoraron los temas de atención al ciudadano y corrupción. Se revisaron fraseos y opciones de respuesta dando como resultado una mejora del formulario.(Avance estimado 100%) 
Encuesta Nacional Agropecuaria - ENA: Reuniones de trabajo para el mejoramiento de la ENA (Avance estimado 5%)</t>
  </si>
  <si>
    <t>DIMPE: CENSO ECONÓMICO: Cronograma de actividades para la integración de los registros administrativos con el Censo Economico.</t>
  </si>
  <si>
    <t>DCD: Se adjunta la propuesta preliminar de la proyección de la fecundidad con base en la estimación obtenida de los puntos censales 1993, 2005 y 2018.</t>
  </si>
  <si>
    <t>*DCD: 0%</t>
  </si>
  <si>
    <t>*DIMPE: 3% (2019 -1)</t>
  </si>
  <si>
    <t>DIMPE: 3% (2019 -1) + 7% (2019 -2) = 10% (2019)</t>
  </si>
  <si>
    <t>El avance fue de 115 requerimientos gestionados en el período.</t>
  </si>
  <si>
    <t>6% (2019 -1)</t>
  </si>
  <si>
    <t>6% (2019 -1) + 8% (2019 -2) =14% (2019)</t>
  </si>
  <si>
    <t>Se tienen las propuestas preliminares de lineamientos para el proceso estadístico, actualización mapa de procesos DANE, clasificación CIIU mantenimiento, clasificación CINE mantenimiento.</t>
  </si>
  <si>
    <t>Se ha avanzado en el proceso de diagnóstico de los siguientes registros administrativos: 
ICETEX: Crédito educativo y fondos de administración 
SUPERTRANSPORTE: Reporte de obras y equipos y concesiones de sectores críticos 
SUPERSERVICIOS: Maestro de facturación de acueducto 
FEDEGAN: Registro Único de Vacunación (RUV) 
MEDICINA LEGAL: Lesiones no fatales de causa externa del Sistema de Información de Clínica y Odontología Forense 
SICLICO; Lesiones fatales de causa externa del Sistema de Información Red de Desaparecidos y Cadáveres 
SIERDEC EMPLEO PUBLICO: Vacantes de empleo y oferentes de empleo.
EMPLEO PUBLICO: Vacantes de empleo y oferentes de empleo</t>
  </si>
  <si>
    <t>8 registros administrativos en proceso de diagnóstico</t>
  </si>
  <si>
    <t>No se presenta avance</t>
  </si>
  <si>
    <t>Se realizó la convocatoria de personal en conjunto con DICE y el SENA y una capacitación en estrategias didácticas para la formación integral a los asistentes de encuesta, adicionalmente, se está trabajando en la actualización de las preguntas del banco de preguntas y se reestructuró el área creando el GIT de calidad y monitoreo.</t>
  </si>
  <si>
    <t>Se realizaron videoconferencias y visitas a las direcciones territoriales en el marco del plan abrazo.</t>
  </si>
  <si>
    <t>El Área de Gestión Humana ha gestionado y recibido asesorías por parte de Función Pública para conocer la nueva herramienta y actualmente se está aplicando para conocer la línea base. El 30 de julio se tiene programada una mesa de trabajo con Función Pública para revisar la puntuación y las evidencias para formular las acciones de mejoramiento</t>
  </si>
  <si>
    <t>La ejecución se inicia en el segundo semestre de 2019</t>
  </si>
  <si>
    <t>Se tiene establecido un proyecto de reinducción la cual incluye participacion activa de OPLAN con las actualizaciones del SIGI, se estan reuniendo las actividades de las areas técnicas y áreas de apoyo y se tiene establecida la realizacion del curso virtual de MIPG ofrecido por Funcion Pública, junto con una charla del DNP (Referente al Pacto por una gestión publica efectiva). No se tiene avance cuantitativo toda vez que la medicion del aumento de conocimiento se debe realizar a partir de una línea base y posterior a una evaluacion de apropiacion del aprendizaje una vez se desarrollen las actividades propuestas.</t>
  </si>
  <si>
    <t>No se ha diseñado el indicador. Debe hacerse durante el segundo semestre</t>
  </si>
  <si>
    <t>Corresponde a un total de 12 Operaciones Estadísticas - OOEE evaluadas y cuyos informes ya fueron entregados: Estadísticas de Zonas Francas (ZF); Estadísticas de Exportaciones (EXPO); Estadísticas de Importaciones (IMPO); Encuesta sobre Ambiente y Desempeño Institucional Departamental (EDID); Encuesta sobre Ambiente y Desempeño Institucional Nacional (EDI); Encuesta Anual Manufacturera (EAM); Índice de Costos de la Construcción de Vivienda (ICCV); Estadísticas de Edificación Licencias de Construcción (ELIC); Índice de Costos de la Educación Superior (ICES); Indicador de Inversión en Obras Civiles (IIOC); Encuesta Nacional de Presupuestos de los Hogares (ENPH); Entrada y Salida de Personas del País.</t>
  </si>
  <si>
    <t>Se tiene el inventario actualizado de operaciones estadísticas con corte al 19 de julio de 2019 y el de registros administrativos con corte 26 de julio de 2019.</t>
  </si>
  <si>
    <t>Se tienen las propuestas preliminares de lineamientos para el proceso estadístico, actualización mapa de procesos DANE, Clasificación CIIU mantenimiento, clasificación CINE mantenimiento</t>
  </si>
  <si>
    <t>"Durante el II semestre del 2020 el proyecto de Censo Económico en el marco de cooperación con Swiss Contact y la Unión Temporal Econometria Universidad de los Andes entregó  el cuarto producto parte 1 titulado: DISEÑO DE UNA ESTRATEGIA PARA ENRIQUECER EL CENSO ECONÓMICO DISCUSIÓN DE LA POTENCIAL ESTRATEGIA DE REEMPLAZO EN LA RECOLECCIÓN Y METODOLOGÍAS DE CALIDAD E IMPUTACIÓN Unión Temporal Econometría universidad de los Andes -  Revisión del equipo tematico del DIMPE - GIT CE
Se realizarón mesas de trabajo entre la UT y los equipos tecnicos del DANE para revisar los resultados entregados, y entregar obervaciones y comentarios
Se realizó en el II semestre de 2020
"</t>
  </si>
  <si>
    <t>DIMPE: 20% (2020 -1)</t>
  </si>
  <si>
    <t xml:space="preserve">DIMPE: 20% (2020 -1) + 15% (2020 -2) = 35% (2020) </t>
  </si>
  <si>
    <t xml:space="preserve">87% (2020 -1) + 3% (2020 -2) = 90% (2020) </t>
  </si>
  <si>
    <t>*51% (2019 -1)</t>
  </si>
  <si>
    <t>57% (2019 -1) + 13% (2019 - 2) = 70% (2020)</t>
  </si>
  <si>
    <t>70% (2019) + 17% (2020 -1)  = 87% (2020 -1)</t>
  </si>
  <si>
    <t>0,5 (2019 -1)</t>
  </si>
  <si>
    <t>0,5 (2019 -1) + 0,95 (2019 -2) = 1 (2019)</t>
  </si>
  <si>
    <t>En el Marco de la actualización del PEN 2020 - 2022, expedido el 27 de noviembre de 2020, con Resolución 1379 de 2020 - Por la cual se actualiza el Plan Estadístico Nacional (PEN) 2020-2022); publicó el inventario de oferta de operaciones estadísticas y oferta de registros administrativos. Así mismo, se desarrollo y publicó el Sistema de Identificación y Caracterización de Oferta y Demanda Estadística del SEN, resolución 1409 p or la cual se regula la implementación del Sistema informático que almacena los inventarios de operaciones estadísticas y registros administrativos, en el cual las entidades del SEN pueden ingresar y conocer los inventarios vivos de ooee y rraa. https://inventariosen.dane.gov.co/ooee/consulta_ooee</t>
  </si>
  <si>
    <t xml:space="preserve">1 (2020 -1) </t>
  </si>
  <si>
    <t>1 (2020 -1) + 1 (2020 -2) = 2 (2020)</t>
  </si>
  <si>
    <t>2% + 8% = 10%*
El avance total del  indicador es de 10%</t>
  </si>
  <si>
    <t>Para la publicación del Producto Interno Bruto del I trimestre de 2020, el Boletín Técnico de resultados incluyó el detalle de la revisión de las cifras año 2019 preliminar. Lo anterior refleja la incoporación de indicadores de calidad de las estimaciones en el marco de las recomedaciones del Manual de Cuentas Trimestrales del FMI 2017.  
El GIT  Indicadores y Cuentas Trimestrales de Bienes y Servicios, está elaborando de la mano de los enlaces de calidad de la DSCN, un indicador que se incluirá en los Boletines de publicación, de acuerdo a lo establecido en la meta. Se espera incorporar dicho indicador durante el 4 trimestre de 2020.</t>
  </si>
  <si>
    <t>0,6 (2020 -1)</t>
  </si>
  <si>
    <t>0,6 (2020 -1) + 0,4 (2020 -2) = 1 (2020)</t>
  </si>
  <si>
    <t xml:space="preserve">50% (2020-1) </t>
  </si>
  <si>
    <t>50% (2020-1) + 50% (2020-2) = 100%</t>
  </si>
  <si>
    <t>0 (2019 -1) + 16 (2019 -2) = 16 (2019)</t>
  </si>
  <si>
    <t>0 (2019 -1)</t>
  </si>
  <si>
    <t xml:space="preserve">23 (2020 -1)
Avance total indicador:   16 (2019) + 23 (2020 -1) = 39 </t>
  </si>
  <si>
    <t xml:space="preserve">23 (2020 -1) + 21 (2020 -2) = 44 (2020) 
Avance total del indicador: 16 (2019) + 44 (2020) = 60 </t>
  </si>
  <si>
    <t>4,1%  (2020 -1)</t>
  </si>
  <si>
    <t>70.17% (2020 -1)</t>
  </si>
  <si>
    <t>68,4% (2020 -2)
Avance promedio: 69,28%</t>
  </si>
  <si>
    <t>4,37% (2020-1)</t>
  </si>
  <si>
    <t xml:space="preserve"> 4,37% (2020 -1) + 17,63% (2020-2) = 22% (2020)
AVANCE TOTAL = 18% (2019) + 22% (2020) = 40%</t>
  </si>
  <si>
    <t>0,5 (2020 -1)</t>
  </si>
  <si>
    <t>0,5 (2020 -1) + 3,5 (2020 -2) = 4 (2020)</t>
  </si>
  <si>
    <t>El GIT de Investigación y Desarrollo de la DIG, durante el segundo semestre del año 2020,  se cumplió con las jornadas de fortalecimiento de las competencias del personal de apoyo cartográfico en la territoriales definidas, abordando los temas estratégicos del quehacer de la dirección de geoestadística: 1) generalidades de la DIG; 2) Generación de productos; 3) recuentos; 4) aplicativos geoportal e introducción de tema de las áreas de concentración económica rural. Actividades realizadas en los meses de septiembre, octubre y noviembre del 2020.</t>
  </si>
  <si>
    <t>BAJO/ Menor al 50%</t>
  </si>
  <si>
    <t>ACEPTABLE / Mayor o igual al 70% menor a 100%</t>
  </si>
  <si>
    <t xml:space="preserve">SATISFACTORIO / Igual a 100% </t>
  </si>
  <si>
    <t>SUPERIOR / Mayor a 100%</t>
  </si>
  <si>
    <t xml:space="preserve">AVANCE TOTAL 
ANUAL </t>
  </si>
  <si>
    <t>SATISFACTORIO</t>
  </si>
  <si>
    <t>META 
CUATRIENIO</t>
  </si>
  <si>
    <t xml:space="preserve">INTERPRETACIÓN </t>
  </si>
  <si>
    <t xml:space="preserve">Es necesario agilizar la gestión para su terminación </t>
  </si>
  <si>
    <t xml:space="preserve">Nivel de cumplimiento superior a las expectativas </t>
  </si>
  <si>
    <t xml:space="preserve">La acción se encuentra en un buen nivel de cumplimiento </t>
  </si>
  <si>
    <t>*DCD: 5% (2019 -1)</t>
  </si>
  <si>
    <t>DCD:  10% (2020)</t>
  </si>
  <si>
    <t xml:space="preserve">*DIMPE: 13% (2019 -1) </t>
  </si>
  <si>
    <t xml:space="preserve">DIMPE:  13% (2019 -1) + 0% (2019 -2) 
= 13% (2019) </t>
  </si>
  <si>
    <t>DIMPE: 40% (2020 -1) + 0% (2020 -2) = 40% (2020)</t>
  </si>
  <si>
    <t>100%</t>
  </si>
  <si>
    <t>70% (2019 -1) + 20% (2020 -1) = 90% (2020 -1)</t>
  </si>
  <si>
    <t>12 (2019 -1)</t>
  </si>
  <si>
    <t>12 (2019 -1) + 38 (2019 -2) = 50 (2019)</t>
  </si>
  <si>
    <t>50 (2019)</t>
  </si>
  <si>
    <t>50 (2019) + 20 (2020 -2)  = 70 (2020)</t>
  </si>
  <si>
    <t>10% (2020-1)</t>
  </si>
  <si>
    <t>REPORTE 
2019</t>
  </si>
  <si>
    <t>REPORTE
2020</t>
  </si>
  <si>
    <t xml:space="preserve">% DE CUMPLIMIENTO 
DEL CUATRIENIO </t>
  </si>
  <si>
    <t>% DE CUMPLIMIENTO ANUAL / 100%</t>
  </si>
  <si>
    <t xml:space="preserve">METAS HASTA LA II VIGENCIA </t>
  </si>
  <si>
    <t>% DE CUMPLIMIENTO II VIGENCIA / 100%</t>
  </si>
  <si>
    <t>CUMPLIMIENTO SUPERIOR</t>
  </si>
  <si>
    <t>&gt;=90%</t>
  </si>
  <si>
    <t>El seguimiento al desempeño de las direcciones territoriales y sus subsedes se realizó de manera semanal, mensual y trimestral. Los informes derivados de esos seguimientos reposan en la carpeta de evidencias y han servido para la toma de decisiones de las áreas en el marco del plan de fortalecimiento territorial. Sin embargo, la ficha del indicador, como se construyó en su momento, no se ha ajustado. Esa es la razón por la que el avance cuantitativo no se corresponda con la meta del año.</t>
  </si>
  <si>
    <t>20% (2020 -1)</t>
  </si>
  <si>
    <t>20%(2020 -1) + 10% (2020 -2) = 30% (2020)</t>
  </si>
  <si>
    <t xml:space="preserve">REPORTE PRIMERAS VIGENCIAS </t>
  </si>
  <si>
    <t>PORCENTAJE DE CUMPLIMIENTO VIGENCIA I - II</t>
  </si>
  <si>
    <t>PORCENTAJE DE CUMPLIMIENTO CUATRIENIO</t>
  </si>
  <si>
    <t xml:space="preserve">ESTADO DE META </t>
  </si>
  <si>
    <t xml:space="preserve">El reporte de la meta durante la I y II vigencia a logrado el indicador (&gt;=90%)  de anualidad y cuatrienio. </t>
  </si>
  <si>
    <t xml:space="preserve">EN GESTIÓN </t>
  </si>
  <si>
    <t xml:space="preserve">META CUMPLIDA </t>
  </si>
  <si>
    <t xml:space="preserve">La meta ha logrado cumplir con los % de avance programados para la vigencia 2019 - 2020, consiguiendo un cumplimiento del 48% del total de la meta cuatrienal. </t>
  </si>
  <si>
    <t xml:space="preserve">Durante el 2020 el reporte registra el cumplimiento de la meta cuatrienal . Logrando un avance del 133% y superando la cifra programada </t>
  </si>
  <si>
    <t xml:space="preserve">El numero de usuarios en el geoportal reporto durante el 2020 un registro de 287.023. Superando la meta cuatrienal programada </t>
  </si>
  <si>
    <t xml:space="preserve">Se ha logrado un avance de 45% de la meta cuatrienal, y durante la vigencia I y II se ha cumplido al 100% con los porcentajes de avance programados. </t>
  </si>
  <si>
    <t xml:space="preserve">Se ha avanzado un 35% frente a la meta cuatrienal durante la I y II vigencia, aunque la entrega de 1 Series de población de corto plazo a nivel municipal, esta programada para el año 2022. </t>
  </si>
  <si>
    <t xml:space="preserve">Durante el 2019 y 2020, se  ha logrado cumplir con los % programados para cada vigencia. Su cumplimiento está asociado al puntaje obtenido en el reporte FURAG el cual mide cada vigencia año vencido. </t>
  </si>
  <si>
    <t xml:space="preserve">Se ha logrado en la I y II vigencia el % de cumplimiento anual programado. </t>
  </si>
  <si>
    <t>Durante el 2019 y 2020 se ha cumplido con el % programado anualmente, reportando un cumplimiento promedio del 101%</t>
  </si>
  <si>
    <t xml:space="preserve">Se ha dado cumplimiento a los entregables programados para la I y II vigencia. Logrando un avance del 100% </t>
  </si>
  <si>
    <t xml:space="preserve">Se ha finalizo la meta programada con un reporte del 100% </t>
  </si>
  <si>
    <t>ALERTA DE INCUMPLIMIENTO</t>
  </si>
  <si>
    <t xml:space="preserve">En el cierre de vigencias se ha logrado un cumplimiento superior al programado, al avanzar en un 88% frente a la meta cuatrienal durante el 2019 y 2020. </t>
  </si>
  <si>
    <t xml:space="preserve">La meta reporto un avance superior durante la I y II vigencia, al lograr un avance mayor al programado. </t>
  </si>
  <si>
    <t>Para la vigencia 2019 y 2020, se ha realizado la publicación de 60 lineamientos, guias, manuales, etc. Superando la meta cuatrienal y logrando su cumplimiento en un 353%</t>
  </si>
  <si>
    <t xml:space="preserve">Se ha dado cumplimiento a los entregables programados para la I y II vigencia. Logrando un avance superior al programado. </t>
  </si>
  <si>
    <t xml:space="preserve">La meta de ha logrado cumplir el indicador anual con un promedio de avance del 84%, dando cumplimiento a lo programado. </t>
  </si>
  <si>
    <t xml:space="preserve">El reporte del indicador refleja un avance aceptable durante la I y II vigencia, al reportar un cumplimiento del 98% frente al porcentaje programado de cierre, sin embargo no se logrro el 100% de su cumplimeinto. </t>
  </si>
  <si>
    <t>Se ha dado cumplimiento a la meta cuatrienal durante la I y II vigencia de seguimiento. Dando cumplimiento con un 119%</t>
  </si>
  <si>
    <t>CUMPLIMIENTO SUPERIOR / Mayor a 100%</t>
  </si>
  <si>
    <t xml:space="preserve">CUMPLIMIENTO SATISFACTORIO / Igual a 100% </t>
  </si>
  <si>
    <t>CUMPLIMIENTO ACEPTABLE / Mayor o igual al 70% menor a 100%</t>
  </si>
  <si>
    <t>ALERTA / Menor al 50%</t>
  </si>
  <si>
    <t xml:space="preserve">PANORAMA DE CUMPLIMIENTO 
PLAN ESTRATÉGICO INSTITUCIONAL </t>
  </si>
  <si>
    <t xml:space="preserve">El cierre del reporte para el 2020 refleja un retraso e incumplimiento en el % de avance programado, debido a que se esperaba un avance del 75% durante la I y II vigencia, y se reportó un avance total del 45%. De esta forma el avance de la meta es menor al 50% esperado. </t>
  </si>
  <si>
    <t>SUPERIOR</t>
  </si>
  <si>
    <t xml:space="preserve">El promedio de descargas de documentos técnicos durante la I y II ha sido de 2.419.256. Frente a la meta cuatrienal se ha logrado un cumplimiento del 85% </t>
  </si>
  <si>
    <t xml:space="preserve">AVANCE TOTAL
1V + 2V </t>
  </si>
  <si>
    <r>
      <t xml:space="preserve">100%
</t>
    </r>
    <r>
      <rPr>
        <b/>
        <sz val="24"/>
        <color rgb="FFFF0000"/>
        <rFont val="Segoe UI"/>
      </rPr>
      <t>Stock</t>
    </r>
  </si>
  <si>
    <r>
      <rPr>
        <sz val="24"/>
        <color theme="1"/>
        <rFont val="Segoe UI"/>
      </rPr>
      <t>&gt;= 99%</t>
    </r>
    <r>
      <rPr>
        <b/>
        <sz val="24"/>
        <color theme="1"/>
        <rFont val="Segoe UI"/>
      </rPr>
      <t xml:space="preserve">
</t>
    </r>
    <r>
      <rPr>
        <b/>
        <sz val="24"/>
        <color rgb="FFFF0000"/>
        <rFont val="Segoe UI"/>
      </rPr>
      <t>Stock</t>
    </r>
  </si>
  <si>
    <r>
      <rPr>
        <sz val="24"/>
        <color theme="1"/>
        <rFont val="Segoe UI"/>
      </rPr>
      <t>100%</t>
    </r>
    <r>
      <rPr>
        <b/>
        <sz val="24"/>
        <color theme="1"/>
        <rFont val="Segoe UI"/>
      </rPr>
      <t xml:space="preserve">
</t>
    </r>
    <r>
      <rPr>
        <b/>
        <sz val="24"/>
        <color rgb="FFFF0000"/>
        <rFont val="Segoe UI"/>
      </rPr>
      <t>Stock</t>
    </r>
  </si>
  <si>
    <r>
      <rPr>
        <sz val="24"/>
        <color theme="1"/>
        <rFont val="Segoe UI"/>
      </rPr>
      <t xml:space="preserve">3 = Incremento del 100% (usuarios del geoportal). </t>
    </r>
    <r>
      <rPr>
        <b/>
        <sz val="24"/>
        <color theme="1"/>
        <rFont val="Segoe UI"/>
      </rPr>
      <t xml:space="preserve">
</t>
    </r>
    <r>
      <rPr>
        <b/>
        <sz val="24"/>
        <color rgb="FFFF0000"/>
        <rFont val="Segoe UI"/>
      </rPr>
      <t>Flujo</t>
    </r>
  </si>
  <si>
    <r>
      <rPr>
        <sz val="24"/>
        <color theme="1"/>
        <rFont val="Segoe UI"/>
      </rPr>
      <t xml:space="preserve"> 2 = Incremento del 30% (descargas de los documentos técnicos de las operaciones estadísticas).  </t>
    </r>
    <r>
      <rPr>
        <b/>
        <sz val="24"/>
        <color theme="1"/>
        <rFont val="Segoe UI"/>
      </rPr>
      <t xml:space="preserve">
</t>
    </r>
    <r>
      <rPr>
        <b/>
        <sz val="24"/>
        <color rgb="FFFF0000"/>
        <rFont val="Segoe UI"/>
      </rPr>
      <t>Flujo</t>
    </r>
  </si>
  <si>
    <r>
      <rPr>
        <sz val="24"/>
        <color theme="1"/>
        <rFont val="Segoe UI"/>
      </rPr>
      <t>1 = 500 (PD, POT, PDT, EOT, Planes de vida (indígenas) o Planes de etnodesarrollo).</t>
    </r>
    <r>
      <rPr>
        <b/>
        <sz val="24"/>
        <color theme="1"/>
        <rFont val="Segoe UI"/>
      </rPr>
      <t xml:space="preserve">
</t>
    </r>
    <r>
      <rPr>
        <b/>
        <sz val="24"/>
        <color rgb="FFFF0000"/>
        <rFont val="Segoe UI"/>
      </rPr>
      <t>Flujo</t>
    </r>
  </si>
  <si>
    <r>
      <rPr>
        <sz val="24"/>
        <color theme="1"/>
        <rFont val="Segoe UI"/>
      </rPr>
      <t>&gt;= 90%</t>
    </r>
    <r>
      <rPr>
        <b/>
        <sz val="24"/>
        <color theme="1"/>
        <rFont val="Segoe UI"/>
      </rPr>
      <t xml:space="preserve">
</t>
    </r>
    <r>
      <rPr>
        <b/>
        <sz val="24"/>
        <color rgb="FFFF0000"/>
        <rFont val="Segoe UI"/>
      </rPr>
      <t>Stock</t>
    </r>
  </si>
  <si>
    <r>
      <t xml:space="preserve">4 boletines con indicadores de calidad estadística 
</t>
    </r>
    <r>
      <rPr>
        <b/>
        <sz val="24"/>
        <color rgb="FFFF0000"/>
        <rFont val="Segoe UI"/>
      </rPr>
      <t>Acumulativo</t>
    </r>
  </si>
  <si>
    <r>
      <t xml:space="preserve">100%
</t>
    </r>
    <r>
      <rPr>
        <b/>
        <sz val="24"/>
        <color rgb="FFFF0000"/>
        <rFont val="Segoe UI"/>
      </rPr>
      <t>Acumulativo</t>
    </r>
  </si>
  <si>
    <r>
      <t xml:space="preserve">1
</t>
    </r>
    <r>
      <rPr>
        <b/>
        <sz val="24"/>
        <color rgb="FFFF0000"/>
        <rFont val="Segoe UI"/>
      </rPr>
      <t>Acumulativo</t>
    </r>
  </si>
  <si>
    <r>
      <t xml:space="preserve">17
</t>
    </r>
    <r>
      <rPr>
        <b/>
        <sz val="24"/>
        <color rgb="FFFF0000"/>
        <rFont val="Segoe UI"/>
      </rPr>
      <t>Acumulativo</t>
    </r>
  </si>
  <si>
    <r>
      <t xml:space="preserve">15
</t>
    </r>
    <r>
      <rPr>
        <b/>
        <sz val="24"/>
        <color rgb="FFFF0000"/>
        <rFont val="Segoe UI"/>
      </rPr>
      <t xml:space="preserve">Acumulativo </t>
    </r>
  </si>
  <si>
    <r>
      <t xml:space="preserve">32
</t>
    </r>
    <r>
      <rPr>
        <b/>
        <sz val="24"/>
        <color rgb="FFFF0000"/>
        <rFont val="Segoe UI"/>
      </rPr>
      <t>Acumulativo</t>
    </r>
  </si>
  <si>
    <r>
      <t xml:space="preserve">4
</t>
    </r>
    <r>
      <rPr>
        <b/>
        <sz val="24"/>
        <color rgb="FFFF0000"/>
        <rFont val="Segoe UI"/>
      </rPr>
      <t>Acumulativo</t>
    </r>
  </si>
  <si>
    <r>
      <t xml:space="preserve">80%
</t>
    </r>
    <r>
      <rPr>
        <b/>
        <sz val="24"/>
        <color rgb="FFFF0000"/>
        <rFont val="Segoe UI"/>
      </rPr>
      <t>Acumulativo</t>
    </r>
  </si>
  <si>
    <r>
      <t xml:space="preserve">70%
</t>
    </r>
    <r>
      <rPr>
        <b/>
        <sz val="24"/>
        <color rgb="FFFF0000"/>
        <rFont val="Segoe UI"/>
      </rPr>
      <t>Stock</t>
    </r>
  </si>
  <si>
    <r>
      <t xml:space="preserve">36%
</t>
    </r>
    <r>
      <rPr>
        <b/>
        <sz val="24"/>
        <color rgb="FFFF0000"/>
        <rFont val="Segoe UI"/>
      </rPr>
      <t>Flujo</t>
    </r>
  </si>
  <si>
    <r>
      <rPr>
        <sz val="24"/>
        <color theme="1"/>
        <rFont val="Segoe UI"/>
      </rPr>
      <t>14</t>
    </r>
    <r>
      <rPr>
        <b/>
        <sz val="24"/>
        <color theme="1"/>
        <rFont val="Segoe UI"/>
      </rPr>
      <t xml:space="preserve">
</t>
    </r>
    <r>
      <rPr>
        <b/>
        <sz val="24"/>
        <color rgb="FFFF0000"/>
        <rFont val="Segoe UI"/>
      </rPr>
      <t>Acumulativo</t>
    </r>
  </si>
  <si>
    <r>
      <t xml:space="preserve">25%
</t>
    </r>
    <r>
      <rPr>
        <b/>
        <sz val="24"/>
        <color rgb="FFFF0000"/>
        <rFont val="Segoe UI"/>
      </rPr>
      <t>Acumulativo</t>
    </r>
  </si>
  <si>
    <r>
      <t xml:space="preserve">5 Operaciones estadísticas que implementan acciones de mejora en la metodología (procesos e instrumentos) y resultados
</t>
    </r>
    <r>
      <rPr>
        <b/>
        <sz val="24"/>
        <color rgb="FFFF0000"/>
        <rFont val="Segoe UI"/>
      </rPr>
      <t>Acumulativo</t>
    </r>
  </si>
  <si>
    <r>
      <t xml:space="preserve">9 metodologías actualizadas
</t>
    </r>
    <r>
      <rPr>
        <b/>
        <sz val="24"/>
        <color rgb="FFFF0000"/>
        <rFont val="Segoe UI"/>
      </rPr>
      <t>Acumulativo</t>
    </r>
  </si>
  <si>
    <r>
      <t xml:space="preserve">66%
</t>
    </r>
    <r>
      <rPr>
        <b/>
        <sz val="24"/>
        <color rgb="FFFF0000"/>
        <rFont val="Segoe UI"/>
      </rPr>
      <t>Acumulativo</t>
    </r>
  </si>
  <si>
    <r>
      <rPr>
        <sz val="24"/>
        <color theme="1"/>
        <rFont val="Segoe UI"/>
      </rPr>
      <t>80</t>
    </r>
    <r>
      <rPr>
        <b/>
        <sz val="24"/>
        <color theme="1"/>
        <rFont val="Segoe UI"/>
      </rPr>
      <t xml:space="preserve">
</t>
    </r>
    <r>
      <rPr>
        <b/>
        <sz val="24"/>
        <color rgb="FFFF0000"/>
        <rFont val="Segoe UI"/>
      </rPr>
      <t>Acumulativo</t>
    </r>
  </si>
  <si>
    <r>
      <rPr>
        <sz val="24"/>
        <color theme="1"/>
        <rFont val="Segoe UI"/>
      </rPr>
      <t>8</t>
    </r>
    <r>
      <rPr>
        <b/>
        <sz val="24"/>
        <color theme="1"/>
        <rFont val="Segoe UI"/>
      </rPr>
      <t xml:space="preserve">
</t>
    </r>
    <r>
      <rPr>
        <b/>
        <sz val="24"/>
        <color rgb="FFFF0000"/>
        <rFont val="Segoe UI"/>
      </rPr>
      <t>Acumulativo</t>
    </r>
  </si>
  <si>
    <r>
      <rPr>
        <sz val="24"/>
        <color theme="1"/>
        <rFont val="Segoe UI"/>
      </rPr>
      <t>5%</t>
    </r>
    <r>
      <rPr>
        <b/>
        <sz val="24"/>
        <color theme="1"/>
        <rFont val="Segoe UI"/>
      </rPr>
      <t xml:space="preserve">
</t>
    </r>
    <r>
      <rPr>
        <b/>
        <sz val="24"/>
        <color rgb="FFFF0000"/>
        <rFont val="Segoe UI"/>
      </rPr>
      <t>Acumulativo</t>
    </r>
  </si>
  <si>
    <r>
      <rPr>
        <sz val="24"/>
        <color theme="1"/>
        <rFont val="Segoe UI"/>
      </rPr>
      <t>3 proyectos de uso</t>
    </r>
    <r>
      <rPr>
        <b/>
        <sz val="24"/>
        <color theme="1"/>
        <rFont val="Segoe UI"/>
      </rPr>
      <t xml:space="preserve">
</t>
    </r>
    <r>
      <rPr>
        <b/>
        <sz val="24"/>
        <color rgb="FFFF0000"/>
        <rFont val="Segoe UI"/>
      </rPr>
      <t>Acumulativo</t>
    </r>
  </si>
  <si>
    <r>
      <rPr>
        <sz val="24"/>
        <color theme="1"/>
        <rFont val="Segoe UI"/>
      </rPr>
      <t>80%</t>
    </r>
    <r>
      <rPr>
        <b/>
        <sz val="24"/>
        <color theme="1"/>
        <rFont val="Segoe UI"/>
      </rPr>
      <t xml:space="preserve">
</t>
    </r>
    <r>
      <rPr>
        <b/>
        <sz val="24"/>
        <color rgb="FFFF0000"/>
        <rFont val="Segoe UI"/>
      </rPr>
      <t>Acumulativo</t>
    </r>
  </si>
  <si>
    <r>
      <rPr>
        <sz val="24"/>
        <color theme="1"/>
        <rFont val="Segoe UI"/>
      </rPr>
      <t>Aumentar 10 Puntos</t>
    </r>
    <r>
      <rPr>
        <b/>
        <sz val="24"/>
        <color theme="1"/>
        <rFont val="Segoe UI"/>
      </rPr>
      <t xml:space="preserve">
</t>
    </r>
    <r>
      <rPr>
        <b/>
        <sz val="24"/>
        <color rgb="FFFF0000"/>
        <rFont val="Segoe UI"/>
      </rPr>
      <t>Actividades de gestión* (Acumulativo)</t>
    </r>
  </si>
  <si>
    <t>Durante la vigencia 2019 y 2020 se logro un avance total del 73% frente a la meta cuatrienal. Superando la meta total programada para el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</si>
</sst>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164" formatCode="_(* #,##0.00_);_(* \(#,##0.00\);_(* &quot;-&quot;??_);_(@_)"/>
    <numFmt numFmtId="165" formatCode="0.0"/>
    <numFmt numFmtId="166" formatCode="0.0%"/>
    <numFmt numFmtId="167" formatCode="#,##0_ ;\-#,##0\ "/>
  </numFmts>
  <fonts count="53">
    <font>
      <sz val="11"/>
      <color theme="1"/>
      <name val="Calibri"/>
      <family val="2"/>
      <scheme val="minor"/>
    </font>
    <font>
      <sz val="11"/>
      <color theme="1"/>
      <name val="Calibri"/>
      <family val="2"/>
      <scheme val="minor"/>
    </font>
    <font>
      <u/>
      <sz val="11"/>
      <color theme="10"/>
      <name val="Calibri"/>
      <family val="2"/>
      <scheme val="minor"/>
    </font>
    <font>
      <b/>
      <sz val="14"/>
      <color theme="0"/>
      <name val="Calibri"/>
      <family val="2"/>
      <scheme val="minor"/>
    </font>
    <font>
      <sz val="11"/>
      <color theme="1"/>
      <name val="Segoe UI"/>
      <family val="2"/>
    </font>
    <font>
      <b/>
      <sz val="14"/>
      <color theme="1"/>
      <name val="Segoe UI"/>
      <family val="2"/>
    </font>
    <font>
      <sz val="14"/>
      <color theme="1"/>
      <name val="Segoe UI"/>
      <family val="2"/>
    </font>
    <font>
      <b/>
      <sz val="14"/>
      <color rgb="FFB71C51"/>
      <name val="Segoe UI"/>
      <family val="2"/>
    </font>
    <font>
      <b/>
      <sz val="14"/>
      <color rgb="FFC00000"/>
      <name val="Segoe UI"/>
      <family val="2"/>
    </font>
    <font>
      <b/>
      <sz val="14"/>
      <name val="Segoe UI"/>
      <family val="2"/>
    </font>
    <font>
      <sz val="14"/>
      <color theme="1"/>
      <name val="Calibri"/>
      <family val="2"/>
      <scheme val="minor"/>
    </font>
    <font>
      <u/>
      <sz val="14"/>
      <name val="Calibri"/>
      <family val="2"/>
      <scheme val="minor"/>
    </font>
    <font>
      <sz val="14"/>
      <name val="Calibri"/>
      <family val="2"/>
      <scheme val="minor"/>
    </font>
    <font>
      <b/>
      <sz val="14"/>
      <color theme="1"/>
      <name val="Calibri"/>
      <family val="2"/>
      <scheme val="minor"/>
    </font>
    <font>
      <b/>
      <sz val="11"/>
      <color theme="0"/>
      <name val="Segoe UI"/>
      <family val="2"/>
    </font>
    <font>
      <sz val="9"/>
      <color theme="1"/>
      <name val="Segoe UI"/>
      <family val="2"/>
    </font>
    <font>
      <b/>
      <sz val="11"/>
      <color theme="1"/>
      <name val="Segoe UI"/>
      <family val="2"/>
    </font>
    <font>
      <sz val="10"/>
      <color theme="1"/>
      <name val="Segoe UI"/>
      <family val="2"/>
    </font>
    <font>
      <b/>
      <sz val="14"/>
      <color rgb="FFB6004C"/>
      <name val="Calibri"/>
      <family val="2"/>
      <scheme val="minor"/>
    </font>
    <font>
      <b/>
      <sz val="26"/>
      <color theme="1"/>
      <name val="Calibri"/>
      <family val="2"/>
      <scheme val="minor"/>
    </font>
    <font>
      <sz val="26"/>
      <color theme="1"/>
      <name val="Calibri"/>
      <family val="2"/>
      <scheme val="minor"/>
    </font>
    <font>
      <b/>
      <sz val="26"/>
      <color theme="1"/>
      <name val="Segoe UI"/>
    </font>
    <font>
      <b/>
      <sz val="28"/>
      <color theme="1"/>
      <name val="Segoe UI"/>
    </font>
    <font>
      <b/>
      <sz val="36"/>
      <color theme="1"/>
      <name val="Segoe UI"/>
    </font>
    <font>
      <sz val="26"/>
      <color theme="1"/>
      <name val="Segoe UI"/>
    </font>
    <font>
      <b/>
      <sz val="36"/>
      <name val="Segoe UI"/>
    </font>
    <font>
      <b/>
      <sz val="36"/>
      <color theme="0"/>
      <name val="Segoe UI"/>
    </font>
    <font>
      <sz val="36"/>
      <color theme="1"/>
      <name val="Segoe UI"/>
    </font>
    <font>
      <sz val="26"/>
      <name val="Segoe UI"/>
    </font>
    <font>
      <b/>
      <sz val="24"/>
      <color theme="1"/>
      <name val="Segoe UI"/>
    </font>
    <font>
      <b/>
      <sz val="12"/>
      <name val="Segoe UI"/>
    </font>
    <font>
      <b/>
      <sz val="24"/>
      <name val="Segoe UI"/>
    </font>
    <font>
      <b/>
      <sz val="48"/>
      <name val="Segoe UI"/>
    </font>
    <font>
      <b/>
      <sz val="48"/>
      <color theme="0"/>
      <name val="Segoe UI"/>
    </font>
    <font>
      <b/>
      <sz val="48"/>
      <color theme="1"/>
      <name val="Segoe UI"/>
    </font>
    <font>
      <sz val="28"/>
      <color theme="1"/>
      <name val="Segoe UI"/>
    </font>
    <font>
      <b/>
      <sz val="28"/>
      <color theme="0"/>
      <name val="Segoe UI"/>
    </font>
    <font>
      <b/>
      <sz val="24"/>
      <color rgb="FFB6004C"/>
      <name val="Segoe UI"/>
    </font>
    <font>
      <sz val="24"/>
      <color theme="1"/>
      <name val="Segoe UI"/>
    </font>
    <font>
      <b/>
      <sz val="24"/>
      <color theme="0"/>
      <name val="Segoe UI"/>
    </font>
    <font>
      <sz val="24"/>
      <name val="Segoe UI"/>
    </font>
    <font>
      <b/>
      <sz val="24"/>
      <color rgb="FFFF0000"/>
      <name val="Segoe UI"/>
    </font>
    <font>
      <i/>
      <sz val="24"/>
      <name val="Segoe UI"/>
    </font>
    <font>
      <u/>
      <sz val="24"/>
      <color theme="1"/>
      <name val="Segoe UI"/>
    </font>
    <font>
      <sz val="24"/>
      <color rgb="FFFFC000"/>
      <name val="Segoe UI"/>
    </font>
    <font>
      <i/>
      <sz val="24"/>
      <color theme="1"/>
      <name val="Segoe UI"/>
    </font>
    <font>
      <sz val="24"/>
      <color theme="1"/>
      <name val="Calibri"/>
      <family val="2"/>
      <scheme val="minor"/>
    </font>
    <font>
      <u/>
      <sz val="24"/>
      <color theme="1"/>
      <name val="Calibri"/>
      <family val="2"/>
      <scheme val="minor"/>
    </font>
    <font>
      <b/>
      <sz val="24"/>
      <color theme="1"/>
      <name val="Calibri"/>
      <family val="2"/>
      <scheme val="minor"/>
    </font>
    <font>
      <sz val="24"/>
      <color theme="1"/>
      <name val="Calibri"/>
      <family val="2"/>
    </font>
    <font>
      <b/>
      <sz val="24"/>
      <color theme="1"/>
      <name val="Calibri"/>
      <family val="2"/>
    </font>
    <font>
      <b/>
      <sz val="24"/>
      <name val="Calibri"/>
      <family val="2"/>
      <scheme val="minor"/>
    </font>
    <font>
      <b/>
      <sz val="24"/>
      <color theme="6" tint="-0.499984740745262"/>
      <name val="Segoe UI"/>
    </font>
  </fonts>
  <fills count="21">
    <fill>
      <patternFill patternType="none"/>
    </fill>
    <fill>
      <patternFill patternType="gray125"/>
    </fill>
    <fill>
      <patternFill patternType="solid">
        <fgColor rgb="FFB6004C"/>
        <bgColor indexed="64"/>
      </patternFill>
    </fill>
    <fill>
      <patternFill patternType="solid">
        <fgColor rgb="FF0076A2"/>
        <bgColor indexed="64"/>
      </patternFill>
    </fill>
    <fill>
      <patternFill patternType="solid">
        <fgColor theme="0"/>
        <bgColor indexed="64"/>
      </patternFill>
    </fill>
    <fill>
      <patternFill patternType="solid">
        <fgColor rgb="FFB71C51"/>
        <bgColor indexed="64"/>
      </patternFill>
    </fill>
    <fill>
      <patternFill patternType="solid">
        <fgColor rgb="FF7D0641"/>
        <bgColor indexed="64"/>
      </patternFill>
    </fill>
    <fill>
      <patternFill patternType="solid">
        <fgColor rgb="FF92D050"/>
        <bgColor indexed="64"/>
      </patternFill>
    </fill>
    <fill>
      <patternFill patternType="solid">
        <fgColor theme="5" tint="0.7999816888943144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rgb="FFFF0000"/>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9"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style="hair">
        <color indexed="64"/>
      </bottom>
      <diagonal/>
    </border>
    <border>
      <left/>
      <right/>
      <top style="hair">
        <color indexed="64"/>
      </top>
      <bottom/>
      <diagonal/>
    </border>
    <border>
      <left style="hair">
        <color theme="0"/>
      </left>
      <right style="hair">
        <color theme="0"/>
      </right>
      <top style="hair">
        <color theme="0"/>
      </top>
      <bottom style="hair">
        <color theme="0"/>
      </bottom>
      <diagonal/>
    </border>
    <border>
      <left style="hair">
        <color theme="0"/>
      </left>
      <right/>
      <top style="hair">
        <color theme="0"/>
      </top>
      <bottom style="hair">
        <color theme="0"/>
      </bottom>
      <diagonal/>
    </border>
    <border>
      <left/>
      <right style="hair">
        <color theme="0"/>
      </right>
      <top style="hair">
        <color theme="0"/>
      </top>
      <bottom style="hair">
        <color theme="0"/>
      </bottom>
      <diagonal/>
    </border>
    <border>
      <left style="hair">
        <color theme="0"/>
      </left>
      <right style="hair">
        <color theme="0"/>
      </right>
      <top/>
      <bottom style="hair">
        <color theme="0"/>
      </bottom>
      <diagonal/>
    </border>
    <border>
      <left style="hair">
        <color theme="0"/>
      </left>
      <right/>
      <top/>
      <bottom style="hair">
        <color theme="0"/>
      </bottom>
      <diagonal/>
    </border>
    <border>
      <left/>
      <right style="hair">
        <color theme="0"/>
      </right>
      <top/>
      <bottom style="hair">
        <color theme="0"/>
      </bottom>
      <diagonal/>
    </border>
    <border>
      <left style="hair">
        <color theme="1"/>
      </left>
      <right style="hair">
        <color theme="1"/>
      </right>
      <top style="hair">
        <color theme="1"/>
      </top>
      <bottom style="hair">
        <color theme="1"/>
      </bottom>
      <diagonal/>
    </border>
    <border>
      <left/>
      <right/>
      <top/>
      <bottom style="hair">
        <color theme="1"/>
      </bottom>
      <diagonal/>
    </border>
  </borders>
  <cellStyleXfs count="7">
    <xf numFmtId="0" fontId="0" fillId="0" borderId="0"/>
    <xf numFmtId="9" fontId="1" fillId="0" borderId="0" applyFont="0" applyFill="0" applyBorder="0" applyAlignment="0" applyProtection="0"/>
    <xf numFmtId="164" fontId="1" fillId="0" borderId="0" applyFon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cellStyleXfs>
  <cellXfs count="487">
    <xf numFmtId="0" fontId="0" fillId="0" borderId="0" xfId="0"/>
    <xf numFmtId="0" fontId="0" fillId="0" borderId="0" xfId="0" applyAlignment="1">
      <alignment wrapText="1"/>
    </xf>
    <xf numFmtId="0" fontId="0" fillId="0" borderId="0" xfId="0" applyAlignment="1">
      <alignment horizontal="left" vertical="center" wrapText="1"/>
    </xf>
    <xf numFmtId="0" fontId="0" fillId="0" borderId="0" xfId="0" applyFont="1" applyAlignment="1">
      <alignment wrapText="1"/>
    </xf>
    <xf numFmtId="0" fontId="0" fillId="4" borderId="0" xfId="0" applyFill="1"/>
    <xf numFmtId="0" fontId="0" fillId="4" borderId="0" xfId="0" applyFill="1" applyAlignment="1">
      <alignment wrapText="1"/>
    </xf>
    <xf numFmtId="0" fontId="4" fillId="4" borderId="0" xfId="0" applyFont="1" applyFill="1"/>
    <xf numFmtId="0" fontId="5" fillId="5" borderId="0" xfId="0" applyFont="1" applyFill="1" applyBorder="1" applyAlignment="1">
      <alignment horizontal="left" vertical="center" wrapText="1"/>
    </xf>
    <xf numFmtId="0" fontId="6" fillId="4" borderId="0" xfId="0" applyFont="1" applyFill="1"/>
    <xf numFmtId="0" fontId="8" fillId="5" borderId="0" xfId="0" applyFont="1" applyFill="1" applyBorder="1" applyAlignment="1">
      <alignment horizontal="left"/>
    </xf>
    <xf numFmtId="0" fontId="4" fillId="4" borderId="0" xfId="0" applyFont="1" applyFill="1" applyBorder="1"/>
    <xf numFmtId="0" fontId="4" fillId="5" borderId="0" xfId="0" applyFont="1" applyFill="1" applyBorder="1"/>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2" borderId="10" xfId="0" applyFont="1" applyFill="1" applyBorder="1" applyAlignment="1">
      <alignment horizontal="center" vertical="center" wrapText="1"/>
    </xf>
    <xf numFmtId="9" fontId="6" fillId="4" borderId="1" xfId="1" applyFont="1" applyFill="1" applyBorder="1" applyAlignment="1" applyProtection="1">
      <alignment horizontal="center" vertical="center"/>
      <protection locked="0"/>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9" fontId="10" fillId="0" borderId="1" xfId="1" applyFont="1" applyBorder="1" applyAlignment="1">
      <alignment horizontal="center" vertical="center" wrapText="1"/>
    </xf>
    <xf numFmtId="10" fontId="10" fillId="0" borderId="1" xfId="1" applyNumberFormat="1" applyFont="1" applyFill="1" applyBorder="1" applyAlignment="1">
      <alignment horizontal="center" vertical="center"/>
    </xf>
    <xf numFmtId="9" fontId="10" fillId="0" borderId="1" xfId="1" applyFont="1" applyFill="1" applyBorder="1" applyAlignment="1">
      <alignment horizontal="left" vertical="center" wrapText="1"/>
    </xf>
    <xf numFmtId="0" fontId="11" fillId="0" borderId="13" xfId="3" applyFont="1" applyFill="1" applyBorder="1" applyAlignment="1">
      <alignment vertical="center" wrapText="1"/>
    </xf>
    <xf numFmtId="0" fontId="12" fillId="0" borderId="13"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10" fontId="10" fillId="0" borderId="1" xfId="0" applyNumberFormat="1" applyFont="1" applyFill="1" applyBorder="1" applyAlignment="1">
      <alignment horizontal="center" vertical="center" wrapText="1"/>
    </xf>
    <xf numFmtId="9" fontId="10" fillId="0" borderId="1" xfId="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11" fillId="0" borderId="13" xfId="3" applyFont="1" applyFill="1" applyBorder="1" applyAlignment="1">
      <alignment horizontal="left" vertical="center" wrapText="1"/>
    </xf>
    <xf numFmtId="0" fontId="10" fillId="0" borderId="1" xfId="0" applyFont="1" applyFill="1" applyBorder="1" applyAlignment="1">
      <alignment vertical="top" wrapText="1"/>
    </xf>
    <xf numFmtId="9" fontId="12" fillId="0" borderId="1" xfId="1" applyFont="1" applyFill="1" applyBorder="1" applyAlignment="1">
      <alignment horizontal="center" vertical="center"/>
    </xf>
    <xf numFmtId="0" fontId="12" fillId="0" borderId="1" xfId="0" applyFont="1" applyFill="1" applyBorder="1" applyAlignment="1">
      <alignment horizontal="left" vertical="center" wrapText="1"/>
    </xf>
    <xf numFmtId="0" fontId="12" fillId="0" borderId="13" xfId="0" applyFont="1" applyFill="1" applyBorder="1" applyAlignment="1">
      <alignment horizontal="left" vertical="center" wrapText="1"/>
    </xf>
    <xf numFmtId="9" fontId="10" fillId="0" borderId="1" xfId="0" applyNumberFormat="1" applyFont="1" applyBorder="1" applyAlignment="1">
      <alignment horizontal="center" vertical="center" wrapText="1"/>
    </xf>
    <xf numFmtId="0" fontId="10" fillId="0" borderId="1" xfId="0" applyFont="1" applyBorder="1" applyAlignment="1">
      <alignment vertical="center" wrapText="1"/>
    </xf>
    <xf numFmtId="0" fontId="11" fillId="0" borderId="13" xfId="3" applyFont="1" applyBorder="1" applyAlignment="1">
      <alignment vertical="center" wrapText="1"/>
    </xf>
    <xf numFmtId="37" fontId="12" fillId="0" borderId="1" xfId="2" applyNumberFormat="1" applyFont="1" applyFill="1" applyBorder="1" applyAlignment="1">
      <alignment horizontal="center" vertical="center"/>
    </xf>
    <xf numFmtId="49" fontId="10" fillId="0" borderId="1" xfId="2" applyNumberFormat="1" applyFont="1" applyFill="1" applyBorder="1" applyAlignment="1">
      <alignment horizontal="center" vertical="center"/>
    </xf>
    <xf numFmtId="0" fontId="10" fillId="0" borderId="1" xfId="0" applyFont="1" applyFill="1" applyBorder="1" applyAlignment="1">
      <alignment horizontal="justify" vertical="center" wrapText="1"/>
    </xf>
    <xf numFmtId="0" fontId="12" fillId="0" borderId="13" xfId="0" applyFont="1" applyFill="1" applyBorder="1" applyAlignment="1">
      <alignment horizontal="left" vertical="top" wrapText="1"/>
    </xf>
    <xf numFmtId="1" fontId="10" fillId="0" borderId="1" xfId="1" applyNumberFormat="1" applyFont="1" applyFill="1" applyBorder="1" applyAlignment="1">
      <alignment horizontal="center" vertical="center"/>
    </xf>
    <xf numFmtId="0" fontId="10" fillId="0" borderId="1" xfId="0" applyFont="1" applyFill="1" applyBorder="1" applyAlignment="1">
      <alignment horizontal="left" vertical="top" wrapText="1"/>
    </xf>
    <xf numFmtId="0" fontId="10" fillId="0" borderId="1" xfId="0" applyFont="1" applyFill="1" applyBorder="1" applyAlignment="1">
      <alignment horizontal="center" vertical="center"/>
    </xf>
    <xf numFmtId="0" fontId="11" fillId="0" borderId="13" xfId="3" applyFont="1" applyFill="1" applyBorder="1" applyAlignment="1">
      <alignment wrapText="1"/>
    </xf>
    <xf numFmtId="9" fontId="10" fillId="0" borderId="1" xfId="0" applyNumberFormat="1" applyFont="1" applyFill="1" applyBorder="1" applyAlignment="1">
      <alignment horizontal="center" vertical="center"/>
    </xf>
    <xf numFmtId="0" fontId="10" fillId="0" borderId="1" xfId="0" applyFont="1" applyFill="1" applyBorder="1" applyAlignment="1">
      <alignment horizontal="left" vertical="center"/>
    </xf>
    <xf numFmtId="0" fontId="12" fillId="0" borderId="13" xfId="0" applyFont="1" applyFill="1" applyBorder="1" applyAlignment="1">
      <alignment horizontal="left" vertical="center"/>
    </xf>
    <xf numFmtId="9" fontId="12" fillId="0" borderId="1" xfId="0" applyNumberFormat="1" applyFont="1" applyFill="1" applyBorder="1" applyAlignment="1" applyProtection="1">
      <alignment horizontal="center" vertical="center" wrapText="1"/>
      <protection locked="0"/>
    </xf>
    <xf numFmtId="0" fontId="11" fillId="0" borderId="13" xfId="3" applyFont="1" applyFill="1" applyBorder="1" applyAlignment="1">
      <alignment vertical="center"/>
    </xf>
    <xf numFmtId="9" fontId="10" fillId="0" borderId="1" xfId="0" applyNumberFormat="1" applyFont="1" applyFill="1" applyBorder="1" applyAlignment="1">
      <alignment horizontal="left" vertical="top" wrapText="1"/>
    </xf>
    <xf numFmtId="0" fontId="10" fillId="0" borderId="16" xfId="0" applyFont="1" applyBorder="1" applyAlignment="1">
      <alignment horizontal="left" vertical="center" wrapText="1"/>
    </xf>
    <xf numFmtId="0" fontId="10" fillId="0" borderId="16" xfId="0" applyFont="1" applyBorder="1" applyAlignment="1">
      <alignment horizontal="center" vertical="center" wrapText="1"/>
    </xf>
    <xf numFmtId="0" fontId="10" fillId="0" borderId="16" xfId="0" applyFont="1" applyFill="1" applyBorder="1" applyAlignment="1">
      <alignment horizontal="center" vertical="center" wrapText="1"/>
    </xf>
    <xf numFmtId="9" fontId="10" fillId="0" borderId="16" xfId="0" applyNumberFormat="1" applyFont="1" applyFill="1" applyBorder="1" applyAlignment="1">
      <alignment horizontal="left" vertical="center" wrapText="1"/>
    </xf>
    <xf numFmtId="9" fontId="12" fillId="0" borderId="17" xfId="0" applyNumberFormat="1" applyFont="1" applyFill="1" applyBorder="1" applyAlignment="1">
      <alignment horizontal="left" vertical="center" wrapText="1"/>
    </xf>
    <xf numFmtId="0" fontId="10" fillId="0" borderId="1" xfId="0" applyFont="1" applyFill="1" applyBorder="1" applyAlignment="1">
      <alignment horizontal="justify" vertical="top" wrapText="1"/>
    </xf>
    <xf numFmtId="0" fontId="15" fillId="0" borderId="0" xfId="0" applyFont="1"/>
    <xf numFmtId="0" fontId="14" fillId="6" borderId="10" xfId="0" applyFont="1" applyFill="1" applyBorder="1" applyAlignment="1">
      <alignment horizontal="center" vertical="center" wrapText="1"/>
    </xf>
    <xf numFmtId="0" fontId="14" fillId="6" borderId="10" xfId="0" applyFont="1" applyFill="1" applyBorder="1" applyAlignment="1" applyProtection="1">
      <alignment horizontal="center" vertical="center" wrapText="1"/>
      <protection locked="0"/>
    </xf>
    <xf numFmtId="0" fontId="14" fillId="6" borderId="11" xfId="0" applyFont="1" applyFill="1" applyBorder="1" applyAlignment="1" applyProtection="1">
      <alignment horizontal="center" vertical="center" wrapText="1"/>
      <protection locked="0"/>
    </xf>
    <xf numFmtId="0" fontId="17" fillId="0" borderId="1" xfId="0" applyFont="1" applyBorder="1" applyAlignment="1">
      <alignment horizontal="center" vertical="center" wrapText="1"/>
    </xf>
    <xf numFmtId="9" fontId="17" fillId="0" borderId="1" xfId="0" applyNumberFormat="1" applyFont="1" applyBorder="1" applyAlignment="1" applyProtection="1">
      <alignment horizontal="center" vertical="center"/>
      <protection locked="0"/>
    </xf>
    <xf numFmtId="10" fontId="17" fillId="0" borderId="1" xfId="0" applyNumberFormat="1"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9" fontId="17" fillId="0" borderId="1" xfId="0" applyNumberFormat="1" applyFont="1" applyBorder="1" applyAlignment="1">
      <alignment horizontal="center" vertical="center" wrapText="1"/>
    </xf>
    <xf numFmtId="9" fontId="17" fillId="0" borderId="1" xfId="1" applyFont="1" applyFill="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1" fontId="17" fillId="0" borderId="1" xfId="0" applyNumberFormat="1" applyFont="1" applyBorder="1" applyAlignment="1">
      <alignment horizontal="center" vertical="center" wrapText="1"/>
    </xf>
    <xf numFmtId="1" fontId="17" fillId="0" borderId="1" xfId="0" applyNumberFormat="1" applyFont="1" applyBorder="1" applyAlignment="1" applyProtection="1">
      <alignment horizontal="center" vertical="center"/>
      <protection locked="0"/>
    </xf>
    <xf numFmtId="9" fontId="15" fillId="0" borderId="0" xfId="1" applyFont="1"/>
    <xf numFmtId="9" fontId="17" fillId="0" borderId="1" xfId="1" applyFont="1" applyFill="1" applyBorder="1" applyAlignment="1">
      <alignment horizontal="center" vertical="center" wrapText="1"/>
    </xf>
    <xf numFmtId="0" fontId="17" fillId="0" borderId="16" xfId="0" applyFont="1" applyBorder="1" applyAlignment="1">
      <alignment horizontal="center" vertical="center" wrapText="1"/>
    </xf>
    <xf numFmtId="1" fontId="17" fillId="0" borderId="16" xfId="0" applyNumberFormat="1" applyFont="1" applyBorder="1" applyAlignment="1" applyProtection="1">
      <alignment horizontal="center" vertical="center"/>
      <protection locked="0"/>
    </xf>
    <xf numFmtId="9" fontId="17" fillId="0" borderId="16" xfId="0" applyNumberFormat="1" applyFont="1" applyBorder="1" applyAlignment="1">
      <alignment horizontal="center" vertical="center" wrapText="1"/>
    </xf>
    <xf numFmtId="0" fontId="17" fillId="0" borderId="17" xfId="0" applyFont="1" applyBorder="1" applyAlignment="1" applyProtection="1">
      <alignment horizontal="center" vertical="center"/>
      <protection locked="0"/>
    </xf>
    <xf numFmtId="0" fontId="0" fillId="0" borderId="0" xfId="0" applyAlignment="1">
      <alignment horizontal="center" vertical="center" wrapText="1"/>
    </xf>
    <xf numFmtId="0" fontId="18" fillId="0" borderId="12"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0" fillId="0" borderId="4" xfId="0" applyFont="1" applyBorder="1" applyAlignment="1">
      <alignment horizontal="center" vertical="center" wrapText="1"/>
    </xf>
    <xf numFmtId="0" fontId="13" fillId="0" borderId="16" xfId="0" applyFont="1" applyBorder="1" applyAlignment="1">
      <alignment horizontal="center" vertical="center" wrapText="1"/>
    </xf>
    <xf numFmtId="0" fontId="20" fillId="0" borderId="19" xfId="0" applyFont="1" applyBorder="1" applyAlignment="1">
      <alignment vertical="center" wrapText="1"/>
    </xf>
    <xf numFmtId="9" fontId="19" fillId="11" borderId="19" xfId="0" applyNumberFormat="1" applyFont="1" applyFill="1" applyBorder="1" applyAlignment="1">
      <alignment horizontal="center" vertical="center" wrapText="1"/>
    </xf>
    <xf numFmtId="0" fontId="19" fillId="11" borderId="19" xfId="0" applyFont="1" applyFill="1" applyBorder="1" applyAlignment="1">
      <alignment horizontal="center" vertical="center"/>
    </xf>
    <xf numFmtId="0" fontId="24" fillId="0" borderId="0" xfId="0" applyFont="1"/>
    <xf numFmtId="0" fontId="24" fillId="0" borderId="0" xfId="0" applyFont="1" applyAlignment="1">
      <alignment wrapText="1"/>
    </xf>
    <xf numFmtId="3" fontId="24" fillId="0" borderId="0" xfId="0" applyNumberFormat="1" applyFont="1" applyAlignment="1">
      <alignment wrapText="1"/>
    </xf>
    <xf numFmtId="41" fontId="24" fillId="0" borderId="0" xfId="5" applyFont="1" applyAlignment="1">
      <alignment wrapText="1"/>
    </xf>
    <xf numFmtId="0" fontId="24" fillId="4" borderId="0" xfId="0" applyFont="1" applyFill="1" applyAlignment="1">
      <alignment horizontal="left" vertical="center" wrapText="1"/>
    </xf>
    <xf numFmtId="0" fontId="24" fillId="4" borderId="0" xfId="0" applyFont="1" applyFill="1" applyAlignment="1">
      <alignment horizontal="center" vertical="center" wrapText="1"/>
    </xf>
    <xf numFmtId="9" fontId="24" fillId="4" borderId="0" xfId="1" applyFont="1" applyFill="1" applyAlignment="1">
      <alignment horizontal="left" vertical="center" wrapText="1"/>
    </xf>
    <xf numFmtId="0" fontId="24" fillId="4" borderId="0" xfId="0" applyFont="1" applyFill="1" applyAlignment="1">
      <alignment wrapText="1"/>
    </xf>
    <xf numFmtId="0" fontId="21" fillId="4" borderId="0" xfId="0" applyFont="1" applyFill="1" applyAlignment="1">
      <alignment horizontal="center" wrapText="1"/>
    </xf>
    <xf numFmtId="0" fontId="24" fillId="0" borderId="0" xfId="0" applyFont="1" applyAlignment="1">
      <alignment horizontal="left" vertical="center" wrapText="1"/>
    </xf>
    <xf numFmtId="0" fontId="24" fillId="0" borderId="0" xfId="0" applyFont="1" applyAlignment="1">
      <alignment horizontal="center" vertical="center" wrapText="1"/>
    </xf>
    <xf numFmtId="9" fontId="24" fillId="0" borderId="0" xfId="1" applyFont="1" applyAlignment="1">
      <alignment horizontal="left" vertical="center" wrapText="1"/>
    </xf>
    <xf numFmtId="0" fontId="21" fillId="0" borderId="0" xfId="0" applyFont="1" applyAlignment="1">
      <alignment horizontal="center" wrapText="1"/>
    </xf>
    <xf numFmtId="0" fontId="30" fillId="0" borderId="0" xfId="0" applyFont="1" applyFill="1" applyBorder="1" applyAlignment="1">
      <alignment horizontal="center" vertical="center" wrapText="1"/>
    </xf>
    <xf numFmtId="0" fontId="27" fillId="0" borderId="0" xfId="0" applyFont="1"/>
    <xf numFmtId="0" fontId="35" fillId="0" borderId="0" xfId="0" applyFont="1" applyAlignment="1">
      <alignment wrapText="1"/>
    </xf>
    <xf numFmtId="0" fontId="22" fillId="13" borderId="19" xfId="0" applyFont="1" applyFill="1" applyBorder="1" applyAlignment="1">
      <alignment horizontal="center" vertical="center" wrapText="1"/>
    </xf>
    <xf numFmtId="0" fontId="22" fillId="8" borderId="19" xfId="0" applyFont="1" applyFill="1" applyBorder="1" applyAlignment="1">
      <alignment horizontal="center" vertical="center" wrapText="1"/>
    </xf>
    <xf numFmtId="0" fontId="37" fillId="0" borderId="19" xfId="0" applyFont="1" applyBorder="1" applyAlignment="1">
      <alignment horizontal="center" vertical="center" wrapText="1"/>
    </xf>
    <xf numFmtId="0" fontId="29" fillId="0" borderId="19" xfId="0" applyFont="1" applyBorder="1" applyAlignment="1">
      <alignment horizontal="center" vertical="center" wrapText="1"/>
    </xf>
    <xf numFmtId="0" fontId="29" fillId="11" borderId="19" xfId="0" applyFont="1" applyFill="1" applyBorder="1" applyAlignment="1">
      <alignment horizontal="center" vertical="center" wrapText="1"/>
    </xf>
    <xf numFmtId="0" fontId="38" fillId="0" borderId="22" xfId="0" applyFont="1" applyBorder="1" applyAlignment="1">
      <alignment horizontal="center" vertical="center" wrapText="1"/>
    </xf>
    <xf numFmtId="0" fontId="38" fillId="0" borderId="23" xfId="0" applyFont="1" applyBorder="1" applyAlignment="1">
      <alignment horizontal="center" vertical="center" wrapText="1"/>
    </xf>
    <xf numFmtId="9" fontId="29" fillId="11" borderId="19" xfId="1" applyFont="1" applyFill="1" applyBorder="1" applyAlignment="1">
      <alignment horizontal="center" vertical="center" wrapText="1"/>
    </xf>
    <xf numFmtId="9" fontId="38" fillId="4" borderId="19" xfId="1" applyFont="1" applyFill="1" applyBorder="1" applyAlignment="1">
      <alignment horizontal="center" vertical="center" wrapText="1"/>
    </xf>
    <xf numFmtId="10" fontId="29" fillId="11" borderId="19" xfId="1" applyNumberFormat="1" applyFont="1" applyFill="1" applyBorder="1" applyAlignment="1">
      <alignment horizontal="center" vertical="center"/>
    </xf>
    <xf numFmtId="10" fontId="31" fillId="11" borderId="19" xfId="1" applyNumberFormat="1" applyFont="1" applyFill="1" applyBorder="1" applyAlignment="1">
      <alignment horizontal="center" vertical="center" wrapText="1"/>
    </xf>
    <xf numFmtId="0" fontId="38" fillId="0" borderId="19" xfId="0" applyFont="1" applyBorder="1" applyAlignment="1">
      <alignment wrapText="1"/>
    </xf>
    <xf numFmtId="9" fontId="29" fillId="0" borderId="19" xfId="0" applyNumberFormat="1" applyFont="1" applyBorder="1" applyAlignment="1">
      <alignment horizontal="center" vertical="center" wrapText="1"/>
    </xf>
    <xf numFmtId="9" fontId="38" fillId="0" borderId="22" xfId="1" applyFont="1" applyFill="1" applyBorder="1" applyAlignment="1">
      <alignment horizontal="left" vertical="center" wrapText="1"/>
    </xf>
    <xf numFmtId="9" fontId="29" fillId="10" borderId="19" xfId="1" applyFont="1" applyFill="1" applyBorder="1" applyAlignment="1">
      <alignment horizontal="center" vertical="center" wrapText="1"/>
    </xf>
    <xf numFmtId="0" fontId="29" fillId="0" borderId="24" xfId="0" applyFont="1" applyBorder="1" applyAlignment="1">
      <alignment horizontal="center" vertical="center" wrapText="1"/>
    </xf>
    <xf numFmtId="0" fontId="38" fillId="0" borderId="19" xfId="0" applyFont="1" applyBorder="1" applyAlignment="1">
      <alignment horizontal="center" vertical="center" wrapText="1"/>
    </xf>
    <xf numFmtId="9" fontId="29" fillId="11" borderId="19" xfId="1" applyFont="1" applyFill="1" applyBorder="1" applyAlignment="1" applyProtection="1">
      <alignment horizontal="center" vertical="center"/>
      <protection locked="0"/>
    </xf>
    <xf numFmtId="9" fontId="38" fillId="0" borderId="19" xfId="1" applyFont="1" applyFill="1" applyBorder="1" applyAlignment="1">
      <alignment vertical="center" wrapText="1"/>
    </xf>
    <xf numFmtId="0" fontId="29" fillId="0" borderId="22" xfId="0" applyFont="1" applyFill="1" applyBorder="1" applyAlignment="1">
      <alignment vertical="center" wrapText="1"/>
    </xf>
    <xf numFmtId="0" fontId="38" fillId="11" borderId="19" xfId="0" applyFont="1" applyFill="1" applyBorder="1" applyAlignment="1">
      <alignment horizontal="center" vertical="center" wrapText="1"/>
    </xf>
    <xf numFmtId="0" fontId="38" fillId="0" borderId="19" xfId="0" applyFont="1" applyBorder="1" applyAlignment="1">
      <alignment vertical="center" wrapText="1"/>
    </xf>
    <xf numFmtId="0" fontId="38" fillId="0" borderId="22" xfId="0" applyFont="1" applyFill="1" applyBorder="1" applyAlignment="1">
      <alignment vertical="center" wrapText="1"/>
    </xf>
    <xf numFmtId="0" fontId="29" fillId="0" borderId="25" xfId="0" applyFont="1" applyBorder="1" applyAlignment="1">
      <alignment horizontal="center" vertical="center" wrapText="1"/>
    </xf>
    <xf numFmtId="0" fontId="38" fillId="0" borderId="19" xfId="0" applyFont="1" applyBorder="1" applyAlignment="1">
      <alignment horizontal="left" vertical="center" wrapText="1"/>
    </xf>
    <xf numFmtId="9" fontId="29" fillId="11" borderId="19" xfId="0" applyNumberFormat="1" applyFont="1" applyFill="1" applyBorder="1" applyAlignment="1">
      <alignment horizontal="center" vertical="center" wrapText="1"/>
    </xf>
    <xf numFmtId="0" fontId="38" fillId="0" borderId="26" xfId="0" applyFont="1" applyFill="1" applyBorder="1" applyAlignment="1">
      <alignment vertical="center" wrapText="1"/>
    </xf>
    <xf numFmtId="0" fontId="29" fillId="11" borderId="24" xfId="0" applyFont="1" applyFill="1" applyBorder="1" applyAlignment="1">
      <alignment horizontal="center" vertical="center" wrapText="1"/>
    </xf>
    <xf numFmtId="9" fontId="29" fillId="0" borderId="25" xfId="0" applyNumberFormat="1" applyFont="1" applyBorder="1" applyAlignment="1">
      <alignment horizontal="center" vertical="center" wrapText="1"/>
    </xf>
    <xf numFmtId="9" fontId="38" fillId="0" borderId="19" xfId="1" applyFont="1" applyFill="1" applyBorder="1" applyAlignment="1">
      <alignment horizontal="center" vertical="center" wrapText="1"/>
    </xf>
    <xf numFmtId="9" fontId="31" fillId="11" borderId="19" xfId="0" applyNumberFormat="1" applyFont="1" applyFill="1" applyBorder="1" applyAlignment="1">
      <alignment horizontal="center" vertical="center"/>
    </xf>
    <xf numFmtId="0" fontId="40" fillId="0" borderId="22" xfId="0" applyFont="1" applyFill="1" applyBorder="1" applyAlignment="1">
      <alignment vertical="center" wrapText="1"/>
    </xf>
    <xf numFmtId="9" fontId="38" fillId="0" borderId="19" xfId="0" applyNumberFormat="1" applyFont="1" applyBorder="1" applyAlignment="1">
      <alignment horizontal="center" vertical="center" wrapText="1"/>
    </xf>
    <xf numFmtId="0" fontId="40" fillId="0" borderId="19" xfId="0" applyFont="1" applyBorder="1" applyAlignment="1">
      <alignment horizontal="left" vertical="center" wrapText="1"/>
    </xf>
    <xf numFmtId="9" fontId="29" fillId="11" borderId="19" xfId="0" applyNumberFormat="1" applyFont="1" applyFill="1" applyBorder="1" applyAlignment="1">
      <alignment horizontal="center" vertical="center"/>
    </xf>
    <xf numFmtId="0" fontId="40" fillId="0" borderId="22" xfId="0" applyFont="1" applyFill="1" applyBorder="1" applyAlignment="1">
      <alignment horizontal="left" vertical="center" wrapText="1"/>
    </xf>
    <xf numFmtId="0" fontId="38" fillId="0" borderId="19" xfId="0" applyFont="1" applyFill="1" applyBorder="1" applyAlignment="1">
      <alignment vertical="center" wrapText="1"/>
    </xf>
    <xf numFmtId="9" fontId="31" fillId="11" borderId="19" xfId="1" applyNumberFormat="1" applyFont="1" applyFill="1" applyBorder="1" applyAlignment="1">
      <alignment horizontal="center" vertical="center" wrapText="1"/>
    </xf>
    <xf numFmtId="0" fontId="29" fillId="11" borderId="19" xfId="0" applyFont="1" applyFill="1" applyBorder="1" applyAlignment="1">
      <alignment horizontal="center" vertical="center"/>
    </xf>
    <xf numFmtId="1" fontId="29" fillId="0" borderId="19" xfId="0" applyNumberFormat="1" applyFont="1" applyBorder="1" applyAlignment="1">
      <alignment horizontal="center" vertical="center" wrapText="1"/>
    </xf>
    <xf numFmtId="0" fontId="38" fillId="4" borderId="19" xfId="1" applyNumberFormat="1" applyFont="1" applyFill="1" applyBorder="1" applyAlignment="1">
      <alignment horizontal="center" vertical="center" wrapText="1"/>
    </xf>
    <xf numFmtId="49" fontId="38" fillId="0" borderId="22" xfId="0" applyNumberFormat="1" applyFont="1" applyFill="1" applyBorder="1" applyAlignment="1">
      <alignment horizontal="justify" vertical="center" wrapText="1"/>
    </xf>
    <xf numFmtId="1" fontId="29" fillId="0" borderId="25" xfId="0" applyNumberFormat="1" applyFont="1" applyBorder="1" applyAlignment="1">
      <alignment horizontal="center" vertical="center" wrapText="1"/>
    </xf>
    <xf numFmtId="1" fontId="29" fillId="11" borderId="19" xfId="1" applyNumberFormat="1" applyFont="1" applyFill="1" applyBorder="1" applyAlignment="1">
      <alignment horizontal="center" vertical="center"/>
    </xf>
    <xf numFmtId="0" fontId="38" fillId="0" borderId="22" xfId="0" applyFont="1" applyFill="1" applyBorder="1" applyAlignment="1">
      <alignment horizontal="justify" vertical="center" wrapText="1"/>
    </xf>
    <xf numFmtId="0" fontId="38" fillId="0" borderId="19" xfId="0" applyFont="1" applyBorder="1" applyAlignment="1">
      <alignment horizontal="left" vertical="top" wrapText="1"/>
    </xf>
    <xf numFmtId="9" fontId="29" fillId="11" borderId="19" xfId="1" applyFont="1" applyFill="1" applyBorder="1" applyAlignment="1">
      <alignment horizontal="center" vertical="center"/>
    </xf>
    <xf numFmtId="0" fontId="38" fillId="0" borderId="22" xfId="0" quotePrefix="1" applyFont="1" applyFill="1" applyBorder="1" applyAlignment="1">
      <alignment vertical="center" wrapText="1"/>
    </xf>
    <xf numFmtId="9" fontId="38" fillId="0" borderId="25" xfId="0" applyNumberFormat="1" applyFont="1" applyBorder="1" applyAlignment="1">
      <alignment horizontal="center" vertical="center" wrapText="1"/>
    </xf>
    <xf numFmtId="49" fontId="38" fillId="0" borderId="22" xfId="0" applyNumberFormat="1" applyFont="1" applyFill="1" applyBorder="1" applyAlignment="1">
      <alignment horizontal="left" vertical="center" wrapText="1"/>
    </xf>
    <xf numFmtId="0" fontId="38" fillId="0" borderId="22" xfId="0" applyFont="1" applyFill="1" applyBorder="1" applyAlignment="1">
      <alignment horizontal="left" vertical="center" wrapText="1"/>
    </xf>
    <xf numFmtId="9" fontId="38" fillId="0" borderId="22" xfId="0" applyNumberFormat="1" applyFont="1" applyBorder="1" applyAlignment="1">
      <alignment horizontal="center" vertical="center" wrapText="1"/>
    </xf>
    <xf numFmtId="165" fontId="29" fillId="11" borderId="19" xfId="0" applyNumberFormat="1" applyFont="1" applyFill="1" applyBorder="1" applyAlignment="1">
      <alignment horizontal="center" vertical="center"/>
    </xf>
    <xf numFmtId="10" fontId="29" fillId="11" borderId="19" xfId="0" applyNumberFormat="1"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19" xfId="1" applyNumberFormat="1" applyFont="1" applyFill="1" applyBorder="1" applyAlignment="1">
      <alignment horizontal="center" vertical="center" wrapText="1"/>
    </xf>
    <xf numFmtId="9" fontId="38" fillId="0" borderId="22" xfId="0" applyNumberFormat="1" applyFont="1" applyFill="1" applyBorder="1" applyAlignment="1">
      <alignment horizontal="left" vertical="center" wrapText="1"/>
    </xf>
    <xf numFmtId="49" fontId="29" fillId="11" borderId="19" xfId="0" applyNumberFormat="1" applyFont="1" applyFill="1" applyBorder="1" applyAlignment="1">
      <alignment horizontal="center" vertical="center"/>
    </xf>
    <xf numFmtId="0" fontId="38" fillId="0" borderId="23" xfId="0" applyFont="1" applyBorder="1" applyAlignment="1">
      <alignment horizontal="left" vertical="center" wrapText="1"/>
    </xf>
    <xf numFmtId="0" fontId="46" fillId="0" borderId="19" xfId="0" applyFont="1" applyBorder="1" applyAlignment="1">
      <alignment horizontal="center" vertical="center" wrapText="1"/>
    </xf>
    <xf numFmtId="0" fontId="46" fillId="0" borderId="19" xfId="0" applyFont="1" applyBorder="1" applyAlignment="1">
      <alignment vertical="center" wrapText="1"/>
    </xf>
    <xf numFmtId="9" fontId="46" fillId="0" borderId="19" xfId="0" applyNumberFormat="1" applyFont="1" applyBorder="1" applyAlignment="1">
      <alignment horizontal="left" vertical="center" wrapText="1"/>
    </xf>
    <xf numFmtId="9" fontId="38" fillId="0" borderId="19" xfId="0" applyNumberFormat="1" applyFont="1" applyBorder="1" applyAlignment="1">
      <alignment horizontal="left" vertical="center" wrapText="1"/>
    </xf>
    <xf numFmtId="9" fontId="48" fillId="11" borderId="19" xfId="0" applyNumberFormat="1" applyFont="1" applyFill="1" applyBorder="1" applyAlignment="1">
      <alignment horizontal="center" vertical="center"/>
    </xf>
    <xf numFmtId="0" fontId="20" fillId="0" borderId="19" xfId="0" applyFont="1" applyBorder="1" applyAlignment="1">
      <alignment horizontal="justify" vertical="center" wrapText="1"/>
    </xf>
    <xf numFmtId="0" fontId="46" fillId="0" borderId="19" xfId="0" applyFont="1" applyBorder="1" applyAlignment="1">
      <alignment horizontal="justify" vertical="center" wrapText="1"/>
    </xf>
    <xf numFmtId="1" fontId="48" fillId="11" borderId="19" xfId="1" applyNumberFormat="1" applyFont="1" applyFill="1" applyBorder="1" applyAlignment="1">
      <alignment horizontal="center" vertical="center"/>
    </xf>
    <xf numFmtId="9" fontId="48" fillId="11" borderId="19" xfId="0" applyNumberFormat="1" applyFont="1" applyFill="1" applyBorder="1" applyAlignment="1">
      <alignment horizontal="center" vertical="center" wrapText="1"/>
    </xf>
    <xf numFmtId="0" fontId="49" fillId="0" borderId="19" xfId="0" applyFont="1" applyBorder="1" applyAlignment="1">
      <alignment vertical="center" wrapText="1"/>
    </xf>
    <xf numFmtId="0" fontId="49" fillId="0" borderId="19" xfId="0" applyFont="1" applyBorder="1" applyAlignment="1">
      <alignment horizontal="justify" vertical="center" wrapText="1"/>
    </xf>
    <xf numFmtId="0" fontId="38" fillId="0" borderId="19" xfId="0" applyFont="1" applyFill="1" applyBorder="1" applyAlignment="1">
      <alignment horizontal="left" vertical="center" wrapText="1"/>
    </xf>
    <xf numFmtId="9" fontId="46" fillId="0" borderId="19" xfId="1" applyFont="1" applyFill="1" applyBorder="1" applyAlignment="1">
      <alignment horizontal="left" vertical="center" wrapText="1"/>
    </xf>
    <xf numFmtId="10" fontId="48" fillId="11" borderId="19" xfId="1" applyNumberFormat="1" applyFont="1" applyFill="1" applyBorder="1" applyAlignment="1">
      <alignment horizontal="center" vertical="center"/>
    </xf>
    <xf numFmtId="10" fontId="51" fillId="11" borderId="19" xfId="1" applyNumberFormat="1" applyFont="1" applyFill="1" applyBorder="1" applyAlignment="1">
      <alignment horizontal="center" vertical="center" wrapText="1"/>
    </xf>
    <xf numFmtId="49" fontId="48" fillId="11" borderId="19" xfId="2" applyNumberFormat="1" applyFont="1" applyFill="1" applyBorder="1" applyAlignment="1">
      <alignment horizontal="center" vertical="center"/>
    </xf>
    <xf numFmtId="0" fontId="46" fillId="0" borderId="19" xfId="0" applyFont="1" applyBorder="1" applyAlignment="1">
      <alignment horizontal="left" vertical="center" wrapText="1"/>
    </xf>
    <xf numFmtId="0" fontId="46" fillId="0" borderId="19" xfId="0" applyFont="1" applyBorder="1" applyAlignment="1">
      <alignment horizontal="left" vertical="center"/>
    </xf>
    <xf numFmtId="0" fontId="26" fillId="9" borderId="0" xfId="0" applyFont="1" applyFill="1" applyBorder="1" applyAlignment="1">
      <alignment horizontal="center" vertical="center" wrapText="1"/>
    </xf>
    <xf numFmtId="166" fontId="29" fillId="11" borderId="19" xfId="1" applyNumberFormat="1" applyFont="1" applyFill="1" applyBorder="1" applyAlignment="1" applyProtection="1">
      <alignment horizontal="center" vertical="center"/>
      <protection locked="0"/>
    </xf>
    <xf numFmtId="10" fontId="29" fillId="11" borderId="19" xfId="1" applyNumberFormat="1" applyFont="1" applyFill="1" applyBorder="1" applyAlignment="1" applyProtection="1">
      <alignment horizontal="center" vertical="center"/>
      <protection locked="0"/>
    </xf>
    <xf numFmtId="0" fontId="38" fillId="0" borderId="22" xfId="0" applyFont="1" applyFill="1" applyBorder="1" applyAlignment="1">
      <alignment horizontal="center" vertical="center" wrapText="1"/>
    </xf>
    <xf numFmtId="0" fontId="38" fillId="0" borderId="22" xfId="0" applyFont="1" applyBorder="1" applyAlignment="1">
      <alignment vertical="center" wrapText="1"/>
    </xf>
    <xf numFmtId="0" fontId="38" fillId="0" borderId="22" xfId="0" applyFont="1" applyBorder="1" applyAlignment="1">
      <alignment horizontal="left" vertical="center" wrapText="1"/>
    </xf>
    <xf numFmtId="0" fontId="29" fillId="0" borderId="26" xfId="0" applyFont="1" applyBorder="1" applyAlignment="1">
      <alignment vertical="center" wrapText="1"/>
    </xf>
    <xf numFmtId="0" fontId="38" fillId="0" borderId="22" xfId="0" applyFont="1" applyBorder="1" applyAlignment="1">
      <alignment vertical="top" wrapText="1"/>
    </xf>
    <xf numFmtId="0" fontId="38" fillId="0" borderId="22" xfId="0" applyFont="1" applyBorder="1" applyAlignment="1">
      <alignment wrapText="1"/>
    </xf>
    <xf numFmtId="0" fontId="31" fillId="0" borderId="22" xfId="0" applyFont="1" applyBorder="1" applyAlignment="1">
      <alignment vertical="top" wrapText="1"/>
    </xf>
    <xf numFmtId="0" fontId="40" fillId="0" borderId="22" xfId="0" applyFont="1" applyBorder="1" applyAlignment="1">
      <alignment horizontal="justify" vertical="center" wrapText="1"/>
    </xf>
    <xf numFmtId="0" fontId="38" fillId="4" borderId="22" xfId="0" applyFont="1" applyFill="1" applyBorder="1" applyAlignment="1">
      <alignment wrapText="1"/>
    </xf>
    <xf numFmtId="0" fontId="40" fillId="0" borderId="22" xfId="3" applyFont="1" applyFill="1" applyBorder="1" applyAlignment="1">
      <alignment horizontal="left" vertical="center" wrapText="1"/>
    </xf>
    <xf numFmtId="0" fontId="22" fillId="9" borderId="0" xfId="0" applyFont="1" applyFill="1" applyBorder="1" applyAlignment="1">
      <alignment horizontal="center" vertical="center" wrapText="1"/>
    </xf>
    <xf numFmtId="0" fontId="37" fillId="9" borderId="0" xfId="0" applyFont="1" applyFill="1" applyBorder="1" applyAlignment="1">
      <alignment horizontal="center" vertical="center" wrapText="1"/>
    </xf>
    <xf numFmtId="0" fontId="37" fillId="4" borderId="22" xfId="0" applyFont="1" applyFill="1" applyBorder="1" applyAlignment="1">
      <alignment horizontal="center" vertical="center" wrapText="1"/>
    </xf>
    <xf numFmtId="0" fontId="26" fillId="12" borderId="0" xfId="0" applyFont="1" applyFill="1" applyBorder="1" applyAlignment="1">
      <alignment horizontal="center" vertical="center" wrapText="1"/>
    </xf>
    <xf numFmtId="0" fontId="22" fillId="12" borderId="0" xfId="0" applyFont="1" applyFill="1" applyBorder="1" applyAlignment="1">
      <alignment horizontal="center" vertical="center" wrapText="1"/>
    </xf>
    <xf numFmtId="0" fontId="30" fillId="2" borderId="0" xfId="0" applyFont="1" applyFill="1" applyBorder="1" applyAlignment="1">
      <alignment vertical="center" wrapText="1"/>
    </xf>
    <xf numFmtId="0" fontId="39" fillId="2" borderId="0" xfId="0" applyFont="1" applyFill="1" applyBorder="1" applyAlignment="1">
      <alignment vertical="center" wrapText="1"/>
    </xf>
    <xf numFmtId="0" fontId="30" fillId="0" borderId="0" xfId="0" applyFont="1" applyFill="1" applyBorder="1" applyAlignment="1">
      <alignment vertical="center" wrapText="1"/>
    </xf>
    <xf numFmtId="0" fontId="29" fillId="10" borderId="19" xfId="0" applyFont="1" applyFill="1" applyBorder="1" applyAlignment="1">
      <alignment horizontal="center" vertical="center" wrapText="1"/>
    </xf>
    <xf numFmtId="9" fontId="29" fillId="10" borderId="19" xfId="0" applyNumberFormat="1" applyFont="1" applyFill="1" applyBorder="1" applyAlignment="1">
      <alignment horizontal="center" vertical="center" wrapText="1"/>
    </xf>
    <xf numFmtId="0" fontId="29" fillId="10" borderId="19" xfId="0" applyFont="1" applyFill="1" applyBorder="1" applyAlignment="1">
      <alignment vertical="center" wrapText="1"/>
    </xf>
    <xf numFmtId="9" fontId="38" fillId="0" borderId="22" xfId="1" applyFont="1" applyBorder="1" applyAlignment="1">
      <alignment horizontal="center" vertical="center" wrapText="1"/>
    </xf>
    <xf numFmtId="9" fontId="38" fillId="0" borderId="22" xfId="1" applyFont="1" applyFill="1" applyBorder="1" applyAlignment="1">
      <alignment horizontal="center" vertical="center" wrapText="1"/>
    </xf>
    <xf numFmtId="9" fontId="38" fillId="4" borderId="23" xfId="1" applyFont="1" applyFill="1" applyBorder="1" applyAlignment="1">
      <alignment horizontal="center" vertical="center" wrapText="1"/>
    </xf>
    <xf numFmtId="0" fontId="38" fillId="4" borderId="23" xfId="0" applyFont="1" applyFill="1" applyBorder="1" applyAlignment="1">
      <alignment horizontal="center" vertical="center" wrapText="1"/>
    </xf>
    <xf numFmtId="9" fontId="38" fillId="4" borderId="23" xfId="0" applyNumberFormat="1" applyFont="1" applyFill="1" applyBorder="1" applyAlignment="1">
      <alignment horizontal="center" vertical="center" wrapText="1"/>
    </xf>
    <xf numFmtId="0" fontId="38" fillId="4" borderId="23" xfId="0" applyFont="1" applyFill="1" applyBorder="1" applyAlignment="1">
      <alignment vertical="center" wrapText="1"/>
    </xf>
    <xf numFmtId="0" fontId="38" fillId="0" borderId="23" xfId="0" applyFont="1" applyFill="1" applyBorder="1" applyAlignment="1">
      <alignment horizontal="center" vertical="center" wrapText="1"/>
    </xf>
    <xf numFmtId="9" fontId="46" fillId="0" borderId="0" xfId="1" applyFont="1" applyFill="1" applyBorder="1" applyAlignment="1">
      <alignment horizontal="left" vertical="center" wrapText="1"/>
    </xf>
    <xf numFmtId="9" fontId="38" fillId="0" borderId="0" xfId="1" applyFont="1" applyFill="1" applyBorder="1" applyAlignment="1">
      <alignment horizontal="center" vertical="center" wrapText="1"/>
    </xf>
    <xf numFmtId="9" fontId="38" fillId="0" borderId="0" xfId="1" applyFont="1" applyFill="1" applyBorder="1" applyAlignment="1">
      <alignment vertical="center" wrapText="1"/>
    </xf>
    <xf numFmtId="0" fontId="38" fillId="0" borderId="0" xfId="0" applyFont="1" applyFill="1" applyBorder="1" applyAlignment="1">
      <alignment horizontal="left" vertical="center" wrapText="1"/>
    </xf>
    <xf numFmtId="9" fontId="46" fillId="12" borderId="0" xfId="1" applyFont="1" applyFill="1" applyBorder="1" applyAlignment="1">
      <alignment horizontal="left" vertical="center" wrapText="1"/>
    </xf>
    <xf numFmtId="9" fontId="38" fillId="12" borderId="0" xfId="1" applyFont="1" applyFill="1" applyBorder="1" applyAlignment="1">
      <alignment horizontal="center" vertical="center" wrapText="1"/>
    </xf>
    <xf numFmtId="9" fontId="38" fillId="12" borderId="0" xfId="1" applyFont="1" applyFill="1" applyBorder="1" applyAlignment="1">
      <alignment vertical="center" wrapText="1"/>
    </xf>
    <xf numFmtId="0" fontId="20" fillId="12" borderId="0" xfId="0" applyFont="1" applyFill="1" applyBorder="1" applyAlignment="1">
      <alignment vertical="center" wrapText="1"/>
    </xf>
    <xf numFmtId="0" fontId="38" fillId="12" borderId="0" xfId="0" applyFont="1" applyFill="1" applyBorder="1" applyAlignment="1">
      <alignment horizontal="left" vertical="center" wrapText="1"/>
    </xf>
    <xf numFmtId="0" fontId="40" fillId="12" borderId="0" xfId="0" applyFont="1" applyFill="1" applyBorder="1" applyAlignment="1">
      <alignment horizontal="left" vertical="center" wrapText="1"/>
    </xf>
    <xf numFmtId="0" fontId="46" fillId="12" borderId="0" xfId="0" applyFont="1" applyFill="1" applyBorder="1" applyAlignment="1">
      <alignment vertical="center" wrapText="1"/>
    </xf>
    <xf numFmtId="0" fontId="38" fillId="12" borderId="0" xfId="0" applyFont="1" applyFill="1" applyBorder="1" applyAlignment="1">
      <alignment vertical="center" wrapText="1"/>
    </xf>
    <xf numFmtId="0" fontId="46" fillId="12" borderId="0" xfId="0" applyFont="1" applyFill="1" applyBorder="1" applyAlignment="1">
      <alignment horizontal="justify" vertical="center" wrapText="1"/>
    </xf>
    <xf numFmtId="0" fontId="38" fillId="12" borderId="0" xfId="0" applyFont="1" applyFill="1" applyBorder="1" applyAlignment="1">
      <alignment horizontal="left" vertical="top" wrapText="1"/>
    </xf>
    <xf numFmtId="0" fontId="49" fillId="12" borderId="0" xfId="0" applyFont="1" applyFill="1" applyBorder="1" applyAlignment="1">
      <alignment horizontal="justify" vertical="center" wrapText="1"/>
    </xf>
    <xf numFmtId="0" fontId="46" fillId="12" borderId="0" xfId="0" applyFont="1" applyFill="1" applyBorder="1" applyAlignment="1">
      <alignment horizontal="left" vertical="center" wrapText="1"/>
    </xf>
    <xf numFmtId="0" fontId="20" fillId="12" borderId="0" xfId="0" applyFont="1" applyFill="1" applyBorder="1" applyAlignment="1">
      <alignment horizontal="justify" vertical="center" wrapText="1"/>
    </xf>
    <xf numFmtId="0" fontId="49" fillId="12" borderId="0" xfId="0" applyFont="1" applyFill="1" applyBorder="1" applyAlignment="1">
      <alignment vertical="center" wrapText="1"/>
    </xf>
    <xf numFmtId="0" fontId="46" fillId="12" borderId="0" xfId="0" applyFont="1" applyFill="1" applyBorder="1" applyAlignment="1">
      <alignment horizontal="left" vertical="center"/>
    </xf>
    <xf numFmtId="0" fontId="46" fillId="12" borderId="0" xfId="0" applyFont="1" applyFill="1" applyBorder="1" applyAlignment="1">
      <alignment horizontal="center" vertical="center" wrapText="1"/>
    </xf>
    <xf numFmtId="9" fontId="46" fillId="12" borderId="0" xfId="0" applyNumberFormat="1" applyFont="1" applyFill="1" applyBorder="1" applyAlignment="1">
      <alignment horizontal="left" vertical="center" wrapText="1"/>
    </xf>
    <xf numFmtId="9" fontId="38" fillId="12" borderId="0" xfId="0" applyNumberFormat="1" applyFont="1" applyFill="1" applyBorder="1" applyAlignment="1">
      <alignment horizontal="left" vertical="center" wrapText="1"/>
    </xf>
    <xf numFmtId="0" fontId="39" fillId="0" borderId="0" xfId="0" applyFont="1" applyFill="1" applyBorder="1" applyAlignment="1">
      <alignment vertical="center" wrapText="1"/>
    </xf>
    <xf numFmtId="0" fontId="26"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50" fillId="11" borderId="19" xfId="0" applyFont="1" applyFill="1" applyBorder="1" applyAlignment="1">
      <alignment horizontal="center" vertical="center"/>
    </xf>
    <xf numFmtId="0" fontId="20" fillId="0" borderId="0" xfId="0" applyFont="1" applyFill="1" applyBorder="1" applyAlignment="1">
      <alignment vertical="center" wrapText="1"/>
    </xf>
    <xf numFmtId="0" fontId="40" fillId="0" borderId="0" xfId="0" applyFont="1" applyFill="1" applyBorder="1" applyAlignment="1">
      <alignment horizontal="left" vertical="center" wrapText="1"/>
    </xf>
    <xf numFmtId="0" fontId="46" fillId="0" borderId="0" xfId="0" applyFont="1" applyFill="1" applyBorder="1" applyAlignment="1">
      <alignment vertical="center" wrapText="1"/>
    </xf>
    <xf numFmtId="0" fontId="38" fillId="0" borderId="0" xfId="0" applyFont="1" applyFill="1" applyBorder="1" applyAlignment="1">
      <alignment vertical="center" wrapText="1"/>
    </xf>
    <xf numFmtId="0" fontId="46" fillId="0" borderId="0" xfId="0" applyFont="1" applyFill="1" applyBorder="1" applyAlignment="1">
      <alignment horizontal="justify" vertical="center" wrapText="1"/>
    </xf>
    <xf numFmtId="0" fontId="38" fillId="0" borderId="0" xfId="0" applyFont="1" applyFill="1" applyBorder="1" applyAlignment="1">
      <alignment horizontal="left" vertical="top" wrapText="1"/>
    </xf>
    <xf numFmtId="0" fontId="49" fillId="0" borderId="0" xfId="0" applyFont="1" applyFill="1" applyBorder="1" applyAlignment="1">
      <alignment horizontal="justify" vertical="center" wrapText="1"/>
    </xf>
    <xf numFmtId="0" fontId="46" fillId="0" borderId="0" xfId="0" applyFont="1" applyFill="1" applyBorder="1" applyAlignment="1">
      <alignment horizontal="left" vertical="center" wrapText="1"/>
    </xf>
    <xf numFmtId="0" fontId="20" fillId="0" borderId="0" xfId="0" applyFont="1" applyFill="1" applyBorder="1" applyAlignment="1">
      <alignment horizontal="justify" vertical="center" wrapText="1"/>
    </xf>
    <xf numFmtId="0" fontId="49" fillId="0" borderId="0" xfId="0" applyFont="1" applyFill="1" applyBorder="1" applyAlignment="1">
      <alignment vertical="center" wrapText="1"/>
    </xf>
    <xf numFmtId="0" fontId="46" fillId="0" borderId="0" xfId="0" applyFont="1" applyFill="1" applyBorder="1" applyAlignment="1">
      <alignment horizontal="left" vertical="center"/>
    </xf>
    <xf numFmtId="0" fontId="46" fillId="0" borderId="0" xfId="0" applyFont="1" applyFill="1" applyBorder="1" applyAlignment="1">
      <alignment horizontal="center" vertical="center" wrapText="1"/>
    </xf>
    <xf numFmtId="9" fontId="46" fillId="0" borderId="0" xfId="0" applyNumberFormat="1" applyFont="1" applyFill="1" applyBorder="1" applyAlignment="1">
      <alignment horizontal="left" vertical="center" wrapText="1"/>
    </xf>
    <xf numFmtId="9" fontId="38" fillId="0" borderId="0" xfId="0" applyNumberFormat="1" applyFont="1" applyFill="1" applyBorder="1" applyAlignment="1">
      <alignment horizontal="left" vertical="center" wrapText="1"/>
    </xf>
    <xf numFmtId="0" fontId="22" fillId="10" borderId="20" xfId="0" applyFont="1" applyFill="1" applyBorder="1" applyAlignment="1">
      <alignment horizontal="center" vertical="center" wrapText="1"/>
    </xf>
    <xf numFmtId="9" fontId="22" fillId="10" borderId="20" xfId="1" applyFont="1" applyFill="1" applyBorder="1" applyAlignment="1">
      <alignment horizontal="center" vertical="center" wrapText="1"/>
    </xf>
    <xf numFmtId="9" fontId="29" fillId="11" borderId="19" xfId="1" applyFont="1" applyFill="1" applyBorder="1" applyAlignment="1" applyProtection="1">
      <alignment horizontal="center" vertical="center" wrapText="1"/>
      <protection locked="0"/>
    </xf>
    <xf numFmtId="0" fontId="24" fillId="0" borderId="0" xfId="0" applyFont="1" applyAlignment="1">
      <alignment horizontal="center" wrapText="1"/>
    </xf>
    <xf numFmtId="0" fontId="23" fillId="0" borderId="0" xfId="0" applyFont="1" applyFill="1" applyBorder="1" applyAlignment="1">
      <alignment vertical="center" wrapText="1"/>
    </xf>
    <xf numFmtId="0" fontId="23" fillId="0" borderId="0" xfId="0" applyFont="1" applyFill="1" applyBorder="1" applyAlignment="1">
      <alignment horizontal="center" vertical="center" wrapText="1"/>
    </xf>
    <xf numFmtId="0" fontId="24" fillId="0" borderId="0" xfId="0" applyFont="1" applyFill="1" applyBorder="1"/>
    <xf numFmtId="0" fontId="24" fillId="4" borderId="0" xfId="0" applyFont="1" applyFill="1" applyAlignment="1">
      <alignment horizontal="center" wrapText="1"/>
    </xf>
    <xf numFmtId="9" fontId="38" fillId="0" borderId="24" xfId="1" applyFont="1" applyFill="1" applyBorder="1" applyAlignment="1">
      <alignment vertical="center" wrapText="1"/>
    </xf>
    <xf numFmtId="37" fontId="29" fillId="11" borderId="19" xfId="2" applyNumberFormat="1" applyFont="1" applyFill="1" applyBorder="1" applyAlignment="1">
      <alignment horizontal="center" vertical="center"/>
    </xf>
    <xf numFmtId="9" fontId="29" fillId="11" borderId="19" xfId="0" applyNumberFormat="1" applyFont="1" applyFill="1" applyBorder="1" applyAlignment="1" applyProtection="1">
      <alignment horizontal="center" vertical="center" wrapText="1"/>
      <protection locked="0"/>
    </xf>
    <xf numFmtId="0" fontId="46" fillId="0" borderId="0" xfId="0" applyFont="1" applyAlignment="1">
      <alignment horizontal="left" vertical="center" wrapText="1"/>
    </xf>
    <xf numFmtId="0" fontId="46" fillId="0" borderId="0" xfId="0" applyFont="1" applyAlignment="1">
      <alignment vertical="center" wrapText="1"/>
    </xf>
    <xf numFmtId="0" fontId="48" fillId="11" borderId="19" xfId="0" applyFont="1" applyFill="1" applyBorder="1" applyAlignment="1">
      <alignment horizontal="center" vertical="center"/>
    </xf>
    <xf numFmtId="0" fontId="46" fillId="0" borderId="19" xfId="0" applyFont="1" applyBorder="1" applyAlignment="1">
      <alignment wrapText="1"/>
    </xf>
    <xf numFmtId="0" fontId="20" fillId="0" borderId="0" xfId="0" applyFont="1" applyAlignment="1">
      <alignment vertical="center" wrapText="1"/>
    </xf>
    <xf numFmtId="0" fontId="21" fillId="11" borderId="25" xfId="0" applyFont="1" applyFill="1" applyBorder="1" applyAlignment="1">
      <alignment horizontal="center" vertical="center" wrapText="1"/>
    </xf>
    <xf numFmtId="9" fontId="48" fillId="11" borderId="19" xfId="1" applyFont="1" applyFill="1" applyBorder="1" applyAlignment="1">
      <alignment horizontal="center" vertical="center" wrapText="1"/>
    </xf>
    <xf numFmtId="10" fontId="19" fillId="11" borderId="19" xfId="0" applyNumberFormat="1" applyFont="1" applyFill="1" applyBorder="1" applyAlignment="1">
      <alignment horizontal="center" vertical="center"/>
    </xf>
    <xf numFmtId="10" fontId="48" fillId="11" borderId="19" xfId="0" applyNumberFormat="1" applyFont="1" applyFill="1" applyBorder="1" applyAlignment="1">
      <alignment horizontal="center" vertical="center"/>
    </xf>
    <xf numFmtId="0" fontId="46" fillId="0" borderId="0" xfId="0" applyFont="1" applyAlignment="1">
      <alignment horizontal="left" vertical="center"/>
    </xf>
    <xf numFmtId="0" fontId="20" fillId="0" borderId="0" xfId="0" applyFont="1" applyAlignment="1">
      <alignment horizontal="left" vertical="center" wrapText="1"/>
    </xf>
    <xf numFmtId="0" fontId="46" fillId="0" borderId="24" xfId="0" applyFont="1" applyBorder="1" applyAlignment="1">
      <alignment vertical="center" wrapText="1"/>
    </xf>
    <xf numFmtId="0" fontId="48" fillId="11" borderId="24" xfId="0" applyFont="1" applyFill="1" applyBorder="1" applyAlignment="1">
      <alignment horizontal="center" vertical="center"/>
    </xf>
    <xf numFmtId="1" fontId="19" fillId="11" borderId="19" xfId="1" applyNumberFormat="1" applyFont="1" applyFill="1" applyBorder="1" applyAlignment="1">
      <alignment horizontal="center" vertical="center" wrapText="1"/>
    </xf>
    <xf numFmtId="1" fontId="29" fillId="11" borderId="19" xfId="0" applyNumberFormat="1" applyFont="1" applyFill="1" applyBorder="1" applyAlignment="1">
      <alignment horizontal="center" vertical="center" wrapText="1"/>
    </xf>
    <xf numFmtId="0" fontId="48" fillId="11" borderId="19" xfId="0" applyFont="1" applyFill="1" applyBorder="1" applyAlignment="1">
      <alignment horizontal="center" vertical="center" wrapText="1"/>
    </xf>
    <xf numFmtId="0" fontId="24" fillId="0" borderId="0" xfId="0" applyFont="1" applyBorder="1"/>
    <xf numFmtId="10" fontId="29" fillId="11" borderId="33" xfId="1" applyNumberFormat="1" applyFont="1" applyFill="1" applyBorder="1" applyAlignment="1">
      <alignment horizontal="center" vertical="center" wrapText="1"/>
    </xf>
    <xf numFmtId="9" fontId="38" fillId="11" borderId="33" xfId="1" applyFont="1" applyFill="1" applyBorder="1" applyAlignment="1">
      <alignment horizontal="center" vertical="center" wrapText="1"/>
    </xf>
    <xf numFmtId="9" fontId="38" fillId="11" borderId="33" xfId="0" applyNumberFormat="1" applyFont="1" applyFill="1" applyBorder="1" applyAlignment="1">
      <alignment horizontal="center" vertical="center" wrapText="1"/>
    </xf>
    <xf numFmtId="9" fontId="40" fillId="11" borderId="33" xfId="0" applyNumberFormat="1" applyFont="1" applyFill="1" applyBorder="1" applyAlignment="1">
      <alignment horizontal="center" vertical="center" wrapText="1"/>
    </xf>
    <xf numFmtId="0" fontId="40" fillId="11" borderId="33" xfId="0" applyFont="1" applyFill="1" applyBorder="1" applyAlignment="1">
      <alignment horizontal="center" vertical="center" wrapText="1"/>
    </xf>
    <xf numFmtId="49" fontId="38" fillId="11" borderId="33" xfId="0" applyNumberFormat="1" applyFont="1" applyFill="1" applyBorder="1" applyAlignment="1">
      <alignment horizontal="center" vertical="center" wrapText="1"/>
    </xf>
    <xf numFmtId="0" fontId="38" fillId="11" borderId="33" xfId="0" applyFont="1" applyFill="1" applyBorder="1" applyAlignment="1">
      <alignment horizontal="center" vertical="center" wrapText="1"/>
    </xf>
    <xf numFmtId="0" fontId="36" fillId="2" borderId="33" xfId="0" applyFont="1" applyFill="1" applyBorder="1" applyAlignment="1">
      <alignment horizontal="center" vertical="center" wrapText="1"/>
    </xf>
    <xf numFmtId="9" fontId="38" fillId="4" borderId="0" xfId="1" applyFont="1" applyFill="1" applyBorder="1" applyAlignment="1">
      <alignment horizontal="center" vertical="center" wrapText="1"/>
    </xf>
    <xf numFmtId="0" fontId="29" fillId="4" borderId="0" xfId="0" applyFont="1" applyFill="1" applyBorder="1" applyAlignment="1">
      <alignment horizontal="center" vertical="center" wrapText="1"/>
    </xf>
    <xf numFmtId="9" fontId="29" fillId="4" borderId="0" xfId="0" applyNumberFormat="1" applyFont="1" applyFill="1" applyBorder="1" applyAlignment="1">
      <alignment horizontal="center" vertical="center" wrapText="1"/>
    </xf>
    <xf numFmtId="9" fontId="38" fillId="4" borderId="0" xfId="0" applyNumberFormat="1" applyFont="1" applyFill="1" applyBorder="1" applyAlignment="1">
      <alignment horizontal="center" vertical="center" wrapText="1"/>
    </xf>
    <xf numFmtId="9" fontId="40" fillId="4" borderId="0" xfId="0" applyNumberFormat="1" applyFont="1" applyFill="1" applyBorder="1" applyAlignment="1">
      <alignment horizontal="center" vertical="center" wrapText="1"/>
    </xf>
    <xf numFmtId="10" fontId="29" fillId="4" borderId="0" xfId="0" applyNumberFormat="1" applyFont="1" applyFill="1" applyBorder="1" applyAlignment="1">
      <alignment horizontal="center" vertical="center" wrapText="1"/>
    </xf>
    <xf numFmtId="0" fontId="40" fillId="4" borderId="0" xfId="0" applyFont="1" applyFill="1" applyBorder="1" applyAlignment="1">
      <alignment horizontal="center" vertical="center" wrapText="1"/>
    </xf>
    <xf numFmtId="49" fontId="38" fillId="4" borderId="0" xfId="0" applyNumberFormat="1" applyFont="1" applyFill="1" applyBorder="1" applyAlignment="1">
      <alignment horizontal="center" vertical="center" wrapText="1"/>
    </xf>
    <xf numFmtId="0" fontId="38" fillId="4" borderId="0" xfId="0" applyFont="1" applyFill="1" applyBorder="1" applyAlignment="1">
      <alignment horizontal="center" vertical="center" wrapText="1"/>
    </xf>
    <xf numFmtId="0" fontId="38" fillId="4" borderId="0" xfId="0" quotePrefix="1" applyFont="1" applyFill="1" applyBorder="1" applyAlignment="1">
      <alignment horizontal="center" vertical="center" wrapText="1"/>
    </xf>
    <xf numFmtId="166" fontId="29" fillId="4" borderId="0" xfId="0" applyNumberFormat="1" applyFont="1" applyFill="1" applyBorder="1" applyAlignment="1">
      <alignment horizontal="center" vertical="center" wrapText="1"/>
    </xf>
    <xf numFmtId="9" fontId="40" fillId="4" borderId="0" xfId="1" applyFont="1" applyFill="1" applyBorder="1" applyAlignment="1">
      <alignment horizontal="center" vertical="center" wrapText="1"/>
    </xf>
    <xf numFmtId="10" fontId="38" fillId="4" borderId="0" xfId="0" applyNumberFormat="1" applyFont="1" applyFill="1" applyBorder="1" applyAlignment="1">
      <alignment horizontal="center" vertical="center" wrapText="1"/>
    </xf>
    <xf numFmtId="9" fontId="21" fillId="16" borderId="33" xfId="0" applyNumberFormat="1" applyFont="1" applyFill="1" applyBorder="1" applyAlignment="1">
      <alignment horizontal="center" vertical="center" wrapText="1"/>
    </xf>
    <xf numFmtId="10" fontId="21" fillId="11" borderId="33" xfId="1" applyNumberFormat="1" applyFont="1" applyFill="1" applyBorder="1" applyAlignment="1">
      <alignment horizontal="center" vertical="center" wrapText="1"/>
    </xf>
    <xf numFmtId="9" fontId="24" fillId="11" borderId="33" xfId="1" applyFont="1" applyFill="1" applyBorder="1" applyAlignment="1">
      <alignment horizontal="center" vertical="center" wrapText="1"/>
    </xf>
    <xf numFmtId="0" fontId="21" fillId="16" borderId="33" xfId="0" applyFont="1" applyFill="1" applyBorder="1" applyAlignment="1">
      <alignment horizontal="center" vertical="center" wrapText="1"/>
    </xf>
    <xf numFmtId="0" fontId="21" fillId="11" borderId="33" xfId="0" applyFont="1" applyFill="1" applyBorder="1" applyAlignment="1">
      <alignment horizontal="center" vertical="center" wrapText="1"/>
    </xf>
    <xf numFmtId="9" fontId="21" fillId="11" borderId="33" xfId="1" applyFont="1" applyFill="1" applyBorder="1" applyAlignment="1">
      <alignment horizontal="center" vertical="center" wrapText="1"/>
    </xf>
    <xf numFmtId="3" fontId="21" fillId="16" borderId="33" xfId="0" applyNumberFormat="1" applyFont="1" applyFill="1" applyBorder="1" applyAlignment="1">
      <alignment horizontal="center" vertical="center" wrapText="1"/>
    </xf>
    <xf numFmtId="167" fontId="21" fillId="11" borderId="33" xfId="0" applyNumberFormat="1" applyFont="1" applyFill="1" applyBorder="1" applyAlignment="1">
      <alignment horizontal="center" vertical="center"/>
    </xf>
    <xf numFmtId="9" fontId="21" fillId="11" borderId="33" xfId="0" applyNumberFormat="1" applyFont="1" applyFill="1" applyBorder="1" applyAlignment="1">
      <alignment horizontal="center" vertical="center" wrapText="1"/>
    </xf>
    <xf numFmtId="3" fontId="21" fillId="11" borderId="33" xfId="0" applyNumberFormat="1" applyFont="1" applyFill="1" applyBorder="1" applyAlignment="1">
      <alignment horizontal="center" vertical="center" wrapText="1"/>
    </xf>
    <xf numFmtId="0" fontId="21" fillId="11" borderId="33" xfId="0" quotePrefix="1" applyFont="1" applyFill="1" applyBorder="1" applyAlignment="1">
      <alignment horizontal="center" vertical="center" wrapText="1"/>
    </xf>
    <xf numFmtId="9" fontId="21" fillId="11" borderId="33" xfId="1" quotePrefix="1" applyFont="1" applyFill="1" applyBorder="1" applyAlignment="1">
      <alignment horizontal="center" vertical="center" wrapText="1"/>
    </xf>
    <xf numFmtId="9" fontId="21" fillId="11" borderId="33" xfId="0" quotePrefix="1" applyNumberFormat="1" applyFont="1" applyFill="1" applyBorder="1" applyAlignment="1">
      <alignment horizontal="center" vertical="center" wrapText="1"/>
    </xf>
    <xf numFmtId="1" fontId="21" fillId="11" borderId="33" xfId="1" quotePrefix="1" applyNumberFormat="1" applyFont="1" applyFill="1" applyBorder="1" applyAlignment="1">
      <alignment horizontal="center" vertical="center" wrapText="1"/>
    </xf>
    <xf numFmtId="10" fontId="21" fillId="11" borderId="33" xfId="1" quotePrefix="1" applyNumberFormat="1" applyFont="1" applyFill="1" applyBorder="1" applyAlignment="1">
      <alignment horizontal="center" vertical="center" wrapText="1"/>
    </xf>
    <xf numFmtId="9" fontId="24" fillId="11" borderId="33" xfId="0" applyNumberFormat="1" applyFont="1" applyFill="1" applyBorder="1" applyAlignment="1">
      <alignment horizontal="center" vertical="center" wrapText="1"/>
    </xf>
    <xf numFmtId="9" fontId="28" fillId="11" borderId="33" xfId="0" applyNumberFormat="1" applyFont="1" applyFill="1" applyBorder="1" applyAlignment="1">
      <alignment horizontal="center" vertical="center" wrapText="1"/>
    </xf>
    <xf numFmtId="0" fontId="28" fillId="11" borderId="33" xfId="0" applyFont="1" applyFill="1" applyBorder="1" applyAlignment="1">
      <alignment horizontal="center" vertical="center" wrapText="1"/>
    </xf>
    <xf numFmtId="49" fontId="24" fillId="11" borderId="33" xfId="0" applyNumberFormat="1" applyFont="1" applyFill="1" applyBorder="1" applyAlignment="1">
      <alignment horizontal="center" vertical="center" wrapText="1"/>
    </xf>
    <xf numFmtId="0" fontId="24" fillId="11" borderId="33" xfId="0" applyFont="1" applyFill="1" applyBorder="1" applyAlignment="1">
      <alignment horizontal="center" vertical="center" wrapText="1"/>
    </xf>
    <xf numFmtId="0" fontId="24" fillId="11" borderId="33" xfId="0" quotePrefix="1" applyFont="1" applyFill="1" applyBorder="1" applyAlignment="1">
      <alignment horizontal="center" vertical="center" wrapText="1"/>
    </xf>
    <xf numFmtId="9" fontId="28" fillId="11" borderId="33" xfId="1" applyFont="1" applyFill="1" applyBorder="1" applyAlignment="1">
      <alignment horizontal="center" vertical="center" wrapText="1"/>
    </xf>
    <xf numFmtId="10" fontId="24" fillId="11" borderId="33" xfId="0" applyNumberFormat="1" applyFont="1" applyFill="1" applyBorder="1" applyAlignment="1">
      <alignment horizontal="center" vertical="center" wrapText="1"/>
    </xf>
    <xf numFmtId="10" fontId="21" fillId="11" borderId="0" xfId="1" applyNumberFormat="1" applyFont="1" applyFill="1" applyBorder="1" applyAlignment="1">
      <alignment horizontal="center" vertical="center" wrapText="1"/>
    </xf>
    <xf numFmtId="0" fontId="36" fillId="2" borderId="36" xfId="0" applyFont="1" applyFill="1" applyBorder="1" applyAlignment="1">
      <alignment horizontal="center" vertical="center" wrapText="1"/>
    </xf>
    <xf numFmtId="9" fontId="21" fillId="16" borderId="33" xfId="1" applyFont="1" applyFill="1" applyBorder="1" applyAlignment="1">
      <alignment horizontal="center" vertical="center" wrapText="1"/>
    </xf>
    <xf numFmtId="49" fontId="21" fillId="16" borderId="33" xfId="0" applyNumberFormat="1" applyFont="1" applyFill="1" applyBorder="1" applyAlignment="1">
      <alignment horizontal="center" vertical="center" wrapText="1"/>
    </xf>
    <xf numFmtId="0" fontId="21" fillId="16" borderId="33" xfId="0" quotePrefix="1" applyFont="1" applyFill="1" applyBorder="1" applyAlignment="1">
      <alignment horizontal="center" vertical="center" wrapText="1"/>
    </xf>
    <xf numFmtId="41" fontId="24" fillId="11" borderId="33" xfId="0" applyNumberFormat="1" applyFont="1" applyFill="1" applyBorder="1" applyAlignment="1">
      <alignment horizontal="center" vertical="center"/>
    </xf>
    <xf numFmtId="167" fontId="24" fillId="11" borderId="33" xfId="6" applyNumberFormat="1" applyFont="1" applyFill="1" applyBorder="1" applyAlignment="1">
      <alignment horizontal="center" vertical="center" wrapText="1"/>
    </xf>
    <xf numFmtId="3" fontId="24" fillId="11" borderId="33" xfId="0" applyNumberFormat="1" applyFont="1" applyFill="1" applyBorder="1" applyAlignment="1">
      <alignment horizontal="center" vertical="center" wrapText="1"/>
    </xf>
    <xf numFmtId="166" fontId="24" fillId="11" borderId="33" xfId="0" applyNumberFormat="1" applyFont="1" applyFill="1" applyBorder="1" applyAlignment="1">
      <alignment horizontal="center" vertical="center" wrapText="1"/>
    </xf>
    <xf numFmtId="166" fontId="24" fillId="11" borderId="33" xfId="6" applyNumberFormat="1" applyFont="1" applyFill="1" applyBorder="1" applyAlignment="1">
      <alignment horizontal="center" vertical="center" wrapText="1"/>
    </xf>
    <xf numFmtId="0" fontId="21" fillId="0" borderId="0" xfId="0" applyFont="1" applyBorder="1" applyAlignment="1">
      <alignment horizontal="center" wrapText="1"/>
    </xf>
    <xf numFmtId="0" fontId="24" fillId="0" borderId="0" xfId="0" applyFont="1" applyBorder="1" applyAlignment="1">
      <alignment wrapText="1"/>
    </xf>
    <xf numFmtId="9" fontId="21" fillId="10" borderId="33" xfId="1" applyFont="1" applyFill="1" applyBorder="1" applyAlignment="1">
      <alignment horizontal="center" vertical="center" wrapText="1"/>
    </xf>
    <xf numFmtId="0" fontId="21" fillId="10" borderId="33" xfId="0" applyFont="1" applyFill="1" applyBorder="1" applyAlignment="1">
      <alignment horizontal="center" vertical="center" wrapText="1"/>
    </xf>
    <xf numFmtId="3" fontId="21" fillId="10" borderId="33" xfId="0" applyNumberFormat="1" applyFont="1" applyFill="1" applyBorder="1" applyAlignment="1">
      <alignment horizontal="center" vertical="center" wrapText="1"/>
    </xf>
    <xf numFmtId="9" fontId="21" fillId="10" borderId="33" xfId="0" applyNumberFormat="1" applyFont="1" applyFill="1" applyBorder="1" applyAlignment="1">
      <alignment horizontal="center" vertical="center" wrapText="1"/>
    </xf>
    <xf numFmtId="166" fontId="21" fillId="10" borderId="33" xfId="0" applyNumberFormat="1" applyFont="1" applyFill="1" applyBorder="1" applyAlignment="1">
      <alignment horizontal="center" vertical="center" wrapText="1"/>
    </xf>
    <xf numFmtId="166" fontId="24" fillId="11" borderId="33" xfId="1" applyNumberFormat="1" applyFont="1" applyFill="1" applyBorder="1" applyAlignment="1">
      <alignment horizontal="center" vertical="center" wrapText="1"/>
    </xf>
    <xf numFmtId="167" fontId="24" fillId="11" borderId="33" xfId="0" applyNumberFormat="1" applyFont="1" applyFill="1" applyBorder="1" applyAlignment="1">
      <alignment horizontal="center" vertical="center"/>
    </xf>
    <xf numFmtId="1" fontId="24" fillId="11" borderId="33" xfId="0" applyNumberFormat="1" applyFont="1" applyFill="1" applyBorder="1" applyAlignment="1">
      <alignment horizontal="center" vertical="center" wrapText="1"/>
    </xf>
    <xf numFmtId="9" fontId="24" fillId="11" borderId="33" xfId="0" quotePrefix="1" applyNumberFormat="1" applyFont="1" applyFill="1" applyBorder="1" applyAlignment="1">
      <alignment horizontal="center" vertical="center" wrapText="1"/>
    </xf>
    <xf numFmtId="9" fontId="24" fillId="11" borderId="33" xfId="1" quotePrefix="1" applyFont="1" applyFill="1" applyBorder="1" applyAlignment="1">
      <alignment horizontal="center" vertical="center" wrapText="1"/>
    </xf>
    <xf numFmtId="1" fontId="24" fillId="11" borderId="33" xfId="1" quotePrefix="1" applyNumberFormat="1" applyFont="1" applyFill="1" applyBorder="1" applyAlignment="1">
      <alignment horizontal="center" vertical="center" wrapText="1"/>
    </xf>
    <xf numFmtId="10" fontId="24" fillId="11" borderId="33" xfId="1" quotePrefix="1" applyNumberFormat="1" applyFont="1" applyFill="1" applyBorder="1" applyAlignment="1">
      <alignment horizontal="center" vertical="center" wrapText="1"/>
    </xf>
    <xf numFmtId="0" fontId="25" fillId="4" borderId="0" xfId="0" applyFont="1" applyFill="1" applyBorder="1" applyAlignment="1">
      <alignment horizontal="center" vertical="center" wrapText="1"/>
    </xf>
    <xf numFmtId="49" fontId="38" fillId="0" borderId="31" xfId="0" applyNumberFormat="1" applyFont="1" applyFill="1" applyBorder="1" applyAlignment="1">
      <alignment horizontal="justify" vertical="center" wrapText="1"/>
    </xf>
    <xf numFmtId="0" fontId="29" fillId="11" borderId="25" xfId="0" applyFont="1" applyFill="1" applyBorder="1" applyAlignment="1">
      <alignment horizontal="center" vertical="center"/>
    </xf>
    <xf numFmtId="1" fontId="29" fillId="11" borderId="24" xfId="1" applyNumberFormat="1" applyFont="1" applyFill="1" applyBorder="1" applyAlignment="1">
      <alignment horizontal="center" vertical="center"/>
    </xf>
    <xf numFmtId="9" fontId="29" fillId="11" borderId="39" xfId="0" applyNumberFormat="1" applyFont="1" applyFill="1" applyBorder="1" applyAlignment="1">
      <alignment horizontal="center" vertical="center" wrapText="1"/>
    </xf>
    <xf numFmtId="0" fontId="22" fillId="16" borderId="33" xfId="0" applyFont="1" applyFill="1" applyBorder="1" applyAlignment="1">
      <alignment horizontal="center" vertical="center" wrapText="1"/>
    </xf>
    <xf numFmtId="9" fontId="21" fillId="10" borderId="33" xfId="1" quotePrefix="1" applyFont="1" applyFill="1" applyBorder="1" applyAlignment="1">
      <alignment horizontal="center" vertical="center" wrapText="1"/>
    </xf>
    <xf numFmtId="9" fontId="21" fillId="10" borderId="33" xfId="1" quotePrefix="1" applyNumberFormat="1" applyFont="1" applyFill="1" applyBorder="1" applyAlignment="1">
      <alignment horizontal="center" vertical="center" wrapText="1"/>
    </xf>
    <xf numFmtId="9" fontId="24" fillId="11" borderId="33" xfId="1" applyNumberFormat="1"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7" fillId="0" borderId="22" xfId="0" applyFont="1" applyFill="1" applyBorder="1" applyAlignment="1">
      <alignment horizontal="center" vertical="center" wrapText="1"/>
    </xf>
    <xf numFmtId="9" fontId="24" fillId="8" borderId="34" xfId="1" applyFont="1" applyFill="1" applyBorder="1" applyAlignment="1">
      <alignment horizontal="center" vertical="center" wrapText="1"/>
    </xf>
    <xf numFmtId="1" fontId="24" fillId="8" borderId="34" xfId="1" applyNumberFormat="1" applyFont="1" applyFill="1" applyBorder="1" applyAlignment="1">
      <alignment horizontal="center" vertical="center" wrapText="1"/>
    </xf>
    <xf numFmtId="3" fontId="24" fillId="8" borderId="34" xfId="1" applyNumberFormat="1" applyFont="1" applyFill="1" applyBorder="1" applyAlignment="1">
      <alignment horizontal="center" vertical="center" wrapText="1"/>
    </xf>
    <xf numFmtId="10" fontId="21" fillId="11" borderId="34" xfId="1" applyNumberFormat="1" applyFont="1" applyFill="1" applyBorder="1" applyAlignment="1">
      <alignment horizontal="center" vertical="center" wrapText="1"/>
    </xf>
    <xf numFmtId="9" fontId="24" fillId="0" borderId="0" xfId="1" applyFont="1" applyFill="1" applyBorder="1" applyAlignment="1">
      <alignment horizontal="center" vertical="center" wrapText="1"/>
    </xf>
    <xf numFmtId="1" fontId="24" fillId="0" borderId="0" xfId="1" applyNumberFormat="1" applyFont="1" applyFill="1" applyBorder="1" applyAlignment="1">
      <alignment horizontal="center" vertical="center" wrapText="1"/>
    </xf>
    <xf numFmtId="3" fontId="24" fillId="0" borderId="0" xfId="1" applyNumberFormat="1" applyFont="1" applyFill="1" applyBorder="1" applyAlignment="1">
      <alignment horizontal="center" vertical="center" wrapText="1"/>
    </xf>
    <xf numFmtId="9" fontId="21" fillId="16" borderId="35" xfId="1" applyFont="1" applyFill="1" applyBorder="1" applyAlignment="1">
      <alignment horizontal="center" vertical="center" wrapText="1"/>
    </xf>
    <xf numFmtId="1" fontId="21" fillId="16" borderId="35" xfId="1" applyNumberFormat="1" applyFont="1" applyFill="1" applyBorder="1" applyAlignment="1">
      <alignment horizontal="center" vertical="center" wrapText="1"/>
    </xf>
    <xf numFmtId="3" fontId="21" fillId="16" borderId="35" xfId="1" applyNumberFormat="1" applyFont="1" applyFill="1" applyBorder="1" applyAlignment="1">
      <alignment horizontal="center" vertical="center" wrapText="1"/>
    </xf>
    <xf numFmtId="9" fontId="29" fillId="11" borderId="22" xfId="1" applyFont="1" applyFill="1" applyBorder="1" applyAlignment="1">
      <alignment horizontal="center" vertical="center" wrapText="1"/>
    </xf>
    <xf numFmtId="10" fontId="24" fillId="11" borderId="36" xfId="0" applyNumberFormat="1" applyFont="1" applyFill="1" applyBorder="1" applyAlignment="1">
      <alignment horizontal="center" vertical="center" wrapText="1"/>
    </xf>
    <xf numFmtId="9" fontId="24" fillId="8" borderId="37" xfId="1" applyFont="1" applyFill="1" applyBorder="1" applyAlignment="1">
      <alignment horizontal="center" vertical="center" wrapText="1"/>
    </xf>
    <xf numFmtId="9" fontId="21" fillId="16" borderId="38" xfId="1" applyFont="1" applyFill="1" applyBorder="1" applyAlignment="1">
      <alignment horizontal="center" vertical="center" wrapText="1"/>
    </xf>
    <xf numFmtId="9" fontId="24" fillId="11" borderId="36" xfId="1" applyFont="1" applyFill="1" applyBorder="1" applyAlignment="1">
      <alignment horizontal="center" vertical="center" wrapText="1"/>
    </xf>
    <xf numFmtId="10" fontId="21" fillId="11" borderId="37" xfId="1" applyNumberFormat="1" applyFont="1" applyFill="1" applyBorder="1" applyAlignment="1">
      <alignment horizontal="center" vertical="center" wrapText="1"/>
    </xf>
    <xf numFmtId="9" fontId="21" fillId="16" borderId="36" xfId="1" applyFont="1" applyFill="1" applyBorder="1" applyAlignment="1">
      <alignment horizontal="center" vertical="center" wrapText="1"/>
    </xf>
    <xf numFmtId="10" fontId="39" fillId="15" borderId="33" xfId="1" applyNumberFormat="1" applyFont="1" applyFill="1" applyBorder="1" applyAlignment="1">
      <alignment horizontal="center" vertical="center" wrapText="1"/>
    </xf>
    <xf numFmtId="9" fontId="21" fillId="10" borderId="36" xfId="0" applyNumberFormat="1" applyFont="1" applyFill="1" applyBorder="1" applyAlignment="1">
      <alignment horizontal="center" vertical="center" wrapText="1"/>
    </xf>
    <xf numFmtId="10" fontId="24" fillId="11" borderId="36" xfId="1" applyNumberFormat="1" applyFont="1" applyFill="1" applyBorder="1" applyAlignment="1">
      <alignment horizontal="center" vertical="center"/>
    </xf>
    <xf numFmtId="10" fontId="21" fillId="11" borderId="36" xfId="0" applyNumberFormat="1" applyFont="1" applyFill="1" applyBorder="1" applyAlignment="1">
      <alignment horizontal="center" vertical="center" wrapText="1"/>
    </xf>
    <xf numFmtId="10" fontId="21" fillId="10" borderId="36" xfId="0" applyNumberFormat="1" applyFont="1" applyFill="1" applyBorder="1" applyAlignment="1">
      <alignment horizontal="center" vertical="center" wrapText="1"/>
    </xf>
    <xf numFmtId="10" fontId="21" fillId="11" borderId="36" xfId="1" applyNumberFormat="1" applyFont="1" applyFill="1" applyBorder="1" applyAlignment="1">
      <alignment horizontal="center" vertical="center" wrapText="1"/>
    </xf>
    <xf numFmtId="49" fontId="38" fillId="11" borderId="36" xfId="1" applyNumberFormat="1" applyFont="1" applyFill="1" applyBorder="1" applyAlignment="1">
      <alignment horizontal="center" vertical="center" wrapText="1"/>
    </xf>
    <xf numFmtId="10" fontId="24" fillId="11" borderId="38" xfId="1" applyNumberFormat="1" applyFont="1" applyFill="1" applyBorder="1" applyAlignment="1">
      <alignment horizontal="center" vertical="center" wrapText="1"/>
    </xf>
    <xf numFmtId="0" fontId="35" fillId="0" borderId="0" xfId="0" applyFont="1" applyFill="1" applyBorder="1" applyAlignment="1">
      <alignment wrapText="1"/>
    </xf>
    <xf numFmtId="0" fontId="33" fillId="0" borderId="0" xfId="0" applyFont="1" applyFill="1" applyBorder="1" applyAlignment="1">
      <alignment vertical="center" wrapText="1"/>
    </xf>
    <xf numFmtId="0" fontId="36" fillId="2" borderId="38" xfId="0" applyFont="1" applyFill="1" applyBorder="1" applyAlignment="1">
      <alignment horizontal="center" vertical="center" wrapText="1"/>
    </xf>
    <xf numFmtId="0" fontId="27" fillId="0" borderId="0" xfId="0" applyFont="1" applyFill="1" applyBorder="1"/>
    <xf numFmtId="0" fontId="36" fillId="0" borderId="40" xfId="0" applyFont="1" applyFill="1" applyBorder="1" applyAlignment="1">
      <alignment horizontal="center" vertical="center" wrapText="1"/>
    </xf>
    <xf numFmtId="0" fontId="17" fillId="8" borderId="1" xfId="0" applyFont="1" applyFill="1" applyBorder="1" applyAlignment="1">
      <alignment horizontal="center" vertical="center" wrapText="1"/>
    </xf>
    <xf numFmtId="1" fontId="17" fillId="8" borderId="1" xfId="0" applyNumberFormat="1" applyFont="1" applyFill="1" applyBorder="1" applyAlignment="1">
      <alignment horizontal="center" vertical="center" wrapText="1"/>
    </xf>
    <xf numFmtId="9" fontId="17" fillId="8" borderId="1" xfId="0" applyNumberFormat="1" applyFont="1" applyFill="1" applyBorder="1" applyAlignment="1" applyProtection="1">
      <alignment horizontal="center" vertical="center" wrapText="1"/>
      <protection locked="0"/>
    </xf>
    <xf numFmtId="0" fontId="17" fillId="8" borderId="1" xfId="0" applyFont="1" applyFill="1" applyBorder="1" applyAlignment="1" applyProtection="1">
      <alignment horizontal="center" vertical="center"/>
      <protection locked="0"/>
    </xf>
    <xf numFmtId="0" fontId="17" fillId="8" borderId="13" xfId="0" applyFont="1" applyFill="1" applyBorder="1" applyAlignment="1" applyProtection="1">
      <alignment horizontal="center" vertical="center" wrapText="1"/>
      <protection locked="0"/>
    </xf>
    <xf numFmtId="9" fontId="17" fillId="8" borderId="1" xfId="0" applyNumberFormat="1" applyFont="1" applyFill="1" applyBorder="1" applyAlignment="1">
      <alignment horizontal="center" vertical="center" wrapText="1"/>
    </xf>
    <xf numFmtId="9" fontId="17" fillId="8" borderId="1" xfId="0" applyNumberFormat="1" applyFont="1" applyFill="1" applyBorder="1" applyAlignment="1" applyProtection="1">
      <alignment horizontal="center" vertical="center"/>
      <protection locked="0"/>
    </xf>
    <xf numFmtId="0" fontId="17" fillId="8" borderId="13" xfId="0" applyFont="1" applyFill="1" applyBorder="1" applyAlignment="1" applyProtection="1">
      <alignment horizontal="center" vertical="center"/>
      <protection locked="0"/>
    </xf>
    <xf numFmtId="1" fontId="17" fillId="8" borderId="1" xfId="0" applyNumberFormat="1" applyFont="1" applyFill="1" applyBorder="1" applyAlignment="1" applyProtection="1">
      <alignment horizontal="center" vertical="center" wrapText="1"/>
      <protection locked="0"/>
    </xf>
    <xf numFmtId="1" fontId="17" fillId="8" borderId="1" xfId="0" applyNumberFormat="1" applyFont="1" applyFill="1" applyBorder="1" applyAlignment="1" applyProtection="1">
      <alignment horizontal="center" vertical="center"/>
      <protection locked="0"/>
    </xf>
    <xf numFmtId="0" fontId="17" fillId="8" borderId="1" xfId="0" applyFont="1" applyFill="1" applyBorder="1" applyAlignment="1" applyProtection="1">
      <alignment horizontal="center" vertical="center" wrapText="1"/>
      <protection locked="0"/>
    </xf>
    <xf numFmtId="0" fontId="17" fillId="19" borderId="1" xfId="0" applyFont="1" applyFill="1" applyBorder="1" applyAlignment="1">
      <alignment horizontal="center" vertical="center" wrapText="1"/>
    </xf>
    <xf numFmtId="9" fontId="17" fillId="19" borderId="1" xfId="0" applyNumberFormat="1" applyFont="1" applyFill="1" applyBorder="1" applyAlignment="1">
      <alignment horizontal="center" vertical="center" wrapText="1"/>
    </xf>
    <xf numFmtId="9" fontId="17" fillId="19" borderId="1" xfId="0" applyNumberFormat="1" applyFont="1" applyFill="1" applyBorder="1" applyAlignment="1" applyProtection="1">
      <alignment horizontal="center" vertical="center"/>
      <protection locked="0"/>
    </xf>
    <xf numFmtId="0" fontId="17" fillId="19" borderId="13" xfId="0" applyFont="1" applyFill="1" applyBorder="1" applyAlignment="1" applyProtection="1">
      <alignment horizontal="center" vertical="center" wrapText="1"/>
      <protection locked="0"/>
    </xf>
    <xf numFmtId="1" fontId="17" fillId="19" borderId="1" xfId="0" applyNumberFormat="1" applyFont="1" applyFill="1" applyBorder="1" applyAlignment="1" applyProtection="1">
      <alignment horizontal="center" vertical="center"/>
      <protection locked="0"/>
    </xf>
    <xf numFmtId="9" fontId="17" fillId="19" borderId="1" xfId="1" applyFont="1" applyFill="1" applyBorder="1" applyAlignment="1" applyProtection="1">
      <alignment horizontal="center" vertical="center"/>
      <protection locked="0"/>
    </xf>
    <xf numFmtId="1" fontId="17" fillId="19" borderId="1" xfId="0" applyNumberFormat="1" applyFont="1" applyFill="1" applyBorder="1" applyAlignment="1">
      <alignment horizontal="center" vertical="center" wrapText="1"/>
    </xf>
    <xf numFmtId="9" fontId="17" fillId="19" borderId="1" xfId="0" applyNumberFormat="1" applyFont="1" applyFill="1" applyBorder="1" applyAlignment="1" applyProtection="1">
      <alignment horizontal="center" vertical="center" wrapText="1"/>
      <protection locked="0"/>
    </xf>
    <xf numFmtId="0" fontId="17" fillId="20" borderId="1" xfId="0" applyFont="1" applyFill="1" applyBorder="1" applyAlignment="1">
      <alignment horizontal="center" vertical="center" wrapText="1"/>
    </xf>
    <xf numFmtId="9" fontId="17" fillId="20" borderId="1" xfId="0" applyNumberFormat="1" applyFont="1" applyFill="1" applyBorder="1" applyAlignment="1">
      <alignment horizontal="center" vertical="center" wrapText="1"/>
    </xf>
    <xf numFmtId="1" fontId="17" fillId="20" borderId="1" xfId="0" applyNumberFormat="1" applyFont="1" applyFill="1" applyBorder="1" applyAlignment="1">
      <alignment horizontal="center" vertical="center" wrapText="1"/>
    </xf>
    <xf numFmtId="0" fontId="17" fillId="20" borderId="13" xfId="0" applyFont="1" applyFill="1" applyBorder="1" applyAlignment="1" applyProtection="1">
      <alignment horizontal="center" vertical="center" wrapText="1"/>
      <protection locked="0"/>
    </xf>
    <xf numFmtId="9" fontId="17" fillId="20" borderId="1" xfId="0" applyNumberFormat="1" applyFont="1" applyFill="1" applyBorder="1" applyAlignment="1">
      <alignment horizontal="center" vertical="center"/>
    </xf>
    <xf numFmtId="9" fontId="17" fillId="20" borderId="1" xfId="1" applyFont="1" applyFill="1" applyBorder="1" applyAlignment="1" applyProtection="1">
      <alignment horizontal="center" vertical="center" wrapText="1"/>
      <protection locked="0"/>
    </xf>
    <xf numFmtId="0" fontId="17" fillId="20" borderId="13" xfId="0" applyFont="1" applyFill="1" applyBorder="1" applyAlignment="1" applyProtection="1">
      <alignment horizontal="center" vertical="center"/>
      <protection locked="0"/>
    </xf>
    <xf numFmtId="9" fontId="17" fillId="20" borderId="1" xfId="0" applyNumberFormat="1" applyFont="1" applyFill="1" applyBorder="1" applyAlignment="1" applyProtection="1">
      <alignment horizontal="center" vertical="center" wrapText="1"/>
      <protection locked="0"/>
    </xf>
    <xf numFmtId="1" fontId="29" fillId="0" borderId="19" xfId="0" applyNumberFormat="1" applyFont="1" applyBorder="1" applyAlignment="1" applyProtection="1">
      <alignment horizontal="center" vertical="center" wrapText="1"/>
      <protection locked="0"/>
    </xf>
    <xf numFmtId="0" fontId="7" fillId="4" borderId="0" xfId="0" applyFont="1" applyFill="1" applyBorder="1" applyAlignment="1">
      <alignment horizontal="center"/>
    </xf>
    <xf numFmtId="0" fontId="5" fillId="4" borderId="0" xfId="0" applyFont="1" applyFill="1" applyBorder="1" applyAlignment="1">
      <alignment horizontal="center" vertical="center" wrapText="1"/>
    </xf>
    <xf numFmtId="0" fontId="17" fillId="2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7" borderId="1" xfId="0" applyFont="1" applyFill="1" applyBorder="1" applyAlignment="1">
      <alignment horizontal="center" vertical="center" wrapText="1"/>
    </xf>
    <xf numFmtId="0" fontId="17" fillId="0" borderId="16" xfId="0" applyFont="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0" xfId="0" applyFont="1" applyFill="1" applyAlignment="1">
      <alignment horizontal="center" vertical="center"/>
    </xf>
    <xf numFmtId="0" fontId="14" fillId="6" borderId="9" xfId="0" applyFont="1" applyFill="1" applyBorder="1" applyAlignment="1">
      <alignment horizontal="center" vertical="center" wrapText="1"/>
    </xf>
    <xf numFmtId="0" fontId="14" fillId="6" borderId="10" xfId="0" applyFont="1" applyFill="1" applyBorder="1" applyAlignment="1">
      <alignment horizontal="center" vertical="center" wrapText="1"/>
    </xf>
    <xf numFmtId="0" fontId="16" fillId="0" borderId="14" xfId="0" applyFont="1" applyBorder="1" applyAlignment="1">
      <alignment horizontal="center" vertical="center" textRotation="90"/>
    </xf>
    <xf numFmtId="0" fontId="16" fillId="0" borderId="15" xfId="0" applyFont="1" applyBorder="1" applyAlignment="1">
      <alignment horizontal="center" vertical="center" textRotation="90"/>
    </xf>
    <xf numFmtId="0" fontId="17" fillId="8" borderId="1" xfId="0" applyFont="1" applyFill="1" applyBorder="1" applyAlignment="1">
      <alignment horizontal="center" vertical="center" wrapText="1"/>
    </xf>
    <xf numFmtId="0" fontId="17" fillId="19"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10" fontId="29" fillId="11" borderId="33" xfId="1" applyNumberFormat="1" applyFont="1" applyFill="1" applyBorder="1" applyAlignment="1">
      <alignment horizontal="left" vertical="center" wrapText="1"/>
    </xf>
    <xf numFmtId="10" fontId="29" fillId="11" borderId="34" xfId="1" applyNumberFormat="1" applyFont="1" applyFill="1" applyBorder="1" applyAlignment="1">
      <alignment horizontal="left" vertical="center" wrapText="1"/>
    </xf>
    <xf numFmtId="0" fontId="52" fillId="17" borderId="33" xfId="0" applyFont="1" applyFill="1" applyBorder="1" applyAlignment="1">
      <alignment horizontal="left" vertical="center" wrapText="1"/>
    </xf>
    <xf numFmtId="10" fontId="29" fillId="11" borderId="36" xfId="1" applyNumberFormat="1" applyFont="1" applyFill="1" applyBorder="1" applyAlignment="1">
      <alignment horizontal="left" vertical="center" wrapText="1"/>
    </xf>
    <xf numFmtId="10" fontId="29" fillId="11" borderId="37" xfId="1" applyNumberFormat="1" applyFont="1" applyFill="1" applyBorder="1" applyAlignment="1">
      <alignment horizontal="left" vertical="center" wrapText="1"/>
    </xf>
    <xf numFmtId="0" fontId="52" fillId="17" borderId="34" xfId="0" applyFont="1" applyFill="1" applyBorder="1" applyAlignment="1">
      <alignment horizontal="left" vertical="center" wrapText="1"/>
    </xf>
    <xf numFmtId="0" fontId="29" fillId="0" borderId="19" xfId="0" applyFont="1" applyBorder="1" applyAlignment="1">
      <alignment horizontal="center" vertical="center" wrapText="1"/>
    </xf>
    <xf numFmtId="0" fontId="38" fillId="0" borderId="22" xfId="0" applyFont="1" applyBorder="1" applyAlignment="1">
      <alignment horizontal="center" vertical="center" wrapText="1"/>
    </xf>
    <xf numFmtId="0" fontId="26" fillId="2" borderId="30" xfId="0" applyFont="1" applyFill="1" applyBorder="1" applyAlignment="1">
      <alignment horizontal="center" vertical="center" wrapText="1"/>
    </xf>
    <xf numFmtId="0" fontId="26" fillId="2" borderId="32" xfId="0" applyFont="1" applyFill="1" applyBorder="1" applyAlignment="1">
      <alignment horizontal="center" vertical="center" wrapText="1"/>
    </xf>
    <xf numFmtId="0" fontId="26" fillId="2" borderId="28" xfId="0" applyFont="1" applyFill="1" applyBorder="1" applyAlignment="1">
      <alignment horizontal="center" vertical="center" wrapText="1"/>
    </xf>
    <xf numFmtId="0" fontId="26" fillId="2" borderId="26" xfId="0" applyFont="1" applyFill="1" applyBorder="1" applyAlignment="1">
      <alignment horizontal="center" vertical="center" wrapText="1"/>
    </xf>
    <xf numFmtId="0" fontId="26" fillId="2" borderId="20" xfId="0" applyFont="1" applyFill="1" applyBorder="1" applyAlignment="1">
      <alignment horizontal="center" vertical="center" wrapText="1"/>
    </xf>
    <xf numFmtId="0" fontId="26" fillId="2" borderId="27" xfId="0" applyFont="1" applyFill="1" applyBorder="1" applyAlignment="1">
      <alignment horizontal="center" vertical="center" wrapText="1"/>
    </xf>
    <xf numFmtId="0" fontId="26" fillId="12" borderId="0" xfId="0" applyFont="1" applyFill="1" applyBorder="1" applyAlignment="1">
      <alignment horizontal="center" vertical="center" wrapText="1"/>
    </xf>
    <xf numFmtId="0" fontId="26" fillId="12" borderId="20" xfId="0" applyFont="1" applyFill="1" applyBorder="1" applyAlignment="1">
      <alignment horizontal="center" vertical="center" wrapText="1"/>
    </xf>
    <xf numFmtId="0" fontId="26" fillId="14" borderId="21" xfId="0" applyFont="1" applyFill="1" applyBorder="1" applyAlignment="1">
      <alignment horizontal="center" vertical="center" wrapText="1"/>
    </xf>
    <xf numFmtId="0" fontId="26" fillId="14" borderId="0" xfId="0" applyFont="1" applyFill="1" applyBorder="1" applyAlignment="1">
      <alignment horizontal="center" vertical="center" wrapText="1"/>
    </xf>
    <xf numFmtId="0" fontId="22" fillId="10" borderId="26" xfId="0" applyFont="1" applyFill="1" applyBorder="1" applyAlignment="1">
      <alignment horizontal="center" vertical="center" wrapText="1"/>
    </xf>
    <xf numFmtId="0" fontId="22" fillId="10" borderId="20" xfId="0" applyFont="1" applyFill="1" applyBorder="1" applyAlignment="1">
      <alignment horizontal="center" vertical="center" wrapText="1"/>
    </xf>
    <xf numFmtId="0" fontId="38" fillId="0" borderId="30" xfId="0" applyFont="1" applyBorder="1" applyAlignment="1">
      <alignment horizontal="center" vertical="center" wrapText="1"/>
    </xf>
    <xf numFmtId="0" fontId="38" fillId="0" borderId="21" xfId="0" applyFont="1" applyBorder="1" applyAlignment="1">
      <alignment horizontal="center" vertical="center" wrapText="1"/>
    </xf>
    <xf numFmtId="0" fontId="38" fillId="0" borderId="26" xfId="0" applyFont="1" applyBorder="1" applyAlignment="1">
      <alignment horizontal="center" vertical="center" wrapText="1"/>
    </xf>
    <xf numFmtId="0" fontId="38" fillId="0" borderId="25" xfId="0" applyFont="1" applyBorder="1" applyAlignment="1">
      <alignment horizontal="center" vertical="center" wrapText="1"/>
    </xf>
    <xf numFmtId="0" fontId="38" fillId="0" borderId="29" xfId="0" applyFont="1" applyBorder="1" applyAlignment="1">
      <alignment horizontal="center" vertical="center" wrapText="1"/>
    </xf>
    <xf numFmtId="0" fontId="38" fillId="0" borderId="24" xfId="0" applyFont="1" applyBorder="1" applyAlignment="1">
      <alignment horizontal="center" vertical="center" wrapText="1"/>
    </xf>
    <xf numFmtId="1" fontId="29" fillId="0" borderId="25" xfId="0" applyNumberFormat="1" applyFont="1" applyBorder="1" applyAlignment="1">
      <alignment horizontal="center" vertical="center" wrapText="1"/>
    </xf>
    <xf numFmtId="1" fontId="29" fillId="0" borderId="24" xfId="0" applyNumberFormat="1" applyFont="1" applyBorder="1" applyAlignment="1">
      <alignment horizontal="center" vertical="center" wrapText="1"/>
    </xf>
    <xf numFmtId="0" fontId="37" fillId="0" borderId="19" xfId="0" applyFont="1" applyBorder="1" applyAlignment="1">
      <alignment horizontal="center" vertical="center" wrapText="1"/>
    </xf>
    <xf numFmtId="0" fontId="29" fillId="11" borderId="19" xfId="0" applyFont="1" applyFill="1" applyBorder="1" applyAlignment="1">
      <alignment horizontal="center" vertical="center" wrapText="1"/>
    </xf>
    <xf numFmtId="0" fontId="37" fillId="4" borderId="22" xfId="0" applyFont="1" applyFill="1" applyBorder="1" applyAlignment="1">
      <alignment horizontal="center" vertical="center" wrapText="1"/>
    </xf>
    <xf numFmtId="0" fontId="23" fillId="10" borderId="33" xfId="0" applyFont="1" applyFill="1" applyBorder="1" applyAlignment="1">
      <alignment horizontal="center" vertical="center" wrapText="1"/>
    </xf>
    <xf numFmtId="0" fontId="38" fillId="0" borderId="23" xfId="0" applyFont="1" applyBorder="1" applyAlignment="1">
      <alignment horizontal="center" vertical="center" wrapText="1"/>
    </xf>
    <xf numFmtId="0" fontId="25" fillId="4" borderId="0" xfId="0" applyFont="1" applyFill="1" applyBorder="1" applyAlignment="1">
      <alignment horizontal="center" vertical="center" wrapText="1"/>
    </xf>
    <xf numFmtId="10" fontId="37" fillId="18" borderId="33" xfId="1" applyNumberFormat="1" applyFont="1" applyFill="1" applyBorder="1" applyAlignment="1">
      <alignment horizontal="left" vertical="center" wrapText="1"/>
    </xf>
    <xf numFmtId="0" fontId="32" fillId="0" borderId="0" xfId="0" applyFont="1" applyBorder="1" applyAlignment="1">
      <alignment horizontal="center" vertical="center" wrapText="1"/>
    </xf>
    <xf numFmtId="0" fontId="26" fillId="2" borderId="33" xfId="0" applyFont="1" applyFill="1" applyBorder="1" applyAlignment="1">
      <alignment horizontal="center" vertical="center" wrapText="1"/>
    </xf>
    <xf numFmtId="0" fontId="36" fillId="9" borderId="33" xfId="0" applyFont="1" applyFill="1" applyBorder="1" applyAlignment="1">
      <alignment horizontal="center" vertical="center" wrapText="1"/>
    </xf>
    <xf numFmtId="0" fontId="33" fillId="9" borderId="36" xfId="0" applyFont="1" applyFill="1" applyBorder="1" applyAlignment="1">
      <alignment horizontal="center" vertical="center" wrapText="1"/>
    </xf>
    <xf numFmtId="0" fontId="33" fillId="9" borderId="33" xfId="0" applyFont="1" applyFill="1" applyBorder="1" applyAlignment="1">
      <alignment horizontal="center" vertical="center" wrapText="1"/>
    </xf>
    <xf numFmtId="0" fontId="36" fillId="2" borderId="33" xfId="0" applyFont="1" applyFill="1" applyBorder="1" applyAlignment="1">
      <alignment horizontal="center" vertical="center" wrapText="1"/>
    </xf>
    <xf numFmtId="0" fontId="22" fillId="10" borderId="33" xfId="0" applyFont="1" applyFill="1" applyBorder="1" applyAlignment="1">
      <alignment horizontal="center" vertical="center" wrapText="1"/>
    </xf>
    <xf numFmtId="0" fontId="22" fillId="10" borderId="34" xfId="0" applyFont="1" applyFill="1" applyBorder="1" applyAlignment="1">
      <alignment horizontal="center" vertical="center" wrapText="1"/>
    </xf>
    <xf numFmtId="0" fontId="36" fillId="9" borderId="33" xfId="0" applyFont="1" applyFill="1" applyBorder="1" applyAlignment="1">
      <alignment horizontal="center" vertical="center"/>
    </xf>
  </cellXfs>
  <cellStyles count="7">
    <cellStyle name="Hipervínculo" xfId="3" builtinId="8"/>
    <cellStyle name="Millares" xfId="2" builtinId="3"/>
    <cellStyle name="Millares [0]" xfId="5" builtinId="6"/>
    <cellStyle name="Moneda [0]" xfId="6" builtinId="7"/>
    <cellStyle name="Normal" xfId="0" builtinId="0"/>
    <cellStyle name="Porcentaje" xfId="1" builtinId="5"/>
    <cellStyle name="Porcentaje 2" xfId="4" xr:uid="{FA035A34-939F-D041-9BD5-F2080B38E4E4}"/>
  </cellStyles>
  <dxfs count="57">
    <dxf>
      <font>
        <color rgb="FF9C0006"/>
      </font>
      <fill>
        <patternFill>
          <bgColor rgb="FFFFC7CE"/>
        </patternFill>
      </fill>
    </dxf>
    <dxf>
      <font>
        <color rgb="FF002060"/>
      </font>
      <fill>
        <patternFill>
          <bgColor theme="3" tint="0.59996337778862885"/>
        </patternFill>
      </fill>
    </dxf>
    <dxf>
      <font>
        <color rgb="FF9C5700"/>
      </font>
      <fill>
        <patternFill>
          <bgColor rgb="FFFFEB9C"/>
        </patternFill>
      </fill>
    </dxf>
    <dxf>
      <font>
        <color theme="6" tint="-0.499984740745262"/>
      </font>
      <fill>
        <patternFill>
          <bgColor theme="6" tint="0.39994506668294322"/>
        </patternFill>
      </fill>
    </dxf>
    <dxf>
      <font>
        <color rgb="FF9C0006"/>
      </font>
      <fill>
        <patternFill>
          <bgColor rgb="FFFFC7CE"/>
        </patternFill>
      </fill>
    </dxf>
    <dxf>
      <font>
        <color rgb="FF002060"/>
      </font>
      <fill>
        <patternFill>
          <bgColor theme="3" tint="0.59996337778862885"/>
        </patternFill>
      </fill>
    </dxf>
    <dxf>
      <font>
        <color rgb="FF9C5700"/>
      </font>
      <fill>
        <patternFill>
          <bgColor rgb="FFFFEB9C"/>
        </patternFill>
      </fill>
    </dxf>
    <dxf>
      <font>
        <color theme="6" tint="-0.499984740745262"/>
      </font>
      <fill>
        <patternFill>
          <bgColor theme="6" tint="0.39994506668294322"/>
        </patternFill>
      </fill>
    </dxf>
    <dxf>
      <font>
        <color rgb="FF9C0006"/>
      </font>
      <fill>
        <patternFill>
          <bgColor rgb="FFFFC7CE"/>
        </patternFill>
      </fill>
    </dxf>
    <dxf>
      <font>
        <color rgb="FF002060"/>
      </font>
      <fill>
        <patternFill>
          <bgColor theme="3" tint="0.59996337778862885"/>
        </patternFill>
      </fill>
    </dxf>
    <dxf>
      <font>
        <color rgb="FF9C5700"/>
      </font>
      <fill>
        <patternFill>
          <bgColor rgb="FFFFEB9C"/>
        </patternFill>
      </fill>
    </dxf>
    <dxf>
      <font>
        <color theme="6" tint="-0.499984740745262"/>
      </font>
      <fill>
        <patternFill>
          <bgColor theme="6" tint="0.39994506668294322"/>
        </patternFill>
      </fill>
    </dxf>
    <dxf>
      <font>
        <color rgb="FF9C0006"/>
      </font>
      <fill>
        <patternFill>
          <bgColor rgb="FFFFC7CE"/>
        </patternFill>
      </fill>
    </dxf>
    <dxf>
      <font>
        <color rgb="FF002060"/>
      </font>
      <fill>
        <patternFill>
          <bgColor theme="3" tint="0.59996337778862885"/>
        </patternFill>
      </fill>
    </dxf>
    <dxf>
      <font>
        <color rgb="FF9C5700"/>
      </font>
      <fill>
        <patternFill>
          <bgColor rgb="FFFFEB9C"/>
        </patternFill>
      </fill>
    </dxf>
    <dxf>
      <font>
        <color theme="6" tint="-0.499984740745262"/>
      </font>
      <fill>
        <patternFill>
          <bgColor theme="6" tint="0.39994506668294322"/>
        </patternFill>
      </fill>
    </dxf>
    <dxf>
      <font>
        <color rgb="FF9C0006"/>
      </font>
      <fill>
        <patternFill>
          <bgColor rgb="FFFFC7CE"/>
        </patternFill>
      </fill>
    </dxf>
    <dxf>
      <font>
        <color rgb="FF002060"/>
      </font>
      <fill>
        <patternFill>
          <bgColor theme="3" tint="0.59996337778862885"/>
        </patternFill>
      </fill>
    </dxf>
    <dxf>
      <font>
        <color rgb="FF9C5700"/>
      </font>
      <fill>
        <patternFill>
          <bgColor rgb="FFFFEB9C"/>
        </patternFill>
      </fill>
    </dxf>
    <dxf>
      <font>
        <color theme="6" tint="-0.499984740745262"/>
      </font>
      <fill>
        <patternFill>
          <bgColor theme="6" tint="0.39994506668294322"/>
        </patternFill>
      </fill>
    </dxf>
    <dxf>
      <font>
        <color rgb="FF9C0006"/>
      </font>
      <fill>
        <patternFill>
          <bgColor rgb="FFFFC7CE"/>
        </patternFill>
      </fill>
    </dxf>
    <dxf>
      <font>
        <color rgb="FF002060"/>
      </font>
      <fill>
        <patternFill>
          <bgColor theme="3" tint="0.59996337778862885"/>
        </patternFill>
      </fill>
    </dxf>
    <dxf>
      <font>
        <color rgb="FF9C5700"/>
      </font>
      <fill>
        <patternFill>
          <bgColor rgb="FFFFEB9C"/>
        </patternFill>
      </fill>
    </dxf>
    <dxf>
      <font>
        <color theme="6" tint="-0.499984740745262"/>
      </font>
      <fill>
        <patternFill>
          <bgColor theme="6" tint="0.39994506668294322"/>
        </patternFill>
      </fill>
    </dxf>
    <dxf>
      <font>
        <u val="none"/>
        <color theme="9" tint="-0.24994659260841701"/>
      </font>
      <fill>
        <patternFill>
          <bgColor theme="9" tint="0.59996337778862885"/>
        </patternFill>
      </fill>
    </dxf>
    <dxf>
      <font>
        <color theme="6" tint="-0.499984740745262"/>
      </font>
      <fill>
        <patternFill>
          <fgColor theme="6" tint="0.79995117038483843"/>
          <bgColor theme="6" tint="0.79998168889431442"/>
        </patternFill>
      </fill>
    </dxf>
    <dxf>
      <font>
        <color rgb="FF9C0006"/>
      </font>
      <fill>
        <patternFill>
          <bgColor rgb="FFFFC7CE"/>
        </patternFill>
      </fill>
    </dxf>
    <dxf>
      <font>
        <color rgb="FF002060"/>
      </font>
      <fill>
        <patternFill>
          <bgColor theme="3" tint="0.59996337778862885"/>
        </patternFill>
      </fill>
    </dxf>
    <dxf>
      <font>
        <color rgb="FF9C5700"/>
      </font>
      <fill>
        <patternFill>
          <bgColor rgb="FFFFEB9C"/>
        </patternFill>
      </fill>
    </dxf>
    <dxf>
      <font>
        <color theme="6" tint="-0.499984740745262"/>
      </font>
      <fill>
        <patternFill>
          <bgColor theme="6" tint="0.39994506668294322"/>
        </patternFill>
      </fill>
    </dxf>
    <dxf>
      <font>
        <color rgb="FF9C0006"/>
      </font>
      <fill>
        <patternFill>
          <bgColor rgb="FFFFC7CE"/>
        </patternFill>
      </fill>
    </dxf>
    <dxf>
      <font>
        <color rgb="FF002060"/>
      </font>
      <fill>
        <patternFill>
          <bgColor theme="3" tint="0.59996337778862885"/>
        </patternFill>
      </fill>
    </dxf>
    <dxf>
      <font>
        <color rgb="FF9C5700"/>
      </font>
      <fill>
        <patternFill>
          <bgColor rgb="FFFFEB9C"/>
        </patternFill>
      </fill>
    </dxf>
    <dxf>
      <font>
        <color theme="6" tint="-0.499984740745262"/>
      </font>
      <fill>
        <patternFill>
          <bgColor theme="6" tint="0.39994506668294322"/>
        </patternFill>
      </fill>
    </dxf>
    <dxf>
      <font>
        <color rgb="FF9C0006"/>
      </font>
      <fill>
        <patternFill>
          <bgColor rgb="FFFFC7CE"/>
        </patternFill>
      </fill>
    </dxf>
    <dxf>
      <font>
        <color rgb="FF002060"/>
      </font>
      <fill>
        <patternFill>
          <bgColor theme="3" tint="0.59996337778862885"/>
        </patternFill>
      </fill>
    </dxf>
    <dxf>
      <font>
        <color rgb="FF9C5700"/>
      </font>
      <fill>
        <patternFill>
          <bgColor rgb="FFFFEB9C"/>
        </patternFill>
      </fill>
    </dxf>
    <dxf>
      <font>
        <color theme="6" tint="-0.499984740745262"/>
      </font>
      <fill>
        <patternFill>
          <bgColor theme="6" tint="0.39994506668294322"/>
        </patternFill>
      </fill>
    </dxf>
    <dxf>
      <font>
        <color rgb="FF9C0006"/>
      </font>
      <fill>
        <patternFill>
          <bgColor rgb="FFFFC7CE"/>
        </patternFill>
      </fill>
    </dxf>
    <dxf>
      <font>
        <color rgb="FF002060"/>
      </font>
      <fill>
        <patternFill>
          <bgColor theme="3" tint="0.59996337778862885"/>
        </patternFill>
      </fill>
    </dxf>
    <dxf>
      <font>
        <color rgb="FF9C5700"/>
      </font>
      <fill>
        <patternFill>
          <bgColor rgb="FFFFEB9C"/>
        </patternFill>
      </fill>
    </dxf>
    <dxf>
      <font>
        <color theme="6" tint="-0.499984740745262"/>
      </font>
      <fill>
        <patternFill>
          <bgColor theme="6" tint="0.39994506668294322"/>
        </patternFill>
      </fill>
    </dxf>
    <dxf>
      <font>
        <color rgb="FF9C0006"/>
      </font>
      <fill>
        <patternFill>
          <bgColor rgb="FFFFC7CE"/>
        </patternFill>
      </fill>
    </dxf>
    <dxf>
      <font>
        <color rgb="FF002060"/>
      </font>
      <fill>
        <patternFill>
          <bgColor theme="3" tint="0.59996337778862885"/>
        </patternFill>
      </fill>
    </dxf>
    <dxf>
      <font>
        <color rgb="FF9C5700"/>
      </font>
      <fill>
        <patternFill>
          <bgColor rgb="FFFFEB9C"/>
        </patternFill>
      </fill>
    </dxf>
    <dxf>
      <font>
        <color theme="6" tint="-0.499984740745262"/>
      </font>
      <fill>
        <patternFill>
          <bgColor theme="6" tint="0.39994506668294322"/>
        </patternFill>
      </fill>
    </dxf>
    <dxf>
      <font>
        <color rgb="FF9C0006"/>
      </font>
      <fill>
        <patternFill>
          <bgColor rgb="FFFFC7CE"/>
        </patternFill>
      </fill>
    </dxf>
    <dxf>
      <font>
        <color rgb="FF002060"/>
      </font>
      <fill>
        <patternFill>
          <bgColor theme="3" tint="0.59996337778862885"/>
        </patternFill>
      </fill>
    </dxf>
    <dxf>
      <font>
        <color rgb="FF9C5700"/>
      </font>
      <fill>
        <patternFill>
          <bgColor rgb="FFFFEB9C"/>
        </patternFill>
      </fill>
    </dxf>
    <dxf>
      <font>
        <color theme="6" tint="-0.499984740745262"/>
      </font>
      <fill>
        <patternFill>
          <bgColor theme="6" tint="0.39994506668294322"/>
        </patternFill>
      </fill>
    </dxf>
    <dxf>
      <font>
        <color rgb="FF9C0006"/>
      </font>
      <fill>
        <patternFill>
          <bgColor rgb="FFFFC7CE"/>
        </patternFill>
      </fill>
    </dxf>
    <dxf>
      <font>
        <color rgb="FF002060"/>
      </font>
      <fill>
        <patternFill>
          <bgColor theme="3" tint="0.59996337778862885"/>
        </patternFill>
      </fill>
    </dxf>
    <dxf>
      <font>
        <color rgb="FF9C5700"/>
      </font>
      <fill>
        <patternFill>
          <bgColor rgb="FFFFEB9C"/>
        </patternFill>
      </fill>
    </dxf>
    <dxf>
      <font>
        <color theme="6" tint="-0.499984740745262"/>
      </font>
      <fill>
        <patternFill>
          <bgColor theme="6" tint="0.39994506668294322"/>
        </patternFill>
      </fill>
    </dxf>
    <dxf>
      <fill>
        <patternFill>
          <bgColor rgb="FF92D050"/>
        </patternFill>
      </fill>
    </dxf>
    <dxf>
      <fill>
        <patternFill>
          <bgColor rgb="FFF6F468"/>
        </patternFill>
      </fill>
    </dxf>
    <dxf>
      <font>
        <color rgb="FF9C0006"/>
      </font>
      <fill>
        <patternFill>
          <bgColor rgb="FFFFC7CE"/>
        </patternFill>
      </fill>
    </dxf>
  </dxfs>
  <tableStyles count="0" defaultTableStyle="TableStyleMedium2" defaultPivotStyle="PivotStyleLight16"/>
  <colors>
    <mruColors>
      <color rgb="FFB6004C"/>
      <color rgb="FFDF396B"/>
      <color rgb="FFFFEDEE"/>
      <color rgb="FFFAE5EE"/>
      <color rgb="FFFAE2EA"/>
      <color rgb="FF0076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205014</xdr:colOff>
      <xdr:row>1</xdr:row>
      <xdr:rowOff>101601</xdr:rowOff>
    </xdr:from>
    <xdr:to>
      <xdr:col>6</xdr:col>
      <xdr:colOff>288925</xdr:colOff>
      <xdr:row>31</xdr:row>
      <xdr:rowOff>54005</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r="-2"/>
        <a:stretch/>
      </xdr:blipFill>
      <xdr:spPr>
        <a:xfrm>
          <a:off x="205014" y="292101"/>
          <a:ext cx="5341711" cy="5667404"/>
        </a:xfrm>
        <a:prstGeom prst="rect">
          <a:avLst/>
        </a:prstGeom>
      </xdr:spPr>
    </xdr:pic>
    <xdr:clientData/>
  </xdr:twoCellAnchor>
  <xdr:twoCellAnchor editAs="oneCell">
    <xdr:from>
      <xdr:col>0</xdr:col>
      <xdr:colOff>269119</xdr:colOff>
      <xdr:row>25</xdr:row>
      <xdr:rowOff>185363</xdr:rowOff>
    </xdr:from>
    <xdr:to>
      <xdr:col>3</xdr:col>
      <xdr:colOff>543556</xdr:colOff>
      <xdr:row>28</xdr:row>
      <xdr:rowOff>155662</xdr:rowOff>
    </xdr:to>
    <xdr:pic>
      <xdr:nvPicPr>
        <xdr:cNvPr id="3" name="2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269119" y="4947863"/>
          <a:ext cx="2560437" cy="541799"/>
        </a:xfrm>
        <a:prstGeom prst="rect">
          <a:avLst/>
        </a:prstGeom>
      </xdr:spPr>
    </xdr:pic>
    <xdr:clientData/>
  </xdr:twoCellAnchor>
  <xdr:twoCellAnchor editAs="oneCell">
    <xdr:from>
      <xdr:col>12</xdr:col>
      <xdr:colOff>422734</xdr:colOff>
      <xdr:row>1</xdr:row>
      <xdr:rowOff>71002</xdr:rowOff>
    </xdr:from>
    <xdr:to>
      <xdr:col>14</xdr:col>
      <xdr:colOff>378099</xdr:colOff>
      <xdr:row>4</xdr:row>
      <xdr:rowOff>147501</xdr:rowOff>
    </xdr:to>
    <xdr:pic>
      <xdr:nvPicPr>
        <xdr:cNvPr id="4" name="3 Imagen" descr="Nuevo-logo-DANE.jpg">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445" t="30958" r="7295" b="31695"/>
        <a:stretch/>
      </xdr:blipFill>
      <xdr:spPr>
        <a:xfrm>
          <a:off x="10938334" y="261502"/>
          <a:ext cx="1707965" cy="647999"/>
        </a:xfrm>
        <a:prstGeom prst="rect">
          <a:avLst/>
        </a:prstGeom>
      </xdr:spPr>
    </xdr:pic>
    <xdr:clientData/>
  </xdr:twoCellAnchor>
  <xdr:twoCellAnchor>
    <xdr:from>
      <xdr:col>4</xdr:col>
      <xdr:colOff>326232</xdr:colOff>
      <xdr:row>9</xdr:row>
      <xdr:rowOff>102055</xdr:rowOff>
    </xdr:from>
    <xdr:to>
      <xdr:col>14</xdr:col>
      <xdr:colOff>367496</xdr:colOff>
      <xdr:row>28</xdr:row>
      <xdr:rowOff>35379</xdr:rowOff>
    </xdr:to>
    <xdr:sp macro="" textlink="">
      <xdr:nvSpPr>
        <xdr:cNvPr id="5" name="object 553">
          <a:extLst>
            <a:ext uri="{FF2B5EF4-FFF2-40B4-BE49-F238E27FC236}">
              <a16:creationId xmlns:a16="http://schemas.microsoft.com/office/drawing/2014/main" id="{00000000-0008-0000-0000-000005000000}"/>
            </a:ext>
          </a:extLst>
        </xdr:cNvPr>
        <xdr:cNvSpPr txBox="1">
          <a:spLocks/>
        </xdr:cNvSpPr>
      </xdr:nvSpPr>
      <xdr:spPr>
        <a:xfrm>
          <a:off x="3831432" y="1816555"/>
          <a:ext cx="8804264" cy="3552824"/>
        </a:xfrm>
        <a:prstGeom prst="rect">
          <a:avLst/>
        </a:prstGeom>
      </xdr:spPr>
      <xdr:txBody>
        <a:bodyPr vert="horz" wrap="square" lIns="0" tIns="15875" rIns="0" bIns="0" rtlCol="0">
          <a:no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r">
            <a:spcBef>
              <a:spcPts val="125"/>
            </a:spcBef>
            <a:buNone/>
          </a:pPr>
          <a:r>
            <a:rPr lang="es-CO" sz="3200" b="1">
              <a:solidFill>
                <a:srgbClr val="B6004B"/>
              </a:solidFill>
              <a:cs typeface="Arial" panose="020B0604020202020204" pitchFamily="34" charset="0"/>
            </a:rPr>
            <a:t>Plan</a:t>
          </a:r>
          <a:r>
            <a:rPr lang="es-CO" sz="3200" b="1" baseline="0">
              <a:solidFill>
                <a:srgbClr val="B6004B"/>
              </a:solidFill>
              <a:cs typeface="Arial" panose="020B0604020202020204" pitchFamily="34" charset="0"/>
            </a:rPr>
            <a:t> Estratégico Institucional V 2.0</a:t>
          </a:r>
          <a:endParaRPr lang="es-CO" sz="3200" b="1">
            <a:solidFill>
              <a:srgbClr val="B6004B"/>
            </a:solidFill>
            <a:cs typeface="Arial" panose="020B0604020202020204" pitchFamily="34" charset="0"/>
          </a:endParaRPr>
        </a:p>
        <a:p>
          <a:pPr marL="0" indent="0" algn="r">
            <a:spcBef>
              <a:spcPts val="125"/>
            </a:spcBef>
            <a:buFont typeface="Arial"/>
            <a:buNone/>
          </a:pPr>
          <a:endParaRPr lang="es-ES" sz="2800" b="1">
            <a:solidFill>
              <a:srgbClr val="B6004B"/>
            </a:solidFill>
            <a:cs typeface="Arial" panose="020B0604020202020204" pitchFamily="34" charset="0"/>
          </a:endParaRPr>
        </a:p>
        <a:p>
          <a:pPr marL="0" indent="0" algn="r">
            <a:spcBef>
              <a:spcPts val="125"/>
            </a:spcBef>
            <a:buFont typeface="Arial"/>
            <a:buNone/>
          </a:pPr>
          <a:r>
            <a:rPr lang="es-ES" sz="2800" b="1">
              <a:solidFill>
                <a:sysClr val="windowText" lastClr="000000"/>
              </a:solidFill>
              <a:cs typeface="Arial" panose="020B0604020202020204" pitchFamily="34" charset="0"/>
            </a:rPr>
            <a:t>Informe semestral</a:t>
          </a:r>
          <a:r>
            <a:rPr lang="es-ES" sz="2800" b="1" baseline="0">
              <a:solidFill>
                <a:sysClr val="windowText" lastClr="000000"/>
              </a:solidFill>
              <a:cs typeface="Arial" panose="020B0604020202020204" pitchFamily="34" charset="0"/>
            </a:rPr>
            <a:t> </a:t>
          </a:r>
          <a:r>
            <a:rPr lang="es-ES" sz="2800" b="1">
              <a:solidFill>
                <a:sysClr val="windowText" lastClr="000000"/>
              </a:solidFill>
              <a:cs typeface="Arial" panose="020B0604020202020204" pitchFamily="34" charset="0"/>
            </a:rPr>
            <a:t>de seguimiento</a:t>
          </a:r>
          <a:r>
            <a:rPr lang="es-ES" sz="2800" b="1" baseline="0">
              <a:solidFill>
                <a:sysClr val="windowText" lastClr="000000"/>
              </a:solidFill>
              <a:cs typeface="Arial" panose="020B0604020202020204" pitchFamily="34" charset="0"/>
            </a:rPr>
            <a:t> 2020-2</a:t>
          </a:r>
        </a:p>
        <a:p>
          <a:pPr marL="0" indent="0" algn="r">
            <a:spcBef>
              <a:spcPts val="125"/>
            </a:spcBef>
            <a:buFont typeface="Arial"/>
            <a:buNone/>
          </a:pPr>
          <a:r>
            <a:rPr lang="es-ES" sz="2800" b="1" baseline="0">
              <a:solidFill>
                <a:sysClr val="windowText" lastClr="000000"/>
              </a:solidFill>
              <a:cs typeface="Arial" panose="020B0604020202020204" pitchFamily="34" charset="0"/>
            </a:rPr>
            <a:t> </a:t>
          </a:r>
          <a:r>
            <a:rPr lang="es-ES" sz="1800" baseline="0">
              <a:solidFill>
                <a:sysClr val="windowText" lastClr="000000"/>
              </a:solidFill>
              <a:cs typeface="Arial" panose="020B0604020202020204" pitchFamily="34" charset="0"/>
            </a:rPr>
            <a:t>Corte a 30 de diciembre de 2020</a:t>
          </a:r>
          <a:endParaRPr lang="es-ES" sz="2800">
            <a:solidFill>
              <a:sysClr val="windowText" lastClr="000000"/>
            </a:solidFill>
            <a:cs typeface="Arial" panose="020B0604020202020204" pitchFamily="34" charset="0"/>
          </a:endParaRPr>
        </a:p>
        <a:p>
          <a:pPr marL="0" indent="0" algn="r">
            <a:spcBef>
              <a:spcPts val="125"/>
            </a:spcBef>
            <a:buFont typeface="Arial"/>
            <a:buNone/>
          </a:pPr>
          <a:endParaRPr lang="es-ES" sz="2800">
            <a:solidFill>
              <a:schemeClr val="tx1">
                <a:lumMod val="65000"/>
                <a:lumOff val="35000"/>
              </a:schemeClr>
            </a:solidFill>
            <a:cs typeface="Arial" panose="020B0604020202020204" pitchFamily="34" charset="0"/>
          </a:endParaRPr>
        </a:p>
        <a:p>
          <a:pPr marL="0" indent="0" algn="r">
            <a:spcBef>
              <a:spcPts val="125"/>
            </a:spcBef>
            <a:buFont typeface="Arial"/>
            <a:buNone/>
          </a:pPr>
          <a:r>
            <a:rPr lang="es-ES" sz="2000">
              <a:solidFill>
                <a:schemeClr val="tx1">
                  <a:lumMod val="65000"/>
                  <a:lumOff val="35000"/>
                </a:schemeClr>
              </a:solidFill>
              <a:cs typeface="Arial" panose="020B0604020202020204" pitchFamily="34" charset="0"/>
            </a:rPr>
            <a:t>Oficina Asesora de Planeación</a:t>
          </a:r>
        </a:p>
        <a:p>
          <a:pPr marL="0" indent="0" algn="r">
            <a:spcBef>
              <a:spcPts val="125"/>
            </a:spcBef>
            <a:buFont typeface="Arial"/>
            <a:buNone/>
          </a:pPr>
          <a:endParaRPr lang="es-ES" sz="2800">
            <a:solidFill>
              <a:schemeClr val="tx1">
                <a:lumMod val="65000"/>
                <a:lumOff val="35000"/>
              </a:schemeClr>
            </a:solidFill>
            <a:cs typeface="Arial" panose="020B0604020202020204" pitchFamily="34" charset="0"/>
          </a:endParaRPr>
        </a:p>
        <a:p>
          <a:pPr marL="0" indent="0" algn="r">
            <a:spcBef>
              <a:spcPts val="125"/>
            </a:spcBef>
            <a:buFont typeface="Arial"/>
            <a:buNone/>
          </a:pPr>
          <a:r>
            <a:rPr lang="es-ES" sz="1800" b="1" baseline="0">
              <a:solidFill>
                <a:schemeClr val="tx1">
                  <a:lumMod val="65000"/>
                  <a:lumOff val="35000"/>
                </a:schemeClr>
              </a:solidFill>
              <a:cs typeface="Arial" panose="020B0604020202020204" pitchFamily="34" charset="0"/>
            </a:rPr>
            <a:t>ENERO 2021</a:t>
          </a:r>
          <a:endParaRPr lang="es-ES" sz="1800" b="1">
            <a:solidFill>
              <a:schemeClr val="tx1">
                <a:lumMod val="65000"/>
                <a:lumOff val="35000"/>
              </a:schemeClr>
            </a:solidFill>
            <a:cs typeface="Arial" panose="020B0604020202020204" pitchFamily="34" charset="0"/>
          </a:endParaRPr>
        </a:p>
        <a:p>
          <a:pPr marL="0" indent="0">
            <a:spcBef>
              <a:spcPts val="125"/>
            </a:spcBef>
            <a:buFont typeface="Arial"/>
            <a:buNone/>
          </a:pPr>
          <a:endParaRPr lang="es-ES" sz="3600" b="1">
            <a:solidFill>
              <a:srgbClr val="B6004B"/>
            </a:solidFil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269119</xdr:colOff>
      <xdr:row>25</xdr:row>
      <xdr:rowOff>185363</xdr:rowOff>
    </xdr:from>
    <xdr:to>
      <xdr:col>3</xdr:col>
      <xdr:colOff>543556</xdr:colOff>
      <xdr:row>28</xdr:row>
      <xdr:rowOff>155662</xdr:rowOff>
    </xdr:to>
    <xdr:pic>
      <xdr:nvPicPr>
        <xdr:cNvPr id="2" name="1 Imagen">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269119" y="4947863"/>
          <a:ext cx="2560437" cy="541799"/>
        </a:xfrm>
        <a:prstGeom prst="rect">
          <a:avLst/>
        </a:prstGeom>
      </xdr:spPr>
    </xdr:pic>
    <xdr:clientData/>
  </xdr:twoCellAnchor>
  <xdr:twoCellAnchor editAs="oneCell">
    <xdr:from>
      <xdr:col>7</xdr:col>
      <xdr:colOff>295734</xdr:colOff>
      <xdr:row>0</xdr:row>
      <xdr:rowOff>109102</xdr:rowOff>
    </xdr:from>
    <xdr:to>
      <xdr:col>9</xdr:col>
      <xdr:colOff>251099</xdr:colOff>
      <xdr:row>3</xdr:row>
      <xdr:rowOff>185601</xdr:rowOff>
    </xdr:to>
    <xdr:pic>
      <xdr:nvPicPr>
        <xdr:cNvPr id="3" name="2 Imagen" descr="Nuevo-logo-DANE.jpg">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445" t="30958" r="7295" b="31695"/>
        <a:stretch/>
      </xdr:blipFill>
      <xdr:spPr>
        <a:xfrm>
          <a:off x="5629734" y="109102"/>
          <a:ext cx="1479365" cy="647999"/>
        </a:xfrm>
        <a:prstGeom prst="rect">
          <a:avLst/>
        </a:prstGeom>
      </xdr:spPr>
    </xdr:pic>
    <xdr:clientData/>
  </xdr:twoCellAnchor>
  <xdr:twoCellAnchor>
    <xdr:from>
      <xdr:col>0</xdr:col>
      <xdr:colOff>380999</xdr:colOff>
      <xdr:row>5</xdr:row>
      <xdr:rowOff>35718</xdr:rowOff>
    </xdr:from>
    <xdr:to>
      <xdr:col>8</xdr:col>
      <xdr:colOff>714374</xdr:colOff>
      <xdr:row>24</xdr:row>
      <xdr:rowOff>178593</xdr:rowOff>
    </xdr:to>
    <xdr:sp macro="" textlink="">
      <xdr:nvSpPr>
        <xdr:cNvPr id="4" name="object 553">
          <a:extLst>
            <a:ext uri="{FF2B5EF4-FFF2-40B4-BE49-F238E27FC236}">
              <a16:creationId xmlns:a16="http://schemas.microsoft.com/office/drawing/2014/main" id="{00000000-0008-0000-0100-000006000000}"/>
            </a:ext>
          </a:extLst>
        </xdr:cNvPr>
        <xdr:cNvSpPr txBox="1">
          <a:spLocks/>
        </xdr:cNvSpPr>
      </xdr:nvSpPr>
      <xdr:spPr>
        <a:xfrm>
          <a:off x="380999" y="988218"/>
          <a:ext cx="6429375" cy="3762375"/>
        </a:xfrm>
        <a:prstGeom prst="rect">
          <a:avLst/>
        </a:prstGeom>
      </xdr:spPr>
      <xdr:txBody>
        <a:bodyPr vert="horz" wrap="square" lIns="0" tIns="15875" rIns="0" bIns="0" rtlCol="0">
          <a:no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r">
            <a:spcBef>
              <a:spcPts val="125"/>
            </a:spcBef>
            <a:buNone/>
          </a:pPr>
          <a:r>
            <a:rPr lang="es-CO" sz="3200" b="1">
              <a:solidFill>
                <a:srgbClr val="B6004B"/>
              </a:solidFill>
              <a:latin typeface="Segoe UI" panose="020B0502040204020203" pitchFamily="34" charset="0"/>
              <a:ea typeface="Segoe UI" panose="020B0502040204020203" pitchFamily="34" charset="0"/>
              <a:cs typeface="Segoe UI" panose="020B0502040204020203" pitchFamily="34" charset="0"/>
            </a:rPr>
            <a:t>Objetivo</a:t>
          </a:r>
        </a:p>
        <a:p>
          <a:pPr marL="0" indent="0" algn="r">
            <a:spcBef>
              <a:spcPts val="125"/>
            </a:spcBef>
            <a:buFont typeface="Arial"/>
            <a:buNone/>
          </a:pPr>
          <a:endParaRPr lang="es-ES" sz="1800" b="1">
            <a:solidFill>
              <a:srgbClr val="B6004B"/>
            </a:solidFill>
            <a:latin typeface="Segoe UI" panose="020B0502040204020203" pitchFamily="34" charset="0"/>
            <a:ea typeface="Segoe UI" panose="020B0502040204020203" pitchFamily="34" charset="0"/>
            <a:cs typeface="Segoe UI" panose="020B0502040204020203" pitchFamily="34" charset="0"/>
          </a:endParaRPr>
        </a:p>
        <a:p>
          <a:pPr marL="0" indent="0" algn="just">
            <a:spcBef>
              <a:spcPts val="125"/>
            </a:spcBef>
            <a:buFont typeface="Arial"/>
            <a:buNone/>
          </a:pPr>
          <a:r>
            <a:rPr lang="es-CO"/>
            <a:t>Realizar el seguimiento semestral al cumplimiento de las metas estratégicas definidas en la segunda versión del Plan Estratégico Institucional 2019-2022, con el propósito de retroalimentar sus acciones y establecer mejoras.</a:t>
          </a:r>
          <a:endParaRPr lang="es-CO" sz="1800" b="0" i="0" u="none" strike="noStrike" kern="1200" baseline="0">
            <a:solidFill>
              <a:schemeClr val="tx1"/>
            </a:solidFill>
            <a:latin typeface="Segoe UI" panose="020B0502040204020203" pitchFamily="34" charset="0"/>
            <a:ea typeface="Segoe UI" panose="020B0502040204020203" pitchFamily="34" charset="0"/>
            <a:cs typeface="Segoe UI" panose="020B0502040204020203"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269119</xdr:colOff>
      <xdr:row>25</xdr:row>
      <xdr:rowOff>185363</xdr:rowOff>
    </xdr:from>
    <xdr:to>
      <xdr:col>3</xdr:col>
      <xdr:colOff>543556</xdr:colOff>
      <xdr:row>28</xdr:row>
      <xdr:rowOff>155662</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269119" y="4947863"/>
          <a:ext cx="2560437" cy="541799"/>
        </a:xfrm>
        <a:prstGeom prst="rect">
          <a:avLst/>
        </a:prstGeom>
      </xdr:spPr>
    </xdr:pic>
    <xdr:clientData/>
  </xdr:twoCellAnchor>
  <xdr:twoCellAnchor editAs="oneCell">
    <xdr:from>
      <xdr:col>7</xdr:col>
      <xdr:colOff>295734</xdr:colOff>
      <xdr:row>0</xdr:row>
      <xdr:rowOff>109102</xdr:rowOff>
    </xdr:from>
    <xdr:to>
      <xdr:col>9</xdr:col>
      <xdr:colOff>251099</xdr:colOff>
      <xdr:row>3</xdr:row>
      <xdr:rowOff>185601</xdr:rowOff>
    </xdr:to>
    <xdr:pic>
      <xdr:nvPicPr>
        <xdr:cNvPr id="3" name="2 Imagen" descr="Nuevo-logo-DANE.jpg">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445" t="30958" r="7295" b="31695"/>
        <a:stretch/>
      </xdr:blipFill>
      <xdr:spPr>
        <a:xfrm>
          <a:off x="5629734" y="109102"/>
          <a:ext cx="1479365" cy="647999"/>
        </a:xfrm>
        <a:prstGeom prst="rect">
          <a:avLst/>
        </a:prstGeom>
      </xdr:spPr>
    </xdr:pic>
    <xdr:clientData/>
  </xdr:twoCellAnchor>
  <xdr:twoCellAnchor>
    <xdr:from>
      <xdr:col>0</xdr:col>
      <xdr:colOff>380999</xdr:colOff>
      <xdr:row>5</xdr:row>
      <xdr:rowOff>35718</xdr:rowOff>
    </xdr:from>
    <xdr:to>
      <xdr:col>8</xdr:col>
      <xdr:colOff>714374</xdr:colOff>
      <xdr:row>24</xdr:row>
      <xdr:rowOff>178593</xdr:rowOff>
    </xdr:to>
    <xdr:sp macro="" textlink="">
      <xdr:nvSpPr>
        <xdr:cNvPr id="4" name="object 553">
          <a:extLst>
            <a:ext uri="{FF2B5EF4-FFF2-40B4-BE49-F238E27FC236}">
              <a16:creationId xmlns:a16="http://schemas.microsoft.com/office/drawing/2014/main" id="{00000000-0008-0000-0200-000004000000}"/>
            </a:ext>
          </a:extLst>
        </xdr:cNvPr>
        <xdr:cNvSpPr txBox="1">
          <a:spLocks/>
        </xdr:cNvSpPr>
      </xdr:nvSpPr>
      <xdr:spPr>
        <a:xfrm>
          <a:off x="380999" y="988218"/>
          <a:ext cx="6429375" cy="3762375"/>
        </a:xfrm>
        <a:prstGeom prst="rect">
          <a:avLst/>
        </a:prstGeom>
      </xdr:spPr>
      <xdr:txBody>
        <a:bodyPr vert="horz" wrap="square" lIns="0" tIns="15875" rIns="0" bIns="0" rtlCol="0">
          <a:no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r">
            <a:spcBef>
              <a:spcPts val="125"/>
            </a:spcBef>
            <a:buNone/>
          </a:pPr>
          <a:r>
            <a:rPr lang="es-CO" sz="3200" b="1">
              <a:solidFill>
                <a:srgbClr val="B6004B"/>
              </a:solidFill>
              <a:latin typeface="Segoe UI" panose="020B0502040204020203" pitchFamily="34" charset="0"/>
              <a:ea typeface="Segoe UI" panose="020B0502040204020203" pitchFamily="34" charset="0"/>
              <a:cs typeface="Segoe UI" panose="020B0502040204020203" pitchFamily="34" charset="0"/>
            </a:rPr>
            <a:t>Marco normativo</a:t>
          </a:r>
        </a:p>
        <a:p>
          <a:pPr marL="0" indent="0" algn="r">
            <a:spcBef>
              <a:spcPts val="125"/>
            </a:spcBef>
            <a:buFont typeface="Arial"/>
            <a:buNone/>
          </a:pPr>
          <a:endParaRPr lang="es-ES" sz="1800" b="1">
            <a:solidFill>
              <a:srgbClr val="B6004B"/>
            </a:solidFill>
            <a:latin typeface="Segoe UI" panose="020B0502040204020203" pitchFamily="34" charset="0"/>
            <a:ea typeface="Segoe UI" panose="020B0502040204020203" pitchFamily="34" charset="0"/>
            <a:cs typeface="Segoe UI" panose="020B0502040204020203" pitchFamily="34" charset="0"/>
          </a:endParaRPr>
        </a:p>
        <a:p>
          <a:r>
            <a:rPr lang="es-CO" sz="1800" b="0" i="0" u="none" strike="noStrike" kern="1200" baseline="0">
              <a:solidFill>
                <a:schemeClr val="tx1"/>
              </a:solidFill>
              <a:latin typeface="+mn-lt"/>
              <a:ea typeface="+mn-ea"/>
              <a:cs typeface="+mn-cs"/>
            </a:rPr>
            <a:t>Ley Orgánica del Plan de Desarrollo (Ley 152 de 1994) artículo 29 </a:t>
          </a:r>
        </a:p>
        <a:p>
          <a:endParaRPr lang="es-CO" sz="1800" b="0" i="0" u="none" strike="noStrike" kern="1200" baseline="0">
            <a:solidFill>
              <a:schemeClr val="tx1"/>
            </a:solidFill>
            <a:latin typeface="+mn-lt"/>
            <a:ea typeface="+mn-ea"/>
            <a:cs typeface="+mn-cs"/>
          </a:endParaRPr>
        </a:p>
        <a:p>
          <a:r>
            <a:rPr lang="es-CO" sz="1800" b="0" i="0" u="none" strike="noStrike" kern="1200" baseline="0">
              <a:solidFill>
                <a:schemeClr val="tx1"/>
              </a:solidFill>
              <a:latin typeface="+mn-lt"/>
              <a:ea typeface="+mn-ea"/>
              <a:cs typeface="+mn-cs"/>
            </a:rPr>
            <a:t>Decretos que adoptan y actualizan el Modelo Integrado de Planeación y Gestión: 1083 de 2015 y el 1499 de 2017</a:t>
          </a:r>
        </a:p>
        <a:p>
          <a:r>
            <a:rPr lang="es-CO" sz="1800" b="0" i="0" u="none" strike="noStrike" kern="1200" baseline="0">
              <a:solidFill>
                <a:schemeClr val="tx1"/>
              </a:solidFill>
              <a:latin typeface="+mn-lt"/>
              <a:ea typeface="+mn-ea"/>
              <a:cs typeface="+mn-cs"/>
            </a:rPr>
            <a:t> </a:t>
          </a:r>
        </a:p>
        <a:p>
          <a:r>
            <a:rPr lang="es-CO" sz="1800" b="0" i="0" u="none" strike="noStrike" kern="1200" baseline="0">
              <a:solidFill>
                <a:schemeClr val="tx1"/>
              </a:solidFill>
              <a:latin typeface="+mn-lt"/>
              <a:ea typeface="+mn-ea"/>
              <a:cs typeface="+mn-cs"/>
            </a:rPr>
            <a:t>Ley 1955 de 2019 Plan Nacional de Desarrollo 2018-2022 "Pacto por Colombia, Pacto por la Equidad"</a:t>
          </a:r>
          <a:endParaRPr lang="es-CO" sz="1800" b="0" i="0" u="none" strike="noStrike" kern="1200" baseline="0">
            <a:solidFill>
              <a:schemeClr val="tx1"/>
            </a:solidFill>
            <a:latin typeface="Segoe UI" panose="020B0502040204020203" pitchFamily="34" charset="0"/>
            <a:ea typeface="Segoe UI" panose="020B0502040204020203" pitchFamily="34" charset="0"/>
            <a:cs typeface="Segoe UI" panose="020B0502040204020203"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317492</xdr:colOff>
      <xdr:row>28</xdr:row>
      <xdr:rowOff>133764</xdr:rowOff>
    </xdr:from>
    <xdr:to>
      <xdr:col>2</xdr:col>
      <xdr:colOff>782429</xdr:colOff>
      <xdr:row>31</xdr:row>
      <xdr:rowOff>104063</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317492" y="5467764"/>
          <a:ext cx="2560437" cy="541799"/>
        </a:xfrm>
        <a:prstGeom prst="rect">
          <a:avLst/>
        </a:prstGeom>
      </xdr:spPr>
    </xdr:pic>
    <xdr:clientData/>
  </xdr:twoCellAnchor>
  <xdr:twoCellAnchor editAs="oneCell">
    <xdr:from>
      <xdr:col>8</xdr:col>
      <xdr:colOff>117140</xdr:colOff>
      <xdr:row>0</xdr:row>
      <xdr:rowOff>85289</xdr:rowOff>
    </xdr:from>
    <xdr:to>
      <xdr:col>9</xdr:col>
      <xdr:colOff>548755</xdr:colOff>
      <xdr:row>3</xdr:row>
      <xdr:rowOff>161788</xdr:rowOff>
    </xdr:to>
    <xdr:pic>
      <xdr:nvPicPr>
        <xdr:cNvPr id="3" name="2 Imagen" descr="Nuevo-logo-DANE.jpg">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445" t="30958" r="7295" b="31695"/>
        <a:stretch/>
      </xdr:blipFill>
      <xdr:spPr>
        <a:xfrm>
          <a:off x="8499140" y="85289"/>
          <a:ext cx="1479365" cy="647999"/>
        </a:xfrm>
        <a:prstGeom prst="rect">
          <a:avLst/>
        </a:prstGeom>
      </xdr:spPr>
    </xdr:pic>
    <xdr:clientData/>
  </xdr:twoCellAnchor>
  <xdr:twoCellAnchor>
    <xdr:from>
      <xdr:col>0</xdr:col>
      <xdr:colOff>253999</xdr:colOff>
      <xdr:row>4</xdr:row>
      <xdr:rowOff>27781</xdr:rowOff>
    </xdr:from>
    <xdr:to>
      <xdr:col>9</xdr:col>
      <xdr:colOff>587375</xdr:colOff>
      <xdr:row>37</xdr:row>
      <xdr:rowOff>170657</xdr:rowOff>
    </xdr:to>
    <xdr:sp macro="" textlink="">
      <xdr:nvSpPr>
        <xdr:cNvPr id="4" name="object 553">
          <a:extLst>
            <a:ext uri="{FF2B5EF4-FFF2-40B4-BE49-F238E27FC236}">
              <a16:creationId xmlns:a16="http://schemas.microsoft.com/office/drawing/2014/main" id="{00000000-0008-0000-0300-000004000000}"/>
            </a:ext>
          </a:extLst>
        </xdr:cNvPr>
        <xdr:cNvSpPr txBox="1">
          <a:spLocks/>
        </xdr:cNvSpPr>
      </xdr:nvSpPr>
      <xdr:spPr>
        <a:xfrm>
          <a:off x="253999" y="789781"/>
          <a:ext cx="9763126" cy="6429376"/>
        </a:xfrm>
        <a:prstGeom prst="rect">
          <a:avLst/>
        </a:prstGeom>
      </xdr:spPr>
      <xdr:txBody>
        <a:bodyPr vert="horz" wrap="square" lIns="0" tIns="15875" rIns="0" bIns="0" rtlCol="0">
          <a:no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r">
            <a:spcBef>
              <a:spcPts val="125"/>
            </a:spcBef>
            <a:buNone/>
          </a:pPr>
          <a:r>
            <a:rPr lang="es-CO" sz="3200" b="1">
              <a:solidFill>
                <a:srgbClr val="B6004B"/>
              </a:solidFill>
              <a:latin typeface="Segoe UI" panose="020B0502040204020203" pitchFamily="34" charset="0"/>
              <a:ea typeface="Segoe UI" panose="020B0502040204020203" pitchFamily="34" charset="0"/>
              <a:cs typeface="Segoe UI" panose="020B0502040204020203" pitchFamily="34" charset="0"/>
            </a:rPr>
            <a:t>Marco estratégico</a:t>
          </a:r>
        </a:p>
        <a:p>
          <a:pPr marL="0" indent="0" algn="r">
            <a:spcBef>
              <a:spcPts val="125"/>
            </a:spcBef>
            <a:buFont typeface="Arial"/>
            <a:buNone/>
          </a:pPr>
          <a:endParaRPr lang="es-ES" sz="1800" b="1">
            <a:solidFill>
              <a:srgbClr val="B6004B"/>
            </a:solidFill>
            <a:latin typeface="Segoe UI" panose="020B0502040204020203" pitchFamily="34" charset="0"/>
            <a:ea typeface="Segoe UI" panose="020B0502040204020203" pitchFamily="34" charset="0"/>
            <a:cs typeface="Segoe UI" panose="020B0502040204020203" pitchFamily="34" charset="0"/>
          </a:endParaRPr>
        </a:p>
        <a:p>
          <a:r>
            <a:rPr lang="es-CO" sz="1800" b="1" i="0" u="none" strike="noStrike" kern="1200" baseline="0">
              <a:solidFill>
                <a:schemeClr val="tx1"/>
              </a:solidFill>
              <a:latin typeface="Segoe UI" panose="020B0502040204020203" pitchFamily="34" charset="0"/>
              <a:ea typeface="Segoe UI" panose="020B0502040204020203" pitchFamily="34" charset="0"/>
              <a:cs typeface="Segoe UI" panose="020B0502040204020203" pitchFamily="34" charset="0"/>
            </a:rPr>
            <a:t>Misión</a:t>
          </a:r>
        </a:p>
        <a:p>
          <a:r>
            <a:rPr lang="es-CO" sz="1800" b="0" i="0" u="none" strike="noStrike" kern="1200" baseline="0">
              <a:solidFill>
                <a:schemeClr val="tx1"/>
              </a:solidFill>
              <a:latin typeface="+mn-lt"/>
              <a:ea typeface="+mn-ea"/>
              <a:cs typeface="+mn-cs"/>
            </a:rPr>
            <a:t>Planear, implementar y evaluar procesos rigurosos de producción y comunicación de información estadística a nivel nacional, que cumplan con estándares internacionales y se valgan de la innovación y la tecnología, que soporten la comprensión y solución de las problemáticas sociales, económicas y ambientales del país, sirvan de base para la toma de decisiones públicas y privadas y contribuyan a la consolidación de un Estado Social de Derecho equitativo, productivo y legal. </a:t>
          </a:r>
          <a:endParaRPr lang="es-CO" sz="1800" b="0" i="0" u="none" strike="noStrike" kern="1200" baseline="0">
            <a:solidFill>
              <a:schemeClr val="tx1"/>
            </a:solidFill>
            <a:latin typeface="Segoe UI" panose="020B0502040204020203" pitchFamily="34" charset="0"/>
            <a:ea typeface="Segoe UI" panose="020B0502040204020203" pitchFamily="34" charset="0"/>
            <a:cs typeface="Segoe UI" panose="020B0502040204020203" pitchFamily="34" charset="0"/>
          </a:endParaRPr>
        </a:p>
        <a:p>
          <a:endParaRPr lang="es-CO" sz="1800" b="0" i="0" u="none" strike="noStrike" kern="1200" baseline="0">
            <a:solidFill>
              <a:schemeClr val="tx1"/>
            </a:solidFill>
            <a:latin typeface="Segoe UI" panose="020B0502040204020203" pitchFamily="34" charset="0"/>
            <a:ea typeface="Segoe UI" panose="020B0502040204020203" pitchFamily="34" charset="0"/>
            <a:cs typeface="Segoe UI" panose="020B0502040204020203" pitchFamily="34" charset="0"/>
          </a:endParaRPr>
        </a:p>
        <a:p>
          <a:r>
            <a:rPr lang="es-CO" sz="1800" b="1" i="0" u="none" strike="noStrike" kern="1200" baseline="0">
              <a:solidFill>
                <a:schemeClr val="tx1"/>
              </a:solidFill>
              <a:latin typeface="Segoe UI" panose="020B0502040204020203" pitchFamily="34" charset="0"/>
              <a:ea typeface="Segoe UI" panose="020B0502040204020203" pitchFamily="34" charset="0"/>
              <a:cs typeface="Segoe UI" panose="020B0502040204020203" pitchFamily="34" charset="0"/>
            </a:rPr>
            <a:t>Visión</a:t>
          </a:r>
        </a:p>
        <a:p>
          <a:r>
            <a:rPr lang="es-CO" sz="1800" b="0" i="0" u="none" strike="noStrike" kern="1200" baseline="0">
              <a:solidFill>
                <a:schemeClr val="tx1"/>
              </a:solidFill>
              <a:latin typeface="+mn-lt"/>
              <a:ea typeface="+mn-ea"/>
              <a:cs typeface="+mn-cs"/>
            </a:rPr>
            <a:t>En 2022 el DANE habrá fortalecido la capacidad estadística nacional y será referente nacional e internacional de integridad, conocimiento apalancado en innovación y tecnología, buenas prácticas y altos estándares de calidad, en la producción y comunicación de información, para el fortalecimiento de la cultura estadística en Colombia. </a:t>
          </a:r>
          <a:endParaRPr lang="es-CO" sz="1800" b="1" i="0" u="none" strike="noStrike" kern="1200" baseline="0">
            <a:solidFill>
              <a:schemeClr val="tx1"/>
            </a:solidFill>
            <a:latin typeface="Segoe UI" panose="020B0502040204020203" pitchFamily="34" charset="0"/>
            <a:ea typeface="Segoe UI" panose="020B0502040204020203" pitchFamily="34" charset="0"/>
            <a:cs typeface="Segoe UI" panose="020B0502040204020203"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447713</xdr:colOff>
      <xdr:row>23</xdr:row>
      <xdr:rowOff>161539</xdr:rowOff>
    </xdr:from>
    <xdr:to>
      <xdr:col>5</xdr:col>
      <xdr:colOff>568956</xdr:colOff>
      <xdr:row>26</xdr:row>
      <xdr:rowOff>131838</xdr:rowOff>
    </xdr:to>
    <xdr:pic>
      <xdr:nvPicPr>
        <xdr:cNvPr id="2" name="1 Image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23863" y="5219314"/>
          <a:ext cx="2569168" cy="541799"/>
        </a:xfrm>
        <a:prstGeom prst="rect">
          <a:avLst/>
        </a:prstGeom>
      </xdr:spPr>
    </xdr:pic>
    <xdr:clientData/>
  </xdr:twoCellAnchor>
  <xdr:twoCellAnchor editAs="oneCell">
    <xdr:from>
      <xdr:col>12</xdr:col>
      <xdr:colOff>619125</xdr:colOff>
      <xdr:row>0</xdr:row>
      <xdr:rowOff>128947</xdr:rowOff>
    </xdr:from>
    <xdr:to>
      <xdr:col>14</xdr:col>
      <xdr:colOff>354286</xdr:colOff>
      <xdr:row>3</xdr:row>
      <xdr:rowOff>108991</xdr:rowOff>
    </xdr:to>
    <xdr:pic>
      <xdr:nvPicPr>
        <xdr:cNvPr id="3" name="2 Imagen" descr="Nuevo-logo-DANE.jpg">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445" t="30958" r="7295" b="31695"/>
        <a:stretch/>
      </xdr:blipFill>
      <xdr:spPr>
        <a:xfrm>
          <a:off x="8077200" y="128947"/>
          <a:ext cx="1259161" cy="551544"/>
        </a:xfrm>
        <a:prstGeom prst="rect">
          <a:avLst/>
        </a:prstGeom>
      </xdr:spPr>
    </xdr:pic>
    <xdr:clientData/>
  </xdr:twoCellAnchor>
  <xdr:twoCellAnchor>
    <xdr:from>
      <xdr:col>0</xdr:col>
      <xdr:colOff>690555</xdr:colOff>
      <xdr:row>4</xdr:row>
      <xdr:rowOff>11911</xdr:rowOff>
    </xdr:from>
    <xdr:to>
      <xdr:col>10</xdr:col>
      <xdr:colOff>261930</xdr:colOff>
      <xdr:row>6</xdr:row>
      <xdr:rowOff>166693</xdr:rowOff>
    </xdr:to>
    <xdr:sp macro="" textlink="">
      <xdr:nvSpPr>
        <xdr:cNvPr id="4" name="object 553">
          <a:extLst>
            <a:ext uri="{FF2B5EF4-FFF2-40B4-BE49-F238E27FC236}">
              <a16:creationId xmlns:a16="http://schemas.microsoft.com/office/drawing/2014/main" id="{00000000-0008-0000-0400-000004000000}"/>
            </a:ext>
          </a:extLst>
        </xdr:cNvPr>
        <xdr:cNvSpPr txBox="1">
          <a:spLocks/>
        </xdr:cNvSpPr>
      </xdr:nvSpPr>
      <xdr:spPr>
        <a:xfrm>
          <a:off x="128580" y="773911"/>
          <a:ext cx="6067425" cy="535782"/>
        </a:xfrm>
        <a:prstGeom prst="rect">
          <a:avLst/>
        </a:prstGeom>
      </xdr:spPr>
      <xdr:txBody>
        <a:bodyPr vert="horz" wrap="square" lIns="0" tIns="15875" rIns="0" bIns="0" rtlCol="0">
          <a:no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r">
            <a:spcBef>
              <a:spcPts val="125"/>
            </a:spcBef>
            <a:buNone/>
          </a:pPr>
          <a:r>
            <a:rPr lang="es-CO" sz="3200" b="1">
              <a:solidFill>
                <a:srgbClr val="B6004B"/>
              </a:solidFill>
              <a:latin typeface="Segoe UI" panose="020B0502040204020203" pitchFamily="34" charset="0"/>
              <a:ea typeface="Segoe UI" panose="020B0502040204020203" pitchFamily="34" charset="0"/>
              <a:cs typeface="Segoe UI" panose="020B0502040204020203" pitchFamily="34" charset="0"/>
            </a:rPr>
            <a:t>Componentes</a:t>
          </a:r>
          <a:r>
            <a:rPr lang="es-CO" sz="3200" b="1" baseline="0">
              <a:solidFill>
                <a:srgbClr val="B6004B"/>
              </a:solidFill>
              <a:latin typeface="Segoe UI" panose="020B0502040204020203" pitchFamily="34" charset="0"/>
              <a:ea typeface="Segoe UI" panose="020B0502040204020203" pitchFamily="34" charset="0"/>
              <a:cs typeface="Segoe UI" panose="020B0502040204020203" pitchFamily="34" charset="0"/>
            </a:rPr>
            <a:t> del Plan</a:t>
          </a:r>
          <a:endParaRPr lang="es-CO" sz="3200" b="1">
            <a:solidFill>
              <a:srgbClr val="B6004B"/>
            </a:solidFill>
            <a:latin typeface="Segoe UI" panose="020B0502040204020203" pitchFamily="34" charset="0"/>
            <a:ea typeface="Segoe UI" panose="020B0502040204020203" pitchFamily="34" charset="0"/>
            <a:cs typeface="Segoe UI" panose="020B0502040204020203" pitchFamily="34" charset="0"/>
          </a:endParaRPr>
        </a:p>
        <a:p>
          <a:pPr marL="0" indent="0" algn="r">
            <a:spcBef>
              <a:spcPts val="125"/>
            </a:spcBef>
            <a:buFont typeface="Arial"/>
            <a:buNone/>
          </a:pPr>
          <a:endParaRPr lang="es-ES" sz="1800" b="1">
            <a:solidFill>
              <a:srgbClr val="B6004B"/>
            </a:solidFill>
            <a:latin typeface="Segoe UI" panose="020B0502040204020203" pitchFamily="34" charset="0"/>
            <a:ea typeface="Segoe UI" panose="020B0502040204020203" pitchFamily="34" charset="0"/>
            <a:cs typeface="Segoe UI" panose="020B0502040204020203"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33590</xdr:rowOff>
    </xdr:from>
    <xdr:to>
      <xdr:col>0</xdr:col>
      <xdr:colOff>95250</xdr:colOff>
      <xdr:row>3</xdr:row>
      <xdr:rowOff>539750</xdr:rowOff>
    </xdr:to>
    <xdr:pic>
      <xdr:nvPicPr>
        <xdr:cNvPr id="2" name="2 Imagen" descr="https://intranet.dane.gov.co/images/Imagen_Institucional/Logo/Logo-DANE-color-2019.jpg">
          <a:extLst>
            <a:ext uri="{FF2B5EF4-FFF2-40B4-BE49-F238E27FC236}">
              <a16:creationId xmlns:a16="http://schemas.microsoft.com/office/drawing/2014/main" id="{087F9744-01F2-F741-B368-97741E078C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3590"/>
          <a:ext cx="3314011" cy="1179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402936</xdr:colOff>
      <xdr:row>0</xdr:row>
      <xdr:rowOff>165100</xdr:rowOff>
    </xdr:from>
    <xdr:to>
      <xdr:col>1</xdr:col>
      <xdr:colOff>1282700</xdr:colOff>
      <xdr:row>1</xdr:row>
      <xdr:rowOff>533400</xdr:rowOff>
    </xdr:to>
    <xdr:pic>
      <xdr:nvPicPr>
        <xdr:cNvPr id="2" name="1 Imagen" descr="Nuevo-logo-DANE.jpg">
          <a:extLst>
            <a:ext uri="{FF2B5EF4-FFF2-40B4-BE49-F238E27FC236}">
              <a16:creationId xmlns:a16="http://schemas.microsoft.com/office/drawing/2014/main" id="{EEE1C7D0-E9BD-BC45-AFA2-E14EFDE3EB9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445" t="30958" r="7295" b="31695"/>
        <a:stretch/>
      </xdr:blipFill>
      <xdr:spPr>
        <a:xfrm>
          <a:off x="402936" y="165100"/>
          <a:ext cx="2746664" cy="11811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1270001</xdr:colOff>
      <xdr:row>0</xdr:row>
      <xdr:rowOff>0</xdr:rowOff>
    </xdr:from>
    <xdr:to>
      <xdr:col>3</xdr:col>
      <xdr:colOff>3505201</xdr:colOff>
      <xdr:row>5</xdr:row>
      <xdr:rowOff>156135</xdr:rowOff>
    </xdr:to>
    <xdr:pic>
      <xdr:nvPicPr>
        <xdr:cNvPr id="3" name="3 Imagen" descr="Nuevo-logo-DANE.jpg">
          <a:extLst>
            <a:ext uri="{FF2B5EF4-FFF2-40B4-BE49-F238E27FC236}">
              <a16:creationId xmlns:a16="http://schemas.microsoft.com/office/drawing/2014/main" id="{9D49760E-4345-DC45-996C-7484EA41555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445" t="30958" r="7295" b="31695"/>
        <a:stretch/>
      </xdr:blipFill>
      <xdr:spPr>
        <a:xfrm>
          <a:off x="3657601" y="0"/>
          <a:ext cx="9702800" cy="371213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Q2"/>
  <sheetViews>
    <sheetView workbookViewId="0">
      <selection activeCell="J34" sqref="J34"/>
    </sheetView>
  </sheetViews>
  <sheetFormatPr baseColWidth="10" defaultColWidth="11.5" defaultRowHeight="15"/>
  <cols>
    <col min="1" max="16384" width="11.5" style="4"/>
  </cols>
  <sheetData>
    <row r="2" spans="17:17">
      <c r="Q2" s="5"/>
    </row>
  </sheetData>
  <printOptions horizontalCentered="1" verticalCentered="1"/>
  <pageMargins left="0.15748031496062992" right="0.15748031496062992" top="0.15748031496062992" bottom="0.15748031496062992" header="0.31496062992125984" footer="0.31496062992125984"/>
  <pageSetup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O2"/>
  <sheetViews>
    <sheetView workbookViewId="0"/>
  </sheetViews>
  <sheetFormatPr baseColWidth="10" defaultColWidth="11.5" defaultRowHeight="15"/>
  <cols>
    <col min="1" max="16384" width="11.5" style="4"/>
  </cols>
  <sheetData>
    <row r="2" spans="15:15">
      <c r="O2" s="5"/>
    </row>
  </sheetData>
  <printOptions horizontalCentered="1" verticalCentered="1"/>
  <pageMargins left="0.70866141732283472" right="0.70866141732283472" top="0.74803149606299213" bottom="0.74803149606299213" header="0.31496062992125984" footer="0.31496062992125984"/>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O2"/>
  <sheetViews>
    <sheetView workbookViewId="0"/>
  </sheetViews>
  <sheetFormatPr baseColWidth="10" defaultColWidth="11.5" defaultRowHeight="15"/>
  <cols>
    <col min="1" max="16384" width="11.5" style="4"/>
  </cols>
  <sheetData>
    <row r="2" spans="15:15">
      <c r="O2" s="5"/>
    </row>
  </sheetData>
  <printOptions horizontalCentered="1" verticalCentered="1"/>
  <pageMargins left="0.70866141732283472" right="0.70866141732283472" top="0.74803149606299213" bottom="0.74803149606299213" header="0.31496062992125984" footer="0.31496062992125984"/>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O2"/>
  <sheetViews>
    <sheetView workbookViewId="0"/>
  </sheetViews>
  <sheetFormatPr baseColWidth="10" defaultColWidth="11.5" defaultRowHeight="15"/>
  <cols>
    <col min="1" max="10" width="15.6640625" style="4" customWidth="1"/>
    <col min="11" max="16384" width="11.5" style="4"/>
  </cols>
  <sheetData>
    <row r="2" spans="15:15">
      <c r="O2" s="5"/>
    </row>
  </sheetData>
  <printOptions horizontalCentered="1" verticalCentered="1"/>
  <pageMargins left="0.70866141732283472" right="0.70866141732283472" top="0.74803149606299213" bottom="0.74803149606299213" header="0.31496062992125984" footer="0.31496062992125984"/>
  <pageSetup scale="7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Q22"/>
  <sheetViews>
    <sheetView workbookViewId="0">
      <selection activeCell="B10" sqref="B10:N21"/>
    </sheetView>
  </sheetViews>
  <sheetFormatPr baseColWidth="10" defaultColWidth="11.5" defaultRowHeight="15"/>
  <cols>
    <col min="1" max="1" width="1.83203125" style="4" customWidth="1"/>
    <col min="2" max="2" width="9.6640625" style="4" customWidth="1"/>
    <col min="3" max="3" width="15.83203125" style="4" customWidth="1"/>
    <col min="4" max="4" width="1.83203125" style="4" customWidth="1"/>
    <col min="5" max="5" width="2.5" style="4" customWidth="1"/>
    <col min="6" max="16384" width="11.5" style="4"/>
  </cols>
  <sheetData>
    <row r="2" spans="2:17">
      <c r="P2" s="5"/>
    </row>
    <row r="9" spans="2:17" ht="17">
      <c r="B9" s="6"/>
      <c r="C9" s="6"/>
      <c r="D9" s="6"/>
      <c r="E9" s="6"/>
      <c r="G9" s="6"/>
      <c r="H9" s="6"/>
      <c r="I9" s="6"/>
      <c r="J9" s="6"/>
      <c r="K9" s="6"/>
      <c r="L9" s="6"/>
      <c r="M9" s="6"/>
      <c r="N9" s="6"/>
      <c r="O9" s="6"/>
      <c r="P9" s="6"/>
      <c r="Q9" s="6"/>
    </row>
    <row r="10" spans="2:17" ht="17">
      <c r="B10" s="420" t="s">
        <v>158</v>
      </c>
      <c r="C10" s="420"/>
      <c r="D10" s="6"/>
      <c r="E10" s="6"/>
      <c r="G10" s="6"/>
      <c r="H10" s="6"/>
      <c r="I10" s="6"/>
      <c r="J10" s="6"/>
      <c r="K10" s="6"/>
      <c r="L10" s="6"/>
      <c r="M10" s="6"/>
      <c r="N10" s="6"/>
      <c r="O10" s="6"/>
      <c r="P10" s="6"/>
      <c r="Q10" s="6"/>
    </row>
    <row r="11" spans="2:17" ht="21.75" customHeight="1">
      <c r="B11" s="420"/>
      <c r="C11" s="420"/>
      <c r="D11" s="7"/>
      <c r="E11" s="6"/>
      <c r="F11" s="8" t="s">
        <v>148</v>
      </c>
      <c r="G11" s="6"/>
      <c r="H11" s="6"/>
      <c r="I11" s="6"/>
      <c r="J11" s="6"/>
      <c r="K11" s="6"/>
      <c r="L11" s="6"/>
      <c r="M11" s="6"/>
      <c r="N11" s="6"/>
      <c r="O11" s="6"/>
      <c r="P11" s="6"/>
      <c r="Q11" s="6"/>
    </row>
    <row r="12" spans="2:17" ht="20">
      <c r="B12" s="419" t="s">
        <v>159</v>
      </c>
      <c r="C12" s="419"/>
      <c r="D12" s="9"/>
      <c r="E12" s="6"/>
      <c r="F12" s="8" t="s">
        <v>149</v>
      </c>
      <c r="G12" s="6"/>
      <c r="H12" s="6"/>
      <c r="I12" s="6"/>
      <c r="J12" s="6"/>
      <c r="K12" s="6"/>
      <c r="L12" s="6"/>
      <c r="M12" s="6"/>
      <c r="N12" s="6"/>
      <c r="O12" s="6"/>
      <c r="P12" s="6"/>
      <c r="Q12" s="6"/>
    </row>
    <row r="13" spans="2:17" ht="20">
      <c r="B13" s="10"/>
      <c r="C13" s="10"/>
      <c r="D13" s="11"/>
      <c r="E13" s="6"/>
      <c r="F13" s="8" t="s">
        <v>21</v>
      </c>
      <c r="G13" s="6"/>
      <c r="H13" s="6"/>
      <c r="I13" s="6"/>
      <c r="J13" s="6"/>
      <c r="K13" s="6"/>
      <c r="L13" s="6"/>
      <c r="M13" s="6"/>
      <c r="N13" s="6"/>
      <c r="O13" s="6"/>
      <c r="P13" s="6"/>
      <c r="Q13" s="6"/>
    </row>
    <row r="14" spans="2:17" ht="20">
      <c r="B14" s="10"/>
      <c r="C14" s="10"/>
      <c r="D14" s="11"/>
      <c r="E14" s="6"/>
      <c r="F14" s="8" t="s">
        <v>150</v>
      </c>
      <c r="G14" s="6"/>
      <c r="H14" s="6"/>
      <c r="I14" s="6"/>
      <c r="J14" s="6"/>
      <c r="K14" s="6"/>
      <c r="L14" s="6"/>
      <c r="M14" s="6"/>
      <c r="N14" s="6"/>
      <c r="O14" s="6"/>
      <c r="P14" s="6"/>
      <c r="Q14" s="6"/>
    </row>
    <row r="15" spans="2:17" ht="20">
      <c r="B15" s="10"/>
      <c r="C15" s="10"/>
      <c r="D15" s="11"/>
      <c r="E15" s="6"/>
      <c r="F15" s="8" t="s">
        <v>151</v>
      </c>
      <c r="G15" s="6"/>
      <c r="H15" s="6"/>
      <c r="I15" s="6"/>
      <c r="J15" s="6"/>
      <c r="K15" s="6"/>
      <c r="L15" s="6"/>
      <c r="M15" s="6"/>
      <c r="N15" s="6"/>
      <c r="O15" s="6"/>
      <c r="P15" s="6"/>
      <c r="Q15" s="6"/>
    </row>
    <row r="16" spans="2:17" ht="17">
      <c r="B16" s="10"/>
      <c r="C16" s="10"/>
      <c r="D16" s="10"/>
      <c r="E16" s="6"/>
      <c r="F16" s="6"/>
      <c r="G16" s="6"/>
      <c r="H16" s="6"/>
      <c r="I16" s="6"/>
      <c r="J16" s="6"/>
      <c r="K16" s="6"/>
      <c r="L16" s="6"/>
      <c r="M16" s="6"/>
      <c r="N16" s="6"/>
      <c r="O16" s="6"/>
      <c r="P16" s="6"/>
      <c r="Q16" s="6"/>
    </row>
    <row r="17" spans="2:17" ht="17">
      <c r="B17" s="10"/>
      <c r="C17" s="10"/>
      <c r="D17" s="10"/>
      <c r="E17" s="6"/>
      <c r="F17" s="6"/>
      <c r="G17" s="6"/>
      <c r="H17" s="6"/>
      <c r="I17" s="6"/>
      <c r="J17" s="6"/>
      <c r="K17" s="6"/>
      <c r="L17" s="6"/>
      <c r="M17" s="6"/>
      <c r="N17" s="6"/>
      <c r="O17" s="6"/>
      <c r="P17" s="6"/>
      <c r="Q17" s="6"/>
    </row>
    <row r="18" spans="2:17" ht="16.5" customHeight="1">
      <c r="B18" s="420" t="s">
        <v>160</v>
      </c>
      <c r="C18" s="420"/>
      <c r="D18" s="7"/>
      <c r="E18" s="6"/>
      <c r="F18" s="8" t="s">
        <v>152</v>
      </c>
      <c r="G18" s="6"/>
      <c r="H18" s="6"/>
      <c r="I18" s="6"/>
      <c r="J18" s="6"/>
      <c r="K18" s="6"/>
      <c r="L18" s="6"/>
      <c r="M18" s="6"/>
      <c r="N18" s="6"/>
      <c r="O18" s="6"/>
      <c r="P18" s="6"/>
      <c r="Q18" s="6"/>
    </row>
    <row r="19" spans="2:17" ht="21" customHeight="1">
      <c r="B19" s="420"/>
      <c r="C19" s="420"/>
      <c r="D19" s="9"/>
      <c r="E19" s="6"/>
      <c r="F19" s="8" t="s">
        <v>153</v>
      </c>
      <c r="G19" s="6"/>
      <c r="H19" s="6"/>
      <c r="I19" s="6"/>
      <c r="J19" s="6"/>
      <c r="K19" s="6"/>
      <c r="L19" s="6"/>
      <c r="M19" s="6"/>
      <c r="N19" s="6"/>
      <c r="O19" s="6"/>
      <c r="P19" s="6"/>
      <c r="Q19" s="6"/>
    </row>
    <row r="20" spans="2:17" ht="20">
      <c r="B20" s="419" t="s">
        <v>161</v>
      </c>
      <c r="C20" s="419"/>
      <c r="D20" s="11"/>
      <c r="E20" s="6"/>
      <c r="F20" s="8" t="s">
        <v>154</v>
      </c>
      <c r="G20" s="6"/>
      <c r="H20" s="6"/>
      <c r="I20" s="6"/>
      <c r="J20" s="6"/>
      <c r="K20" s="6"/>
      <c r="L20" s="6"/>
      <c r="M20" s="6"/>
      <c r="N20" s="6"/>
      <c r="O20" s="6"/>
      <c r="P20" s="6"/>
      <c r="Q20" s="6"/>
    </row>
    <row r="21" spans="2:17" ht="20">
      <c r="B21" s="6"/>
      <c r="C21" s="6"/>
      <c r="D21" s="11"/>
      <c r="E21" s="6"/>
      <c r="F21" s="8" t="s">
        <v>155</v>
      </c>
      <c r="G21" s="6"/>
      <c r="H21" s="6"/>
      <c r="I21" s="6"/>
      <c r="J21" s="6"/>
      <c r="K21" s="6"/>
      <c r="L21" s="6"/>
      <c r="M21" s="6"/>
      <c r="N21" s="6"/>
      <c r="O21" s="6"/>
      <c r="P21" s="6"/>
      <c r="Q21" s="6"/>
    </row>
    <row r="22" spans="2:17" ht="17">
      <c r="B22" s="6"/>
      <c r="C22" s="6"/>
      <c r="D22" s="6"/>
      <c r="E22" s="6"/>
      <c r="F22" s="6"/>
      <c r="G22" s="6"/>
      <c r="H22" s="6"/>
      <c r="I22" s="6"/>
      <c r="J22" s="6"/>
      <c r="K22" s="6"/>
      <c r="L22" s="6"/>
      <c r="M22" s="6"/>
      <c r="N22" s="6"/>
      <c r="O22" s="6"/>
      <c r="P22" s="6"/>
      <c r="Q22" s="6"/>
    </row>
  </sheetData>
  <mergeCells count="4">
    <mergeCell ref="B12:C12"/>
    <mergeCell ref="B18:C19"/>
    <mergeCell ref="B20:C20"/>
    <mergeCell ref="B10:C11"/>
  </mergeCells>
  <printOptions horizontalCentered="1" verticalCentered="1"/>
  <pageMargins left="0.70866141732283472" right="0.70866141732283472" top="0.74803149606299213" bottom="0.74803149606299213" header="0.31496062992125984" footer="0.31496062992125984"/>
  <pageSetup scale="8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08305-DEE5-D34D-9E81-270F84752BDD}">
  <dimension ref="A1:XFC32"/>
  <sheetViews>
    <sheetView zoomScale="70" zoomScaleNormal="70" workbookViewId="0">
      <selection activeCell="B4" sqref="B4:B8"/>
    </sheetView>
  </sheetViews>
  <sheetFormatPr baseColWidth="10" defaultColWidth="0" defaultRowHeight="14" customHeight="1" zeroHeight="1"/>
  <cols>
    <col min="1" max="1" width="11.5" style="57" customWidth="1"/>
    <col min="2" max="2" width="27.33203125" style="57" customWidth="1"/>
    <col min="3" max="3" width="27.33203125" style="57" hidden="1"/>
    <col min="4" max="4" width="37.6640625" style="57" customWidth="1"/>
    <col min="5" max="5" width="26.6640625" style="57" customWidth="1"/>
    <col min="6" max="6" width="40.5" style="57" customWidth="1"/>
    <col min="7" max="10" width="14.83203125" style="57" customWidth="1"/>
    <col min="11" max="11" width="19.83203125" style="57" customWidth="1"/>
    <col min="12" max="12" width="1.1640625" style="57" customWidth="1"/>
    <col min="13" max="14" width="11.5" style="57" hidden="1"/>
    <col min="15" max="18" width="0" style="57" hidden="1"/>
    <col min="19" max="16383" width="11.5" style="57" hidden="1"/>
    <col min="16384" max="16384" width="0.5" style="57" hidden="1"/>
  </cols>
  <sheetData>
    <row r="1" spans="1:16" ht="15">
      <c r="A1" s="425" t="s">
        <v>164</v>
      </c>
      <c r="B1" s="426"/>
      <c r="C1" s="426"/>
      <c r="D1" s="426"/>
      <c r="E1" s="426"/>
      <c r="F1" s="426"/>
      <c r="G1" s="426"/>
      <c r="H1" s="426"/>
      <c r="I1" s="426"/>
      <c r="J1" s="426"/>
      <c r="K1" s="426"/>
    </row>
    <row r="2" spans="1:16" ht="34" customHeight="1" thickBot="1">
      <c r="A2" s="427"/>
      <c r="B2" s="428"/>
      <c r="C2" s="428"/>
      <c r="D2" s="428"/>
      <c r="E2" s="428"/>
      <c r="F2" s="428"/>
      <c r="G2" s="428"/>
      <c r="H2" s="428"/>
      <c r="I2" s="428"/>
      <c r="J2" s="428"/>
      <c r="K2" s="428"/>
    </row>
    <row r="3" spans="1:16" ht="34" customHeight="1">
      <c r="A3" s="429" t="s">
        <v>0</v>
      </c>
      <c r="B3" s="430"/>
      <c r="C3" s="58" t="s">
        <v>1</v>
      </c>
      <c r="D3" s="58" t="s">
        <v>2</v>
      </c>
      <c r="E3" s="58" t="s">
        <v>3</v>
      </c>
      <c r="F3" s="58" t="s">
        <v>4</v>
      </c>
      <c r="G3" s="59" t="s">
        <v>5</v>
      </c>
      <c r="H3" s="59" t="s">
        <v>6</v>
      </c>
      <c r="I3" s="59" t="s">
        <v>7</v>
      </c>
      <c r="J3" s="59" t="s">
        <v>8</v>
      </c>
      <c r="K3" s="60" t="s">
        <v>9</v>
      </c>
    </row>
    <row r="4" spans="1:16" ht="45">
      <c r="A4" s="431" t="s">
        <v>11</v>
      </c>
      <c r="B4" s="61" t="s">
        <v>165</v>
      </c>
      <c r="C4" s="61" t="s">
        <v>12</v>
      </c>
      <c r="D4" s="61" t="s">
        <v>13</v>
      </c>
      <c r="E4" s="61" t="s">
        <v>14</v>
      </c>
      <c r="F4" s="61" t="s">
        <v>15</v>
      </c>
      <c r="G4" s="62">
        <v>0.96</v>
      </c>
      <c r="H4" s="62">
        <v>0.97</v>
      </c>
      <c r="I4" s="63">
        <v>0.97499999999999998</v>
      </c>
      <c r="J4" s="62">
        <v>0.98</v>
      </c>
      <c r="K4" s="64" t="s">
        <v>16</v>
      </c>
    </row>
    <row r="5" spans="1:16" ht="75">
      <c r="A5" s="431"/>
      <c r="B5" s="61" t="s">
        <v>166</v>
      </c>
      <c r="C5" s="61" t="s">
        <v>17</v>
      </c>
      <c r="D5" s="61" t="s">
        <v>18</v>
      </c>
      <c r="E5" s="65">
        <v>0.8</v>
      </c>
      <c r="F5" s="65" t="s">
        <v>19</v>
      </c>
      <c r="G5" s="66">
        <v>0.1</v>
      </c>
      <c r="H5" s="66">
        <v>0.4</v>
      </c>
      <c r="I5" s="66">
        <v>0.6</v>
      </c>
      <c r="J5" s="66">
        <v>0.8</v>
      </c>
      <c r="K5" s="64" t="s">
        <v>20</v>
      </c>
    </row>
    <row r="6" spans="1:16" ht="165">
      <c r="A6" s="431"/>
      <c r="B6" s="61" t="s">
        <v>21</v>
      </c>
      <c r="C6" s="61" t="s">
        <v>22</v>
      </c>
      <c r="D6" s="61" t="s">
        <v>23</v>
      </c>
      <c r="E6" s="61" t="s">
        <v>24</v>
      </c>
      <c r="F6" s="61" t="s">
        <v>25</v>
      </c>
      <c r="G6" s="67" t="s">
        <v>26</v>
      </c>
      <c r="H6" s="67" t="s">
        <v>27</v>
      </c>
      <c r="I6" s="67" t="s">
        <v>28</v>
      </c>
      <c r="J6" s="67" t="s">
        <v>29</v>
      </c>
      <c r="K6" s="64" t="s">
        <v>30</v>
      </c>
      <c r="P6"/>
    </row>
    <row r="7" spans="1:16" ht="75">
      <c r="A7" s="431"/>
      <c r="B7" s="61" t="s">
        <v>167</v>
      </c>
      <c r="C7" s="61" t="s">
        <v>31</v>
      </c>
      <c r="D7" s="61" t="s">
        <v>32</v>
      </c>
      <c r="E7" s="61" t="s">
        <v>33</v>
      </c>
      <c r="F7" s="61" t="s">
        <v>34</v>
      </c>
      <c r="G7" s="67" t="s">
        <v>35</v>
      </c>
      <c r="H7" s="67" t="s">
        <v>36</v>
      </c>
      <c r="I7" s="67" t="s">
        <v>37</v>
      </c>
      <c r="J7" s="67" t="s">
        <v>38</v>
      </c>
      <c r="K7" s="64" t="s">
        <v>39</v>
      </c>
    </row>
    <row r="8" spans="1:16" ht="45">
      <c r="A8" s="431"/>
      <c r="B8" s="61" t="s">
        <v>168</v>
      </c>
      <c r="C8" s="61" t="s">
        <v>40</v>
      </c>
      <c r="D8" s="61" t="s">
        <v>41</v>
      </c>
      <c r="E8" s="61" t="s">
        <v>42</v>
      </c>
      <c r="F8" s="61" t="s">
        <v>43</v>
      </c>
      <c r="G8" s="62">
        <v>0.1</v>
      </c>
      <c r="H8" s="62">
        <v>0.2</v>
      </c>
      <c r="I8" s="62">
        <v>0.4</v>
      </c>
      <c r="J8" s="62">
        <v>0.3</v>
      </c>
      <c r="K8" s="68" t="s">
        <v>44</v>
      </c>
    </row>
    <row r="9" spans="1:16" ht="45">
      <c r="A9" s="431" t="s">
        <v>45</v>
      </c>
      <c r="B9" s="433" t="s">
        <v>169</v>
      </c>
      <c r="C9" s="391" t="s">
        <v>46</v>
      </c>
      <c r="D9" s="433" t="s">
        <v>47</v>
      </c>
      <c r="E9" s="392">
        <v>14</v>
      </c>
      <c r="F9" s="391" t="s">
        <v>48</v>
      </c>
      <c r="G9" s="393" t="s">
        <v>49</v>
      </c>
      <c r="H9" s="393" t="s">
        <v>50</v>
      </c>
      <c r="I9" s="393" t="s">
        <v>51</v>
      </c>
      <c r="J9" s="394" t="s">
        <v>52</v>
      </c>
      <c r="K9" s="395" t="s">
        <v>53</v>
      </c>
    </row>
    <row r="10" spans="1:16" ht="60">
      <c r="A10" s="431"/>
      <c r="B10" s="433"/>
      <c r="C10" s="391" t="s">
        <v>54</v>
      </c>
      <c r="D10" s="433"/>
      <c r="E10" s="396">
        <v>1</v>
      </c>
      <c r="F10" s="396" t="s">
        <v>55</v>
      </c>
      <c r="G10" s="393">
        <v>1</v>
      </c>
      <c r="H10" s="393">
        <v>1</v>
      </c>
      <c r="I10" s="393">
        <v>1</v>
      </c>
      <c r="J10" s="393">
        <v>1</v>
      </c>
      <c r="K10" s="395" t="s">
        <v>56</v>
      </c>
    </row>
    <row r="11" spans="1:16" ht="30">
      <c r="A11" s="431"/>
      <c r="B11" s="433"/>
      <c r="C11" s="391" t="s">
        <v>57</v>
      </c>
      <c r="D11" s="391" t="s">
        <v>58</v>
      </c>
      <c r="E11" s="396" t="s">
        <v>59</v>
      </c>
      <c r="F11" s="396" t="s">
        <v>60</v>
      </c>
      <c r="G11" s="397">
        <v>0.99</v>
      </c>
      <c r="H11" s="397">
        <v>0.99</v>
      </c>
      <c r="I11" s="397">
        <v>0.99</v>
      </c>
      <c r="J11" s="397">
        <v>0.99</v>
      </c>
      <c r="K11" s="398" t="s">
        <v>16</v>
      </c>
    </row>
    <row r="12" spans="1:16" ht="150">
      <c r="A12" s="431"/>
      <c r="B12" s="433"/>
      <c r="C12" s="391" t="s">
        <v>61</v>
      </c>
      <c r="D12" s="433" t="s">
        <v>62</v>
      </c>
      <c r="E12" s="396">
        <v>0.05</v>
      </c>
      <c r="F12" s="396" t="s">
        <v>63</v>
      </c>
      <c r="G12" s="393" t="s">
        <v>64</v>
      </c>
      <c r="H12" s="397" t="s">
        <v>64</v>
      </c>
      <c r="I12" s="397" t="s">
        <v>64</v>
      </c>
      <c r="J12" s="397" t="s">
        <v>65</v>
      </c>
      <c r="K12" s="395" t="s">
        <v>66</v>
      </c>
    </row>
    <row r="13" spans="1:16" ht="45">
      <c r="A13" s="431"/>
      <c r="B13" s="433"/>
      <c r="C13" s="391" t="s">
        <v>67</v>
      </c>
      <c r="D13" s="433"/>
      <c r="E13" s="392">
        <v>8</v>
      </c>
      <c r="F13" s="396" t="s">
        <v>68</v>
      </c>
      <c r="G13" s="399">
        <v>2</v>
      </c>
      <c r="H13" s="400">
        <v>2</v>
      </c>
      <c r="I13" s="400">
        <v>2</v>
      </c>
      <c r="J13" s="400">
        <v>2</v>
      </c>
      <c r="K13" s="395" t="s">
        <v>56</v>
      </c>
    </row>
    <row r="14" spans="1:16" ht="30">
      <c r="A14" s="431"/>
      <c r="B14" s="433"/>
      <c r="C14" s="391" t="s">
        <v>69</v>
      </c>
      <c r="D14" s="433"/>
      <c r="E14" s="391">
        <v>1</v>
      </c>
      <c r="F14" s="396" t="s">
        <v>70</v>
      </c>
      <c r="G14" s="401">
        <v>0</v>
      </c>
      <c r="H14" s="394">
        <v>1</v>
      </c>
      <c r="I14" s="394">
        <v>0</v>
      </c>
      <c r="J14" s="394">
        <v>0</v>
      </c>
      <c r="K14" s="395" t="s">
        <v>71</v>
      </c>
    </row>
    <row r="15" spans="1:16" ht="30">
      <c r="A15" s="431"/>
      <c r="B15" s="433"/>
      <c r="C15" s="391" t="s">
        <v>72</v>
      </c>
      <c r="D15" s="391" t="s">
        <v>73</v>
      </c>
      <c r="E15" s="392">
        <v>80</v>
      </c>
      <c r="F15" s="396" t="s">
        <v>74</v>
      </c>
      <c r="G15" s="392">
        <v>20</v>
      </c>
      <c r="H15" s="392">
        <v>20</v>
      </c>
      <c r="I15" s="392">
        <v>20</v>
      </c>
      <c r="J15" s="392">
        <v>20</v>
      </c>
      <c r="K15" s="395" t="s">
        <v>75</v>
      </c>
    </row>
    <row r="16" spans="1:16" ht="150">
      <c r="A16" s="431"/>
      <c r="B16" s="434" t="s">
        <v>170</v>
      </c>
      <c r="C16" s="402" t="s">
        <v>76</v>
      </c>
      <c r="D16" s="434" t="s">
        <v>77</v>
      </c>
      <c r="E16" s="403">
        <v>0.66</v>
      </c>
      <c r="F16" s="403" t="s">
        <v>171</v>
      </c>
      <c r="G16" s="404" t="s">
        <v>78</v>
      </c>
      <c r="H16" s="404" t="s">
        <v>79</v>
      </c>
      <c r="I16" s="404" t="s">
        <v>79</v>
      </c>
      <c r="J16" s="404" t="s">
        <v>80</v>
      </c>
      <c r="K16" s="405" t="s">
        <v>81</v>
      </c>
    </row>
    <row r="17" spans="1:12" ht="30">
      <c r="A17" s="431"/>
      <c r="B17" s="434"/>
      <c r="C17" s="402" t="s">
        <v>82</v>
      </c>
      <c r="D17" s="434"/>
      <c r="E17" s="403" t="s">
        <v>83</v>
      </c>
      <c r="F17" s="403" t="s">
        <v>84</v>
      </c>
      <c r="G17" s="406">
        <v>1</v>
      </c>
      <c r="H17" s="406">
        <v>3</v>
      </c>
      <c r="I17" s="406">
        <v>3</v>
      </c>
      <c r="J17" s="406">
        <v>2</v>
      </c>
      <c r="K17" s="405" t="s">
        <v>85</v>
      </c>
    </row>
    <row r="18" spans="1:12" ht="60">
      <c r="A18" s="431"/>
      <c r="B18" s="434"/>
      <c r="C18" s="402" t="s">
        <v>86</v>
      </c>
      <c r="D18" s="434"/>
      <c r="E18" s="403" t="s">
        <v>87</v>
      </c>
      <c r="F18" s="403" t="s">
        <v>88</v>
      </c>
      <c r="G18" s="407">
        <v>0.6</v>
      </c>
      <c r="H18" s="407">
        <v>0</v>
      </c>
      <c r="I18" s="407">
        <v>0.2</v>
      </c>
      <c r="J18" s="407">
        <v>0.2</v>
      </c>
      <c r="K18" s="405" t="s">
        <v>71</v>
      </c>
    </row>
    <row r="19" spans="1:12" ht="45">
      <c r="A19" s="431"/>
      <c r="B19" s="434"/>
      <c r="C19" s="402" t="s">
        <v>89</v>
      </c>
      <c r="D19" s="402" t="s">
        <v>90</v>
      </c>
      <c r="E19" s="408">
        <v>4</v>
      </c>
      <c r="F19" s="402" t="s">
        <v>91</v>
      </c>
      <c r="G19" s="408">
        <v>1</v>
      </c>
      <c r="H19" s="408">
        <v>1</v>
      </c>
      <c r="I19" s="408">
        <v>1</v>
      </c>
      <c r="J19" s="408">
        <v>1</v>
      </c>
      <c r="K19" s="405" t="s">
        <v>75</v>
      </c>
      <c r="L19" s="71"/>
    </row>
    <row r="20" spans="1:12" ht="45">
      <c r="A20" s="431"/>
      <c r="B20" s="434"/>
      <c r="C20" s="402" t="s">
        <v>92</v>
      </c>
      <c r="D20" s="402" t="s">
        <v>93</v>
      </c>
      <c r="E20" s="403">
        <v>0.25</v>
      </c>
      <c r="F20" s="403" t="s">
        <v>94</v>
      </c>
      <c r="G20" s="409">
        <v>0</v>
      </c>
      <c r="H20" s="409">
        <v>0.1</v>
      </c>
      <c r="I20" s="409">
        <v>0</v>
      </c>
      <c r="J20" s="409">
        <v>0.15</v>
      </c>
      <c r="K20" s="405" t="s">
        <v>44</v>
      </c>
      <c r="L20" s="71"/>
    </row>
    <row r="21" spans="1:12" ht="45">
      <c r="A21" s="431"/>
      <c r="B21" s="421" t="s">
        <v>172</v>
      </c>
      <c r="C21" s="410" t="s">
        <v>95</v>
      </c>
      <c r="D21" s="421" t="s">
        <v>96</v>
      </c>
      <c r="E21" s="411" t="s">
        <v>97</v>
      </c>
      <c r="F21" s="411" t="s">
        <v>98</v>
      </c>
      <c r="G21" s="412">
        <v>1</v>
      </c>
      <c r="H21" s="412">
        <v>1</v>
      </c>
      <c r="I21" s="412">
        <v>1</v>
      </c>
      <c r="J21" s="412">
        <v>1</v>
      </c>
      <c r="K21" s="413" t="s">
        <v>85</v>
      </c>
    </row>
    <row r="22" spans="1:12" ht="15">
      <c r="A22" s="431"/>
      <c r="B22" s="421"/>
      <c r="C22" s="410" t="s">
        <v>99</v>
      </c>
      <c r="D22" s="421"/>
      <c r="E22" s="414">
        <v>1</v>
      </c>
      <c r="F22" s="411" t="s">
        <v>100</v>
      </c>
      <c r="G22" s="415">
        <v>0</v>
      </c>
      <c r="H22" s="415">
        <v>0.1</v>
      </c>
      <c r="I22" s="415">
        <v>0.45</v>
      </c>
      <c r="J22" s="415">
        <v>0.45</v>
      </c>
      <c r="K22" s="413" t="s">
        <v>71</v>
      </c>
    </row>
    <row r="23" spans="1:12" ht="30">
      <c r="A23" s="431"/>
      <c r="B23" s="421"/>
      <c r="C23" s="410" t="s">
        <v>101</v>
      </c>
      <c r="D23" s="410" t="s">
        <v>102</v>
      </c>
      <c r="E23" s="410">
        <v>1</v>
      </c>
      <c r="F23" s="410" t="s">
        <v>103</v>
      </c>
      <c r="G23" s="412">
        <v>0</v>
      </c>
      <c r="H23" s="412">
        <v>1</v>
      </c>
      <c r="I23" s="412">
        <v>0</v>
      </c>
      <c r="J23" s="412">
        <v>0</v>
      </c>
      <c r="K23" s="416" t="s">
        <v>30</v>
      </c>
    </row>
    <row r="24" spans="1:12" ht="30">
      <c r="A24" s="431"/>
      <c r="B24" s="421"/>
      <c r="C24" s="410" t="s">
        <v>104</v>
      </c>
      <c r="D24" s="410" t="s">
        <v>105</v>
      </c>
      <c r="E24" s="411">
        <v>1</v>
      </c>
      <c r="F24" s="410" t="s">
        <v>106</v>
      </c>
      <c r="G24" s="417">
        <v>1</v>
      </c>
      <c r="H24" s="417">
        <v>1</v>
      </c>
      <c r="I24" s="417">
        <v>1</v>
      </c>
      <c r="J24" s="417">
        <v>1</v>
      </c>
      <c r="K24" s="416" t="s">
        <v>56</v>
      </c>
    </row>
    <row r="25" spans="1:12" ht="75">
      <c r="A25" s="431"/>
      <c r="B25" s="421"/>
      <c r="C25" s="410" t="s">
        <v>107</v>
      </c>
      <c r="D25" s="410" t="s">
        <v>108</v>
      </c>
      <c r="E25" s="412">
        <v>17</v>
      </c>
      <c r="F25" s="410" t="s">
        <v>109</v>
      </c>
      <c r="G25" s="412">
        <v>5</v>
      </c>
      <c r="H25" s="412">
        <v>4</v>
      </c>
      <c r="I25" s="412">
        <v>4</v>
      </c>
      <c r="J25" s="412">
        <v>4</v>
      </c>
      <c r="K25" s="413" t="s">
        <v>75</v>
      </c>
    </row>
    <row r="26" spans="1:12" ht="60">
      <c r="A26" s="431"/>
      <c r="B26" s="422" t="s">
        <v>173</v>
      </c>
      <c r="C26" s="61" t="s">
        <v>110</v>
      </c>
      <c r="D26" s="61" t="s">
        <v>111</v>
      </c>
      <c r="E26" s="65">
        <v>0.36</v>
      </c>
      <c r="F26" s="65" t="s">
        <v>112</v>
      </c>
      <c r="G26" s="72">
        <v>0.12</v>
      </c>
      <c r="H26" s="72">
        <v>0.08</v>
      </c>
      <c r="I26" s="72">
        <v>0.08</v>
      </c>
      <c r="J26" s="72">
        <v>0.08</v>
      </c>
      <c r="K26" s="68" t="s">
        <v>113</v>
      </c>
    </row>
    <row r="27" spans="1:12" ht="30">
      <c r="A27" s="431"/>
      <c r="B27" s="422"/>
      <c r="C27" s="61" t="s">
        <v>114</v>
      </c>
      <c r="D27" s="61" t="s">
        <v>115</v>
      </c>
      <c r="E27" s="65">
        <v>0.7</v>
      </c>
      <c r="F27" s="61" t="s">
        <v>116</v>
      </c>
      <c r="G27" s="62">
        <v>0.7</v>
      </c>
      <c r="H27" s="62">
        <v>0.7</v>
      </c>
      <c r="I27" s="62">
        <v>0.7</v>
      </c>
      <c r="J27" s="62">
        <v>0.7</v>
      </c>
      <c r="K27" s="68" t="s">
        <v>174</v>
      </c>
    </row>
    <row r="28" spans="1:12" ht="225">
      <c r="A28" s="431"/>
      <c r="B28" s="422"/>
      <c r="C28" s="61" t="s">
        <v>117</v>
      </c>
      <c r="D28" s="422" t="s">
        <v>118</v>
      </c>
      <c r="E28" s="65">
        <v>0.8</v>
      </c>
      <c r="F28" s="61" t="s">
        <v>119</v>
      </c>
      <c r="G28" s="62">
        <v>0.2</v>
      </c>
      <c r="H28" s="62">
        <v>0.2</v>
      </c>
      <c r="I28" s="62">
        <v>0.2</v>
      </c>
      <c r="J28" s="62">
        <v>0.2</v>
      </c>
      <c r="K28" s="68" t="s">
        <v>44</v>
      </c>
    </row>
    <row r="29" spans="1:12" ht="105">
      <c r="A29" s="431"/>
      <c r="B29" s="422"/>
      <c r="C29" s="61" t="s">
        <v>120</v>
      </c>
      <c r="D29" s="422"/>
      <c r="E29" s="69">
        <v>4</v>
      </c>
      <c r="F29" s="65" t="s">
        <v>121</v>
      </c>
      <c r="G29" s="70">
        <v>4</v>
      </c>
      <c r="H29" s="70">
        <v>4</v>
      </c>
      <c r="I29" s="70">
        <v>4</v>
      </c>
      <c r="J29" s="70">
        <v>4</v>
      </c>
      <c r="K29" s="68" t="s">
        <v>122</v>
      </c>
    </row>
    <row r="30" spans="1:12" ht="45">
      <c r="A30" s="431"/>
      <c r="B30" s="423"/>
      <c r="C30" s="61" t="s">
        <v>123</v>
      </c>
      <c r="D30" s="61" t="s">
        <v>124</v>
      </c>
      <c r="E30" s="69">
        <v>32</v>
      </c>
      <c r="F30" s="65" t="s">
        <v>125</v>
      </c>
      <c r="G30" s="69">
        <v>8</v>
      </c>
      <c r="H30" s="69">
        <v>8</v>
      </c>
      <c r="I30" s="69">
        <v>8</v>
      </c>
      <c r="J30" s="69">
        <v>8</v>
      </c>
      <c r="K30" s="64" t="s">
        <v>75</v>
      </c>
    </row>
    <row r="31" spans="1:12" ht="91" thickBot="1">
      <c r="A31" s="432"/>
      <c r="B31" s="424"/>
      <c r="C31" s="73" t="s">
        <v>126</v>
      </c>
      <c r="D31" s="73" t="s">
        <v>127</v>
      </c>
      <c r="E31" s="74">
        <v>15</v>
      </c>
      <c r="F31" s="75" t="s">
        <v>128</v>
      </c>
      <c r="G31" s="74">
        <v>5</v>
      </c>
      <c r="H31" s="74">
        <v>9</v>
      </c>
      <c r="I31" s="74">
        <v>13</v>
      </c>
      <c r="J31" s="74">
        <v>15</v>
      </c>
      <c r="K31" s="76" t="s">
        <v>30</v>
      </c>
    </row>
    <row r="32" spans="1:12" ht="15"/>
  </sheetData>
  <autoFilter ref="A3:XFC31" xr:uid="{28225534-8504-7F41-8621-2A48BE5A9589}">
    <filterColumn colId="0" showButton="0"/>
  </autoFilter>
  <mergeCells count="13">
    <mergeCell ref="D21:D22"/>
    <mergeCell ref="B26:B31"/>
    <mergeCell ref="D28:D29"/>
    <mergeCell ref="A1:K2"/>
    <mergeCell ref="A3:B3"/>
    <mergeCell ref="A4:A8"/>
    <mergeCell ref="A9:A31"/>
    <mergeCell ref="B9:B15"/>
    <mergeCell ref="D9:D10"/>
    <mergeCell ref="D12:D14"/>
    <mergeCell ref="B16:B20"/>
    <mergeCell ref="D16:D18"/>
    <mergeCell ref="B21:B2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9BC1D-1A15-7744-929E-E0AF5AFB2302}">
  <sheetPr filterMode="1"/>
  <dimension ref="A1:N32"/>
  <sheetViews>
    <sheetView zoomScale="62" workbookViewId="0">
      <selection activeCell="E37" sqref="E37"/>
    </sheetView>
  </sheetViews>
  <sheetFormatPr baseColWidth="10" defaultColWidth="11.5" defaultRowHeight="64" customHeight="1"/>
  <cols>
    <col min="1" max="1" width="24.5" style="2" customWidth="1"/>
    <col min="2" max="2" width="36.6640625" style="2" customWidth="1"/>
    <col min="3" max="3" width="15.1640625" style="77" customWidth="1"/>
    <col min="4" max="4" width="55" style="2" customWidth="1"/>
    <col min="5" max="5" width="45.5" style="2" customWidth="1"/>
    <col min="6" max="6" width="64.33203125" style="2" customWidth="1"/>
    <col min="7" max="7" width="19.5" style="2" customWidth="1"/>
    <col min="8" max="9" width="17.5" style="2" customWidth="1"/>
    <col min="10" max="10" width="16.33203125" style="2" customWidth="1"/>
    <col min="11" max="11" width="34" style="2" customWidth="1"/>
    <col min="12" max="12" width="35.83203125" style="2" customWidth="1"/>
    <col min="13" max="13" width="141.33203125" style="1" customWidth="1"/>
    <col min="14" max="14" width="140.83203125" style="1" customWidth="1"/>
    <col min="15" max="16384" width="11.5" style="1"/>
  </cols>
  <sheetData>
    <row r="1" spans="1:14" customFormat="1" ht="64" customHeight="1">
      <c r="A1" s="435" t="s">
        <v>162</v>
      </c>
      <c r="B1" s="436"/>
      <c r="C1" s="436"/>
      <c r="D1" s="436"/>
      <c r="E1" s="436"/>
      <c r="F1" s="436"/>
      <c r="G1" s="436"/>
      <c r="H1" s="436"/>
      <c r="I1" s="436"/>
      <c r="J1" s="436"/>
      <c r="K1" s="436"/>
      <c r="L1" s="436"/>
      <c r="M1" s="436"/>
      <c r="N1" s="437"/>
    </row>
    <row r="2" spans="1:14" customFormat="1" ht="64" customHeight="1" thickBot="1">
      <c r="A2" s="438"/>
      <c r="B2" s="439"/>
      <c r="C2" s="439"/>
      <c r="D2" s="439"/>
      <c r="E2" s="439"/>
      <c r="F2" s="439"/>
      <c r="G2" s="439"/>
      <c r="H2" s="439"/>
      <c r="I2" s="439"/>
      <c r="J2" s="439"/>
      <c r="K2" s="439"/>
      <c r="L2" s="439"/>
      <c r="M2" s="439"/>
      <c r="N2" s="440"/>
    </row>
    <row r="3" spans="1:14" ht="64" customHeight="1">
      <c r="A3" s="441" t="s">
        <v>0</v>
      </c>
      <c r="B3" s="442"/>
      <c r="C3" s="14" t="s">
        <v>1</v>
      </c>
      <c r="D3" s="14" t="s">
        <v>2</v>
      </c>
      <c r="E3" s="14" t="s">
        <v>3</v>
      </c>
      <c r="F3" s="14" t="s">
        <v>4</v>
      </c>
      <c r="G3" s="14" t="s">
        <v>5</v>
      </c>
      <c r="H3" s="14" t="s">
        <v>6</v>
      </c>
      <c r="I3" s="14" t="s">
        <v>7</v>
      </c>
      <c r="J3" s="14" t="s">
        <v>8</v>
      </c>
      <c r="K3" s="14" t="s">
        <v>9</v>
      </c>
      <c r="L3" s="12" t="s">
        <v>177</v>
      </c>
      <c r="M3" s="12" t="s">
        <v>178</v>
      </c>
      <c r="N3" s="13" t="s">
        <v>10</v>
      </c>
    </row>
    <row r="4" spans="1:14" ht="104" hidden="1" customHeight="1">
      <c r="A4" s="78" t="s">
        <v>11</v>
      </c>
      <c r="B4" s="17" t="s">
        <v>148</v>
      </c>
      <c r="C4" s="81" t="s">
        <v>12</v>
      </c>
      <c r="D4" s="16" t="s">
        <v>13</v>
      </c>
      <c r="E4" s="17" t="s">
        <v>14</v>
      </c>
      <c r="F4" s="16" t="s">
        <v>15</v>
      </c>
      <c r="G4" s="18">
        <v>0.96</v>
      </c>
      <c r="H4" s="18">
        <v>0.97</v>
      </c>
      <c r="I4" s="18">
        <v>0.97499999999999998</v>
      </c>
      <c r="J4" s="18">
        <v>0.98</v>
      </c>
      <c r="K4" s="17" t="s">
        <v>16</v>
      </c>
      <c r="L4" s="19"/>
      <c r="M4" s="20"/>
      <c r="N4" s="21"/>
    </row>
    <row r="5" spans="1:14" ht="124" hidden="1" customHeight="1">
      <c r="A5" s="79" t="s">
        <v>11</v>
      </c>
      <c r="B5" s="17" t="s">
        <v>149</v>
      </c>
      <c r="C5" s="81" t="s">
        <v>17</v>
      </c>
      <c r="D5" s="16" t="s">
        <v>18</v>
      </c>
      <c r="E5" s="18">
        <v>0.8</v>
      </c>
      <c r="F5" s="16" t="s">
        <v>19</v>
      </c>
      <c r="G5" s="18">
        <v>0.1</v>
      </c>
      <c r="H5" s="18">
        <v>0.4</v>
      </c>
      <c r="I5" s="18">
        <v>0.6</v>
      </c>
      <c r="J5" s="18">
        <v>0.8</v>
      </c>
      <c r="K5" s="17" t="s">
        <v>20</v>
      </c>
      <c r="L5" s="15"/>
      <c r="M5" s="20"/>
      <c r="N5" s="22"/>
    </row>
    <row r="6" spans="1:14" ht="207" hidden="1" customHeight="1">
      <c r="A6" s="78" t="s">
        <v>11</v>
      </c>
      <c r="B6" s="17" t="s">
        <v>21</v>
      </c>
      <c r="C6" s="81" t="s">
        <v>22</v>
      </c>
      <c r="D6" s="16" t="s">
        <v>23</v>
      </c>
      <c r="E6" s="17" t="s">
        <v>24</v>
      </c>
      <c r="F6" s="16" t="s">
        <v>25</v>
      </c>
      <c r="G6" s="17" t="s">
        <v>26</v>
      </c>
      <c r="H6" s="17" t="s">
        <v>27</v>
      </c>
      <c r="I6" s="17" t="s">
        <v>28</v>
      </c>
      <c r="J6" s="17" t="s">
        <v>29</v>
      </c>
      <c r="K6" s="17" t="s">
        <v>30</v>
      </c>
      <c r="L6" s="23"/>
      <c r="M6" s="24"/>
      <c r="N6" s="22"/>
    </row>
    <row r="7" spans="1:14" ht="100" hidden="1" customHeight="1">
      <c r="A7" s="78" t="s">
        <v>11</v>
      </c>
      <c r="B7" s="23" t="s">
        <v>150</v>
      </c>
      <c r="C7" s="82" t="s">
        <v>31</v>
      </c>
      <c r="D7" s="25" t="s">
        <v>32</v>
      </c>
      <c r="E7" s="23" t="s">
        <v>33</v>
      </c>
      <c r="F7" s="25" t="s">
        <v>34</v>
      </c>
      <c r="G7" s="23" t="s">
        <v>35</v>
      </c>
      <c r="H7" s="23" t="s">
        <v>36</v>
      </c>
      <c r="I7" s="23" t="s">
        <v>37</v>
      </c>
      <c r="J7" s="23" t="s">
        <v>38</v>
      </c>
      <c r="K7" s="23" t="s">
        <v>39</v>
      </c>
      <c r="L7" s="26"/>
      <c r="M7" s="24"/>
      <c r="N7" s="21"/>
    </row>
    <row r="8" spans="1:14" ht="100" hidden="1" customHeight="1">
      <c r="A8" s="78" t="s">
        <v>11</v>
      </c>
      <c r="B8" s="17" t="s">
        <v>151</v>
      </c>
      <c r="C8" s="82" t="s">
        <v>40</v>
      </c>
      <c r="D8" s="25" t="s">
        <v>41</v>
      </c>
      <c r="E8" s="23" t="s">
        <v>42</v>
      </c>
      <c r="F8" s="25" t="s">
        <v>43</v>
      </c>
      <c r="G8" s="27">
        <v>0.1</v>
      </c>
      <c r="H8" s="27">
        <v>0.2</v>
      </c>
      <c r="I8" s="27">
        <v>0.4</v>
      </c>
      <c r="J8" s="27">
        <v>0.3</v>
      </c>
      <c r="K8" s="23" t="s">
        <v>44</v>
      </c>
      <c r="L8" s="28"/>
      <c r="M8" s="24"/>
      <c r="N8" s="29"/>
    </row>
    <row r="9" spans="1:14" ht="129" hidden="1" customHeight="1">
      <c r="A9" s="78" t="s">
        <v>45</v>
      </c>
      <c r="B9" s="83" t="s">
        <v>152</v>
      </c>
      <c r="C9" s="82" t="s">
        <v>46</v>
      </c>
      <c r="D9" s="25" t="s">
        <v>47</v>
      </c>
      <c r="E9" s="23">
        <v>14</v>
      </c>
      <c r="F9" s="25" t="s">
        <v>48</v>
      </c>
      <c r="G9" s="23" t="s">
        <v>49</v>
      </c>
      <c r="H9" s="23" t="s">
        <v>50</v>
      </c>
      <c r="I9" s="23" t="s">
        <v>51</v>
      </c>
      <c r="J9" s="23" t="s">
        <v>52</v>
      </c>
      <c r="K9" s="23" t="s">
        <v>53</v>
      </c>
      <c r="L9" s="28"/>
      <c r="M9" s="30"/>
      <c r="N9" s="21"/>
    </row>
    <row r="10" spans="1:14" ht="102" hidden="1" customHeight="1">
      <c r="A10" s="78" t="s">
        <v>45</v>
      </c>
      <c r="B10" s="83" t="s">
        <v>152</v>
      </c>
      <c r="C10" s="82" t="s">
        <v>54</v>
      </c>
      <c r="D10" s="25"/>
      <c r="E10" s="27">
        <v>1</v>
      </c>
      <c r="F10" s="25" t="s">
        <v>55</v>
      </c>
      <c r="G10" s="23">
        <v>1</v>
      </c>
      <c r="H10" s="23">
        <v>1</v>
      </c>
      <c r="I10" s="23">
        <v>1</v>
      </c>
      <c r="J10" s="23">
        <v>1</v>
      </c>
      <c r="K10" s="23" t="s">
        <v>56</v>
      </c>
      <c r="L10" s="31"/>
      <c r="M10" s="32"/>
      <c r="N10" s="33"/>
    </row>
    <row r="11" spans="1:14" ht="97" hidden="1" customHeight="1">
      <c r="A11" s="78" t="s">
        <v>45</v>
      </c>
      <c r="B11" s="83" t="s">
        <v>152</v>
      </c>
      <c r="C11" s="82" t="s">
        <v>57</v>
      </c>
      <c r="D11" s="25" t="s">
        <v>58</v>
      </c>
      <c r="E11" s="23" t="s">
        <v>59</v>
      </c>
      <c r="F11" s="25" t="s">
        <v>60</v>
      </c>
      <c r="G11" s="27">
        <v>0.99</v>
      </c>
      <c r="H11" s="27">
        <v>0.99</v>
      </c>
      <c r="I11" s="27">
        <v>0.99</v>
      </c>
      <c r="J11" s="27">
        <v>0.99</v>
      </c>
      <c r="K11" s="23" t="s">
        <v>16</v>
      </c>
      <c r="L11" s="19"/>
      <c r="M11" s="24"/>
      <c r="N11" s="21"/>
    </row>
    <row r="12" spans="1:14" ht="402" hidden="1" customHeight="1">
      <c r="A12" s="78" t="s">
        <v>45</v>
      </c>
      <c r="B12" s="83" t="s">
        <v>152</v>
      </c>
      <c r="C12" s="82" t="s">
        <v>61</v>
      </c>
      <c r="D12" s="25" t="s">
        <v>62</v>
      </c>
      <c r="E12" s="27">
        <v>0.05</v>
      </c>
      <c r="F12" s="25" t="s">
        <v>63</v>
      </c>
      <c r="G12" s="23" t="s">
        <v>64</v>
      </c>
      <c r="H12" s="23" t="s">
        <v>64</v>
      </c>
      <c r="I12" s="23" t="s">
        <v>64</v>
      </c>
      <c r="J12" s="23" t="s">
        <v>65</v>
      </c>
      <c r="K12" s="23" t="s">
        <v>66</v>
      </c>
      <c r="L12" s="34"/>
      <c r="M12" s="35"/>
      <c r="N12" s="36"/>
    </row>
    <row r="13" spans="1:14" ht="144" hidden="1" customHeight="1">
      <c r="A13" s="79" t="s">
        <v>45</v>
      </c>
      <c r="B13" s="17" t="s">
        <v>152</v>
      </c>
      <c r="C13" s="81" t="s">
        <v>67</v>
      </c>
      <c r="D13" s="16"/>
      <c r="E13" s="17">
        <v>8</v>
      </c>
      <c r="F13" s="16" t="s">
        <v>68</v>
      </c>
      <c r="G13" s="17">
        <v>2</v>
      </c>
      <c r="H13" s="17">
        <v>2</v>
      </c>
      <c r="I13" s="17">
        <v>2</v>
      </c>
      <c r="J13" s="17">
        <v>2</v>
      </c>
      <c r="K13" s="17" t="s">
        <v>56</v>
      </c>
      <c r="L13" s="37"/>
      <c r="M13" s="32"/>
      <c r="N13" s="33"/>
    </row>
    <row r="14" spans="1:14" ht="64" customHeight="1">
      <c r="A14" s="79" t="s">
        <v>45</v>
      </c>
      <c r="B14" s="17" t="s">
        <v>152</v>
      </c>
      <c r="C14" s="81" t="s">
        <v>69</v>
      </c>
      <c r="D14" s="16"/>
      <c r="E14" s="17">
        <v>1</v>
      </c>
      <c r="F14" s="16" t="s">
        <v>70</v>
      </c>
      <c r="G14" s="17">
        <v>0</v>
      </c>
      <c r="H14" s="17">
        <v>1</v>
      </c>
      <c r="I14" s="17">
        <v>0</v>
      </c>
      <c r="J14" s="17">
        <v>0</v>
      </c>
      <c r="K14" s="17" t="s">
        <v>71</v>
      </c>
      <c r="L14" s="38"/>
      <c r="M14" s="39"/>
      <c r="N14" s="40"/>
    </row>
    <row r="15" spans="1:14" ht="250" hidden="1" customHeight="1">
      <c r="A15" s="79" t="s">
        <v>45</v>
      </c>
      <c r="B15" s="17" t="s">
        <v>152</v>
      </c>
      <c r="C15" s="81" t="s">
        <v>72</v>
      </c>
      <c r="D15" s="16" t="s">
        <v>73</v>
      </c>
      <c r="E15" s="17">
        <v>80</v>
      </c>
      <c r="F15" s="16" t="s">
        <v>74</v>
      </c>
      <c r="G15" s="17">
        <v>20</v>
      </c>
      <c r="H15" s="17">
        <v>20</v>
      </c>
      <c r="I15" s="17">
        <v>20</v>
      </c>
      <c r="J15" s="17">
        <v>20</v>
      </c>
      <c r="K15" s="17" t="s">
        <v>75</v>
      </c>
      <c r="L15" s="41"/>
      <c r="M15" s="56"/>
      <c r="N15" s="21"/>
    </row>
    <row r="16" spans="1:14" ht="206" hidden="1" customHeight="1">
      <c r="A16" s="79" t="s">
        <v>45</v>
      </c>
      <c r="B16" s="17" t="s">
        <v>153</v>
      </c>
      <c r="C16" s="81" t="s">
        <v>76</v>
      </c>
      <c r="D16" s="16" t="s">
        <v>77</v>
      </c>
      <c r="E16" s="18">
        <v>0.66</v>
      </c>
      <c r="F16" s="16" t="s">
        <v>147</v>
      </c>
      <c r="G16" s="17" t="s">
        <v>78</v>
      </c>
      <c r="H16" s="17" t="s">
        <v>79</v>
      </c>
      <c r="I16" s="17" t="s">
        <v>79</v>
      </c>
      <c r="J16" s="17" t="s">
        <v>80</v>
      </c>
      <c r="K16" s="17" t="s">
        <v>81</v>
      </c>
      <c r="L16" s="23"/>
      <c r="M16" s="42"/>
      <c r="N16" s="40"/>
    </row>
    <row r="17" spans="1:14" ht="64" hidden="1" customHeight="1">
      <c r="A17" s="79" t="s">
        <v>45</v>
      </c>
      <c r="B17" s="17" t="s">
        <v>153</v>
      </c>
      <c r="C17" s="81" t="s">
        <v>82</v>
      </c>
      <c r="D17" s="16"/>
      <c r="E17" s="16" t="s">
        <v>83</v>
      </c>
      <c r="F17" s="16" t="s">
        <v>84</v>
      </c>
      <c r="G17" s="17">
        <v>1</v>
      </c>
      <c r="H17" s="17">
        <v>3</v>
      </c>
      <c r="I17" s="17">
        <v>3</v>
      </c>
      <c r="J17" s="17">
        <v>2</v>
      </c>
      <c r="K17" s="17" t="s">
        <v>85</v>
      </c>
      <c r="L17" s="43"/>
      <c r="M17" s="39"/>
      <c r="N17" s="22"/>
    </row>
    <row r="18" spans="1:14" ht="64" customHeight="1">
      <c r="A18" s="79" t="s">
        <v>45</v>
      </c>
      <c r="B18" s="17" t="s">
        <v>153</v>
      </c>
      <c r="C18" s="81" t="s">
        <v>86</v>
      </c>
      <c r="D18" s="16"/>
      <c r="E18" s="16" t="s">
        <v>87</v>
      </c>
      <c r="F18" s="16" t="s">
        <v>88</v>
      </c>
      <c r="G18" s="17">
        <v>0.6</v>
      </c>
      <c r="H18" s="17">
        <v>0</v>
      </c>
      <c r="I18" s="17">
        <v>0.2</v>
      </c>
      <c r="J18" s="17">
        <v>0.2</v>
      </c>
      <c r="K18" s="17" t="s">
        <v>71</v>
      </c>
      <c r="L18" s="38"/>
      <c r="M18" s="25"/>
      <c r="N18" s="40"/>
    </row>
    <row r="19" spans="1:14" ht="64" hidden="1" customHeight="1">
      <c r="A19" s="79" t="s">
        <v>45</v>
      </c>
      <c r="B19" s="17" t="s">
        <v>153</v>
      </c>
      <c r="C19" s="81" t="s">
        <v>89</v>
      </c>
      <c r="D19" s="16" t="s">
        <v>90</v>
      </c>
      <c r="E19" s="17">
        <v>4</v>
      </c>
      <c r="F19" s="16" t="s">
        <v>91</v>
      </c>
      <c r="G19" s="17">
        <v>1</v>
      </c>
      <c r="H19" s="17">
        <v>1</v>
      </c>
      <c r="I19" s="17">
        <v>1</v>
      </c>
      <c r="J19" s="17">
        <v>1</v>
      </c>
      <c r="K19" s="17" t="s">
        <v>75</v>
      </c>
      <c r="L19" s="41"/>
      <c r="M19" s="39"/>
      <c r="N19" s="44"/>
    </row>
    <row r="20" spans="1:14" ht="185" hidden="1" customHeight="1">
      <c r="A20" s="79" t="s">
        <v>45</v>
      </c>
      <c r="B20" s="17" t="s">
        <v>153</v>
      </c>
      <c r="C20" s="81" t="s">
        <v>92</v>
      </c>
      <c r="D20" s="16" t="s">
        <v>93</v>
      </c>
      <c r="E20" s="18">
        <v>0.25</v>
      </c>
      <c r="F20" s="16" t="s">
        <v>94</v>
      </c>
      <c r="G20" s="18">
        <v>0</v>
      </c>
      <c r="H20" s="18">
        <v>0.1</v>
      </c>
      <c r="I20" s="18">
        <v>0</v>
      </c>
      <c r="J20" s="18">
        <v>0.15</v>
      </c>
      <c r="K20" s="23" t="s">
        <v>44</v>
      </c>
      <c r="L20" s="28"/>
      <c r="M20" s="24"/>
      <c r="N20" s="29"/>
    </row>
    <row r="21" spans="1:14" ht="64" hidden="1" customHeight="1">
      <c r="A21" s="79" t="s">
        <v>45</v>
      </c>
      <c r="B21" s="17" t="s">
        <v>154</v>
      </c>
      <c r="C21" s="81" t="s">
        <v>95</v>
      </c>
      <c r="D21" s="16" t="s">
        <v>96</v>
      </c>
      <c r="E21" s="17" t="s">
        <v>97</v>
      </c>
      <c r="F21" s="16" t="s">
        <v>98</v>
      </c>
      <c r="G21" s="17">
        <v>1</v>
      </c>
      <c r="H21" s="17">
        <v>1</v>
      </c>
      <c r="I21" s="17">
        <v>1</v>
      </c>
      <c r="J21" s="17">
        <v>1</v>
      </c>
      <c r="K21" s="17" t="s">
        <v>85</v>
      </c>
      <c r="L21" s="43"/>
      <c r="M21" s="24"/>
      <c r="N21" s="22"/>
    </row>
    <row r="22" spans="1:14" ht="64" customHeight="1">
      <c r="A22" s="79" t="s">
        <v>45</v>
      </c>
      <c r="B22" s="17" t="s">
        <v>154</v>
      </c>
      <c r="C22" s="81" t="s">
        <v>99</v>
      </c>
      <c r="D22" s="16"/>
      <c r="E22" s="18">
        <v>1</v>
      </c>
      <c r="F22" s="16" t="s">
        <v>100</v>
      </c>
      <c r="G22" s="18">
        <v>0</v>
      </c>
      <c r="H22" s="18">
        <v>0.1</v>
      </c>
      <c r="I22" s="18">
        <v>0.45</v>
      </c>
      <c r="J22" s="18">
        <v>0.45</v>
      </c>
      <c r="K22" s="17" t="s">
        <v>71</v>
      </c>
      <c r="L22" s="45"/>
      <c r="M22" s="46"/>
      <c r="N22" s="47"/>
    </row>
    <row r="23" spans="1:14" ht="64" hidden="1" customHeight="1">
      <c r="A23" s="79" t="s">
        <v>45</v>
      </c>
      <c r="B23" s="17" t="s">
        <v>154</v>
      </c>
      <c r="C23" s="81" t="s">
        <v>101</v>
      </c>
      <c r="D23" s="16" t="s">
        <v>102</v>
      </c>
      <c r="E23" s="17">
        <v>1</v>
      </c>
      <c r="F23" s="16" t="s">
        <v>103</v>
      </c>
      <c r="G23" s="17">
        <v>0</v>
      </c>
      <c r="H23" s="17">
        <v>1</v>
      </c>
      <c r="I23" s="17">
        <v>0</v>
      </c>
      <c r="J23" s="17">
        <v>0</v>
      </c>
      <c r="K23" s="17" t="s">
        <v>30</v>
      </c>
      <c r="L23" s="23"/>
      <c r="M23" s="24"/>
      <c r="N23" s="22"/>
    </row>
    <row r="24" spans="1:14" ht="64" hidden="1" customHeight="1">
      <c r="A24" s="79" t="s">
        <v>45</v>
      </c>
      <c r="B24" s="17" t="s">
        <v>154</v>
      </c>
      <c r="C24" s="81" t="s">
        <v>104</v>
      </c>
      <c r="D24" s="16" t="s">
        <v>105</v>
      </c>
      <c r="E24" s="18">
        <v>1</v>
      </c>
      <c r="F24" s="16" t="s">
        <v>106</v>
      </c>
      <c r="G24" s="18">
        <v>1</v>
      </c>
      <c r="H24" s="18">
        <v>1</v>
      </c>
      <c r="I24" s="18">
        <v>1</v>
      </c>
      <c r="J24" s="18">
        <v>1</v>
      </c>
      <c r="K24" s="17" t="s">
        <v>56</v>
      </c>
      <c r="L24" s="48"/>
      <c r="M24" s="32"/>
      <c r="N24" s="33"/>
    </row>
    <row r="25" spans="1:14" ht="108" hidden="1" customHeight="1">
      <c r="A25" s="79" t="s">
        <v>45</v>
      </c>
      <c r="B25" s="17" t="s">
        <v>154</v>
      </c>
      <c r="C25" s="81" t="s">
        <v>107</v>
      </c>
      <c r="D25" s="16" t="s">
        <v>108</v>
      </c>
      <c r="E25" s="17">
        <v>17</v>
      </c>
      <c r="F25" s="16" t="s">
        <v>109</v>
      </c>
      <c r="G25" s="17">
        <v>5</v>
      </c>
      <c r="H25" s="17">
        <v>4</v>
      </c>
      <c r="I25" s="17">
        <v>4</v>
      </c>
      <c r="J25" s="17">
        <v>4</v>
      </c>
      <c r="K25" s="17" t="s">
        <v>75</v>
      </c>
      <c r="L25" s="43"/>
      <c r="M25" s="24"/>
      <c r="N25" s="49"/>
    </row>
    <row r="26" spans="1:14" ht="95" hidden="1" customHeight="1">
      <c r="A26" s="79" t="s">
        <v>45</v>
      </c>
      <c r="B26" s="17" t="s">
        <v>155</v>
      </c>
      <c r="C26" s="81" t="s">
        <v>110</v>
      </c>
      <c r="D26" s="16" t="s">
        <v>111</v>
      </c>
      <c r="E26" s="18">
        <v>0.36</v>
      </c>
      <c r="F26" s="16" t="s">
        <v>112</v>
      </c>
      <c r="G26" s="18">
        <v>0.12</v>
      </c>
      <c r="H26" s="18">
        <v>0.08</v>
      </c>
      <c r="I26" s="18">
        <v>0.08</v>
      </c>
      <c r="J26" s="18">
        <v>0.08</v>
      </c>
      <c r="K26" s="17" t="s">
        <v>113</v>
      </c>
      <c r="L26" s="27"/>
      <c r="M26" s="24"/>
      <c r="N26" s="21"/>
    </row>
    <row r="27" spans="1:14" ht="64" hidden="1" customHeight="1">
      <c r="A27" s="79" t="s">
        <v>45</v>
      </c>
      <c r="B27" s="17" t="s">
        <v>155</v>
      </c>
      <c r="C27" s="81" t="s">
        <v>114</v>
      </c>
      <c r="D27" s="16" t="s">
        <v>115</v>
      </c>
      <c r="E27" s="18">
        <v>0.7</v>
      </c>
      <c r="F27" s="16" t="s">
        <v>116</v>
      </c>
      <c r="G27" s="18">
        <v>0.7</v>
      </c>
      <c r="H27" s="18">
        <v>0.7</v>
      </c>
      <c r="I27" s="18">
        <v>0.7</v>
      </c>
      <c r="J27" s="18">
        <v>0.7</v>
      </c>
      <c r="K27" s="23" t="s">
        <v>44</v>
      </c>
      <c r="L27" s="45"/>
      <c r="M27" s="24"/>
      <c r="N27" s="21"/>
    </row>
    <row r="28" spans="1:14" ht="166" hidden="1" customHeight="1">
      <c r="A28" s="79" t="s">
        <v>45</v>
      </c>
      <c r="B28" s="17" t="s">
        <v>155</v>
      </c>
      <c r="C28" s="81" t="s">
        <v>117</v>
      </c>
      <c r="D28" s="16" t="s">
        <v>118</v>
      </c>
      <c r="E28" s="18">
        <v>0.8</v>
      </c>
      <c r="F28" s="16" t="s">
        <v>119</v>
      </c>
      <c r="G28" s="18">
        <v>0.2</v>
      </c>
      <c r="H28" s="18">
        <v>0.2</v>
      </c>
      <c r="I28" s="18">
        <v>0.2</v>
      </c>
      <c r="J28" s="18">
        <v>0.2</v>
      </c>
      <c r="K28" s="23" t="s">
        <v>44</v>
      </c>
      <c r="L28" s="45"/>
      <c r="M28" s="24"/>
      <c r="N28" s="21"/>
    </row>
    <row r="29" spans="1:14" ht="130" hidden="1" customHeight="1">
      <c r="A29" s="79" t="s">
        <v>45</v>
      </c>
      <c r="B29" s="17" t="s">
        <v>155</v>
      </c>
      <c r="C29" s="81" t="s">
        <v>120</v>
      </c>
      <c r="D29" s="16"/>
      <c r="E29" s="17">
        <v>4</v>
      </c>
      <c r="F29" s="16" t="s">
        <v>175</v>
      </c>
      <c r="G29" s="17">
        <v>4</v>
      </c>
      <c r="H29" s="17">
        <v>4</v>
      </c>
      <c r="I29" s="17">
        <v>4</v>
      </c>
      <c r="J29" s="17">
        <v>4</v>
      </c>
      <c r="K29" s="17" t="s">
        <v>122</v>
      </c>
      <c r="L29" s="37"/>
      <c r="M29" s="25"/>
      <c r="N29" s="33"/>
    </row>
    <row r="30" spans="1:14" ht="378" hidden="1" customHeight="1">
      <c r="A30" s="79" t="s">
        <v>45</v>
      </c>
      <c r="B30" s="17" t="s">
        <v>155</v>
      </c>
      <c r="C30" s="81" t="s">
        <v>123</v>
      </c>
      <c r="D30" s="16" t="s">
        <v>124</v>
      </c>
      <c r="E30" s="17">
        <v>32</v>
      </c>
      <c r="F30" s="16" t="s">
        <v>125</v>
      </c>
      <c r="G30" s="17">
        <v>8</v>
      </c>
      <c r="H30" s="17">
        <v>8</v>
      </c>
      <c r="I30" s="17">
        <v>8</v>
      </c>
      <c r="J30" s="17">
        <v>8</v>
      </c>
      <c r="K30" s="17" t="s">
        <v>75</v>
      </c>
      <c r="L30" s="27"/>
      <c r="M30" s="50"/>
      <c r="N30" s="21"/>
    </row>
    <row r="31" spans="1:14" ht="235" hidden="1" customHeight="1" thickBot="1">
      <c r="A31" s="80" t="s">
        <v>45</v>
      </c>
      <c r="B31" s="52" t="s">
        <v>155</v>
      </c>
      <c r="C31" s="84" t="s">
        <v>126</v>
      </c>
      <c r="D31" s="51" t="s">
        <v>127</v>
      </c>
      <c r="E31" s="52">
        <v>15</v>
      </c>
      <c r="F31" s="51" t="s">
        <v>128</v>
      </c>
      <c r="G31" s="52">
        <v>5</v>
      </c>
      <c r="H31" s="52">
        <v>9</v>
      </c>
      <c r="I31" s="52">
        <v>13</v>
      </c>
      <c r="J31" s="52">
        <v>15</v>
      </c>
      <c r="K31" s="53" t="s">
        <v>30</v>
      </c>
      <c r="L31" s="53"/>
      <c r="M31" s="54"/>
      <c r="N31" s="55"/>
    </row>
    <row r="32" spans="1:14" ht="64" customHeight="1">
      <c r="M32" s="3"/>
    </row>
  </sheetData>
  <autoFilter ref="A3:N31" xr:uid="{6797CE6A-CD42-1B48-9F8B-F9B3E1A8BAA4}">
    <filterColumn colId="0" showButton="0"/>
    <filterColumn colId="10">
      <filters>
        <filter val="DIMPE"/>
      </filters>
    </filterColumn>
  </autoFilter>
  <mergeCells count="2">
    <mergeCell ref="A1:N2"/>
    <mergeCell ref="A3:B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C02A2-991E-40F4-AD24-4740F1F17E9D}">
  <dimension ref="B1:BD67"/>
  <sheetViews>
    <sheetView showGridLines="0" tabSelected="1" topLeftCell="B1" zoomScale="25" zoomScaleNormal="20" workbookViewId="0">
      <pane ySplit="9" topLeftCell="A32" activePane="bottomLeft" state="frozen"/>
      <selection activeCell="W3" sqref="W3"/>
      <selection pane="bottomLeft" activeCell="L18" sqref="L18"/>
    </sheetView>
  </sheetViews>
  <sheetFormatPr baseColWidth="10" defaultColWidth="11.5" defaultRowHeight="38"/>
  <cols>
    <col min="1" max="1" width="31.5" style="89" customWidth="1"/>
    <col min="2" max="2" width="35.83203125" style="97" customWidth="1"/>
    <col min="3" max="3" width="61.6640625" style="97" customWidth="1"/>
    <col min="4" max="4" width="51.1640625" style="97" customWidth="1"/>
    <col min="5" max="5" width="82.33203125" style="98" customWidth="1"/>
    <col min="6" max="6" width="93.1640625" style="98" customWidth="1"/>
    <col min="7" max="7" width="117.33203125" style="98" customWidth="1"/>
    <col min="8" max="10" width="40.83203125" style="97" customWidth="1"/>
    <col min="11" max="11" width="40.83203125" style="99" customWidth="1"/>
    <col min="12" max="12" width="53.5" style="97" customWidth="1"/>
    <col min="13" max="13" width="6.83203125" style="97" customWidth="1"/>
    <col min="14" max="14" width="6" style="97" customWidth="1"/>
    <col min="15" max="15" width="92" style="97" customWidth="1"/>
    <col min="16" max="16" width="150" style="97" customWidth="1"/>
    <col min="17" max="17" width="78.6640625" style="97" customWidth="1"/>
    <col min="18" max="18" width="196" style="97" customWidth="1"/>
    <col min="19" max="20" width="7.33203125" style="97" customWidth="1"/>
    <col min="21" max="21" width="90.33203125" style="97" customWidth="1"/>
    <col min="22" max="22" width="178.33203125" style="89" customWidth="1"/>
    <col min="23" max="23" width="107.5" style="89" customWidth="1"/>
    <col min="24" max="24" width="255.83203125" style="89" customWidth="1"/>
    <col min="25" max="25" width="6.33203125" style="89" customWidth="1"/>
    <col min="26" max="26" width="19.1640625" style="89" customWidth="1"/>
    <col min="27" max="27" width="46.5" style="256" customWidth="1"/>
    <col min="28" max="29" width="54.33203125" style="89" customWidth="1"/>
    <col min="30" max="31" width="58.1640625" style="89" customWidth="1"/>
    <col min="32" max="32" width="52.33203125" style="89" customWidth="1"/>
    <col min="33" max="33" width="64.33203125" style="89" customWidth="1"/>
    <col min="34" max="34" width="24.33203125" style="89" customWidth="1"/>
    <col min="35" max="37" width="58.1640625" style="89" customWidth="1"/>
    <col min="38" max="38" width="5.5" style="89" customWidth="1"/>
    <col min="39" max="39" width="58.1640625" style="89" customWidth="1"/>
    <col min="40" max="40" width="67.5" style="89" customWidth="1"/>
    <col min="41" max="41" width="72.83203125" style="89" customWidth="1"/>
    <col min="42" max="42" width="6.83203125" style="89" customWidth="1"/>
    <col min="43" max="44" width="58.1640625" style="89" customWidth="1"/>
    <col min="45" max="45" width="80.83203125" style="89" customWidth="1"/>
    <col min="46" max="46" width="138.1640625" style="100" customWidth="1"/>
    <col min="47" max="50" width="11.5" style="89"/>
    <col min="51" max="51" width="40.33203125" style="89" customWidth="1"/>
    <col min="52" max="52" width="16.6640625" style="89" bestFit="1" customWidth="1"/>
    <col min="53" max="53" width="18.6640625" style="89" bestFit="1" customWidth="1"/>
    <col min="54" max="54" width="16.6640625" style="89" bestFit="1" customWidth="1"/>
    <col min="55" max="55" width="128.83203125" style="89" customWidth="1"/>
    <col min="56" max="16384" width="11.5" style="89"/>
  </cols>
  <sheetData>
    <row r="1" spans="2:56" ht="142" hidden="1" customHeight="1">
      <c r="B1" s="478" t="s">
        <v>250</v>
      </c>
      <c r="C1" s="478"/>
      <c r="D1" s="478"/>
      <c r="E1" s="478"/>
      <c r="F1" s="478"/>
      <c r="G1" s="478"/>
      <c r="H1" s="478"/>
      <c r="I1" s="478"/>
      <c r="J1" s="478"/>
      <c r="K1" s="478"/>
      <c r="L1" s="478"/>
      <c r="M1" s="478"/>
      <c r="N1" s="478"/>
      <c r="O1" s="478"/>
      <c r="P1" s="478"/>
      <c r="Q1" s="478"/>
      <c r="R1" s="478"/>
      <c r="S1" s="478"/>
      <c r="T1" s="478"/>
      <c r="U1" s="478"/>
      <c r="V1" s="478"/>
      <c r="W1" s="478"/>
      <c r="X1" s="478"/>
      <c r="AT1" s="335"/>
      <c r="AU1" s="336"/>
      <c r="AV1" s="336"/>
      <c r="AW1" s="336"/>
      <c r="AX1" s="336"/>
      <c r="AY1" s="336"/>
    </row>
    <row r="2" spans="2:56" s="88" customFormat="1" ht="181" hidden="1" customHeight="1">
      <c r="B2" s="478"/>
      <c r="C2" s="478"/>
      <c r="D2" s="478"/>
      <c r="E2" s="478"/>
      <c r="F2" s="478"/>
      <c r="G2" s="478"/>
      <c r="H2" s="478"/>
      <c r="I2" s="478"/>
      <c r="J2" s="478"/>
      <c r="K2" s="478"/>
      <c r="L2" s="478"/>
      <c r="M2" s="478"/>
      <c r="N2" s="478"/>
      <c r="O2" s="478"/>
      <c r="P2" s="478"/>
      <c r="Q2" s="478"/>
      <c r="R2" s="478"/>
      <c r="S2" s="478"/>
      <c r="T2" s="478"/>
      <c r="U2" s="478"/>
      <c r="V2" s="478"/>
      <c r="W2" s="478"/>
      <c r="X2" s="478"/>
      <c r="Y2" s="201"/>
      <c r="Z2" s="201"/>
      <c r="AA2" s="101"/>
      <c r="AB2" s="257"/>
      <c r="AC2" s="257"/>
      <c r="AD2" s="257"/>
      <c r="AE2" s="257"/>
      <c r="AF2" s="257"/>
      <c r="AG2" s="257"/>
      <c r="AH2" s="257"/>
      <c r="AI2" s="257"/>
      <c r="AJ2" s="257"/>
      <c r="AK2" s="257"/>
      <c r="AL2" s="257"/>
      <c r="AM2" s="257"/>
      <c r="AN2" s="257"/>
      <c r="AO2" s="257"/>
      <c r="AP2" s="257"/>
      <c r="AQ2" s="257"/>
      <c r="AR2" s="257"/>
      <c r="AS2" s="257"/>
      <c r="AT2" s="257"/>
      <c r="AU2" s="259"/>
      <c r="AV2" s="280"/>
      <c r="AW2" s="280"/>
      <c r="AX2" s="280"/>
      <c r="AY2" s="280"/>
    </row>
    <row r="3" spans="2:56" s="88" customFormat="1" ht="160" customHeight="1">
      <c r="B3" s="478"/>
      <c r="C3" s="478"/>
      <c r="D3" s="478"/>
      <c r="E3" s="478"/>
      <c r="F3" s="478"/>
      <c r="G3" s="478"/>
      <c r="H3" s="478"/>
      <c r="I3" s="478"/>
      <c r="J3" s="478"/>
      <c r="K3" s="478"/>
      <c r="L3" s="478"/>
      <c r="M3" s="478"/>
      <c r="N3" s="478"/>
      <c r="O3" s="478"/>
      <c r="P3" s="478"/>
      <c r="Q3" s="478"/>
      <c r="R3" s="478"/>
      <c r="S3" s="478"/>
      <c r="T3" s="478"/>
      <c r="U3" s="478"/>
      <c r="V3" s="478"/>
      <c r="W3" s="478"/>
      <c r="X3" s="478"/>
      <c r="Y3" s="201"/>
      <c r="Z3" s="201"/>
      <c r="AA3" s="479" t="s">
        <v>454</v>
      </c>
      <c r="AB3" s="479"/>
      <c r="AC3" s="479"/>
      <c r="AD3" s="479"/>
      <c r="AE3" s="479"/>
      <c r="AF3" s="479"/>
      <c r="AG3" s="479"/>
      <c r="AH3" s="479"/>
      <c r="AI3" s="479"/>
      <c r="AJ3" s="479"/>
      <c r="AK3" s="479"/>
      <c r="AL3" s="479"/>
      <c r="AM3" s="479"/>
      <c r="AN3" s="479"/>
      <c r="AO3" s="479"/>
      <c r="AP3" s="479"/>
      <c r="AQ3" s="479"/>
      <c r="AR3" s="479"/>
      <c r="AS3" s="479"/>
      <c r="AT3" s="479"/>
      <c r="BC3" s="476"/>
      <c r="BD3" s="476"/>
    </row>
    <row r="4" spans="2:56" s="88" customFormat="1" ht="60" customHeight="1">
      <c r="B4" s="478"/>
      <c r="C4" s="478"/>
      <c r="D4" s="478"/>
      <c r="E4" s="478"/>
      <c r="F4" s="478"/>
      <c r="G4" s="478"/>
      <c r="H4" s="478"/>
      <c r="I4" s="478"/>
      <c r="J4" s="478"/>
      <c r="K4" s="478"/>
      <c r="L4" s="478"/>
      <c r="M4" s="478"/>
      <c r="N4" s="478"/>
      <c r="O4" s="478"/>
      <c r="P4" s="478"/>
      <c r="Q4" s="478"/>
      <c r="R4" s="478"/>
      <c r="S4" s="478"/>
      <c r="T4" s="478"/>
      <c r="U4" s="478"/>
      <c r="V4" s="478"/>
      <c r="W4" s="478"/>
      <c r="X4" s="478"/>
      <c r="Y4" s="201"/>
      <c r="Z4" s="201"/>
      <c r="AA4" s="481" t="s">
        <v>299</v>
      </c>
      <c r="AB4" s="481"/>
      <c r="AC4" s="481"/>
      <c r="AD4" s="481"/>
      <c r="AE4" s="446" t="s">
        <v>394</v>
      </c>
      <c r="AF4" s="446"/>
      <c r="AG4" s="447"/>
      <c r="AH4" s="258"/>
      <c r="AI4" s="387"/>
      <c r="AJ4" s="387"/>
      <c r="AK4" s="387"/>
      <c r="AL4" s="387"/>
      <c r="AM4" s="443" t="s">
        <v>450</v>
      </c>
      <c r="AN4" s="443"/>
      <c r="AO4" s="443"/>
      <c r="AP4" s="358"/>
      <c r="AQ4" s="358"/>
      <c r="AR4" s="358"/>
      <c r="AS4" s="259"/>
      <c r="AT4" s="259"/>
      <c r="BC4" s="349"/>
      <c r="BD4" s="349"/>
    </row>
    <row r="5" spans="2:56" s="88" customFormat="1" ht="60" customHeight="1">
      <c r="B5" s="478"/>
      <c r="C5" s="478"/>
      <c r="D5" s="478"/>
      <c r="E5" s="478"/>
      <c r="F5" s="478"/>
      <c r="G5" s="478"/>
      <c r="H5" s="478"/>
      <c r="I5" s="478"/>
      <c r="J5" s="478"/>
      <c r="K5" s="478"/>
      <c r="L5" s="478"/>
      <c r="M5" s="478"/>
      <c r="N5" s="478"/>
      <c r="O5" s="478"/>
      <c r="P5" s="478"/>
      <c r="Q5" s="478"/>
      <c r="R5" s="478"/>
      <c r="S5" s="478"/>
      <c r="T5" s="478"/>
      <c r="U5" s="478"/>
      <c r="V5" s="478"/>
      <c r="W5" s="478"/>
      <c r="X5" s="478"/>
      <c r="Y5" s="201"/>
      <c r="Z5" s="201"/>
      <c r="AA5" s="482"/>
      <c r="AB5" s="482"/>
      <c r="AC5" s="482"/>
      <c r="AD5" s="482"/>
      <c r="AE5" s="445" t="s">
        <v>393</v>
      </c>
      <c r="AF5" s="445"/>
      <c r="AG5" s="448"/>
      <c r="AH5" s="259"/>
      <c r="AI5" s="387"/>
      <c r="AJ5" s="387"/>
      <c r="AK5" s="387"/>
      <c r="AL5" s="387"/>
      <c r="AM5" s="445" t="s">
        <v>451</v>
      </c>
      <c r="AN5" s="445"/>
      <c r="AO5" s="445"/>
      <c r="AP5" s="358"/>
      <c r="AQ5" s="358"/>
      <c r="AR5" s="358"/>
      <c r="AS5" s="259"/>
      <c r="AT5" s="259"/>
      <c r="BC5" s="476"/>
      <c r="BD5" s="476"/>
    </row>
    <row r="6" spans="2:56" s="88" customFormat="1" ht="60" customHeight="1">
      <c r="B6" s="478"/>
      <c r="C6" s="478"/>
      <c r="D6" s="478"/>
      <c r="E6" s="478"/>
      <c r="F6" s="478"/>
      <c r="G6" s="478"/>
      <c r="H6" s="478"/>
      <c r="I6" s="478"/>
      <c r="J6" s="478"/>
      <c r="K6" s="478"/>
      <c r="L6" s="478"/>
      <c r="M6" s="478"/>
      <c r="N6" s="478"/>
      <c r="O6" s="478"/>
      <c r="P6" s="478"/>
      <c r="Q6" s="478"/>
      <c r="R6" s="478"/>
      <c r="S6" s="478"/>
      <c r="T6" s="478"/>
      <c r="U6" s="478"/>
      <c r="V6" s="478"/>
      <c r="W6" s="478"/>
      <c r="X6" s="478"/>
      <c r="Y6" s="201"/>
      <c r="Z6" s="201"/>
      <c r="AA6" s="482"/>
      <c r="AB6" s="482"/>
      <c r="AC6" s="482"/>
      <c r="AD6" s="482"/>
      <c r="AE6" s="443" t="s">
        <v>392</v>
      </c>
      <c r="AF6" s="443"/>
      <c r="AG6" s="444"/>
      <c r="AH6" s="259"/>
      <c r="AI6" s="387"/>
      <c r="AJ6" s="387"/>
      <c r="AK6" s="387"/>
      <c r="AL6" s="387"/>
      <c r="AM6" s="443" t="s">
        <v>452</v>
      </c>
      <c r="AN6" s="443"/>
      <c r="AO6" s="443"/>
      <c r="AP6" s="358"/>
      <c r="AQ6" s="358"/>
      <c r="AR6" s="358"/>
      <c r="AS6" s="259"/>
      <c r="AT6" s="259"/>
      <c r="BC6" s="476"/>
      <c r="BD6" s="476"/>
    </row>
    <row r="7" spans="2:56" s="102" customFormat="1" ht="60" customHeight="1">
      <c r="B7" s="459" t="s">
        <v>202</v>
      </c>
      <c r="C7" s="460"/>
      <c r="D7" s="460"/>
      <c r="E7" s="460"/>
      <c r="F7" s="460"/>
      <c r="G7" s="460"/>
      <c r="H7" s="460"/>
      <c r="I7" s="460"/>
      <c r="J7" s="460"/>
      <c r="K7" s="460"/>
      <c r="L7" s="460"/>
      <c r="M7" s="181"/>
      <c r="N7" s="235"/>
      <c r="O7" s="457" t="s">
        <v>246</v>
      </c>
      <c r="P7" s="457"/>
      <c r="Q7" s="457"/>
      <c r="R7" s="457"/>
      <c r="S7" s="197"/>
      <c r="T7" s="235"/>
      <c r="U7" s="451" t="s">
        <v>203</v>
      </c>
      <c r="V7" s="452"/>
      <c r="W7" s="452"/>
      <c r="X7" s="453"/>
      <c r="Y7" s="199"/>
      <c r="Z7" s="201"/>
      <c r="AA7" s="482"/>
      <c r="AB7" s="482"/>
      <c r="AC7" s="482"/>
      <c r="AD7" s="482"/>
      <c r="AE7" s="443" t="s">
        <v>391</v>
      </c>
      <c r="AF7" s="443"/>
      <c r="AG7" s="444"/>
      <c r="AH7" s="236"/>
      <c r="AI7" s="387"/>
      <c r="AJ7" s="387"/>
      <c r="AK7" s="387"/>
      <c r="AL7" s="387"/>
      <c r="AM7" s="477" t="s">
        <v>453</v>
      </c>
      <c r="AN7" s="477"/>
      <c r="AO7" s="477"/>
      <c r="AP7" s="359"/>
      <c r="AQ7" s="389"/>
      <c r="AR7" s="389"/>
      <c r="AS7" s="257"/>
      <c r="AT7" s="474" t="s">
        <v>398</v>
      </c>
    </row>
    <row r="8" spans="2:56" s="102" customFormat="1" ht="60" customHeight="1">
      <c r="B8" s="459"/>
      <c r="C8" s="460"/>
      <c r="D8" s="460"/>
      <c r="E8" s="460"/>
      <c r="F8" s="460"/>
      <c r="G8" s="460"/>
      <c r="H8" s="460"/>
      <c r="I8" s="460"/>
      <c r="J8" s="460"/>
      <c r="K8" s="460"/>
      <c r="L8" s="460"/>
      <c r="M8" s="181"/>
      <c r="N8" s="235"/>
      <c r="O8" s="458"/>
      <c r="P8" s="458"/>
      <c r="Q8" s="458"/>
      <c r="R8" s="458"/>
      <c r="S8" s="197"/>
      <c r="T8" s="235"/>
      <c r="U8" s="454"/>
      <c r="V8" s="455"/>
      <c r="W8" s="455"/>
      <c r="X8" s="456"/>
      <c r="Y8" s="199"/>
      <c r="Z8" s="201"/>
      <c r="AA8" s="482"/>
      <c r="AB8" s="482"/>
      <c r="AC8" s="482"/>
      <c r="AD8" s="482"/>
      <c r="AE8" s="483" t="s">
        <v>417</v>
      </c>
      <c r="AF8" s="484" t="s">
        <v>295</v>
      </c>
      <c r="AG8" s="485" t="s">
        <v>398</v>
      </c>
      <c r="AH8" s="236"/>
      <c r="AI8" s="486" t="s">
        <v>425</v>
      </c>
      <c r="AJ8" s="486"/>
      <c r="AK8" s="486"/>
      <c r="AL8" s="358"/>
      <c r="AM8" s="480" t="s">
        <v>426</v>
      </c>
      <c r="AN8" s="480"/>
      <c r="AO8" s="480"/>
      <c r="AP8" s="359"/>
      <c r="AQ8" s="480" t="s">
        <v>427</v>
      </c>
      <c r="AR8" s="480"/>
      <c r="AS8" s="480"/>
      <c r="AT8" s="474"/>
    </row>
    <row r="9" spans="2:56" s="103" customFormat="1" ht="140" customHeight="1">
      <c r="B9" s="461" t="s">
        <v>0</v>
      </c>
      <c r="C9" s="462"/>
      <c r="D9" s="253" t="s">
        <v>1</v>
      </c>
      <c r="E9" s="253" t="s">
        <v>2</v>
      </c>
      <c r="F9" s="253" t="s">
        <v>3</v>
      </c>
      <c r="G9" s="253" t="s">
        <v>4</v>
      </c>
      <c r="H9" s="253" t="s">
        <v>5</v>
      </c>
      <c r="I9" s="253" t="s">
        <v>6</v>
      </c>
      <c r="J9" s="253" t="s">
        <v>7</v>
      </c>
      <c r="K9" s="254" t="s">
        <v>8</v>
      </c>
      <c r="L9" s="253" t="s">
        <v>9</v>
      </c>
      <c r="M9" s="194"/>
      <c r="N9" s="236"/>
      <c r="O9" s="104" t="s">
        <v>308</v>
      </c>
      <c r="P9" s="104" t="s">
        <v>308</v>
      </c>
      <c r="Q9" s="104" t="s">
        <v>309</v>
      </c>
      <c r="R9" s="104" t="s">
        <v>310</v>
      </c>
      <c r="S9" s="198"/>
      <c r="T9" s="236"/>
      <c r="U9" s="105" t="s">
        <v>180</v>
      </c>
      <c r="V9" s="105" t="s">
        <v>176</v>
      </c>
      <c r="W9" s="105" t="s">
        <v>201</v>
      </c>
      <c r="X9" s="105" t="s">
        <v>201</v>
      </c>
      <c r="Y9" s="199"/>
      <c r="Z9" s="201"/>
      <c r="AA9" s="288" t="s">
        <v>300</v>
      </c>
      <c r="AB9" s="288" t="s">
        <v>298</v>
      </c>
      <c r="AC9" s="288" t="s">
        <v>297</v>
      </c>
      <c r="AD9" s="288" t="s">
        <v>395</v>
      </c>
      <c r="AE9" s="483"/>
      <c r="AF9" s="484"/>
      <c r="AG9" s="485"/>
      <c r="AH9" s="386"/>
      <c r="AI9" s="388" t="s">
        <v>414</v>
      </c>
      <c r="AJ9" s="326" t="s">
        <v>415</v>
      </c>
      <c r="AK9" s="326" t="s">
        <v>458</v>
      </c>
      <c r="AL9" s="390"/>
      <c r="AM9" s="354" t="s">
        <v>418</v>
      </c>
      <c r="AN9" s="288" t="s">
        <v>419</v>
      </c>
      <c r="AO9" s="288" t="s">
        <v>294</v>
      </c>
      <c r="AP9" s="390"/>
      <c r="AQ9" s="354" t="s">
        <v>397</v>
      </c>
      <c r="AR9" s="288" t="s">
        <v>416</v>
      </c>
      <c r="AS9" s="288" t="s">
        <v>428</v>
      </c>
      <c r="AT9" s="474"/>
    </row>
    <row r="10" spans="2:56" ht="409" customHeight="1">
      <c r="B10" s="106" t="s">
        <v>11</v>
      </c>
      <c r="C10" s="107" t="s">
        <v>148</v>
      </c>
      <c r="D10" s="108" t="s">
        <v>12</v>
      </c>
      <c r="E10" s="120" t="s">
        <v>13</v>
      </c>
      <c r="F10" s="107" t="s">
        <v>465</v>
      </c>
      <c r="G10" s="120" t="s">
        <v>15</v>
      </c>
      <c r="H10" s="205">
        <v>0.96</v>
      </c>
      <c r="I10" s="118">
        <v>0.97</v>
      </c>
      <c r="J10" s="207">
        <v>0.97499999999999998</v>
      </c>
      <c r="K10" s="112">
        <v>0.98</v>
      </c>
      <c r="L10" s="196" t="s">
        <v>16</v>
      </c>
      <c r="M10" s="195"/>
      <c r="N10" s="237"/>
      <c r="O10" s="271">
        <v>0.96660000000000001</v>
      </c>
      <c r="P10" s="179" t="s">
        <v>352</v>
      </c>
      <c r="Q10" s="176">
        <v>0.973863515076967</v>
      </c>
      <c r="R10" s="175" t="s">
        <v>134</v>
      </c>
      <c r="S10" s="216"/>
      <c r="T10" s="212"/>
      <c r="U10" s="113" t="s">
        <v>229</v>
      </c>
      <c r="V10" s="140" t="s">
        <v>251</v>
      </c>
      <c r="W10" s="114" t="s">
        <v>296</v>
      </c>
      <c r="X10" s="115" t="s">
        <v>252</v>
      </c>
      <c r="Y10" s="200"/>
      <c r="Z10" s="234"/>
      <c r="AA10" s="379">
        <v>0.97</v>
      </c>
      <c r="AB10" s="380">
        <v>0.95923749999999997</v>
      </c>
      <c r="AC10" s="380">
        <f>AD10-AB10</f>
        <v>4.3625000000000469E-3</v>
      </c>
      <c r="AD10" s="381">
        <v>0.96360000000000001</v>
      </c>
      <c r="AE10" s="382">
        <f t="shared" ref="AE10:AE15" si="0">AD10/AA10</f>
        <v>0.99340206185567015</v>
      </c>
      <c r="AF10" s="383" t="str">
        <f>IF(AE10&lt;50%,"BAJO",IF(AE10&lt;100%,"ACEPTABLE",IF(AE10=100%,"SATISFACTORIO",IF(AE10&gt;100%,"SUPERIOR"))))</f>
        <v>ACEPTABLE</v>
      </c>
      <c r="AG10" s="376" t="s">
        <v>399</v>
      </c>
      <c r="AH10" s="213"/>
      <c r="AI10" s="385">
        <v>0.97389999999999999</v>
      </c>
      <c r="AJ10" s="372">
        <v>0.96360000000000001</v>
      </c>
      <c r="AK10" s="373">
        <f>AVERAGE(AI10:AJ10)</f>
        <v>0.96875</v>
      </c>
      <c r="AL10" s="365"/>
      <c r="AM10" s="374">
        <f>AVERAGE(H10:I10)</f>
        <v>0.96499999999999997</v>
      </c>
      <c r="AN10" s="375">
        <f>AK10/AM10</f>
        <v>1.0038860103626943</v>
      </c>
      <c r="AO10" s="376" t="str">
        <f t="shared" ref="AO10:AO41" si="1">IF(AN10&lt;50%,"ALERTA",IF(AN10&lt;100%,"CUMPLIMIENTO ACEPTABLE",IF(AN10=100%,"CUMPLIMIENTO SATISFACTORIO","CUMPLIMIENTO SUPERIOR")))</f>
        <v>CUMPLIMIENTO SUPERIOR</v>
      </c>
      <c r="AP10" s="365"/>
      <c r="AQ10" s="377" t="s">
        <v>421</v>
      </c>
      <c r="AR10" s="375">
        <v>0.97</v>
      </c>
      <c r="AS10" s="376" t="s">
        <v>430</v>
      </c>
      <c r="AT10" s="384" t="s">
        <v>429</v>
      </c>
    </row>
    <row r="11" spans="2:56" ht="406" customHeight="1">
      <c r="B11" s="106" t="s">
        <v>11</v>
      </c>
      <c r="C11" s="107" t="s">
        <v>149</v>
      </c>
      <c r="D11" s="108" t="s">
        <v>17</v>
      </c>
      <c r="E11" s="109" t="s">
        <v>18</v>
      </c>
      <c r="F11" s="116" t="s">
        <v>485</v>
      </c>
      <c r="G11" s="110" t="s">
        <v>19</v>
      </c>
      <c r="H11" s="205">
        <v>0.1</v>
      </c>
      <c r="I11" s="118">
        <v>0.4</v>
      </c>
      <c r="J11" s="207">
        <v>0.6</v>
      </c>
      <c r="K11" s="112">
        <v>0.8</v>
      </c>
      <c r="L11" s="360" t="s">
        <v>20</v>
      </c>
      <c r="M11" s="195"/>
      <c r="N11" s="237"/>
      <c r="O11" s="129">
        <v>0</v>
      </c>
      <c r="P11" s="273" t="s">
        <v>357</v>
      </c>
      <c r="Q11" s="121">
        <v>0.08</v>
      </c>
      <c r="R11" s="133" t="s">
        <v>163</v>
      </c>
      <c r="S11" s="217"/>
      <c r="T11" s="213"/>
      <c r="U11" s="255" t="s">
        <v>423</v>
      </c>
      <c r="V11" s="117" t="s">
        <v>181</v>
      </c>
      <c r="W11" s="371" t="s">
        <v>424</v>
      </c>
      <c r="X11" s="117" t="s">
        <v>422</v>
      </c>
      <c r="Y11" s="200"/>
      <c r="Z11" s="234"/>
      <c r="AA11" s="340">
        <v>0.3</v>
      </c>
      <c r="AB11" s="317">
        <v>0.2</v>
      </c>
      <c r="AC11" s="317">
        <v>0.1</v>
      </c>
      <c r="AD11" s="304">
        <f>SUM(AB11:AC11)</f>
        <v>0.30000000000000004</v>
      </c>
      <c r="AE11" s="340">
        <f t="shared" si="0"/>
        <v>1.0000000000000002</v>
      </c>
      <c r="AF11" s="383" t="str">
        <f t="shared" ref="AF11:AF41" si="2">IF(AE11&lt;50%,"BAJO",IF(AE11&lt;100%,"ACEPTABLE",IF(AE11=100%,"SATISFACTORIO",IF(AE11&gt;100%,"SUPERIOR"))))</f>
        <v>SATISFACTORIO</v>
      </c>
      <c r="AG11" s="325" t="s">
        <v>401</v>
      </c>
      <c r="AH11" s="289"/>
      <c r="AI11" s="304">
        <v>0.08</v>
      </c>
      <c r="AJ11" s="304">
        <v>0.3</v>
      </c>
      <c r="AK11" s="361">
        <f>SUM(AI11:AJ11)</f>
        <v>0.38</v>
      </c>
      <c r="AL11" s="365"/>
      <c r="AM11" s="368">
        <v>0.4</v>
      </c>
      <c r="AN11" s="304">
        <f>AK11*100%/AM11</f>
        <v>0.95</v>
      </c>
      <c r="AO11" s="364" t="str">
        <f t="shared" si="1"/>
        <v>CUMPLIMIENTO ACEPTABLE</v>
      </c>
      <c r="AP11" s="365"/>
      <c r="AQ11" s="327">
        <v>0.8</v>
      </c>
      <c r="AR11" s="304">
        <f t="shared" ref="AR11:AR40" si="3">AK11/AQ11</f>
        <v>0.47499999999999998</v>
      </c>
      <c r="AS11" s="376" t="s">
        <v>430</v>
      </c>
      <c r="AT11" s="282" t="s">
        <v>432</v>
      </c>
    </row>
    <row r="12" spans="2:56" ht="408" customHeight="1">
      <c r="B12" s="471" t="s">
        <v>11</v>
      </c>
      <c r="C12" s="449" t="s">
        <v>21</v>
      </c>
      <c r="D12" s="472" t="s">
        <v>22</v>
      </c>
      <c r="E12" s="450" t="s">
        <v>23</v>
      </c>
      <c r="F12" s="119" t="s">
        <v>464</v>
      </c>
      <c r="G12" s="475" t="s">
        <v>25</v>
      </c>
      <c r="H12" s="109">
        <v>0</v>
      </c>
      <c r="I12" s="202">
        <v>150</v>
      </c>
      <c r="J12" s="208">
        <v>400</v>
      </c>
      <c r="K12" s="144">
        <v>500</v>
      </c>
      <c r="L12" s="473" t="s">
        <v>30</v>
      </c>
      <c r="M12" s="195"/>
      <c r="N12" s="237"/>
      <c r="O12" s="129">
        <v>0</v>
      </c>
      <c r="P12" s="174" t="s">
        <v>317</v>
      </c>
      <c r="Q12" s="121">
        <v>0</v>
      </c>
      <c r="R12" s="122" t="s">
        <v>247</v>
      </c>
      <c r="S12" s="218"/>
      <c r="T12" s="214"/>
      <c r="U12" s="124" t="s">
        <v>253</v>
      </c>
      <c r="V12" s="123" t="s">
        <v>254</v>
      </c>
      <c r="W12" s="108" t="s">
        <v>293</v>
      </c>
      <c r="X12" s="185" t="s">
        <v>255</v>
      </c>
      <c r="Y12" s="200"/>
      <c r="Z12" s="234"/>
      <c r="AA12" s="338">
        <v>150</v>
      </c>
      <c r="AB12" s="321">
        <v>53</v>
      </c>
      <c r="AC12" s="321">
        <v>612</v>
      </c>
      <c r="AD12" s="306">
        <f>AC12+AB12</f>
        <v>665</v>
      </c>
      <c r="AE12" s="337">
        <f t="shared" si="0"/>
        <v>4.4333333333333336</v>
      </c>
      <c r="AF12" s="303" t="str">
        <f t="shared" si="2"/>
        <v>SUPERIOR</v>
      </c>
      <c r="AG12" s="303" t="s">
        <v>400</v>
      </c>
      <c r="AH12" s="290"/>
      <c r="AI12" s="321">
        <v>0</v>
      </c>
      <c r="AJ12" s="321">
        <v>665</v>
      </c>
      <c r="AK12" s="362">
        <f>SUM(AI12:AJ12)</f>
        <v>665</v>
      </c>
      <c r="AL12" s="366"/>
      <c r="AM12" s="369">
        <v>150</v>
      </c>
      <c r="AN12" s="304">
        <f>AK12/AM12</f>
        <v>4.4333333333333336</v>
      </c>
      <c r="AO12" s="364" t="str">
        <f t="shared" si="1"/>
        <v>CUMPLIMIENTO SUPERIOR</v>
      </c>
      <c r="AP12" s="366"/>
      <c r="AQ12" s="305">
        <v>500</v>
      </c>
      <c r="AR12" s="304">
        <f>AK12/AQ12</f>
        <v>1.33</v>
      </c>
      <c r="AS12" s="364" t="s">
        <v>431</v>
      </c>
      <c r="AT12" s="283" t="s">
        <v>433</v>
      </c>
    </row>
    <row r="13" spans="2:56" ht="409.5" customHeight="1">
      <c r="B13" s="471"/>
      <c r="C13" s="449"/>
      <c r="D13" s="472"/>
      <c r="E13" s="450"/>
      <c r="F13" s="107" t="s">
        <v>463</v>
      </c>
      <c r="G13" s="475"/>
      <c r="H13" s="155">
        <v>0.05</v>
      </c>
      <c r="I13" s="203">
        <v>0.1</v>
      </c>
      <c r="J13" s="209">
        <v>0.25</v>
      </c>
      <c r="K13" s="112">
        <v>0.3</v>
      </c>
      <c r="L13" s="473"/>
      <c r="M13" s="195"/>
      <c r="N13" s="237"/>
      <c r="O13" s="129">
        <v>0.02</v>
      </c>
      <c r="P13" s="174" t="s">
        <v>318</v>
      </c>
      <c r="Q13" s="183">
        <v>4.1500000000000002E-2</v>
      </c>
      <c r="R13" s="122" t="s">
        <v>248</v>
      </c>
      <c r="S13" s="218"/>
      <c r="T13" s="214"/>
      <c r="U13" s="108" t="s">
        <v>207</v>
      </c>
      <c r="V13" s="126" t="s">
        <v>204</v>
      </c>
      <c r="W13" s="108" t="s">
        <v>210</v>
      </c>
      <c r="X13" s="185" t="s">
        <v>208</v>
      </c>
      <c r="Y13" s="200"/>
      <c r="Z13" s="234"/>
      <c r="AA13" s="339">
        <v>2526953</v>
      </c>
      <c r="AB13" s="330" t="s">
        <v>302</v>
      </c>
      <c r="AC13" s="330" t="s">
        <v>301</v>
      </c>
      <c r="AD13" s="309">
        <f>AC13+AB13</f>
        <v>2447293</v>
      </c>
      <c r="AE13" s="340">
        <f t="shared" si="0"/>
        <v>0.96847586797221796</v>
      </c>
      <c r="AF13" s="303" t="str">
        <f t="shared" si="2"/>
        <v>ACEPTABLE</v>
      </c>
      <c r="AG13" s="303" t="s">
        <v>399</v>
      </c>
      <c r="AH13" s="291"/>
      <c r="AI13" s="332">
        <v>2391419</v>
      </c>
      <c r="AJ13" s="343">
        <v>2447293</v>
      </c>
      <c r="AK13" s="363">
        <f>AVERAGE(AI13:AJ13)</f>
        <v>2419356</v>
      </c>
      <c r="AL13" s="367"/>
      <c r="AM13" s="370">
        <v>2526953</v>
      </c>
      <c r="AN13" s="304">
        <f>AK13/AM13</f>
        <v>0.95742026068549746</v>
      </c>
      <c r="AO13" s="364" t="str">
        <f t="shared" si="1"/>
        <v>CUMPLIMIENTO ACEPTABLE</v>
      </c>
      <c r="AP13" s="367"/>
      <c r="AQ13" s="308">
        <v>2986403</v>
      </c>
      <c r="AR13" s="304">
        <f>AJ13/AQ13</f>
        <v>0.81947848297768255</v>
      </c>
      <c r="AS13" s="281" t="s">
        <v>430</v>
      </c>
      <c r="AT13" s="283" t="s">
        <v>457</v>
      </c>
      <c r="AY13" s="90"/>
    </row>
    <row r="14" spans="2:56" ht="366" customHeight="1">
      <c r="B14" s="471"/>
      <c r="C14" s="449"/>
      <c r="D14" s="472"/>
      <c r="E14" s="450"/>
      <c r="F14" s="127" t="s">
        <v>462</v>
      </c>
      <c r="G14" s="475"/>
      <c r="H14" s="155">
        <v>0.1</v>
      </c>
      <c r="I14" s="203">
        <v>0.3</v>
      </c>
      <c r="J14" s="209">
        <v>0.7</v>
      </c>
      <c r="K14" s="112">
        <v>1</v>
      </c>
      <c r="L14" s="473"/>
      <c r="M14" s="195"/>
      <c r="N14" s="237"/>
      <c r="O14" s="129">
        <v>0.05</v>
      </c>
      <c r="P14" s="174" t="s">
        <v>319</v>
      </c>
      <c r="Q14" s="182">
        <v>-0.17100000000000001</v>
      </c>
      <c r="R14" s="122" t="s">
        <v>249</v>
      </c>
      <c r="S14" s="218"/>
      <c r="T14" s="214"/>
      <c r="U14" s="108" t="s">
        <v>206</v>
      </c>
      <c r="V14" s="126" t="s">
        <v>205</v>
      </c>
      <c r="W14" s="108" t="s">
        <v>211</v>
      </c>
      <c r="X14" s="186" t="s">
        <v>209</v>
      </c>
      <c r="Y14" s="200"/>
      <c r="Z14" s="234"/>
      <c r="AA14" s="339">
        <v>156345</v>
      </c>
      <c r="AB14" s="331">
        <v>180151</v>
      </c>
      <c r="AC14" s="332">
        <v>106872</v>
      </c>
      <c r="AD14" s="311">
        <f>AB14+AC14</f>
        <v>287023</v>
      </c>
      <c r="AE14" s="340">
        <f t="shared" si="0"/>
        <v>1.8358310147430363</v>
      </c>
      <c r="AF14" s="303" t="str">
        <f t="shared" si="2"/>
        <v>SUPERIOR</v>
      </c>
      <c r="AG14" s="303" t="s">
        <v>400</v>
      </c>
      <c r="AH14" s="291"/>
      <c r="AI14" s="344">
        <v>0</v>
      </c>
      <c r="AJ14" s="332">
        <v>287023</v>
      </c>
      <c r="AK14" s="363">
        <f t="shared" ref="AK14:AK41" si="4">SUM(AI14:AJ14)</f>
        <v>287023</v>
      </c>
      <c r="AL14" s="367"/>
      <c r="AM14" s="370">
        <v>156345</v>
      </c>
      <c r="AN14" s="304">
        <f t="shared" ref="AN14:AN41" si="5">AK14/AM14</f>
        <v>1.8358310147430363</v>
      </c>
      <c r="AO14" s="364" t="str">
        <f t="shared" si="1"/>
        <v>CUMPLIMIENTO SUPERIOR</v>
      </c>
      <c r="AP14" s="367"/>
      <c r="AQ14" s="308">
        <v>240530</v>
      </c>
      <c r="AR14" s="304">
        <f t="shared" si="3"/>
        <v>1.193293975803434</v>
      </c>
      <c r="AS14" s="281" t="s">
        <v>431</v>
      </c>
      <c r="AT14" s="283" t="s">
        <v>434</v>
      </c>
      <c r="AY14" s="91"/>
      <c r="AZ14" s="91"/>
      <c r="BA14" s="91"/>
      <c r="BB14" s="91"/>
    </row>
    <row r="15" spans="2:56" ht="324">
      <c r="B15" s="471" t="s">
        <v>11</v>
      </c>
      <c r="C15" s="449" t="s">
        <v>150</v>
      </c>
      <c r="D15" s="472" t="s">
        <v>31</v>
      </c>
      <c r="E15" s="450" t="s">
        <v>32</v>
      </c>
      <c r="F15" s="449" t="s">
        <v>484</v>
      </c>
      <c r="G15" s="110" t="s">
        <v>338</v>
      </c>
      <c r="H15" s="109" t="s">
        <v>35</v>
      </c>
      <c r="I15" s="202" t="s">
        <v>36</v>
      </c>
      <c r="J15" s="208" t="s">
        <v>37</v>
      </c>
      <c r="K15" s="112" t="s">
        <v>282</v>
      </c>
      <c r="L15" s="360" t="s">
        <v>71</v>
      </c>
      <c r="M15" s="195"/>
      <c r="N15" s="237"/>
      <c r="O15" s="269" t="s">
        <v>343</v>
      </c>
      <c r="P15" s="268" t="s">
        <v>340</v>
      </c>
      <c r="Q15" s="255" t="s">
        <v>344</v>
      </c>
      <c r="R15" s="261" t="s">
        <v>284</v>
      </c>
      <c r="S15" s="218"/>
      <c r="T15" s="214"/>
      <c r="U15" s="129" t="s">
        <v>362</v>
      </c>
      <c r="V15" s="130" t="s">
        <v>256</v>
      </c>
      <c r="W15" s="276" t="s">
        <v>363</v>
      </c>
      <c r="X15" s="275" t="s">
        <v>361</v>
      </c>
      <c r="Y15" s="200"/>
      <c r="Z15" s="234"/>
      <c r="AA15" s="340">
        <v>0.35</v>
      </c>
      <c r="AB15" s="317">
        <v>0.2</v>
      </c>
      <c r="AC15" s="317">
        <v>0.15</v>
      </c>
      <c r="AD15" s="310">
        <f>AB15+AC15</f>
        <v>0.35</v>
      </c>
      <c r="AE15" s="340">
        <f t="shared" si="0"/>
        <v>1</v>
      </c>
      <c r="AF15" s="303" t="str">
        <f t="shared" si="2"/>
        <v>SATISFACTORIO</v>
      </c>
      <c r="AG15" s="325" t="s">
        <v>401</v>
      </c>
      <c r="AH15" s="292"/>
      <c r="AI15" s="317">
        <v>0.1</v>
      </c>
      <c r="AJ15" s="317">
        <v>0.35</v>
      </c>
      <c r="AK15" s="361">
        <f t="shared" si="4"/>
        <v>0.44999999999999996</v>
      </c>
      <c r="AL15" s="365"/>
      <c r="AM15" s="368">
        <v>0.45</v>
      </c>
      <c r="AN15" s="304">
        <f t="shared" si="5"/>
        <v>0.99999999999999989</v>
      </c>
      <c r="AO15" s="364" t="str">
        <f t="shared" si="1"/>
        <v>CUMPLIMIENTO SATISFACTORIO</v>
      </c>
      <c r="AP15" s="365"/>
      <c r="AQ15" s="302">
        <v>1</v>
      </c>
      <c r="AR15" s="304">
        <f t="shared" si="3"/>
        <v>0.44999999999999996</v>
      </c>
      <c r="AS15" s="281" t="s">
        <v>430</v>
      </c>
      <c r="AT15" s="282" t="s">
        <v>435</v>
      </c>
    </row>
    <row r="16" spans="2:56" ht="319" customHeight="1">
      <c r="B16" s="471"/>
      <c r="C16" s="449"/>
      <c r="D16" s="472"/>
      <c r="E16" s="450"/>
      <c r="F16" s="449"/>
      <c r="G16" s="110" t="s">
        <v>257</v>
      </c>
      <c r="H16" s="185"/>
      <c r="I16" s="204"/>
      <c r="J16" s="210"/>
      <c r="K16" s="112" t="s">
        <v>281</v>
      </c>
      <c r="L16" s="196" t="s">
        <v>234</v>
      </c>
      <c r="M16" s="195"/>
      <c r="N16" s="237"/>
      <c r="O16" s="87" t="s">
        <v>342</v>
      </c>
      <c r="P16" s="85" t="s">
        <v>341</v>
      </c>
      <c r="Q16" s="121" t="s">
        <v>283</v>
      </c>
      <c r="R16" s="122" t="s">
        <v>285</v>
      </c>
      <c r="S16" s="218"/>
      <c r="T16" s="214"/>
      <c r="U16" s="129" t="s">
        <v>240</v>
      </c>
      <c r="V16" s="126" t="s">
        <v>258</v>
      </c>
      <c r="W16" s="131" t="s">
        <v>221</v>
      </c>
      <c r="X16" s="187" t="s">
        <v>259</v>
      </c>
      <c r="Y16" s="200"/>
      <c r="Z16" s="234"/>
      <c r="AA16" s="340">
        <v>0</v>
      </c>
      <c r="AB16" s="324">
        <v>0.25900000000000001</v>
      </c>
      <c r="AC16" s="333">
        <v>9.0999999999999998E-2</v>
      </c>
      <c r="AD16" s="310">
        <f>AB16+AC16</f>
        <v>0.35</v>
      </c>
      <c r="AE16" s="340">
        <v>0.35</v>
      </c>
      <c r="AF16" s="303" t="s">
        <v>456</v>
      </c>
      <c r="AG16" s="303" t="s">
        <v>400</v>
      </c>
      <c r="AH16" s="289"/>
      <c r="AI16" s="342">
        <v>1E-3</v>
      </c>
      <c r="AJ16" s="317">
        <v>0.35</v>
      </c>
      <c r="AK16" s="361">
        <f t="shared" si="4"/>
        <v>0.35099999999999998</v>
      </c>
      <c r="AL16" s="365"/>
      <c r="AM16" s="368">
        <v>0</v>
      </c>
      <c r="AN16" s="304">
        <v>0.35</v>
      </c>
      <c r="AO16" s="364" t="s">
        <v>420</v>
      </c>
      <c r="AP16" s="365"/>
      <c r="AQ16" s="327">
        <v>1</v>
      </c>
      <c r="AR16" s="357">
        <f t="shared" si="3"/>
        <v>0.35099999999999998</v>
      </c>
      <c r="AS16" s="281" t="s">
        <v>430</v>
      </c>
      <c r="AT16" s="284" t="s">
        <v>436</v>
      </c>
    </row>
    <row r="17" spans="2:46" ht="409" customHeight="1">
      <c r="B17" s="106" t="s">
        <v>11</v>
      </c>
      <c r="C17" s="107" t="s">
        <v>151</v>
      </c>
      <c r="D17" s="108" t="s">
        <v>40</v>
      </c>
      <c r="E17" s="109" t="s">
        <v>41</v>
      </c>
      <c r="F17" s="132" t="s">
        <v>486</v>
      </c>
      <c r="G17" s="110" t="s">
        <v>43</v>
      </c>
      <c r="H17" s="206">
        <v>0.1</v>
      </c>
      <c r="I17" s="118">
        <v>0.2</v>
      </c>
      <c r="J17" s="207">
        <v>0.4</v>
      </c>
      <c r="K17" s="112">
        <v>0.3</v>
      </c>
      <c r="L17" s="196" t="s">
        <v>44</v>
      </c>
      <c r="M17" s="195"/>
      <c r="N17" s="237"/>
      <c r="O17" s="171">
        <v>0</v>
      </c>
      <c r="P17" s="164" t="s">
        <v>354</v>
      </c>
      <c r="Q17" s="86">
        <v>0.1</v>
      </c>
      <c r="R17" s="85" t="s">
        <v>136</v>
      </c>
      <c r="S17" s="219"/>
      <c r="T17" s="239"/>
      <c r="U17" s="134" t="s">
        <v>239</v>
      </c>
      <c r="V17" s="135" t="s">
        <v>182</v>
      </c>
      <c r="W17" s="108" t="s">
        <v>238</v>
      </c>
      <c r="X17" s="185" t="s">
        <v>212</v>
      </c>
      <c r="Y17" s="200"/>
      <c r="Z17" s="234"/>
      <c r="AA17" s="340">
        <v>0.2</v>
      </c>
      <c r="AB17" s="317">
        <v>0.05</v>
      </c>
      <c r="AC17" s="317">
        <v>0.15</v>
      </c>
      <c r="AD17" s="310">
        <f>AC17+AB17</f>
        <v>0.2</v>
      </c>
      <c r="AE17" s="340">
        <f t="shared" ref="AE17:AE23" si="6">AD17/AA17</f>
        <v>1</v>
      </c>
      <c r="AF17" s="303" t="str">
        <f t="shared" si="2"/>
        <v>SATISFACTORIO</v>
      </c>
      <c r="AG17" s="325" t="s">
        <v>401</v>
      </c>
      <c r="AH17" s="293"/>
      <c r="AI17" s="318">
        <v>0.1</v>
      </c>
      <c r="AJ17" s="317">
        <v>0.2</v>
      </c>
      <c r="AK17" s="361">
        <f t="shared" si="4"/>
        <v>0.30000000000000004</v>
      </c>
      <c r="AL17" s="365"/>
      <c r="AM17" s="368">
        <v>0.3</v>
      </c>
      <c r="AN17" s="304">
        <f t="shared" si="5"/>
        <v>1.0000000000000002</v>
      </c>
      <c r="AO17" s="364" t="str">
        <f t="shared" si="1"/>
        <v>CUMPLIMIENTO SATISFACTORIO</v>
      </c>
      <c r="AP17" s="365"/>
      <c r="AQ17" s="302">
        <v>1</v>
      </c>
      <c r="AR17" s="357">
        <f t="shared" si="3"/>
        <v>0.30000000000000004</v>
      </c>
      <c r="AS17" s="281" t="s">
        <v>430</v>
      </c>
      <c r="AT17" s="284" t="s">
        <v>437</v>
      </c>
    </row>
    <row r="18" spans="2:46" ht="407" customHeight="1">
      <c r="B18" s="471" t="s">
        <v>45</v>
      </c>
      <c r="C18" s="449" t="s">
        <v>152</v>
      </c>
      <c r="D18" s="472" t="s">
        <v>46</v>
      </c>
      <c r="E18" s="466" t="s">
        <v>47</v>
      </c>
      <c r="F18" s="469" t="s">
        <v>476</v>
      </c>
      <c r="G18" s="110" t="s">
        <v>334</v>
      </c>
      <c r="H18" s="109" t="s">
        <v>286</v>
      </c>
      <c r="I18" s="202" t="s">
        <v>287</v>
      </c>
      <c r="J18" s="208" t="s">
        <v>286</v>
      </c>
      <c r="K18" s="112"/>
      <c r="L18" s="196" t="s">
        <v>234</v>
      </c>
      <c r="M18" s="195"/>
      <c r="N18" s="237"/>
      <c r="O18" s="266" t="s">
        <v>402</v>
      </c>
      <c r="P18" s="179" t="s">
        <v>336</v>
      </c>
      <c r="Q18" s="108" t="s">
        <v>403</v>
      </c>
      <c r="R18" s="174" t="s">
        <v>290</v>
      </c>
      <c r="S18" s="220"/>
      <c r="T18" s="215"/>
      <c r="U18" s="129" t="s">
        <v>220</v>
      </c>
      <c r="V18" s="126" t="s">
        <v>260</v>
      </c>
      <c r="W18" s="108" t="s">
        <v>222</v>
      </c>
      <c r="X18" s="186" t="s">
        <v>261</v>
      </c>
      <c r="Y18" s="200"/>
      <c r="Z18" s="234"/>
      <c r="AA18" s="340">
        <v>0.5</v>
      </c>
      <c r="AB18" s="333">
        <v>0.17499999999999999</v>
      </c>
      <c r="AC18" s="333">
        <v>0.17499999999999999</v>
      </c>
      <c r="AD18" s="310">
        <f t="shared" ref="AD18:AD23" si="7">AB18+AC18</f>
        <v>0.35</v>
      </c>
      <c r="AE18" s="340">
        <f t="shared" si="6"/>
        <v>0.7</v>
      </c>
      <c r="AF18" s="303" t="str">
        <f t="shared" si="2"/>
        <v>ACEPTABLE</v>
      </c>
      <c r="AG18" s="303" t="s">
        <v>399</v>
      </c>
      <c r="AH18" s="292"/>
      <c r="AI18" s="317">
        <v>0.1</v>
      </c>
      <c r="AJ18" s="317">
        <v>0.35</v>
      </c>
      <c r="AK18" s="361">
        <f t="shared" si="4"/>
        <v>0.44999999999999996</v>
      </c>
      <c r="AL18" s="365"/>
      <c r="AM18" s="368">
        <v>0.75</v>
      </c>
      <c r="AN18" s="304">
        <f>AK18/AM18</f>
        <v>0.6</v>
      </c>
      <c r="AO18" s="364" t="str">
        <f t="shared" si="1"/>
        <v>CUMPLIMIENTO ACEPTABLE</v>
      </c>
      <c r="AP18" s="365"/>
      <c r="AQ18" s="302">
        <v>1</v>
      </c>
      <c r="AR18" s="357">
        <f t="shared" si="3"/>
        <v>0.44999999999999996</v>
      </c>
      <c r="AS18" s="378" t="s">
        <v>442</v>
      </c>
      <c r="AT18" s="287" t="s">
        <v>455</v>
      </c>
    </row>
    <row r="19" spans="2:46" ht="409.5" customHeight="1">
      <c r="B19" s="471"/>
      <c r="C19" s="449"/>
      <c r="D19" s="472"/>
      <c r="E19" s="467"/>
      <c r="F19" s="470"/>
      <c r="G19" s="110" t="s">
        <v>333</v>
      </c>
      <c r="H19" s="109" t="s">
        <v>288</v>
      </c>
      <c r="I19" s="202" t="s">
        <v>289</v>
      </c>
      <c r="J19" s="208" t="s">
        <v>52</v>
      </c>
      <c r="K19" s="112" t="s">
        <v>52</v>
      </c>
      <c r="L19" s="360" t="s">
        <v>235</v>
      </c>
      <c r="M19" s="195"/>
      <c r="N19" s="237"/>
      <c r="O19" s="108" t="s">
        <v>404</v>
      </c>
      <c r="P19" s="267" t="s">
        <v>335</v>
      </c>
      <c r="Q19" s="108" t="s">
        <v>405</v>
      </c>
      <c r="R19" s="174" t="s">
        <v>291</v>
      </c>
      <c r="S19" s="220"/>
      <c r="T19" s="215"/>
      <c r="U19" s="129" t="s">
        <v>218</v>
      </c>
      <c r="V19" s="126" t="s">
        <v>262</v>
      </c>
      <c r="W19" s="266" t="s">
        <v>406</v>
      </c>
      <c r="X19" s="164" t="s">
        <v>337</v>
      </c>
      <c r="Y19" s="200"/>
      <c r="Z19" s="234"/>
      <c r="AA19" s="340">
        <v>0.54</v>
      </c>
      <c r="AB19" s="317">
        <v>0.4</v>
      </c>
      <c r="AC19" s="317">
        <v>0</v>
      </c>
      <c r="AD19" s="310">
        <f t="shared" si="7"/>
        <v>0.4</v>
      </c>
      <c r="AE19" s="340">
        <f t="shared" si="6"/>
        <v>0.7407407407407407</v>
      </c>
      <c r="AF19" s="303" t="str">
        <f t="shared" si="2"/>
        <v>ACEPTABLE</v>
      </c>
      <c r="AG19" s="303" t="s">
        <v>399</v>
      </c>
      <c r="AH19" s="292"/>
      <c r="AI19" s="317">
        <v>0.13</v>
      </c>
      <c r="AJ19" s="317">
        <v>0.4</v>
      </c>
      <c r="AK19" s="361">
        <f t="shared" si="4"/>
        <v>0.53</v>
      </c>
      <c r="AL19" s="365"/>
      <c r="AM19" s="368">
        <v>0.54</v>
      </c>
      <c r="AN19" s="304">
        <f t="shared" si="5"/>
        <v>0.98148148148148151</v>
      </c>
      <c r="AO19" s="364" t="str">
        <f t="shared" si="1"/>
        <v>CUMPLIMIENTO ACEPTABLE</v>
      </c>
      <c r="AP19" s="365"/>
      <c r="AQ19" s="302">
        <v>1</v>
      </c>
      <c r="AR19" s="357">
        <f t="shared" si="3"/>
        <v>0.53</v>
      </c>
      <c r="AS19" s="281" t="s">
        <v>430</v>
      </c>
      <c r="AT19" s="287" t="s">
        <v>448</v>
      </c>
    </row>
    <row r="20" spans="2:46" ht="223" customHeight="1">
      <c r="B20" s="106" t="s">
        <v>45</v>
      </c>
      <c r="C20" s="107" t="s">
        <v>152</v>
      </c>
      <c r="D20" s="108" t="s">
        <v>54</v>
      </c>
      <c r="E20" s="468"/>
      <c r="F20" s="132" t="s">
        <v>461</v>
      </c>
      <c r="G20" s="110" t="s">
        <v>55</v>
      </c>
      <c r="H20" s="155">
        <v>1</v>
      </c>
      <c r="I20" s="203">
        <v>1</v>
      </c>
      <c r="J20" s="209">
        <v>1</v>
      </c>
      <c r="K20" s="112">
        <v>1</v>
      </c>
      <c r="L20" s="196" t="s">
        <v>56</v>
      </c>
      <c r="M20" s="195"/>
      <c r="N20" s="237"/>
      <c r="O20" s="129">
        <v>0.8</v>
      </c>
      <c r="P20" s="174" t="s">
        <v>326</v>
      </c>
      <c r="Q20" s="150">
        <v>1</v>
      </c>
      <c r="R20" s="137" t="s">
        <v>144</v>
      </c>
      <c r="S20" s="221"/>
      <c r="T20" s="240"/>
      <c r="U20" s="138" t="s">
        <v>236</v>
      </c>
      <c r="V20" s="139" t="s">
        <v>183</v>
      </c>
      <c r="W20" s="111" t="s">
        <v>237</v>
      </c>
      <c r="X20" s="126" t="s">
        <v>231</v>
      </c>
      <c r="Y20" s="200"/>
      <c r="Z20" s="234"/>
      <c r="AA20" s="340">
        <v>1</v>
      </c>
      <c r="AB20" s="317">
        <v>0.5</v>
      </c>
      <c r="AC20" s="317">
        <v>0.5</v>
      </c>
      <c r="AD20" s="310">
        <f t="shared" si="7"/>
        <v>1</v>
      </c>
      <c r="AE20" s="340">
        <f t="shared" si="6"/>
        <v>1</v>
      </c>
      <c r="AF20" s="303" t="str">
        <f t="shared" si="2"/>
        <v>SATISFACTORIO</v>
      </c>
      <c r="AG20" s="325" t="s">
        <v>401</v>
      </c>
      <c r="AH20" s="293"/>
      <c r="AI20" s="318">
        <v>1</v>
      </c>
      <c r="AJ20" s="317">
        <v>1</v>
      </c>
      <c r="AK20" s="361">
        <f>AVERAGE(AI20:AJ20)</f>
        <v>1</v>
      </c>
      <c r="AL20" s="365"/>
      <c r="AM20" s="368">
        <v>1</v>
      </c>
      <c r="AN20" s="304">
        <f t="shared" si="5"/>
        <v>1</v>
      </c>
      <c r="AO20" s="364" t="str">
        <f t="shared" si="1"/>
        <v>CUMPLIMIENTO SATISFACTORIO</v>
      </c>
      <c r="AP20" s="365"/>
      <c r="AQ20" s="302">
        <v>1</v>
      </c>
      <c r="AR20" s="357">
        <f t="shared" si="3"/>
        <v>1</v>
      </c>
      <c r="AS20" s="281" t="s">
        <v>430</v>
      </c>
      <c r="AT20" s="285" t="s">
        <v>438</v>
      </c>
    </row>
    <row r="21" spans="2:46" ht="409" customHeight="1">
      <c r="B21" s="106" t="s">
        <v>45</v>
      </c>
      <c r="C21" s="107" t="s">
        <v>152</v>
      </c>
      <c r="D21" s="108" t="s">
        <v>57</v>
      </c>
      <c r="E21" s="109" t="s">
        <v>58</v>
      </c>
      <c r="F21" s="116" t="s">
        <v>460</v>
      </c>
      <c r="G21" s="110" t="s">
        <v>60</v>
      </c>
      <c r="H21" s="206">
        <v>0.99</v>
      </c>
      <c r="I21" s="118">
        <v>0.99</v>
      </c>
      <c r="J21" s="207">
        <v>0.99</v>
      </c>
      <c r="K21" s="112">
        <v>0.99</v>
      </c>
      <c r="L21" s="196" t="s">
        <v>16</v>
      </c>
      <c r="M21" s="195"/>
      <c r="N21" s="237"/>
      <c r="O21" s="272">
        <v>0.99060000000000004</v>
      </c>
      <c r="P21" s="264" t="s">
        <v>353</v>
      </c>
      <c r="Q21" s="176">
        <v>0.99302918713034372</v>
      </c>
      <c r="R21" s="164" t="s">
        <v>135</v>
      </c>
      <c r="S21" s="222"/>
      <c r="T21" s="241"/>
      <c r="U21" s="177" t="s">
        <v>304</v>
      </c>
      <c r="V21" s="126" t="s">
        <v>263</v>
      </c>
      <c r="W21" s="141" t="s">
        <v>303</v>
      </c>
      <c r="X21" s="185" t="s">
        <v>264</v>
      </c>
      <c r="Y21" s="200"/>
      <c r="Z21" s="234"/>
      <c r="AA21" s="340">
        <v>0.99</v>
      </c>
      <c r="AB21" s="333">
        <v>0.97699999999999998</v>
      </c>
      <c r="AC21" s="334">
        <v>2.3E-2</v>
      </c>
      <c r="AD21" s="307">
        <f t="shared" si="7"/>
        <v>1</v>
      </c>
      <c r="AE21" s="340">
        <f t="shared" si="6"/>
        <v>1.0101010101010102</v>
      </c>
      <c r="AF21" s="303" t="s">
        <v>396</v>
      </c>
      <c r="AG21" s="325" t="s">
        <v>401</v>
      </c>
      <c r="AH21" s="292"/>
      <c r="AI21" s="324">
        <v>0.99299999999999999</v>
      </c>
      <c r="AJ21" s="304">
        <v>1</v>
      </c>
      <c r="AK21" s="361">
        <f>AVERAGE(AI21:AJ21)</f>
        <v>0.99649999999999994</v>
      </c>
      <c r="AL21" s="365"/>
      <c r="AM21" s="368">
        <v>0.99</v>
      </c>
      <c r="AN21" s="304">
        <f t="shared" si="5"/>
        <v>1.0065656565656564</v>
      </c>
      <c r="AO21" s="364" t="str">
        <f t="shared" si="1"/>
        <v>CUMPLIMIENTO SUPERIOR</v>
      </c>
      <c r="AP21" s="365"/>
      <c r="AQ21" s="302">
        <v>0.99</v>
      </c>
      <c r="AR21" s="357">
        <f t="shared" si="3"/>
        <v>1.0065656565656564</v>
      </c>
      <c r="AS21" s="281" t="s">
        <v>430</v>
      </c>
      <c r="AT21" s="287" t="s">
        <v>439</v>
      </c>
    </row>
    <row r="22" spans="2:46" ht="409.5" customHeight="1">
      <c r="B22" s="106" t="s">
        <v>45</v>
      </c>
      <c r="C22" s="107" t="s">
        <v>152</v>
      </c>
      <c r="D22" s="108" t="s">
        <v>61</v>
      </c>
      <c r="E22" s="463" t="s">
        <v>62</v>
      </c>
      <c r="F22" s="116" t="s">
        <v>483</v>
      </c>
      <c r="G22" s="110" t="s">
        <v>63</v>
      </c>
      <c r="H22" s="109" t="s">
        <v>64</v>
      </c>
      <c r="I22" s="202" t="s">
        <v>64</v>
      </c>
      <c r="J22" s="208" t="s">
        <v>64</v>
      </c>
      <c r="K22" s="112" t="s">
        <v>65</v>
      </c>
      <c r="L22" s="196" t="s">
        <v>66</v>
      </c>
      <c r="M22" s="195"/>
      <c r="N22" s="237"/>
      <c r="O22" s="108" t="s">
        <v>314</v>
      </c>
      <c r="P22" s="174" t="s">
        <v>315</v>
      </c>
      <c r="Q22" s="129" t="s">
        <v>316</v>
      </c>
      <c r="R22" s="125" t="s">
        <v>265</v>
      </c>
      <c r="S22" s="223"/>
      <c r="T22" s="242"/>
      <c r="U22" s="142">
        <v>0.49</v>
      </c>
      <c r="V22" s="123" t="s">
        <v>266</v>
      </c>
      <c r="W22" s="129" t="s">
        <v>243</v>
      </c>
      <c r="X22" s="188" t="s">
        <v>267</v>
      </c>
      <c r="Y22" s="200"/>
      <c r="Z22" s="234"/>
      <c r="AA22" s="340">
        <v>0.01</v>
      </c>
      <c r="AB22" s="324">
        <v>4.8999999999999998E-3</v>
      </c>
      <c r="AC22" s="324">
        <v>5.1000000000000004E-3</v>
      </c>
      <c r="AD22" s="310">
        <f t="shared" si="7"/>
        <v>0.01</v>
      </c>
      <c r="AE22" s="340">
        <f t="shared" si="6"/>
        <v>1</v>
      </c>
      <c r="AF22" s="303" t="str">
        <f t="shared" si="2"/>
        <v>SATISFACTORIO</v>
      </c>
      <c r="AG22" s="325" t="s">
        <v>401</v>
      </c>
      <c r="AH22" s="294"/>
      <c r="AI22" s="317">
        <v>0.01</v>
      </c>
      <c r="AJ22" s="317">
        <v>0.01</v>
      </c>
      <c r="AK22" s="361">
        <f t="shared" si="4"/>
        <v>0.02</v>
      </c>
      <c r="AL22" s="365"/>
      <c r="AM22" s="368">
        <v>0.02</v>
      </c>
      <c r="AN22" s="304">
        <f t="shared" si="5"/>
        <v>1</v>
      </c>
      <c r="AO22" s="364" t="str">
        <f t="shared" si="1"/>
        <v>CUMPLIMIENTO SATISFACTORIO</v>
      </c>
      <c r="AP22" s="365"/>
      <c r="AQ22" s="302">
        <v>0.05</v>
      </c>
      <c r="AR22" s="357">
        <f t="shared" si="3"/>
        <v>0.39999999999999997</v>
      </c>
      <c r="AS22" s="281" t="s">
        <v>430</v>
      </c>
      <c r="AT22" s="287" t="s">
        <v>440</v>
      </c>
    </row>
    <row r="23" spans="2:46" ht="261" customHeight="1">
      <c r="B23" s="106" t="s">
        <v>45</v>
      </c>
      <c r="C23" s="107" t="s">
        <v>152</v>
      </c>
      <c r="D23" s="108" t="s">
        <v>67</v>
      </c>
      <c r="E23" s="464"/>
      <c r="F23" s="143" t="s">
        <v>482</v>
      </c>
      <c r="G23" s="110" t="s">
        <v>68</v>
      </c>
      <c r="H23" s="109">
        <v>2</v>
      </c>
      <c r="I23" s="202">
        <v>2</v>
      </c>
      <c r="J23" s="208">
        <v>2</v>
      </c>
      <c r="K23" s="144">
        <v>2</v>
      </c>
      <c r="L23" s="196" t="s">
        <v>56</v>
      </c>
      <c r="M23" s="195"/>
      <c r="N23" s="237"/>
      <c r="O23" s="108" t="s">
        <v>328</v>
      </c>
      <c r="P23" s="264" t="s">
        <v>327</v>
      </c>
      <c r="Q23" s="262" t="s">
        <v>329</v>
      </c>
      <c r="R23" s="137" t="s">
        <v>145</v>
      </c>
      <c r="S23" s="221"/>
      <c r="T23" s="240"/>
      <c r="U23" s="351" t="s">
        <v>241</v>
      </c>
      <c r="V23" s="139" t="s">
        <v>268</v>
      </c>
      <c r="W23" s="142" t="s">
        <v>242</v>
      </c>
      <c r="X23" s="126" t="s">
        <v>232</v>
      </c>
      <c r="Y23" s="200"/>
      <c r="Z23" s="234"/>
      <c r="AA23" s="338">
        <v>2</v>
      </c>
      <c r="AB23" s="321">
        <v>1</v>
      </c>
      <c r="AC23" s="321">
        <v>1</v>
      </c>
      <c r="AD23" s="306">
        <f t="shared" si="7"/>
        <v>2</v>
      </c>
      <c r="AE23" s="340">
        <f t="shared" si="6"/>
        <v>1</v>
      </c>
      <c r="AF23" s="303" t="str">
        <f t="shared" si="2"/>
        <v>SATISFACTORIO</v>
      </c>
      <c r="AG23" s="325" t="s">
        <v>401</v>
      </c>
      <c r="AH23" s="295"/>
      <c r="AI23" s="319">
        <v>2</v>
      </c>
      <c r="AJ23" s="321">
        <v>2</v>
      </c>
      <c r="AK23" s="362">
        <f t="shared" si="4"/>
        <v>4</v>
      </c>
      <c r="AL23" s="366"/>
      <c r="AM23" s="369">
        <v>4</v>
      </c>
      <c r="AN23" s="304">
        <f t="shared" si="5"/>
        <v>1</v>
      </c>
      <c r="AO23" s="364" t="str">
        <f t="shared" si="1"/>
        <v>CUMPLIMIENTO SATISFACTORIO</v>
      </c>
      <c r="AP23" s="366"/>
      <c r="AQ23" s="305">
        <v>8</v>
      </c>
      <c r="AR23" s="357">
        <f t="shared" si="3"/>
        <v>0.5</v>
      </c>
      <c r="AS23" s="281" t="s">
        <v>430</v>
      </c>
      <c r="AT23" s="287" t="s">
        <v>440</v>
      </c>
    </row>
    <row r="24" spans="2:46" ht="195" customHeight="1">
      <c r="B24" s="106" t="s">
        <v>45</v>
      </c>
      <c r="C24" s="107" t="s">
        <v>152</v>
      </c>
      <c r="D24" s="108" t="s">
        <v>69</v>
      </c>
      <c r="E24" s="465"/>
      <c r="F24" s="107" t="s">
        <v>468</v>
      </c>
      <c r="G24" s="110" t="s">
        <v>70</v>
      </c>
      <c r="H24" s="109">
        <v>0</v>
      </c>
      <c r="I24" s="202">
        <v>1</v>
      </c>
      <c r="J24" s="208">
        <v>0</v>
      </c>
      <c r="K24" s="144">
        <v>0</v>
      </c>
      <c r="L24" s="196" t="s">
        <v>71</v>
      </c>
      <c r="M24" s="195"/>
      <c r="N24" s="237"/>
      <c r="O24" s="108">
        <v>0</v>
      </c>
      <c r="P24" s="174" t="s">
        <v>351</v>
      </c>
      <c r="Q24" s="178" t="s">
        <v>141</v>
      </c>
      <c r="R24" s="169" t="s">
        <v>292</v>
      </c>
      <c r="S24" s="224"/>
      <c r="T24" s="243"/>
      <c r="U24" s="353" t="s">
        <v>408</v>
      </c>
      <c r="V24" s="350" t="s">
        <v>184</v>
      </c>
      <c r="W24" s="138" t="s">
        <v>244</v>
      </c>
      <c r="X24" s="186" t="s">
        <v>217</v>
      </c>
      <c r="Y24" s="200"/>
      <c r="Z24" s="234"/>
      <c r="AA24" s="338">
        <v>1</v>
      </c>
      <c r="AB24" s="317">
        <v>0.9</v>
      </c>
      <c r="AC24" s="317">
        <v>0.1</v>
      </c>
      <c r="AD24" s="310">
        <f t="shared" ref="AD24:AD32" si="8">SUM(AB24:AC24)</f>
        <v>1</v>
      </c>
      <c r="AE24" s="340">
        <f t="shared" ref="AE24:AE30" si="9">AD24/AA24</f>
        <v>1</v>
      </c>
      <c r="AF24" s="303" t="str">
        <f t="shared" si="2"/>
        <v>SATISFACTORIO</v>
      </c>
      <c r="AG24" s="325" t="s">
        <v>401</v>
      </c>
      <c r="AH24" s="296"/>
      <c r="AI24" s="320" t="s">
        <v>141</v>
      </c>
      <c r="AJ24" s="317">
        <v>0.3</v>
      </c>
      <c r="AK24" s="361">
        <f>AI24+AJ24</f>
        <v>1</v>
      </c>
      <c r="AL24" s="365"/>
      <c r="AM24" s="369">
        <v>1</v>
      </c>
      <c r="AN24" s="304">
        <f t="shared" si="5"/>
        <v>1</v>
      </c>
      <c r="AO24" s="364" t="str">
        <f t="shared" si="1"/>
        <v>CUMPLIMIENTO SATISFACTORIO</v>
      </c>
      <c r="AP24" s="365"/>
      <c r="AQ24" s="328" t="s">
        <v>185</v>
      </c>
      <c r="AR24" s="357">
        <f t="shared" si="3"/>
        <v>1</v>
      </c>
      <c r="AS24" s="281" t="s">
        <v>431</v>
      </c>
      <c r="AT24" s="286" t="s">
        <v>441</v>
      </c>
    </row>
    <row r="25" spans="2:46" ht="409" customHeight="1">
      <c r="B25" s="106" t="s">
        <v>45</v>
      </c>
      <c r="C25" s="107" t="s">
        <v>152</v>
      </c>
      <c r="D25" s="108" t="s">
        <v>72</v>
      </c>
      <c r="E25" s="109" t="s">
        <v>73</v>
      </c>
      <c r="F25" s="146" t="s">
        <v>481</v>
      </c>
      <c r="G25" s="110" t="s">
        <v>74</v>
      </c>
      <c r="H25" s="109">
        <v>20</v>
      </c>
      <c r="I25" s="202">
        <v>20</v>
      </c>
      <c r="J25" s="208">
        <v>20</v>
      </c>
      <c r="K25" s="144">
        <v>20</v>
      </c>
      <c r="L25" s="196" t="s">
        <v>75</v>
      </c>
      <c r="M25" s="195"/>
      <c r="N25" s="237"/>
      <c r="O25" s="108" t="s">
        <v>409</v>
      </c>
      <c r="P25" s="164" t="s">
        <v>358</v>
      </c>
      <c r="Q25" s="170" t="s">
        <v>410</v>
      </c>
      <c r="R25" s="169" t="s">
        <v>130</v>
      </c>
      <c r="S25" s="224"/>
      <c r="T25" s="243"/>
      <c r="U25" s="352" t="s">
        <v>411</v>
      </c>
      <c r="V25" s="148" t="s">
        <v>186</v>
      </c>
      <c r="W25" s="142" t="s">
        <v>412</v>
      </c>
      <c r="X25" s="189" t="s">
        <v>223</v>
      </c>
      <c r="Y25" s="200"/>
      <c r="Z25" s="234"/>
      <c r="AA25" s="338">
        <v>20</v>
      </c>
      <c r="AB25" s="321">
        <v>0</v>
      </c>
      <c r="AC25" s="321">
        <v>20</v>
      </c>
      <c r="AD25" s="306">
        <f t="shared" si="8"/>
        <v>20</v>
      </c>
      <c r="AE25" s="340">
        <f t="shared" si="9"/>
        <v>1</v>
      </c>
      <c r="AF25" s="303" t="str">
        <f t="shared" si="2"/>
        <v>SATISFACTORIO</v>
      </c>
      <c r="AG25" s="325" t="s">
        <v>401</v>
      </c>
      <c r="AH25" s="297"/>
      <c r="AI25" s="321">
        <v>50</v>
      </c>
      <c r="AJ25" s="321">
        <v>20</v>
      </c>
      <c r="AK25" s="362">
        <f t="shared" si="4"/>
        <v>70</v>
      </c>
      <c r="AL25" s="366"/>
      <c r="AM25" s="369">
        <v>40</v>
      </c>
      <c r="AN25" s="304">
        <f t="shared" si="5"/>
        <v>1.75</v>
      </c>
      <c r="AO25" s="364" t="str">
        <f t="shared" si="1"/>
        <v>CUMPLIMIENTO SUPERIOR</v>
      </c>
      <c r="AP25" s="366"/>
      <c r="AQ25" s="305">
        <v>80</v>
      </c>
      <c r="AR25" s="357">
        <f t="shared" si="3"/>
        <v>0.875</v>
      </c>
      <c r="AS25" s="281" t="s">
        <v>430</v>
      </c>
      <c r="AT25" s="287" t="s">
        <v>443</v>
      </c>
    </row>
    <row r="26" spans="2:46" ht="405" customHeight="1">
      <c r="B26" s="106" t="s">
        <v>45</v>
      </c>
      <c r="C26" s="107" t="s">
        <v>153</v>
      </c>
      <c r="D26" s="108" t="s">
        <v>76</v>
      </c>
      <c r="E26" s="463" t="s">
        <v>77</v>
      </c>
      <c r="F26" s="136" t="s">
        <v>480</v>
      </c>
      <c r="G26" s="110" t="s">
        <v>147</v>
      </c>
      <c r="H26" s="109" t="s">
        <v>78</v>
      </c>
      <c r="I26" s="202" t="s">
        <v>79</v>
      </c>
      <c r="J26" s="208" t="s">
        <v>79</v>
      </c>
      <c r="K26" s="112" t="s">
        <v>80</v>
      </c>
      <c r="L26" s="196" t="s">
        <v>81</v>
      </c>
      <c r="M26" s="195"/>
      <c r="N26" s="237"/>
      <c r="O26" s="129" t="s">
        <v>312</v>
      </c>
      <c r="P26" s="179" t="s">
        <v>311</v>
      </c>
      <c r="Q26" s="108" t="s">
        <v>313</v>
      </c>
      <c r="R26" s="149" t="s">
        <v>269</v>
      </c>
      <c r="S26" s="225"/>
      <c r="T26" s="244"/>
      <c r="U26" s="150" t="s">
        <v>413</v>
      </c>
      <c r="V26" s="123" t="s">
        <v>270</v>
      </c>
      <c r="W26" s="108" t="s">
        <v>245</v>
      </c>
      <c r="X26" s="190" t="s">
        <v>271</v>
      </c>
      <c r="Y26" s="200"/>
      <c r="Z26" s="234"/>
      <c r="AA26" s="340">
        <v>0.2</v>
      </c>
      <c r="AB26" s="317">
        <v>0.1</v>
      </c>
      <c r="AC26" s="317">
        <v>0.1</v>
      </c>
      <c r="AD26" s="310">
        <f t="shared" si="8"/>
        <v>0.2</v>
      </c>
      <c r="AE26" s="340">
        <f t="shared" si="9"/>
        <v>1</v>
      </c>
      <c r="AF26" s="303" t="str">
        <f t="shared" si="2"/>
        <v>SATISFACTORIO</v>
      </c>
      <c r="AG26" s="303" t="s">
        <v>401</v>
      </c>
      <c r="AH26" s="291"/>
      <c r="AI26" s="317">
        <v>0.1</v>
      </c>
      <c r="AJ26" s="317">
        <v>0.2</v>
      </c>
      <c r="AK26" s="361">
        <f t="shared" si="4"/>
        <v>0.30000000000000004</v>
      </c>
      <c r="AL26" s="365"/>
      <c r="AM26" s="368">
        <v>0.3</v>
      </c>
      <c r="AN26" s="304">
        <f t="shared" si="5"/>
        <v>1.0000000000000002</v>
      </c>
      <c r="AO26" s="364" t="str">
        <f t="shared" si="1"/>
        <v>CUMPLIMIENTO SATISFACTORIO</v>
      </c>
      <c r="AP26" s="365"/>
      <c r="AQ26" s="302">
        <v>0.66</v>
      </c>
      <c r="AR26" s="357">
        <f t="shared" si="3"/>
        <v>0.45454545454545459</v>
      </c>
      <c r="AS26" s="281" t="s">
        <v>430</v>
      </c>
      <c r="AT26" s="287" t="s">
        <v>440</v>
      </c>
    </row>
    <row r="27" spans="2:46" ht="359" customHeight="1">
      <c r="B27" s="106" t="s">
        <v>45</v>
      </c>
      <c r="C27" s="107" t="s">
        <v>153</v>
      </c>
      <c r="D27" s="108" t="s">
        <v>82</v>
      </c>
      <c r="E27" s="464"/>
      <c r="F27" s="136" t="s">
        <v>479</v>
      </c>
      <c r="G27" s="110" t="s">
        <v>84</v>
      </c>
      <c r="H27" s="109">
        <v>1</v>
      </c>
      <c r="I27" s="202">
        <v>3</v>
      </c>
      <c r="J27" s="208">
        <v>3</v>
      </c>
      <c r="K27" s="144">
        <v>2</v>
      </c>
      <c r="L27" s="196" t="s">
        <v>85</v>
      </c>
      <c r="M27" s="195"/>
      <c r="N27" s="237"/>
      <c r="O27" s="108">
        <v>0</v>
      </c>
      <c r="P27" s="174" t="s">
        <v>351</v>
      </c>
      <c r="Q27" s="238">
        <v>1</v>
      </c>
      <c r="R27" s="173" t="s">
        <v>132</v>
      </c>
      <c r="S27" s="226"/>
      <c r="T27" s="245"/>
      <c r="U27" s="142" t="s">
        <v>305</v>
      </c>
      <c r="V27" s="151" t="s">
        <v>187</v>
      </c>
      <c r="W27" s="108" t="s">
        <v>306</v>
      </c>
      <c r="X27" s="185" t="s">
        <v>307</v>
      </c>
      <c r="Y27" s="200"/>
      <c r="Z27" s="234"/>
      <c r="AA27" s="338">
        <v>3</v>
      </c>
      <c r="AB27" s="321">
        <v>2</v>
      </c>
      <c r="AC27" s="321">
        <v>1</v>
      </c>
      <c r="AD27" s="306">
        <f t="shared" si="8"/>
        <v>3</v>
      </c>
      <c r="AE27" s="340">
        <f t="shared" si="9"/>
        <v>1</v>
      </c>
      <c r="AF27" s="303" t="str">
        <f t="shared" si="2"/>
        <v>SATISFACTORIO</v>
      </c>
      <c r="AG27" s="303" t="s">
        <v>401</v>
      </c>
      <c r="AH27" s="297"/>
      <c r="AI27" s="321">
        <v>1</v>
      </c>
      <c r="AJ27" s="321">
        <v>3</v>
      </c>
      <c r="AK27" s="362">
        <f t="shared" si="4"/>
        <v>4</v>
      </c>
      <c r="AL27" s="366"/>
      <c r="AM27" s="369">
        <v>4</v>
      </c>
      <c r="AN27" s="304">
        <f t="shared" si="5"/>
        <v>1</v>
      </c>
      <c r="AO27" s="364" t="str">
        <f t="shared" si="1"/>
        <v>CUMPLIMIENTO SATISFACTORIO</v>
      </c>
      <c r="AP27" s="366"/>
      <c r="AQ27" s="305">
        <v>9</v>
      </c>
      <c r="AR27" s="357">
        <f t="shared" si="3"/>
        <v>0.44444444444444442</v>
      </c>
      <c r="AS27" s="281" t="s">
        <v>430</v>
      </c>
      <c r="AT27" s="287" t="s">
        <v>440</v>
      </c>
    </row>
    <row r="28" spans="2:46" ht="409" customHeight="1">
      <c r="B28" s="106" t="s">
        <v>45</v>
      </c>
      <c r="C28" s="107" t="s">
        <v>153</v>
      </c>
      <c r="D28" s="108" t="s">
        <v>86</v>
      </c>
      <c r="E28" s="465"/>
      <c r="F28" s="152" t="s">
        <v>478</v>
      </c>
      <c r="G28" s="110" t="s">
        <v>88</v>
      </c>
      <c r="H28" s="205">
        <v>0.6</v>
      </c>
      <c r="I28" s="118">
        <v>0</v>
      </c>
      <c r="J28" s="207">
        <v>0.2</v>
      </c>
      <c r="K28" s="112">
        <v>0.2</v>
      </c>
      <c r="L28" s="196" t="s">
        <v>71</v>
      </c>
      <c r="M28" s="195"/>
      <c r="N28" s="237"/>
      <c r="O28" s="108" t="s">
        <v>365</v>
      </c>
      <c r="P28" s="267" t="s">
        <v>339</v>
      </c>
      <c r="Q28" s="178" t="s">
        <v>366</v>
      </c>
      <c r="R28" s="179" t="s">
        <v>156</v>
      </c>
      <c r="S28" s="227"/>
      <c r="T28" s="246"/>
      <c r="U28" s="138" t="s">
        <v>367</v>
      </c>
      <c r="V28" s="153" t="s">
        <v>188</v>
      </c>
      <c r="W28" s="138" t="s">
        <v>364</v>
      </c>
      <c r="X28" s="185" t="s">
        <v>272</v>
      </c>
      <c r="Y28" s="200"/>
      <c r="Z28" s="234"/>
      <c r="AA28" s="340">
        <v>0</v>
      </c>
      <c r="AB28" s="317">
        <v>0.87</v>
      </c>
      <c r="AC28" s="317">
        <v>0.03</v>
      </c>
      <c r="AD28" s="307">
        <f t="shared" si="8"/>
        <v>0.9</v>
      </c>
      <c r="AE28" s="337">
        <v>0.9</v>
      </c>
      <c r="AF28" s="303" t="s">
        <v>456</v>
      </c>
      <c r="AG28" s="303" t="s">
        <v>400</v>
      </c>
      <c r="AH28" s="296"/>
      <c r="AI28" s="320" t="s">
        <v>141</v>
      </c>
      <c r="AJ28" s="304">
        <v>0.2</v>
      </c>
      <c r="AK28" s="361">
        <f>AI28+AJ28</f>
        <v>0.89999999999999991</v>
      </c>
      <c r="AL28" s="365"/>
      <c r="AM28" s="368">
        <v>0.6</v>
      </c>
      <c r="AN28" s="304">
        <f t="shared" si="5"/>
        <v>1.5</v>
      </c>
      <c r="AO28" s="364" t="str">
        <f t="shared" si="1"/>
        <v>CUMPLIMIENTO SUPERIOR</v>
      </c>
      <c r="AP28" s="365"/>
      <c r="AQ28" s="328" t="s">
        <v>407</v>
      </c>
      <c r="AR28" s="357">
        <f t="shared" si="3"/>
        <v>0.89999999999999991</v>
      </c>
      <c r="AS28" s="281" t="s">
        <v>430</v>
      </c>
      <c r="AT28" s="286" t="s">
        <v>444</v>
      </c>
    </row>
    <row r="29" spans="2:46" ht="392" customHeight="1">
      <c r="B29" s="106" t="s">
        <v>45</v>
      </c>
      <c r="C29" s="107" t="s">
        <v>153</v>
      </c>
      <c r="D29" s="108" t="s">
        <v>89</v>
      </c>
      <c r="E29" s="109" t="s">
        <v>90</v>
      </c>
      <c r="F29" s="143" t="s">
        <v>472</v>
      </c>
      <c r="G29" s="110" t="s">
        <v>91</v>
      </c>
      <c r="H29" s="109">
        <v>1</v>
      </c>
      <c r="I29" s="202">
        <v>1</v>
      </c>
      <c r="J29" s="208">
        <v>1</v>
      </c>
      <c r="K29" s="144">
        <v>1</v>
      </c>
      <c r="L29" s="196" t="s">
        <v>75</v>
      </c>
      <c r="M29" s="195"/>
      <c r="N29" s="237"/>
      <c r="O29" s="108" t="s">
        <v>368</v>
      </c>
      <c r="P29" s="179" t="s">
        <v>359</v>
      </c>
      <c r="Q29" s="277" t="s">
        <v>369</v>
      </c>
      <c r="R29" s="168" t="s">
        <v>131</v>
      </c>
      <c r="S29" s="228"/>
      <c r="T29" s="247"/>
      <c r="U29" s="108" t="s">
        <v>371</v>
      </c>
      <c r="V29" s="154" t="s">
        <v>189</v>
      </c>
      <c r="W29" s="108" t="s">
        <v>372</v>
      </c>
      <c r="X29" s="185" t="s">
        <v>370</v>
      </c>
      <c r="Y29" s="200"/>
      <c r="Z29" s="234"/>
      <c r="AA29" s="338">
        <v>1</v>
      </c>
      <c r="AB29" s="321">
        <v>1</v>
      </c>
      <c r="AC29" s="321">
        <v>1</v>
      </c>
      <c r="AD29" s="306">
        <f t="shared" si="8"/>
        <v>2</v>
      </c>
      <c r="AE29" s="340">
        <f t="shared" si="9"/>
        <v>2</v>
      </c>
      <c r="AF29" s="303" t="str">
        <f t="shared" si="2"/>
        <v>SUPERIOR</v>
      </c>
      <c r="AG29" s="303" t="s">
        <v>400</v>
      </c>
      <c r="AH29" s="297"/>
      <c r="AI29" s="321">
        <v>1</v>
      </c>
      <c r="AJ29" s="321">
        <v>2</v>
      </c>
      <c r="AK29" s="362">
        <f t="shared" si="4"/>
        <v>3</v>
      </c>
      <c r="AL29" s="366"/>
      <c r="AM29" s="369">
        <v>2</v>
      </c>
      <c r="AN29" s="304">
        <f t="shared" si="5"/>
        <v>1.5</v>
      </c>
      <c r="AO29" s="364" t="str">
        <f t="shared" si="1"/>
        <v>CUMPLIMIENTO SUPERIOR</v>
      </c>
      <c r="AP29" s="366"/>
      <c r="AQ29" s="305">
        <v>4</v>
      </c>
      <c r="AR29" s="357">
        <f t="shared" si="3"/>
        <v>0.75</v>
      </c>
      <c r="AS29" s="281" t="s">
        <v>430</v>
      </c>
      <c r="AT29" s="286" t="s">
        <v>444</v>
      </c>
    </row>
    <row r="30" spans="2:46" ht="409.5" customHeight="1">
      <c r="B30" s="106" t="s">
        <v>45</v>
      </c>
      <c r="C30" s="107" t="s">
        <v>153</v>
      </c>
      <c r="D30" s="108" t="s">
        <v>92</v>
      </c>
      <c r="E30" s="109" t="s">
        <v>93</v>
      </c>
      <c r="F30" s="116" t="s">
        <v>477</v>
      </c>
      <c r="G30" s="110" t="s">
        <v>94</v>
      </c>
      <c r="H30" s="205">
        <v>0</v>
      </c>
      <c r="I30" s="118">
        <v>0.1</v>
      </c>
      <c r="J30" s="207">
        <v>0</v>
      </c>
      <c r="K30" s="112">
        <v>0.15</v>
      </c>
      <c r="L30" s="196" t="s">
        <v>44</v>
      </c>
      <c r="M30" s="195"/>
      <c r="N30" s="237"/>
      <c r="O30" s="129">
        <v>0.4</v>
      </c>
      <c r="P30" s="274" t="s">
        <v>360</v>
      </c>
      <c r="Q30" s="171">
        <v>0</v>
      </c>
      <c r="R30" s="164" t="s">
        <v>137</v>
      </c>
      <c r="S30" s="222"/>
      <c r="T30" s="241"/>
      <c r="U30" s="134">
        <v>0.02</v>
      </c>
      <c r="V30" s="126" t="s">
        <v>190</v>
      </c>
      <c r="W30" s="129" t="s">
        <v>373</v>
      </c>
      <c r="X30" s="189" t="s">
        <v>213</v>
      </c>
      <c r="Y30" s="200"/>
      <c r="Z30" s="234"/>
      <c r="AA30" s="340">
        <v>0.1</v>
      </c>
      <c r="AB30" s="317">
        <v>0.02</v>
      </c>
      <c r="AC30" s="317">
        <v>0.08</v>
      </c>
      <c r="AD30" s="310">
        <f t="shared" si="8"/>
        <v>0.1</v>
      </c>
      <c r="AE30" s="340">
        <f t="shared" si="9"/>
        <v>1</v>
      </c>
      <c r="AF30" s="303" t="str">
        <f t="shared" si="2"/>
        <v>SATISFACTORIO</v>
      </c>
      <c r="AG30" s="303" t="s">
        <v>401</v>
      </c>
      <c r="AH30" s="292"/>
      <c r="AI30" s="317">
        <v>0</v>
      </c>
      <c r="AJ30" s="317">
        <v>0.1</v>
      </c>
      <c r="AK30" s="361">
        <f t="shared" si="4"/>
        <v>0.1</v>
      </c>
      <c r="AL30" s="365"/>
      <c r="AM30" s="368">
        <v>0.1</v>
      </c>
      <c r="AN30" s="304">
        <f t="shared" si="5"/>
        <v>1</v>
      </c>
      <c r="AO30" s="364" t="str">
        <f t="shared" si="1"/>
        <v>CUMPLIMIENTO SATISFACTORIO</v>
      </c>
      <c r="AP30" s="365"/>
      <c r="AQ30" s="302">
        <v>0.25</v>
      </c>
      <c r="AR30" s="357">
        <f t="shared" si="3"/>
        <v>0.4</v>
      </c>
      <c r="AS30" s="281" t="s">
        <v>430</v>
      </c>
      <c r="AT30" s="287" t="s">
        <v>440</v>
      </c>
    </row>
    <row r="31" spans="2:46" ht="408" customHeight="1">
      <c r="B31" s="106" t="s">
        <v>45</v>
      </c>
      <c r="C31" s="107" t="s">
        <v>154</v>
      </c>
      <c r="D31" s="108" t="s">
        <v>95</v>
      </c>
      <c r="E31" s="463" t="s">
        <v>96</v>
      </c>
      <c r="F31" s="116" t="s">
        <v>466</v>
      </c>
      <c r="G31" s="110" t="s">
        <v>98</v>
      </c>
      <c r="H31" s="109">
        <v>1</v>
      </c>
      <c r="I31" s="202">
        <v>1</v>
      </c>
      <c r="J31" s="208">
        <v>1</v>
      </c>
      <c r="K31" s="144">
        <v>1</v>
      </c>
      <c r="L31" s="196" t="s">
        <v>85</v>
      </c>
      <c r="M31" s="195"/>
      <c r="N31" s="237"/>
      <c r="O31" s="108">
        <v>0</v>
      </c>
      <c r="P31" s="174" t="s">
        <v>351</v>
      </c>
      <c r="Q31" s="238">
        <v>1</v>
      </c>
      <c r="R31" s="172" t="s">
        <v>133</v>
      </c>
      <c r="S31" s="229"/>
      <c r="T31" s="248"/>
      <c r="U31" s="142">
        <v>1</v>
      </c>
      <c r="V31" s="151" t="s">
        <v>374</v>
      </c>
      <c r="W31" s="142">
        <v>1</v>
      </c>
      <c r="X31" s="191" t="s">
        <v>216</v>
      </c>
      <c r="Y31" s="200"/>
      <c r="Z31" s="234"/>
      <c r="AA31" s="338">
        <v>1</v>
      </c>
      <c r="AB31" s="321">
        <v>1</v>
      </c>
      <c r="AC31" s="321">
        <v>0</v>
      </c>
      <c r="AD31" s="312">
        <f t="shared" si="8"/>
        <v>1</v>
      </c>
      <c r="AE31" s="355">
        <f>AD31/AA31</f>
        <v>1</v>
      </c>
      <c r="AF31" s="303" t="str">
        <f t="shared" si="2"/>
        <v>SATISFACTORIO</v>
      </c>
      <c r="AG31" s="303" t="s">
        <v>401</v>
      </c>
      <c r="AH31" s="298"/>
      <c r="AI31" s="322">
        <v>1</v>
      </c>
      <c r="AJ31" s="322">
        <v>1</v>
      </c>
      <c r="AK31" s="362">
        <f t="shared" si="4"/>
        <v>2</v>
      </c>
      <c r="AL31" s="366"/>
      <c r="AM31" s="369">
        <v>2</v>
      </c>
      <c r="AN31" s="304">
        <f t="shared" si="5"/>
        <v>1</v>
      </c>
      <c r="AO31" s="364" t="str">
        <f t="shared" si="1"/>
        <v>CUMPLIMIENTO SATISFACTORIO</v>
      </c>
      <c r="AP31" s="366"/>
      <c r="AQ31" s="329">
        <v>4</v>
      </c>
      <c r="AR31" s="357">
        <f t="shared" si="3"/>
        <v>0.5</v>
      </c>
      <c r="AS31" s="281" t="s">
        <v>430</v>
      </c>
      <c r="AT31" s="287" t="s">
        <v>440</v>
      </c>
    </row>
    <row r="32" spans="2:46" ht="365" customHeight="1">
      <c r="B32" s="106" t="s">
        <v>45</v>
      </c>
      <c r="C32" s="107" t="s">
        <v>154</v>
      </c>
      <c r="D32" s="108" t="s">
        <v>99</v>
      </c>
      <c r="E32" s="465"/>
      <c r="F32" s="116" t="s">
        <v>467</v>
      </c>
      <c r="G32" s="110" t="s">
        <v>100</v>
      </c>
      <c r="H32" s="205">
        <v>0</v>
      </c>
      <c r="I32" s="118">
        <v>0.1</v>
      </c>
      <c r="J32" s="207">
        <v>0.45</v>
      </c>
      <c r="K32" s="112">
        <v>0.45</v>
      </c>
      <c r="L32" s="196" t="s">
        <v>71</v>
      </c>
      <c r="M32" s="195"/>
      <c r="N32" s="237"/>
      <c r="O32" s="129">
        <v>0</v>
      </c>
      <c r="P32" s="174" t="s">
        <v>142</v>
      </c>
      <c r="Q32" s="167">
        <v>0</v>
      </c>
      <c r="R32" s="180" t="s">
        <v>142</v>
      </c>
      <c r="S32" s="230"/>
      <c r="T32" s="249"/>
      <c r="U32" s="138" t="s">
        <v>239</v>
      </c>
      <c r="V32" s="145" t="s">
        <v>191</v>
      </c>
      <c r="W32" s="138" t="s">
        <v>219</v>
      </c>
      <c r="X32" s="192" t="s">
        <v>273</v>
      </c>
      <c r="Y32" s="200"/>
      <c r="Z32" s="234"/>
      <c r="AA32" s="340">
        <v>0.1</v>
      </c>
      <c r="AB32" s="317">
        <v>0.05</v>
      </c>
      <c r="AC32" s="317">
        <v>0.05</v>
      </c>
      <c r="AD32" s="314">
        <f t="shared" si="8"/>
        <v>0.1</v>
      </c>
      <c r="AE32" s="355">
        <f>AD32/AA32</f>
        <v>1</v>
      </c>
      <c r="AF32" s="303" t="str">
        <f t="shared" si="2"/>
        <v>SATISFACTORIO</v>
      </c>
      <c r="AG32" s="303" t="s">
        <v>401</v>
      </c>
      <c r="AH32" s="296"/>
      <c r="AI32" s="304">
        <v>0</v>
      </c>
      <c r="AJ32" s="345">
        <v>0.1</v>
      </c>
      <c r="AK32" s="361">
        <f t="shared" si="4"/>
        <v>0.1</v>
      </c>
      <c r="AL32" s="365"/>
      <c r="AM32" s="368">
        <v>0.1</v>
      </c>
      <c r="AN32" s="304">
        <f t="shared" si="5"/>
        <v>1</v>
      </c>
      <c r="AO32" s="364" t="str">
        <f t="shared" si="1"/>
        <v>CUMPLIMIENTO SATISFACTORIO</v>
      </c>
      <c r="AP32" s="365"/>
      <c r="AQ32" s="328" t="s">
        <v>407</v>
      </c>
      <c r="AR32" s="357">
        <f t="shared" si="3"/>
        <v>0.1</v>
      </c>
      <c r="AS32" s="281" t="s">
        <v>430</v>
      </c>
      <c r="AT32" s="287" t="s">
        <v>440</v>
      </c>
    </row>
    <row r="33" spans="2:46" ht="367" customHeight="1">
      <c r="B33" s="106" t="s">
        <v>45</v>
      </c>
      <c r="C33" s="107" t="s">
        <v>154</v>
      </c>
      <c r="D33" s="108" t="s">
        <v>101</v>
      </c>
      <c r="E33" s="109" t="s">
        <v>102</v>
      </c>
      <c r="F33" s="107" t="s">
        <v>468</v>
      </c>
      <c r="G33" s="110" t="s">
        <v>103</v>
      </c>
      <c r="H33" s="109">
        <v>0</v>
      </c>
      <c r="I33" s="202">
        <v>1</v>
      </c>
      <c r="J33" s="208">
        <v>0</v>
      </c>
      <c r="K33" s="144">
        <v>0</v>
      </c>
      <c r="L33" s="196" t="s">
        <v>30</v>
      </c>
      <c r="M33" s="195"/>
      <c r="N33" s="237"/>
      <c r="O33" s="129">
        <v>0</v>
      </c>
      <c r="P33" s="174" t="s">
        <v>129</v>
      </c>
      <c r="Q33" s="108">
        <v>0</v>
      </c>
      <c r="R33" s="125" t="s">
        <v>129</v>
      </c>
      <c r="S33" s="223"/>
      <c r="T33" s="242"/>
      <c r="U33" s="156" t="s">
        <v>375</v>
      </c>
      <c r="V33" s="126" t="s">
        <v>192</v>
      </c>
      <c r="W33" s="108" t="s">
        <v>376</v>
      </c>
      <c r="X33" s="185" t="s">
        <v>274</v>
      </c>
      <c r="Y33" s="200"/>
      <c r="Z33" s="234"/>
      <c r="AA33" s="338">
        <v>1</v>
      </c>
      <c r="AB33" s="321">
        <v>0.6</v>
      </c>
      <c r="AC33" s="321">
        <v>0.4</v>
      </c>
      <c r="AD33" s="312">
        <f>SUM(AB33:AC33)</f>
        <v>1</v>
      </c>
      <c r="AE33" s="355">
        <f>AD33/AA33</f>
        <v>1</v>
      </c>
      <c r="AF33" s="303" t="str">
        <f t="shared" si="2"/>
        <v>SATISFACTORIO</v>
      </c>
      <c r="AG33" s="303" t="s">
        <v>401</v>
      </c>
      <c r="AH33" s="297"/>
      <c r="AI33" s="344">
        <v>0</v>
      </c>
      <c r="AJ33" s="322">
        <v>1</v>
      </c>
      <c r="AK33" s="362">
        <f t="shared" si="4"/>
        <v>1</v>
      </c>
      <c r="AL33" s="366"/>
      <c r="AM33" s="369">
        <v>1</v>
      </c>
      <c r="AN33" s="304">
        <f t="shared" si="5"/>
        <v>1</v>
      </c>
      <c r="AO33" s="364" t="str">
        <f t="shared" si="1"/>
        <v>CUMPLIMIENTO SATISFACTORIO</v>
      </c>
      <c r="AP33" s="366"/>
      <c r="AQ33" s="305">
        <v>1</v>
      </c>
      <c r="AR33" s="357">
        <f t="shared" si="3"/>
        <v>1</v>
      </c>
      <c r="AS33" s="281" t="s">
        <v>431</v>
      </c>
      <c r="AT33" s="287" t="s">
        <v>440</v>
      </c>
    </row>
    <row r="34" spans="2:46" ht="406" customHeight="1">
      <c r="B34" s="106" t="s">
        <v>45</v>
      </c>
      <c r="C34" s="107" t="s">
        <v>154</v>
      </c>
      <c r="D34" s="108" t="s">
        <v>104</v>
      </c>
      <c r="E34" s="109" t="s">
        <v>105</v>
      </c>
      <c r="F34" s="116" t="s">
        <v>459</v>
      </c>
      <c r="G34" s="110" t="s">
        <v>106</v>
      </c>
      <c r="H34" s="205">
        <v>1</v>
      </c>
      <c r="I34" s="118">
        <v>1</v>
      </c>
      <c r="J34" s="207">
        <v>1</v>
      </c>
      <c r="K34" s="112">
        <v>1</v>
      </c>
      <c r="L34" s="196" t="s">
        <v>56</v>
      </c>
      <c r="M34" s="195"/>
      <c r="N34" s="237"/>
      <c r="O34" s="129" t="s">
        <v>331</v>
      </c>
      <c r="P34" s="174" t="s">
        <v>330</v>
      </c>
      <c r="Q34" s="263" t="s">
        <v>332</v>
      </c>
      <c r="R34" s="137" t="s">
        <v>146</v>
      </c>
      <c r="S34" s="221"/>
      <c r="T34" s="240"/>
      <c r="U34" s="138" t="s">
        <v>377</v>
      </c>
      <c r="V34" s="139" t="s">
        <v>275</v>
      </c>
      <c r="W34" s="111" t="s">
        <v>378</v>
      </c>
      <c r="X34" s="126" t="s">
        <v>233</v>
      </c>
      <c r="Y34" s="200"/>
      <c r="Z34" s="234"/>
      <c r="AA34" s="340">
        <v>1</v>
      </c>
      <c r="AB34" s="317">
        <v>0.5</v>
      </c>
      <c r="AC34" s="317">
        <v>0.5</v>
      </c>
      <c r="AD34" s="313">
        <f>SUM(AB34:AC34)</f>
        <v>1</v>
      </c>
      <c r="AE34" s="355">
        <f>AD34/AA34</f>
        <v>1</v>
      </c>
      <c r="AF34" s="303" t="str">
        <f t="shared" si="2"/>
        <v>SATISFACTORIO</v>
      </c>
      <c r="AG34" s="303" t="s">
        <v>401</v>
      </c>
      <c r="AH34" s="293"/>
      <c r="AI34" s="318">
        <v>1</v>
      </c>
      <c r="AJ34" s="346">
        <v>1</v>
      </c>
      <c r="AK34" s="361">
        <f>AVERAGE(AI34:AJ34)</f>
        <v>1</v>
      </c>
      <c r="AL34" s="366"/>
      <c r="AM34" s="368">
        <v>1</v>
      </c>
      <c r="AN34" s="304">
        <f t="shared" si="5"/>
        <v>1</v>
      </c>
      <c r="AO34" s="364" t="str">
        <f t="shared" si="1"/>
        <v>CUMPLIMIENTO SATISFACTORIO</v>
      </c>
      <c r="AP34" s="366"/>
      <c r="AQ34" s="302">
        <v>1</v>
      </c>
      <c r="AR34" s="357">
        <f t="shared" si="3"/>
        <v>1</v>
      </c>
      <c r="AS34" s="281" t="s">
        <v>430</v>
      </c>
      <c r="AT34" s="287" t="s">
        <v>440</v>
      </c>
    </row>
    <row r="35" spans="2:46" ht="278" customHeight="1">
      <c r="B35" s="106" t="s">
        <v>45</v>
      </c>
      <c r="C35" s="107" t="s">
        <v>154</v>
      </c>
      <c r="D35" s="108" t="s">
        <v>107</v>
      </c>
      <c r="E35" s="109" t="s">
        <v>108</v>
      </c>
      <c r="F35" s="143" t="s">
        <v>469</v>
      </c>
      <c r="G35" s="110" t="s">
        <v>109</v>
      </c>
      <c r="H35" s="109">
        <v>5</v>
      </c>
      <c r="I35" s="202">
        <v>4</v>
      </c>
      <c r="J35" s="208">
        <v>4</v>
      </c>
      <c r="K35" s="144">
        <v>4</v>
      </c>
      <c r="L35" s="196" t="s">
        <v>75</v>
      </c>
      <c r="M35" s="195"/>
      <c r="N35" s="237"/>
      <c r="O35" s="278" t="s">
        <v>380</v>
      </c>
      <c r="P35" s="265" t="s">
        <v>348</v>
      </c>
      <c r="Q35" s="87" t="s">
        <v>379</v>
      </c>
      <c r="R35" s="85" t="s">
        <v>140</v>
      </c>
      <c r="S35" s="219"/>
      <c r="T35" s="239"/>
      <c r="U35" s="108" t="s">
        <v>381</v>
      </c>
      <c r="V35" s="154" t="s">
        <v>193</v>
      </c>
      <c r="W35" s="108" t="s">
        <v>382</v>
      </c>
      <c r="X35" s="109" t="s">
        <v>224</v>
      </c>
      <c r="Y35" s="200"/>
      <c r="Z35" s="234"/>
      <c r="AA35" s="338">
        <v>4</v>
      </c>
      <c r="AB35" s="321">
        <v>23</v>
      </c>
      <c r="AC35" s="321">
        <v>21</v>
      </c>
      <c r="AD35" s="315">
        <f>SUM(AB35:AC35)</f>
        <v>44</v>
      </c>
      <c r="AE35" s="355">
        <f>AD35/AA35</f>
        <v>11</v>
      </c>
      <c r="AF35" s="303" t="str">
        <f t="shared" si="2"/>
        <v>SUPERIOR</v>
      </c>
      <c r="AG35" s="303" t="s">
        <v>400</v>
      </c>
      <c r="AH35" s="297"/>
      <c r="AI35" s="321">
        <v>16</v>
      </c>
      <c r="AJ35" s="347">
        <v>44</v>
      </c>
      <c r="AK35" s="362">
        <f t="shared" si="4"/>
        <v>60</v>
      </c>
      <c r="AL35" s="366"/>
      <c r="AM35" s="369">
        <v>9</v>
      </c>
      <c r="AN35" s="304">
        <f t="shared" si="5"/>
        <v>6.666666666666667</v>
      </c>
      <c r="AO35" s="364" t="str">
        <f t="shared" si="1"/>
        <v>CUMPLIMIENTO SUPERIOR</v>
      </c>
      <c r="AP35" s="366"/>
      <c r="AQ35" s="305">
        <v>17</v>
      </c>
      <c r="AR35" s="357">
        <f t="shared" si="3"/>
        <v>3.5294117647058822</v>
      </c>
      <c r="AS35" s="281" t="s">
        <v>431</v>
      </c>
      <c r="AT35" s="287" t="s">
        <v>445</v>
      </c>
    </row>
    <row r="36" spans="2:46" ht="370" customHeight="1">
      <c r="B36" s="106" t="s">
        <v>45</v>
      </c>
      <c r="C36" s="107" t="s">
        <v>155</v>
      </c>
      <c r="D36" s="108" t="s">
        <v>110</v>
      </c>
      <c r="E36" s="109" t="s">
        <v>111</v>
      </c>
      <c r="F36" s="116" t="s">
        <v>475</v>
      </c>
      <c r="G36" s="110" t="s">
        <v>112</v>
      </c>
      <c r="H36" s="205">
        <v>0.12</v>
      </c>
      <c r="I36" s="118">
        <v>0.08</v>
      </c>
      <c r="J36" s="207">
        <v>0.08</v>
      </c>
      <c r="K36" s="112">
        <v>0.08</v>
      </c>
      <c r="L36" s="196" t="s">
        <v>194</v>
      </c>
      <c r="M36" s="195"/>
      <c r="N36" s="237"/>
      <c r="O36" s="129" t="s">
        <v>346</v>
      </c>
      <c r="P36" s="174" t="s">
        <v>345</v>
      </c>
      <c r="Q36" s="167" t="s">
        <v>347</v>
      </c>
      <c r="R36" s="163" t="s">
        <v>157</v>
      </c>
      <c r="S36" s="231"/>
      <c r="T36" s="250"/>
      <c r="U36" s="111" t="s">
        <v>383</v>
      </c>
      <c r="V36" s="126" t="s">
        <v>195</v>
      </c>
      <c r="W36" s="157" t="s">
        <v>199</v>
      </c>
      <c r="X36" s="184" t="s">
        <v>200</v>
      </c>
      <c r="Y36" s="200"/>
      <c r="Z36" s="234"/>
      <c r="AA36" s="340">
        <v>0.08</v>
      </c>
      <c r="AB36" s="333">
        <v>4.1000000000000002E-2</v>
      </c>
      <c r="AC36" s="324">
        <v>4.2599999999999999E-2</v>
      </c>
      <c r="AD36" s="316">
        <f>SUM(AB36:AC36)</f>
        <v>8.3600000000000008E-2</v>
      </c>
      <c r="AE36" s="356">
        <f t="shared" ref="AE36:AE41" si="10">AD36/AA36</f>
        <v>1.0450000000000002</v>
      </c>
      <c r="AF36" s="303" t="str">
        <f t="shared" si="2"/>
        <v>SUPERIOR</v>
      </c>
      <c r="AG36" s="303" t="s">
        <v>400</v>
      </c>
      <c r="AH36" s="299"/>
      <c r="AI36" s="317">
        <v>0.14000000000000001</v>
      </c>
      <c r="AJ36" s="348">
        <v>8.3600000000000008E-2</v>
      </c>
      <c r="AK36" s="361">
        <f t="shared" si="4"/>
        <v>0.22360000000000002</v>
      </c>
      <c r="AL36" s="365"/>
      <c r="AM36" s="368">
        <v>0.2</v>
      </c>
      <c r="AN36" s="304">
        <f t="shared" si="5"/>
        <v>1.1180000000000001</v>
      </c>
      <c r="AO36" s="364" t="str">
        <f t="shared" si="1"/>
        <v>CUMPLIMIENTO SUPERIOR</v>
      </c>
      <c r="AP36" s="365"/>
      <c r="AQ36" s="302">
        <v>0.36</v>
      </c>
      <c r="AR36" s="357">
        <f t="shared" si="3"/>
        <v>0.62111111111111117</v>
      </c>
      <c r="AS36" s="281" t="s">
        <v>430</v>
      </c>
      <c r="AT36" s="287" t="s">
        <v>446</v>
      </c>
    </row>
    <row r="37" spans="2:46" ht="408" customHeight="1">
      <c r="B37" s="106" t="s">
        <v>45</v>
      </c>
      <c r="C37" s="107" t="s">
        <v>155</v>
      </c>
      <c r="D37" s="108" t="s">
        <v>114</v>
      </c>
      <c r="E37" s="109" t="s">
        <v>115</v>
      </c>
      <c r="F37" s="116" t="s">
        <v>474</v>
      </c>
      <c r="G37" s="110" t="s">
        <v>116</v>
      </c>
      <c r="H37" s="205">
        <v>0.7</v>
      </c>
      <c r="I37" s="118">
        <v>0.7</v>
      </c>
      <c r="J37" s="207">
        <v>0.7</v>
      </c>
      <c r="K37" s="112">
        <v>0.7</v>
      </c>
      <c r="L37" s="196" t="s">
        <v>44</v>
      </c>
      <c r="M37" s="195"/>
      <c r="N37" s="237"/>
      <c r="O37" s="167">
        <v>0</v>
      </c>
      <c r="P37" s="174" t="s">
        <v>355</v>
      </c>
      <c r="Q37" s="167">
        <v>0.99</v>
      </c>
      <c r="R37" s="164" t="s">
        <v>138</v>
      </c>
      <c r="S37" s="222"/>
      <c r="T37" s="241"/>
      <c r="U37" s="134" t="s">
        <v>384</v>
      </c>
      <c r="V37" s="135" t="s">
        <v>196</v>
      </c>
      <c r="W37" s="129" t="s">
        <v>385</v>
      </c>
      <c r="X37" s="185" t="s">
        <v>214</v>
      </c>
      <c r="Y37" s="200"/>
      <c r="Z37" s="234"/>
      <c r="AA37" s="340">
        <v>0.7</v>
      </c>
      <c r="AB37" s="324">
        <v>0.70169999999999999</v>
      </c>
      <c r="AC37" s="324">
        <v>0.68400000000000005</v>
      </c>
      <c r="AD37" s="310">
        <f>AVERAGE(AB37:AC37)</f>
        <v>0.69284999999999997</v>
      </c>
      <c r="AE37" s="341">
        <f t="shared" si="10"/>
        <v>0.98978571428571427</v>
      </c>
      <c r="AF37" s="303" t="str">
        <f t="shared" si="2"/>
        <v>ACEPTABLE</v>
      </c>
      <c r="AG37" s="303" t="s">
        <v>399</v>
      </c>
      <c r="AH37" s="300"/>
      <c r="AI37" s="323">
        <v>0.99</v>
      </c>
      <c r="AJ37" s="317">
        <v>0.69284999999999997</v>
      </c>
      <c r="AK37" s="361">
        <f>AVERAGE(AI37:AJ37)</f>
        <v>0.84142499999999998</v>
      </c>
      <c r="AL37" s="365"/>
      <c r="AM37" s="368">
        <v>0.7</v>
      </c>
      <c r="AN37" s="304">
        <f t="shared" si="5"/>
        <v>1.2020357142857143</v>
      </c>
      <c r="AO37" s="364" t="str">
        <f t="shared" si="1"/>
        <v>CUMPLIMIENTO SUPERIOR</v>
      </c>
      <c r="AP37" s="365"/>
      <c r="AQ37" s="327">
        <v>0.7</v>
      </c>
      <c r="AR37" s="357">
        <f t="shared" si="3"/>
        <v>1.2020357142857143</v>
      </c>
      <c r="AS37" s="281" t="s">
        <v>430</v>
      </c>
      <c r="AT37" s="285" t="s">
        <v>447</v>
      </c>
    </row>
    <row r="38" spans="2:46" ht="409" customHeight="1">
      <c r="B38" s="106" t="s">
        <v>45</v>
      </c>
      <c r="C38" s="107" t="s">
        <v>155</v>
      </c>
      <c r="D38" s="108" t="s">
        <v>117</v>
      </c>
      <c r="E38" s="463" t="s">
        <v>118</v>
      </c>
      <c r="F38" s="116" t="s">
        <v>473</v>
      </c>
      <c r="G38" s="110" t="s">
        <v>119</v>
      </c>
      <c r="H38" s="205">
        <v>0.2</v>
      </c>
      <c r="I38" s="118">
        <v>0.2</v>
      </c>
      <c r="J38" s="207">
        <v>0.2</v>
      </c>
      <c r="K38" s="112">
        <v>0.2</v>
      </c>
      <c r="L38" s="196" t="s">
        <v>44</v>
      </c>
      <c r="M38" s="195"/>
      <c r="N38" s="237"/>
      <c r="O38" s="167">
        <v>0</v>
      </c>
      <c r="P38" s="164" t="s">
        <v>356</v>
      </c>
      <c r="Q38" s="167">
        <v>0.18</v>
      </c>
      <c r="R38" s="164" t="s">
        <v>139</v>
      </c>
      <c r="S38" s="222"/>
      <c r="T38" s="241"/>
      <c r="U38" s="157" t="s">
        <v>386</v>
      </c>
      <c r="V38" s="126" t="s">
        <v>276</v>
      </c>
      <c r="W38" s="108" t="s">
        <v>387</v>
      </c>
      <c r="X38" s="185" t="s">
        <v>215</v>
      </c>
      <c r="Y38" s="200"/>
      <c r="Z38" s="234"/>
      <c r="AA38" s="340">
        <v>0.2</v>
      </c>
      <c r="AB38" s="324">
        <v>4.3700000000000003E-2</v>
      </c>
      <c r="AC38" s="324">
        <v>0.17630000000000001</v>
      </c>
      <c r="AD38" s="310">
        <f>AB38+AC38</f>
        <v>0.22000000000000003</v>
      </c>
      <c r="AE38" s="340">
        <f t="shared" si="10"/>
        <v>1.1000000000000001</v>
      </c>
      <c r="AF38" s="303" t="str">
        <f t="shared" si="2"/>
        <v>SUPERIOR</v>
      </c>
      <c r="AG38" s="303" t="s">
        <v>400</v>
      </c>
      <c r="AH38" s="301"/>
      <c r="AI38" s="317">
        <v>0.18</v>
      </c>
      <c r="AJ38" s="317">
        <v>0.22000000000000003</v>
      </c>
      <c r="AK38" s="361">
        <f t="shared" si="4"/>
        <v>0.4</v>
      </c>
      <c r="AL38" s="366"/>
      <c r="AM38" s="368">
        <v>0.4</v>
      </c>
      <c r="AN38" s="304">
        <f t="shared" si="5"/>
        <v>1</v>
      </c>
      <c r="AO38" s="364" t="str">
        <f t="shared" si="1"/>
        <v>CUMPLIMIENTO SATISFACTORIO</v>
      </c>
      <c r="AP38" s="366"/>
      <c r="AQ38" s="302">
        <v>0.8</v>
      </c>
      <c r="AR38" s="357">
        <f t="shared" si="3"/>
        <v>0.5</v>
      </c>
      <c r="AS38" s="281" t="s">
        <v>430</v>
      </c>
      <c r="AT38" s="287" t="s">
        <v>440</v>
      </c>
    </row>
    <row r="39" spans="2:46" ht="324">
      <c r="B39" s="106" t="s">
        <v>45</v>
      </c>
      <c r="C39" s="107" t="s">
        <v>155</v>
      </c>
      <c r="D39" s="108" t="s">
        <v>120</v>
      </c>
      <c r="E39" s="465"/>
      <c r="F39" s="143" t="s">
        <v>472</v>
      </c>
      <c r="G39" s="110" t="s">
        <v>121</v>
      </c>
      <c r="H39" s="109">
        <v>4</v>
      </c>
      <c r="I39" s="202">
        <v>4</v>
      </c>
      <c r="J39" s="211">
        <v>4</v>
      </c>
      <c r="K39" s="159">
        <v>4</v>
      </c>
      <c r="L39" s="196" t="s">
        <v>122</v>
      </c>
      <c r="M39" s="195"/>
      <c r="N39" s="237"/>
      <c r="O39" s="108" t="s">
        <v>324</v>
      </c>
      <c r="P39" s="174" t="s">
        <v>323</v>
      </c>
      <c r="Q39" s="262" t="s">
        <v>325</v>
      </c>
      <c r="R39" s="128" t="s">
        <v>143</v>
      </c>
      <c r="S39" s="220"/>
      <c r="T39" s="215"/>
      <c r="U39" s="142" t="s">
        <v>388</v>
      </c>
      <c r="V39" s="139" t="s">
        <v>197</v>
      </c>
      <c r="W39" s="142" t="s">
        <v>389</v>
      </c>
      <c r="X39" s="126" t="s">
        <v>390</v>
      </c>
      <c r="Y39" s="200"/>
      <c r="Z39" s="234"/>
      <c r="AA39" s="338">
        <v>4</v>
      </c>
      <c r="AB39" s="321">
        <v>0.5</v>
      </c>
      <c r="AC39" s="321">
        <v>3.5</v>
      </c>
      <c r="AD39" s="306">
        <f>SUM(AB39:AC39)</f>
        <v>4</v>
      </c>
      <c r="AE39" s="337">
        <f t="shared" si="10"/>
        <v>1</v>
      </c>
      <c r="AF39" s="303" t="str">
        <f t="shared" si="2"/>
        <v>SATISFACTORIO</v>
      </c>
      <c r="AG39" s="303" t="s">
        <v>401</v>
      </c>
      <c r="AH39" s="295"/>
      <c r="AI39" s="319">
        <v>4</v>
      </c>
      <c r="AJ39" s="321">
        <v>4</v>
      </c>
      <c r="AK39" s="362">
        <f t="shared" si="4"/>
        <v>8</v>
      </c>
      <c r="AL39" s="366"/>
      <c r="AM39" s="369">
        <v>8</v>
      </c>
      <c r="AN39" s="304">
        <f t="shared" si="5"/>
        <v>1</v>
      </c>
      <c r="AO39" s="364" t="str">
        <f t="shared" si="1"/>
        <v>CUMPLIMIENTO SATISFACTORIO</v>
      </c>
      <c r="AP39" s="366"/>
      <c r="AQ39" s="305">
        <v>16</v>
      </c>
      <c r="AR39" s="357">
        <f t="shared" si="3"/>
        <v>0.5</v>
      </c>
      <c r="AS39" s="281" t="s">
        <v>430</v>
      </c>
      <c r="AT39" s="287" t="s">
        <v>440</v>
      </c>
    </row>
    <row r="40" spans="2:46" ht="409.5" customHeight="1">
      <c r="B40" s="106" t="s">
        <v>45</v>
      </c>
      <c r="C40" s="107" t="s">
        <v>155</v>
      </c>
      <c r="D40" s="108" t="s">
        <v>123</v>
      </c>
      <c r="E40" s="109" t="s">
        <v>124</v>
      </c>
      <c r="F40" s="143" t="s">
        <v>471</v>
      </c>
      <c r="G40" s="110" t="s">
        <v>125</v>
      </c>
      <c r="H40" s="109">
        <v>8</v>
      </c>
      <c r="I40" s="202">
        <v>8</v>
      </c>
      <c r="J40" s="208">
        <v>8</v>
      </c>
      <c r="K40" s="144">
        <v>8</v>
      </c>
      <c r="L40" s="196" t="s">
        <v>75</v>
      </c>
      <c r="M40" s="195"/>
      <c r="N40" s="237"/>
      <c r="O40" s="279" t="s">
        <v>350</v>
      </c>
      <c r="P40" s="265" t="s">
        <v>349</v>
      </c>
      <c r="Q40" s="270" t="s">
        <v>226</v>
      </c>
      <c r="R40" s="165" t="s">
        <v>179</v>
      </c>
      <c r="S40" s="232"/>
      <c r="T40" s="251"/>
      <c r="U40" s="147" t="s">
        <v>227</v>
      </c>
      <c r="V40" s="160" t="s">
        <v>277</v>
      </c>
      <c r="W40" s="161" t="s">
        <v>228</v>
      </c>
      <c r="X40" s="193" t="s">
        <v>225</v>
      </c>
      <c r="Y40" s="200"/>
      <c r="Z40" s="234"/>
      <c r="AA40" s="338">
        <v>8</v>
      </c>
      <c r="AB40" s="321">
        <v>16</v>
      </c>
      <c r="AC40" s="321">
        <v>7</v>
      </c>
      <c r="AD40" s="306">
        <f>SUM(AB40:AC40)</f>
        <v>23</v>
      </c>
      <c r="AE40" s="337">
        <f t="shared" si="10"/>
        <v>2.875</v>
      </c>
      <c r="AF40" s="303" t="str">
        <f t="shared" si="2"/>
        <v>SUPERIOR</v>
      </c>
      <c r="AG40" s="303" t="s">
        <v>400</v>
      </c>
      <c r="AH40" s="297"/>
      <c r="AI40" s="321">
        <v>15</v>
      </c>
      <c r="AJ40" s="321">
        <v>23</v>
      </c>
      <c r="AK40" s="362">
        <f t="shared" si="4"/>
        <v>38</v>
      </c>
      <c r="AL40" s="366"/>
      <c r="AM40" s="369">
        <v>16</v>
      </c>
      <c r="AN40" s="304">
        <f t="shared" si="5"/>
        <v>2.375</v>
      </c>
      <c r="AO40" s="364" t="str">
        <f t="shared" si="1"/>
        <v>CUMPLIMIENTO SUPERIOR</v>
      </c>
      <c r="AP40" s="366"/>
      <c r="AQ40" s="305">
        <v>32</v>
      </c>
      <c r="AR40" s="357">
        <f t="shared" si="3"/>
        <v>1.1875</v>
      </c>
      <c r="AS40" s="281" t="s">
        <v>431</v>
      </c>
      <c r="AT40" s="283" t="s">
        <v>449</v>
      </c>
    </row>
    <row r="41" spans="2:46" ht="409" customHeight="1">
      <c r="B41" s="106" t="s">
        <v>45</v>
      </c>
      <c r="C41" s="107" t="s">
        <v>155</v>
      </c>
      <c r="D41" s="108" t="s">
        <v>126</v>
      </c>
      <c r="E41" s="109" t="s">
        <v>127</v>
      </c>
      <c r="F41" s="418" t="s">
        <v>470</v>
      </c>
      <c r="G41" s="162" t="s">
        <v>128</v>
      </c>
      <c r="H41" s="109">
        <v>5</v>
      </c>
      <c r="I41" s="202">
        <v>9</v>
      </c>
      <c r="J41" s="208">
        <v>13</v>
      </c>
      <c r="K41" s="144">
        <v>15</v>
      </c>
      <c r="L41" s="196" t="s">
        <v>30</v>
      </c>
      <c r="M41" s="195"/>
      <c r="N41" s="237"/>
      <c r="O41" s="108" t="s">
        <v>321</v>
      </c>
      <c r="P41" s="158" t="s">
        <v>320</v>
      </c>
      <c r="Q41" s="108" t="s">
        <v>322</v>
      </c>
      <c r="R41" s="166" t="s">
        <v>280</v>
      </c>
      <c r="S41" s="233"/>
      <c r="T41" s="252"/>
      <c r="U41" s="108" t="s">
        <v>198</v>
      </c>
      <c r="V41" s="126" t="s">
        <v>278</v>
      </c>
      <c r="W41" s="108" t="s">
        <v>230</v>
      </c>
      <c r="X41" s="189" t="s">
        <v>279</v>
      </c>
      <c r="Y41" s="200"/>
      <c r="Z41" s="234"/>
      <c r="AA41" s="338">
        <v>4</v>
      </c>
      <c r="AB41" s="321">
        <v>4</v>
      </c>
      <c r="AC41" s="321">
        <v>3</v>
      </c>
      <c r="AD41" s="306">
        <f>SUM(AB41:AC41)</f>
        <v>7</v>
      </c>
      <c r="AE41" s="337">
        <f t="shared" si="10"/>
        <v>1.75</v>
      </c>
      <c r="AF41" s="303" t="str">
        <f t="shared" si="2"/>
        <v>SUPERIOR</v>
      </c>
      <c r="AG41" s="303" t="s">
        <v>399</v>
      </c>
      <c r="AH41" s="297"/>
      <c r="AI41" s="321">
        <v>4</v>
      </c>
      <c r="AJ41" s="321">
        <v>7</v>
      </c>
      <c r="AK41" s="362">
        <f t="shared" si="4"/>
        <v>11</v>
      </c>
      <c r="AL41" s="366"/>
      <c r="AM41" s="369">
        <v>14</v>
      </c>
      <c r="AN41" s="304">
        <f t="shared" si="5"/>
        <v>0.7857142857142857</v>
      </c>
      <c r="AO41" s="364" t="str">
        <f t="shared" si="1"/>
        <v>CUMPLIMIENTO ACEPTABLE</v>
      </c>
      <c r="AP41" s="366"/>
      <c r="AQ41" s="305">
        <v>15</v>
      </c>
      <c r="AR41" s="357">
        <f>AK41/AQ41</f>
        <v>0.73333333333333328</v>
      </c>
      <c r="AS41" s="378" t="s">
        <v>430</v>
      </c>
      <c r="AT41" s="287" t="s">
        <v>487</v>
      </c>
    </row>
    <row r="42" spans="2:46">
      <c r="B42" s="92"/>
      <c r="C42" s="92"/>
      <c r="D42" s="92"/>
      <c r="E42" s="93"/>
      <c r="F42" s="93"/>
      <c r="G42" s="93"/>
      <c r="H42" s="92"/>
      <c r="I42" s="92"/>
      <c r="J42" s="92"/>
      <c r="K42" s="94"/>
      <c r="L42" s="92"/>
      <c r="M42" s="92"/>
      <c r="N42" s="92"/>
      <c r="O42" s="92"/>
      <c r="P42" s="92"/>
      <c r="Q42" s="92"/>
      <c r="R42" s="92"/>
      <c r="S42" s="92"/>
      <c r="T42" s="92"/>
      <c r="U42" s="92"/>
      <c r="V42" s="95"/>
      <c r="W42" s="95"/>
      <c r="X42" s="95"/>
      <c r="Y42" s="95"/>
      <c r="Z42" s="95"/>
      <c r="AA42" s="260"/>
      <c r="AB42" s="95"/>
      <c r="AC42" s="95"/>
      <c r="AD42" s="95"/>
      <c r="AE42" s="95"/>
      <c r="AF42" s="95"/>
      <c r="AG42" s="95"/>
      <c r="AH42" s="95"/>
      <c r="AI42" s="95"/>
      <c r="AJ42" s="95"/>
      <c r="AK42" s="95"/>
      <c r="AL42" s="95"/>
      <c r="AM42" s="95"/>
      <c r="AN42" s="95"/>
      <c r="AO42" s="95"/>
      <c r="AP42" s="95"/>
      <c r="AQ42" s="95"/>
      <c r="AR42" s="95"/>
      <c r="AS42" s="95"/>
      <c r="AT42" s="96"/>
    </row>
    <row r="43" spans="2:46">
      <c r="B43" s="92"/>
      <c r="C43" s="92"/>
      <c r="D43" s="92"/>
      <c r="E43" s="93"/>
      <c r="F43" s="93"/>
      <c r="G43" s="93"/>
      <c r="H43" s="92"/>
      <c r="I43" s="92"/>
      <c r="J43" s="92"/>
      <c r="K43" s="94"/>
      <c r="L43" s="92"/>
      <c r="M43" s="92"/>
      <c r="N43" s="92"/>
      <c r="O43" s="92"/>
      <c r="P43" s="92"/>
      <c r="Q43" s="92"/>
      <c r="R43" s="92"/>
      <c r="S43" s="92"/>
      <c r="T43" s="92"/>
      <c r="U43" s="92"/>
      <c r="V43" s="95"/>
      <c r="W43" s="95"/>
      <c r="X43" s="95"/>
      <c r="Y43" s="95"/>
      <c r="Z43" s="95"/>
      <c r="AA43" s="260"/>
      <c r="AB43" s="95"/>
      <c r="AC43" s="95"/>
      <c r="AD43" s="95"/>
      <c r="AE43" s="95"/>
      <c r="AF43" s="95"/>
      <c r="AG43" s="95"/>
      <c r="AH43" s="95"/>
      <c r="AI43" s="95"/>
      <c r="AJ43" s="95"/>
      <c r="AK43" s="95"/>
      <c r="AL43" s="95"/>
      <c r="AM43" s="95"/>
      <c r="AN43" s="95"/>
      <c r="AO43" s="95"/>
      <c r="AP43" s="95"/>
      <c r="AQ43" s="95"/>
      <c r="AR43" s="95"/>
      <c r="AS43" s="95"/>
      <c r="AT43" s="96"/>
    </row>
    <row r="44" spans="2:46">
      <c r="B44" s="92"/>
      <c r="C44" s="92"/>
      <c r="D44" s="92"/>
      <c r="E44" s="93"/>
      <c r="F44" s="93"/>
      <c r="G44" s="93"/>
      <c r="H44" s="92"/>
      <c r="I44" s="92"/>
      <c r="J44" s="92"/>
      <c r="K44" s="94"/>
      <c r="L44" s="92"/>
      <c r="M44" s="92"/>
      <c r="N44" s="92"/>
      <c r="O44" s="92"/>
      <c r="P44" s="92"/>
      <c r="Q44" s="92"/>
      <c r="R44" s="92"/>
      <c r="S44" s="92"/>
      <c r="T44" s="92"/>
      <c r="U44" s="92"/>
      <c r="V44" s="95"/>
      <c r="W44" s="95"/>
      <c r="X44" s="95"/>
      <c r="Y44" s="95"/>
      <c r="Z44" s="95"/>
      <c r="AA44" s="260"/>
      <c r="AB44" s="95"/>
      <c r="AC44" s="95"/>
      <c r="AD44" s="95"/>
      <c r="AE44" s="95"/>
      <c r="AF44" s="95"/>
      <c r="AG44" s="95"/>
      <c r="AH44" s="95"/>
      <c r="AI44" s="95"/>
      <c r="AJ44" s="95"/>
      <c r="AK44" s="95"/>
      <c r="AL44" s="95"/>
      <c r="AM44" s="95"/>
      <c r="AN44" s="95"/>
      <c r="AO44" s="95"/>
      <c r="AP44" s="95"/>
      <c r="AQ44" s="95"/>
      <c r="AR44" s="95"/>
      <c r="AS44" s="95"/>
      <c r="AT44" s="96"/>
    </row>
    <row r="45" spans="2:46">
      <c r="B45" s="92"/>
      <c r="C45" s="92"/>
      <c r="D45" s="92"/>
      <c r="E45" s="93"/>
      <c r="F45" s="93"/>
      <c r="G45" s="93"/>
      <c r="H45" s="92"/>
      <c r="I45" s="92"/>
      <c r="J45" s="92"/>
      <c r="K45" s="94"/>
      <c r="L45" s="92"/>
      <c r="M45" s="92"/>
      <c r="N45" s="92"/>
      <c r="O45" s="92"/>
      <c r="P45" s="92"/>
      <c r="Q45" s="92"/>
      <c r="R45" s="92"/>
      <c r="S45" s="92"/>
      <c r="T45" s="92"/>
      <c r="U45" s="92"/>
      <c r="V45" s="95"/>
      <c r="W45" s="95"/>
      <c r="X45" s="95"/>
      <c r="Y45" s="95"/>
      <c r="Z45" s="95"/>
      <c r="AA45" s="260"/>
      <c r="AB45" s="95"/>
      <c r="AC45" s="95"/>
      <c r="AD45" s="95"/>
      <c r="AE45" s="95"/>
      <c r="AF45" s="95"/>
      <c r="AG45" s="95"/>
      <c r="AH45" s="95"/>
      <c r="AI45" s="95"/>
      <c r="AJ45" s="95"/>
      <c r="AK45" s="95"/>
      <c r="AL45" s="95"/>
      <c r="AM45" s="95"/>
      <c r="AN45" s="95"/>
      <c r="AO45" s="95"/>
      <c r="AP45" s="95"/>
      <c r="AQ45" s="95"/>
      <c r="AR45" s="95"/>
      <c r="AS45" s="95"/>
      <c r="AT45" s="96"/>
    </row>
    <row r="46" spans="2:46">
      <c r="B46" s="92"/>
      <c r="C46" s="92"/>
      <c r="D46" s="92"/>
      <c r="E46" s="93"/>
      <c r="F46" s="93"/>
      <c r="G46" s="93"/>
      <c r="H46" s="92"/>
      <c r="I46" s="92"/>
      <c r="J46" s="92"/>
      <c r="K46" s="94"/>
      <c r="L46" s="92"/>
      <c r="M46" s="92"/>
      <c r="N46" s="92"/>
      <c r="O46" s="92"/>
      <c r="P46" s="92"/>
      <c r="Q46" s="92"/>
      <c r="R46" s="92"/>
      <c r="S46" s="92"/>
      <c r="T46" s="92"/>
      <c r="U46" s="92"/>
      <c r="V46" s="95"/>
      <c r="W46" s="95"/>
      <c r="X46" s="95"/>
      <c r="Y46" s="95"/>
      <c r="Z46" s="95"/>
      <c r="AA46" s="260"/>
      <c r="AB46" s="95"/>
      <c r="AC46" s="95"/>
      <c r="AD46" s="95"/>
      <c r="AE46" s="95"/>
      <c r="AF46" s="95"/>
      <c r="AG46" s="95"/>
      <c r="AH46" s="95"/>
      <c r="AI46" s="95"/>
      <c r="AJ46" s="95"/>
      <c r="AK46" s="95"/>
      <c r="AL46" s="95"/>
      <c r="AM46" s="95"/>
      <c r="AN46" s="95"/>
      <c r="AO46" s="95"/>
      <c r="AP46" s="95"/>
      <c r="AQ46" s="95"/>
      <c r="AR46" s="95"/>
      <c r="AS46" s="95"/>
      <c r="AT46" s="96"/>
    </row>
    <row r="47" spans="2:46">
      <c r="B47" s="92"/>
      <c r="C47" s="92"/>
      <c r="D47" s="92"/>
      <c r="E47" s="93"/>
      <c r="F47" s="93"/>
      <c r="G47" s="93"/>
      <c r="H47" s="92"/>
      <c r="I47" s="92"/>
      <c r="J47" s="92"/>
      <c r="K47" s="94"/>
      <c r="L47" s="92"/>
      <c r="M47" s="92"/>
      <c r="N47" s="92"/>
      <c r="O47" s="92"/>
      <c r="P47" s="92"/>
      <c r="Q47" s="92"/>
      <c r="R47" s="92"/>
      <c r="S47" s="92"/>
      <c r="T47" s="92"/>
      <c r="U47" s="92"/>
      <c r="V47" s="95"/>
      <c r="W47" s="95"/>
      <c r="X47" s="95"/>
      <c r="Y47" s="95"/>
      <c r="Z47" s="95"/>
      <c r="AA47" s="260"/>
      <c r="AB47" s="95"/>
      <c r="AC47" s="95"/>
      <c r="AD47" s="95"/>
      <c r="AE47" s="95"/>
      <c r="AF47" s="95"/>
      <c r="AG47" s="95"/>
      <c r="AH47" s="95"/>
      <c r="AI47" s="95"/>
      <c r="AJ47" s="95"/>
      <c r="AK47" s="95"/>
      <c r="AL47" s="95"/>
      <c r="AM47" s="95"/>
      <c r="AN47" s="95"/>
      <c r="AO47" s="95"/>
      <c r="AP47" s="95"/>
      <c r="AQ47" s="95"/>
      <c r="AR47" s="95"/>
      <c r="AS47" s="95"/>
      <c r="AT47" s="96"/>
    </row>
    <row r="48" spans="2:46">
      <c r="B48" s="92"/>
      <c r="C48" s="92"/>
      <c r="D48" s="92"/>
      <c r="E48" s="93"/>
      <c r="F48" s="93"/>
      <c r="G48" s="93"/>
      <c r="H48" s="92"/>
      <c r="I48" s="92"/>
      <c r="J48" s="92"/>
      <c r="K48" s="94"/>
      <c r="L48" s="92"/>
      <c r="M48" s="92"/>
      <c r="N48" s="92"/>
      <c r="O48" s="92"/>
      <c r="P48" s="92"/>
      <c r="Q48" s="92"/>
      <c r="R48" s="92"/>
      <c r="S48" s="92"/>
      <c r="T48" s="92"/>
      <c r="U48" s="92"/>
      <c r="V48" s="95"/>
      <c r="W48" s="95"/>
      <c r="X48" s="95"/>
      <c r="Y48" s="95"/>
      <c r="Z48" s="95"/>
      <c r="AA48" s="260"/>
      <c r="AB48" s="95"/>
      <c r="AC48" s="95"/>
      <c r="AD48" s="95"/>
      <c r="AE48" s="95"/>
      <c r="AF48" s="95"/>
      <c r="AG48" s="95"/>
      <c r="AH48" s="95"/>
      <c r="AI48" s="95"/>
      <c r="AJ48" s="95"/>
      <c r="AK48" s="95"/>
      <c r="AL48" s="95"/>
      <c r="AM48" s="95"/>
      <c r="AN48" s="95"/>
      <c r="AO48" s="95"/>
      <c r="AP48" s="95"/>
      <c r="AQ48" s="95"/>
      <c r="AR48" s="95"/>
      <c r="AS48" s="95"/>
      <c r="AT48" s="96"/>
    </row>
    <row r="49" spans="2:46">
      <c r="B49" s="92"/>
      <c r="C49" s="92"/>
      <c r="D49" s="92"/>
      <c r="E49" s="93"/>
      <c r="F49" s="93"/>
      <c r="G49" s="93"/>
      <c r="H49" s="92"/>
      <c r="I49" s="92"/>
      <c r="J49" s="92"/>
      <c r="K49" s="94"/>
      <c r="L49" s="92"/>
      <c r="M49" s="92"/>
      <c r="N49" s="92"/>
      <c r="O49" s="92"/>
      <c r="P49" s="92"/>
      <c r="Q49" s="92"/>
      <c r="R49" s="92"/>
      <c r="S49" s="92"/>
      <c r="T49" s="92"/>
      <c r="U49" s="92"/>
      <c r="V49" s="95"/>
      <c r="W49" s="95"/>
      <c r="X49" s="95"/>
      <c r="Y49" s="95"/>
      <c r="Z49" s="95"/>
      <c r="AA49" s="260"/>
      <c r="AB49" s="95"/>
      <c r="AC49" s="95"/>
      <c r="AD49" s="95"/>
      <c r="AE49" s="95"/>
      <c r="AF49" s="95"/>
      <c r="AG49" s="95"/>
      <c r="AH49" s="95"/>
      <c r="AI49" s="95"/>
      <c r="AJ49" s="95"/>
      <c r="AK49" s="95"/>
      <c r="AL49" s="95"/>
      <c r="AM49" s="95"/>
      <c r="AN49" s="95"/>
      <c r="AO49" s="95"/>
      <c r="AP49" s="95"/>
      <c r="AQ49" s="95"/>
      <c r="AR49" s="95"/>
      <c r="AS49" s="95"/>
      <c r="AT49" s="96"/>
    </row>
    <row r="50" spans="2:46">
      <c r="B50" s="92"/>
      <c r="C50" s="92"/>
      <c r="D50" s="92"/>
      <c r="E50" s="93"/>
      <c r="F50" s="93"/>
      <c r="G50" s="93"/>
      <c r="H50" s="92"/>
      <c r="I50" s="92"/>
      <c r="J50" s="92"/>
      <c r="K50" s="94"/>
      <c r="L50" s="92"/>
      <c r="M50" s="92"/>
      <c r="N50" s="92"/>
      <c r="O50" s="92"/>
      <c r="P50" s="92"/>
      <c r="Q50" s="92"/>
      <c r="R50" s="92"/>
      <c r="S50" s="92"/>
      <c r="T50" s="92"/>
      <c r="U50" s="92"/>
      <c r="V50" s="95"/>
      <c r="W50" s="95"/>
      <c r="X50" s="95"/>
      <c r="Y50" s="95"/>
      <c r="Z50" s="95"/>
      <c r="AA50" s="260"/>
      <c r="AB50" s="95"/>
      <c r="AC50" s="95"/>
      <c r="AD50" s="95"/>
      <c r="AE50" s="95"/>
      <c r="AF50" s="95"/>
      <c r="AG50" s="95"/>
      <c r="AH50" s="95"/>
      <c r="AI50" s="95"/>
      <c r="AJ50" s="95"/>
      <c r="AK50" s="95"/>
      <c r="AL50" s="95"/>
      <c r="AM50" s="95"/>
      <c r="AN50" s="95"/>
      <c r="AO50" s="95"/>
      <c r="AP50" s="95"/>
      <c r="AQ50" s="95"/>
      <c r="AR50" s="95"/>
      <c r="AS50" s="95"/>
      <c r="AT50" s="96"/>
    </row>
    <row r="51" spans="2:46">
      <c r="B51" s="92"/>
      <c r="C51" s="92"/>
      <c r="D51" s="92"/>
      <c r="E51" s="93"/>
      <c r="F51" s="93"/>
      <c r="G51" s="93"/>
      <c r="H51" s="92"/>
      <c r="I51" s="92"/>
      <c r="J51" s="92"/>
      <c r="K51" s="94"/>
      <c r="L51" s="92"/>
      <c r="M51" s="92"/>
      <c r="N51" s="92"/>
      <c r="O51" s="92"/>
      <c r="P51" s="92"/>
      <c r="Q51" s="92"/>
      <c r="R51" s="92"/>
      <c r="S51" s="92"/>
      <c r="T51" s="92"/>
      <c r="U51" s="92"/>
      <c r="V51" s="95"/>
      <c r="W51" s="95"/>
      <c r="X51" s="95"/>
      <c r="Y51" s="95"/>
      <c r="Z51" s="95"/>
      <c r="AA51" s="260"/>
      <c r="AB51" s="95"/>
      <c r="AC51" s="95"/>
      <c r="AD51" s="95"/>
      <c r="AE51" s="95"/>
      <c r="AF51" s="95"/>
      <c r="AG51" s="95"/>
      <c r="AH51" s="95"/>
      <c r="AI51" s="95"/>
      <c r="AJ51" s="95"/>
      <c r="AK51" s="95"/>
      <c r="AL51" s="95"/>
      <c r="AM51" s="95"/>
      <c r="AN51" s="95"/>
      <c r="AO51" s="95"/>
      <c r="AP51" s="95"/>
      <c r="AQ51" s="95"/>
      <c r="AR51" s="95"/>
      <c r="AS51" s="95"/>
      <c r="AT51" s="96"/>
    </row>
    <row r="52" spans="2:46">
      <c r="B52" s="92"/>
      <c r="C52" s="92"/>
      <c r="D52" s="92"/>
      <c r="E52" s="93"/>
      <c r="F52" s="93"/>
      <c r="G52" s="93"/>
      <c r="H52" s="92"/>
      <c r="I52" s="92"/>
      <c r="J52" s="92"/>
      <c r="K52" s="94"/>
      <c r="L52" s="92"/>
      <c r="M52" s="92"/>
      <c r="N52" s="92"/>
      <c r="O52" s="92"/>
      <c r="P52" s="92"/>
      <c r="Q52" s="92"/>
      <c r="R52" s="92"/>
      <c r="S52" s="92"/>
      <c r="T52" s="92"/>
      <c r="U52" s="92"/>
      <c r="V52" s="95"/>
      <c r="W52" s="95"/>
      <c r="X52" s="95"/>
      <c r="Y52" s="95"/>
      <c r="Z52" s="95"/>
      <c r="AA52" s="260"/>
      <c r="AB52" s="95"/>
      <c r="AC52" s="95"/>
      <c r="AD52" s="95"/>
      <c r="AE52" s="95"/>
      <c r="AF52" s="95"/>
      <c r="AG52" s="95"/>
      <c r="AH52" s="95"/>
      <c r="AI52" s="95"/>
      <c r="AJ52" s="95"/>
      <c r="AK52" s="95"/>
      <c r="AL52" s="95"/>
      <c r="AM52" s="95"/>
      <c r="AN52" s="95"/>
      <c r="AO52" s="95"/>
      <c r="AP52" s="95"/>
      <c r="AQ52" s="95"/>
      <c r="AR52" s="95"/>
      <c r="AS52" s="95"/>
      <c r="AT52" s="96"/>
    </row>
    <row r="53" spans="2:46">
      <c r="B53" s="92"/>
      <c r="C53" s="92"/>
      <c r="D53" s="92"/>
      <c r="E53" s="93"/>
      <c r="F53" s="93"/>
      <c r="G53" s="93"/>
      <c r="H53" s="92"/>
      <c r="I53" s="92"/>
      <c r="J53" s="92"/>
      <c r="K53" s="94"/>
      <c r="L53" s="92"/>
      <c r="M53" s="92"/>
      <c r="N53" s="92"/>
      <c r="O53" s="92"/>
      <c r="P53" s="92"/>
      <c r="Q53" s="92"/>
      <c r="R53" s="92"/>
      <c r="S53" s="92"/>
      <c r="T53" s="92"/>
      <c r="U53" s="92"/>
      <c r="V53" s="95"/>
      <c r="W53" s="95"/>
      <c r="X53" s="95"/>
      <c r="Y53" s="95"/>
      <c r="Z53" s="95"/>
      <c r="AA53" s="260"/>
      <c r="AB53" s="95"/>
      <c r="AC53" s="95"/>
      <c r="AD53" s="95"/>
      <c r="AE53" s="95"/>
      <c r="AF53" s="95"/>
      <c r="AG53" s="95"/>
      <c r="AH53" s="95"/>
      <c r="AI53" s="95"/>
      <c r="AJ53" s="95"/>
      <c r="AK53" s="95"/>
      <c r="AL53" s="95"/>
      <c r="AM53" s="95"/>
      <c r="AN53" s="95"/>
      <c r="AO53" s="95"/>
      <c r="AP53" s="95"/>
      <c r="AQ53" s="95"/>
      <c r="AR53" s="95"/>
      <c r="AS53" s="95"/>
      <c r="AT53" s="96"/>
    </row>
    <row r="54" spans="2:46">
      <c r="B54" s="92"/>
      <c r="C54" s="92"/>
      <c r="D54" s="92"/>
      <c r="E54" s="93"/>
      <c r="F54" s="93"/>
      <c r="G54" s="93"/>
      <c r="H54" s="92"/>
      <c r="I54" s="92"/>
      <c r="J54" s="92"/>
      <c r="K54" s="94"/>
      <c r="L54" s="92"/>
      <c r="M54" s="92"/>
      <c r="N54" s="92"/>
      <c r="O54" s="92"/>
      <c r="P54" s="92"/>
      <c r="Q54" s="92"/>
      <c r="R54" s="92"/>
      <c r="S54" s="92"/>
      <c r="T54" s="92"/>
      <c r="U54" s="92"/>
      <c r="V54" s="95"/>
      <c r="W54" s="95"/>
      <c r="X54" s="95"/>
      <c r="Y54" s="95"/>
      <c r="Z54" s="95"/>
      <c r="AA54" s="260"/>
      <c r="AB54" s="95"/>
      <c r="AC54" s="95"/>
      <c r="AD54" s="95"/>
      <c r="AE54" s="95"/>
      <c r="AF54" s="95"/>
      <c r="AG54" s="95"/>
      <c r="AH54" s="95"/>
      <c r="AI54" s="95"/>
      <c r="AJ54" s="95"/>
      <c r="AK54" s="95"/>
      <c r="AL54" s="95"/>
      <c r="AM54" s="95"/>
      <c r="AN54" s="95"/>
      <c r="AO54" s="95"/>
      <c r="AP54" s="95"/>
      <c r="AQ54" s="95"/>
      <c r="AR54" s="95"/>
      <c r="AS54" s="95"/>
      <c r="AT54" s="96"/>
    </row>
    <row r="55" spans="2:46">
      <c r="B55" s="92"/>
      <c r="C55" s="92"/>
      <c r="D55" s="92"/>
      <c r="E55" s="93"/>
      <c r="F55" s="93"/>
      <c r="G55" s="93"/>
      <c r="H55" s="92"/>
      <c r="I55" s="92"/>
      <c r="J55" s="92"/>
      <c r="K55" s="94"/>
      <c r="L55" s="92"/>
      <c r="M55" s="92"/>
      <c r="N55" s="92"/>
      <c r="O55" s="92"/>
      <c r="P55" s="92"/>
      <c r="Q55" s="92"/>
      <c r="R55" s="92"/>
      <c r="S55" s="92"/>
      <c r="T55" s="92"/>
      <c r="U55" s="92"/>
      <c r="V55" s="95"/>
      <c r="W55" s="95"/>
      <c r="X55" s="95"/>
      <c r="Y55" s="95"/>
      <c r="Z55" s="95"/>
      <c r="AA55" s="260"/>
      <c r="AB55" s="95"/>
      <c r="AC55" s="95"/>
      <c r="AD55" s="95"/>
      <c r="AE55" s="95"/>
      <c r="AF55" s="95"/>
      <c r="AG55" s="95"/>
      <c r="AH55" s="95"/>
      <c r="AI55" s="95"/>
      <c r="AJ55" s="95"/>
      <c r="AK55" s="95"/>
      <c r="AL55" s="95"/>
      <c r="AM55" s="95"/>
      <c r="AN55" s="95"/>
      <c r="AO55" s="95"/>
      <c r="AP55" s="95"/>
      <c r="AQ55" s="95"/>
      <c r="AR55" s="95"/>
      <c r="AS55" s="95"/>
      <c r="AT55" s="96"/>
    </row>
    <row r="56" spans="2:46">
      <c r="B56" s="92"/>
      <c r="C56" s="92"/>
      <c r="D56" s="92"/>
      <c r="E56" s="93"/>
      <c r="F56" s="93"/>
      <c r="G56" s="93"/>
      <c r="H56" s="92"/>
      <c r="I56" s="92"/>
      <c r="J56" s="92"/>
      <c r="K56" s="94"/>
      <c r="L56" s="92"/>
      <c r="M56" s="92"/>
      <c r="N56" s="92"/>
      <c r="O56" s="92"/>
      <c r="P56" s="92"/>
      <c r="Q56" s="92"/>
      <c r="R56" s="92"/>
      <c r="S56" s="92"/>
      <c r="T56" s="92"/>
      <c r="U56" s="92"/>
      <c r="V56" s="95"/>
      <c r="W56" s="95"/>
      <c r="X56" s="95"/>
      <c r="Y56" s="95"/>
      <c r="Z56" s="95"/>
      <c r="AA56" s="260"/>
      <c r="AB56" s="95"/>
      <c r="AC56" s="95"/>
      <c r="AD56" s="95"/>
      <c r="AE56" s="95"/>
      <c r="AF56" s="95"/>
      <c r="AG56" s="95"/>
      <c r="AH56" s="95"/>
      <c r="AI56" s="95"/>
      <c r="AJ56" s="95"/>
      <c r="AK56" s="95"/>
      <c r="AL56" s="95"/>
      <c r="AM56" s="95"/>
      <c r="AN56" s="95"/>
      <c r="AO56" s="95"/>
      <c r="AP56" s="95"/>
      <c r="AQ56" s="95"/>
      <c r="AR56" s="95"/>
      <c r="AS56" s="95"/>
      <c r="AT56" s="96"/>
    </row>
    <row r="57" spans="2:46">
      <c r="B57" s="92"/>
      <c r="C57" s="92"/>
      <c r="D57" s="92"/>
      <c r="E57" s="93"/>
      <c r="F57" s="93"/>
      <c r="G57" s="93"/>
      <c r="H57" s="92"/>
      <c r="I57" s="92"/>
      <c r="J57" s="92"/>
      <c r="K57" s="94"/>
      <c r="L57" s="92"/>
      <c r="M57" s="92"/>
      <c r="N57" s="92"/>
      <c r="O57" s="92"/>
      <c r="P57" s="92"/>
      <c r="Q57" s="92"/>
      <c r="R57" s="92"/>
      <c r="S57" s="92"/>
      <c r="T57" s="92"/>
      <c r="U57" s="92"/>
      <c r="V57" s="95"/>
      <c r="W57" s="95"/>
      <c r="X57" s="95"/>
      <c r="Y57" s="95"/>
      <c r="Z57" s="95"/>
      <c r="AA57" s="260"/>
      <c r="AB57" s="95"/>
      <c r="AC57" s="95"/>
      <c r="AD57" s="95"/>
      <c r="AE57" s="95"/>
      <c r="AF57" s="95"/>
      <c r="AG57" s="95"/>
      <c r="AH57" s="95"/>
      <c r="AI57" s="95"/>
      <c r="AJ57" s="95"/>
      <c r="AK57" s="95"/>
      <c r="AL57" s="95"/>
      <c r="AM57" s="95"/>
      <c r="AN57" s="95"/>
      <c r="AO57" s="95"/>
      <c r="AP57" s="95"/>
      <c r="AQ57" s="95"/>
      <c r="AR57" s="95"/>
      <c r="AS57" s="95"/>
      <c r="AT57" s="96"/>
    </row>
    <row r="58" spans="2:46">
      <c r="B58" s="92"/>
      <c r="C58" s="92"/>
      <c r="D58" s="92"/>
      <c r="E58" s="93"/>
      <c r="F58" s="93"/>
      <c r="G58" s="93"/>
      <c r="H58" s="92"/>
      <c r="I58" s="92"/>
      <c r="J58" s="92"/>
      <c r="K58" s="94"/>
      <c r="L58" s="92"/>
      <c r="M58" s="92"/>
      <c r="N58" s="92"/>
      <c r="O58" s="92"/>
      <c r="P58" s="92"/>
      <c r="Q58" s="92"/>
      <c r="R58" s="92"/>
      <c r="S58" s="92"/>
      <c r="T58" s="92"/>
      <c r="U58" s="92"/>
      <c r="V58" s="95"/>
      <c r="W58" s="95"/>
      <c r="X58" s="95"/>
      <c r="Y58" s="95"/>
      <c r="Z58" s="95"/>
      <c r="AA58" s="260"/>
      <c r="AB58" s="95"/>
      <c r="AC58" s="95"/>
      <c r="AD58" s="95"/>
      <c r="AE58" s="95"/>
      <c r="AF58" s="95"/>
      <c r="AG58" s="95"/>
      <c r="AH58" s="95"/>
      <c r="AI58" s="95"/>
      <c r="AJ58" s="95"/>
      <c r="AK58" s="95"/>
      <c r="AL58" s="95"/>
      <c r="AM58" s="95"/>
      <c r="AN58" s="95"/>
      <c r="AO58" s="95"/>
      <c r="AP58" s="95"/>
      <c r="AQ58" s="95"/>
      <c r="AR58" s="95"/>
      <c r="AS58" s="95"/>
      <c r="AT58" s="96"/>
    </row>
    <row r="59" spans="2:46">
      <c r="B59" s="92"/>
      <c r="C59" s="92"/>
      <c r="D59" s="92"/>
      <c r="E59" s="93"/>
      <c r="F59" s="93"/>
      <c r="G59" s="93"/>
      <c r="H59" s="92"/>
      <c r="I59" s="92"/>
      <c r="J59" s="92"/>
      <c r="K59" s="94"/>
      <c r="L59" s="92"/>
      <c r="M59" s="92"/>
      <c r="N59" s="92"/>
      <c r="O59" s="92"/>
      <c r="P59" s="92"/>
      <c r="Q59" s="92"/>
      <c r="R59" s="92"/>
      <c r="S59" s="92"/>
      <c r="T59" s="92"/>
      <c r="U59" s="92"/>
      <c r="V59" s="95"/>
      <c r="W59" s="95"/>
      <c r="X59" s="95"/>
      <c r="Y59" s="95"/>
      <c r="Z59" s="95"/>
      <c r="AA59" s="260"/>
      <c r="AB59" s="95"/>
      <c r="AC59" s="95"/>
      <c r="AD59" s="95"/>
      <c r="AE59" s="95"/>
      <c r="AF59" s="95"/>
      <c r="AG59" s="95"/>
      <c r="AH59" s="95"/>
      <c r="AI59" s="95"/>
      <c r="AJ59" s="95"/>
      <c r="AK59" s="95"/>
      <c r="AL59" s="95"/>
      <c r="AM59" s="95"/>
      <c r="AN59" s="95"/>
      <c r="AO59" s="95"/>
      <c r="AP59" s="95"/>
      <c r="AQ59" s="95"/>
      <c r="AR59" s="95"/>
      <c r="AS59" s="95"/>
      <c r="AT59" s="96"/>
    </row>
    <row r="60" spans="2:46">
      <c r="B60" s="92"/>
      <c r="C60" s="92"/>
      <c r="D60" s="92"/>
      <c r="E60" s="93"/>
      <c r="F60" s="93"/>
      <c r="G60" s="93"/>
      <c r="H60" s="92"/>
      <c r="I60" s="92"/>
      <c r="J60" s="92"/>
      <c r="K60" s="94"/>
      <c r="L60" s="92"/>
      <c r="M60" s="92"/>
      <c r="N60" s="92"/>
      <c r="O60" s="92"/>
      <c r="P60" s="92"/>
      <c r="Q60" s="92"/>
      <c r="R60" s="92"/>
      <c r="S60" s="92"/>
      <c r="T60" s="92"/>
      <c r="U60" s="92"/>
      <c r="V60" s="95"/>
      <c r="W60" s="95"/>
      <c r="X60" s="95"/>
      <c r="Y60" s="95"/>
      <c r="Z60" s="95"/>
      <c r="AA60" s="260"/>
      <c r="AB60" s="95"/>
      <c r="AC60" s="95"/>
      <c r="AD60" s="95"/>
      <c r="AE60" s="95"/>
      <c r="AF60" s="95"/>
      <c r="AG60" s="95"/>
      <c r="AH60" s="95"/>
      <c r="AI60" s="95"/>
      <c r="AJ60" s="95"/>
      <c r="AK60" s="95"/>
      <c r="AL60" s="95"/>
      <c r="AM60" s="95"/>
      <c r="AN60" s="95"/>
      <c r="AO60" s="95"/>
      <c r="AP60" s="95"/>
      <c r="AQ60" s="95"/>
      <c r="AR60" s="95"/>
      <c r="AS60" s="95"/>
      <c r="AT60" s="96"/>
    </row>
    <row r="61" spans="2:46">
      <c r="B61" s="92"/>
      <c r="C61" s="92"/>
      <c r="D61" s="92"/>
      <c r="E61" s="93"/>
      <c r="F61" s="93"/>
      <c r="G61" s="93"/>
      <c r="H61" s="92"/>
      <c r="I61" s="92"/>
      <c r="J61" s="92"/>
      <c r="K61" s="94"/>
      <c r="L61" s="92"/>
      <c r="M61" s="92"/>
      <c r="N61" s="92"/>
      <c r="O61" s="92"/>
      <c r="P61" s="92"/>
      <c r="Q61" s="92"/>
      <c r="R61" s="92"/>
      <c r="S61" s="92"/>
      <c r="T61" s="92"/>
      <c r="U61" s="92"/>
      <c r="V61" s="95"/>
      <c r="W61" s="95"/>
      <c r="X61" s="95"/>
      <c r="Y61" s="95"/>
      <c r="Z61" s="95"/>
      <c r="AA61" s="260"/>
      <c r="AB61" s="95"/>
      <c r="AC61" s="95"/>
      <c r="AD61" s="95"/>
      <c r="AE61" s="95"/>
      <c r="AF61" s="95"/>
      <c r="AG61" s="95"/>
      <c r="AH61" s="95"/>
      <c r="AI61" s="95"/>
      <c r="AJ61" s="95"/>
      <c r="AK61" s="95"/>
      <c r="AL61" s="95"/>
      <c r="AM61" s="95"/>
      <c r="AN61" s="95"/>
      <c r="AO61" s="95"/>
      <c r="AP61" s="95"/>
      <c r="AQ61" s="95"/>
      <c r="AR61" s="95"/>
      <c r="AS61" s="95"/>
      <c r="AT61" s="96"/>
    </row>
    <row r="62" spans="2:46">
      <c r="B62" s="92"/>
      <c r="C62" s="92"/>
      <c r="D62" s="92"/>
      <c r="E62" s="93"/>
      <c r="F62" s="93"/>
      <c r="G62" s="93"/>
      <c r="H62" s="92"/>
      <c r="I62" s="92"/>
      <c r="J62" s="92"/>
      <c r="K62" s="94"/>
      <c r="L62" s="92"/>
      <c r="M62" s="92"/>
      <c r="N62" s="92"/>
      <c r="O62" s="92"/>
      <c r="P62" s="92"/>
      <c r="Q62" s="92"/>
      <c r="R62" s="92"/>
      <c r="S62" s="92"/>
      <c r="T62" s="92"/>
      <c r="U62" s="92"/>
      <c r="V62" s="95"/>
      <c r="W62" s="95"/>
      <c r="X62" s="95"/>
      <c r="Y62" s="95"/>
      <c r="Z62" s="95"/>
      <c r="AA62" s="260"/>
      <c r="AB62" s="95"/>
      <c r="AC62" s="95"/>
      <c r="AD62" s="95"/>
      <c r="AE62" s="95"/>
      <c r="AF62" s="95"/>
      <c r="AG62" s="95"/>
      <c r="AH62" s="95"/>
      <c r="AI62" s="95"/>
      <c r="AJ62" s="95"/>
      <c r="AK62" s="95"/>
      <c r="AL62" s="95"/>
      <c r="AM62" s="95"/>
      <c r="AN62" s="95"/>
      <c r="AO62" s="95"/>
      <c r="AP62" s="95"/>
      <c r="AQ62" s="95"/>
      <c r="AR62" s="95"/>
      <c r="AS62" s="95"/>
      <c r="AT62" s="96"/>
    </row>
    <row r="63" spans="2:46">
      <c r="B63" s="92"/>
      <c r="C63" s="92"/>
      <c r="D63" s="92"/>
      <c r="E63" s="93"/>
      <c r="F63" s="93"/>
      <c r="G63" s="93"/>
      <c r="H63" s="92"/>
      <c r="I63" s="92"/>
      <c r="J63" s="92"/>
      <c r="K63" s="94"/>
      <c r="L63" s="92"/>
      <c r="M63" s="92"/>
      <c r="N63" s="92"/>
      <c r="O63" s="92"/>
      <c r="P63" s="92"/>
      <c r="Q63" s="92"/>
      <c r="R63" s="92"/>
      <c r="S63" s="92"/>
      <c r="T63" s="92"/>
      <c r="U63" s="92"/>
      <c r="V63" s="95"/>
      <c r="W63" s="95"/>
      <c r="X63" s="95"/>
      <c r="Y63" s="95"/>
      <c r="Z63" s="95"/>
      <c r="AA63" s="260"/>
      <c r="AB63" s="95"/>
      <c r="AC63" s="95"/>
      <c r="AD63" s="95"/>
      <c r="AE63" s="95"/>
      <c r="AF63" s="95"/>
      <c r="AG63" s="95"/>
      <c r="AH63" s="95"/>
      <c r="AI63" s="95"/>
      <c r="AJ63" s="95"/>
      <c r="AK63" s="95"/>
      <c r="AL63" s="95"/>
      <c r="AM63" s="95"/>
      <c r="AN63" s="95"/>
      <c r="AO63" s="95"/>
      <c r="AP63" s="95"/>
      <c r="AQ63" s="95"/>
      <c r="AR63" s="95"/>
      <c r="AS63" s="95"/>
      <c r="AT63" s="96"/>
    </row>
    <row r="64" spans="2:46">
      <c r="B64" s="92"/>
      <c r="C64" s="92"/>
      <c r="D64" s="92"/>
      <c r="E64" s="93"/>
      <c r="F64" s="93"/>
      <c r="G64" s="93"/>
      <c r="H64" s="92"/>
      <c r="I64" s="92"/>
      <c r="J64" s="92"/>
      <c r="K64" s="94"/>
      <c r="L64" s="92"/>
      <c r="M64" s="92"/>
      <c r="N64" s="92"/>
      <c r="O64" s="92"/>
      <c r="P64" s="92"/>
      <c r="Q64" s="92"/>
      <c r="R64" s="92"/>
      <c r="S64" s="92"/>
      <c r="T64" s="92"/>
      <c r="U64" s="92"/>
      <c r="V64" s="95"/>
      <c r="W64" s="95"/>
      <c r="X64" s="95"/>
      <c r="Y64" s="95"/>
      <c r="Z64" s="95"/>
      <c r="AA64" s="260"/>
      <c r="AB64" s="95"/>
      <c r="AC64" s="95"/>
      <c r="AD64" s="95"/>
      <c r="AE64" s="95"/>
      <c r="AF64" s="95"/>
      <c r="AG64" s="95"/>
      <c r="AH64" s="95"/>
      <c r="AI64" s="95"/>
      <c r="AJ64" s="95"/>
      <c r="AK64" s="95"/>
      <c r="AL64" s="95"/>
      <c r="AM64" s="95"/>
      <c r="AN64" s="95"/>
      <c r="AO64" s="95"/>
      <c r="AP64" s="95"/>
      <c r="AQ64" s="95"/>
      <c r="AR64" s="95"/>
      <c r="AS64" s="95"/>
      <c r="AT64" s="96"/>
    </row>
    <row r="65" spans="2:46">
      <c r="B65" s="92"/>
      <c r="C65" s="92"/>
      <c r="D65" s="92"/>
      <c r="E65" s="93"/>
      <c r="F65" s="93"/>
      <c r="G65" s="93"/>
      <c r="H65" s="92"/>
      <c r="I65" s="92"/>
      <c r="J65" s="92"/>
      <c r="K65" s="94"/>
      <c r="L65" s="92"/>
      <c r="M65" s="92"/>
      <c r="N65" s="92"/>
      <c r="O65" s="92"/>
      <c r="P65" s="92"/>
      <c r="Q65" s="92"/>
      <c r="R65" s="92"/>
      <c r="S65" s="92"/>
      <c r="T65" s="92"/>
      <c r="U65" s="92"/>
      <c r="V65" s="95"/>
      <c r="W65" s="95"/>
      <c r="X65" s="95"/>
      <c r="Y65" s="95"/>
      <c r="Z65" s="95"/>
      <c r="AA65" s="260"/>
      <c r="AB65" s="95"/>
      <c r="AC65" s="95"/>
      <c r="AD65" s="95"/>
      <c r="AE65" s="95"/>
      <c r="AF65" s="95"/>
      <c r="AG65" s="95"/>
      <c r="AH65" s="95"/>
      <c r="AI65" s="95"/>
      <c r="AJ65" s="95"/>
      <c r="AK65" s="95"/>
      <c r="AL65" s="95"/>
      <c r="AM65" s="95"/>
      <c r="AN65" s="95"/>
      <c r="AO65" s="95"/>
      <c r="AP65" s="95"/>
      <c r="AQ65" s="95"/>
      <c r="AR65" s="95"/>
      <c r="AS65" s="95"/>
      <c r="AT65" s="96"/>
    </row>
    <row r="66" spans="2:46">
      <c r="B66" s="92"/>
      <c r="C66" s="92"/>
      <c r="D66" s="92"/>
      <c r="E66" s="93"/>
      <c r="F66" s="93"/>
      <c r="G66" s="93"/>
      <c r="H66" s="92"/>
      <c r="I66" s="92"/>
      <c r="J66" s="92"/>
      <c r="K66" s="94"/>
      <c r="L66" s="92"/>
      <c r="M66" s="92"/>
      <c r="N66" s="92"/>
      <c r="O66" s="92"/>
      <c r="P66" s="92"/>
      <c r="Q66" s="92"/>
      <c r="R66" s="92"/>
      <c r="S66" s="92"/>
      <c r="T66" s="92"/>
      <c r="U66" s="92"/>
      <c r="V66" s="95"/>
      <c r="W66" s="95"/>
      <c r="X66" s="95"/>
      <c r="Y66" s="95"/>
      <c r="Z66" s="95"/>
      <c r="AA66" s="260"/>
      <c r="AB66" s="95"/>
      <c r="AC66" s="95"/>
      <c r="AD66" s="95"/>
      <c r="AE66" s="95"/>
      <c r="AF66" s="95"/>
      <c r="AG66" s="95"/>
      <c r="AH66" s="95"/>
      <c r="AI66" s="95"/>
      <c r="AJ66" s="95"/>
      <c r="AK66" s="95"/>
      <c r="AL66" s="95"/>
      <c r="AM66" s="95"/>
      <c r="AN66" s="95"/>
      <c r="AO66" s="95"/>
      <c r="AP66" s="95"/>
      <c r="AQ66" s="95"/>
      <c r="AR66" s="95"/>
      <c r="AS66" s="95"/>
      <c r="AT66" s="96"/>
    </row>
    <row r="67" spans="2:46">
      <c r="B67" s="92"/>
      <c r="C67" s="92"/>
      <c r="D67" s="92"/>
      <c r="E67" s="93"/>
      <c r="F67" s="93"/>
      <c r="G67" s="93"/>
      <c r="H67" s="92"/>
      <c r="I67" s="92"/>
      <c r="J67" s="92"/>
      <c r="K67" s="94"/>
      <c r="L67" s="92"/>
      <c r="M67" s="92"/>
      <c r="N67" s="92"/>
      <c r="O67" s="92"/>
      <c r="P67" s="92"/>
      <c r="Q67" s="92"/>
      <c r="R67" s="92"/>
      <c r="S67" s="92"/>
      <c r="T67" s="92"/>
      <c r="U67" s="92"/>
      <c r="V67" s="95"/>
      <c r="W67" s="95"/>
      <c r="X67" s="95"/>
      <c r="Y67" s="95"/>
      <c r="Z67" s="95"/>
      <c r="AA67" s="260"/>
      <c r="AB67" s="95"/>
      <c r="AC67" s="95"/>
      <c r="AD67" s="95"/>
      <c r="AE67" s="95"/>
      <c r="AF67" s="95"/>
      <c r="AG67" s="95"/>
      <c r="AH67" s="95"/>
      <c r="AI67" s="95"/>
      <c r="AJ67" s="95"/>
      <c r="AK67" s="95"/>
      <c r="AL67" s="95"/>
      <c r="AM67" s="95"/>
      <c r="AN67" s="95"/>
      <c r="AO67" s="95"/>
      <c r="AP67" s="95"/>
      <c r="AQ67" s="95"/>
      <c r="AR67" s="95"/>
      <c r="AS67" s="95"/>
      <c r="AT67" s="96"/>
    </row>
  </sheetData>
  <autoFilter ref="B9:BD41" xr:uid="{577D2F90-16B4-544E-BFAC-D70F1DDD1406}">
    <filterColumn colId="0" showButton="0"/>
  </autoFilter>
  <mergeCells count="45">
    <mergeCell ref="AT7:AT9"/>
    <mergeCell ref="G12:G14"/>
    <mergeCell ref="BC3:BD3"/>
    <mergeCell ref="BC5:BD5"/>
    <mergeCell ref="BC6:BD6"/>
    <mergeCell ref="AM7:AO7"/>
    <mergeCell ref="B1:X6"/>
    <mergeCell ref="AA3:AT3"/>
    <mergeCell ref="AM8:AO8"/>
    <mergeCell ref="AA4:AD8"/>
    <mergeCell ref="AE8:AE9"/>
    <mergeCell ref="AF8:AF9"/>
    <mergeCell ref="AG8:AG9"/>
    <mergeCell ref="AI8:AK8"/>
    <mergeCell ref="AQ8:AS8"/>
    <mergeCell ref="AM4:AO4"/>
    <mergeCell ref="B18:B19"/>
    <mergeCell ref="C18:C19"/>
    <mergeCell ref="D18:D19"/>
    <mergeCell ref="B15:B16"/>
    <mergeCell ref="C15:C16"/>
    <mergeCell ref="D15:D16"/>
    <mergeCell ref="E26:E28"/>
    <mergeCell ref="E31:E32"/>
    <mergeCell ref="E38:E39"/>
    <mergeCell ref="E18:E20"/>
    <mergeCell ref="F18:F19"/>
    <mergeCell ref="E22:E24"/>
    <mergeCell ref="F15:F16"/>
    <mergeCell ref="E15:E16"/>
    <mergeCell ref="U7:X8"/>
    <mergeCell ref="O7:R8"/>
    <mergeCell ref="B7:L8"/>
    <mergeCell ref="B9:C9"/>
    <mergeCell ref="B12:B14"/>
    <mergeCell ref="C12:C14"/>
    <mergeCell ref="D12:D14"/>
    <mergeCell ref="E12:E14"/>
    <mergeCell ref="L12:L14"/>
    <mergeCell ref="AE7:AG7"/>
    <mergeCell ref="AM5:AO5"/>
    <mergeCell ref="AM6:AO6"/>
    <mergeCell ref="AE4:AG4"/>
    <mergeCell ref="AE5:AG5"/>
    <mergeCell ref="AE6:AG6"/>
  </mergeCells>
  <conditionalFormatting sqref="AT10:AT14 AT17:AT19 AT21 AT25 AT28:AT29 AT35 AT37 AT41">
    <cfRule type="beginsWith" dxfId="56" priority="59" operator="beginsWith" text="B">
      <formula>LEFT(AT10,LEN("B"))="B"</formula>
    </cfRule>
    <cfRule type="beginsWith" dxfId="55" priority="60" operator="beginsWith" text="A">
      <formula>LEFT(AT10,LEN("A"))="A"</formula>
    </cfRule>
    <cfRule type="beginsWith" dxfId="54" priority="61" operator="beginsWith" text="S">
      <formula>LEFT(AT10,LEN("S"))="S"</formula>
    </cfRule>
  </conditionalFormatting>
  <conditionalFormatting sqref="AF15:AG15 AF16 AF18:AF19 AF17:AG17 AF20:AG20 AF39:AG39 AF26:AG27 AF25 AF22:AG24 AF30:AG34 AF35:AF38 AF40:AF41 AF10:AF14 AF28:AF29">
    <cfRule type="containsText" dxfId="53" priority="55" operator="containsText" text="SATISFACTORIO">
      <formula>NOT(ISERROR(SEARCH("SATISFACTORIO",AF10)))</formula>
    </cfRule>
    <cfRule type="containsText" dxfId="52" priority="56" operator="containsText" text="ACEPTABLE">
      <formula>NOT(ISERROR(SEARCH("ACEPTABLE",AF10)))</formula>
    </cfRule>
    <cfRule type="containsText" dxfId="51" priority="57" operator="containsText" text="SUPERIOR">
      <formula>NOT(ISERROR(SEARCH("SUPERIOR",AF10)))</formula>
    </cfRule>
    <cfRule type="containsText" dxfId="50" priority="58" operator="containsText" text="BAJO">
      <formula>NOT(ISERROR(SEARCH("BAJO",AF10)))</formula>
    </cfRule>
  </conditionalFormatting>
  <conditionalFormatting sqref="AE6">
    <cfRule type="containsText" dxfId="49" priority="51" operator="containsText" text="SATISFACTORIO">
      <formula>NOT(ISERROR(SEARCH("SATISFACTORIO",AE6)))</formula>
    </cfRule>
    <cfRule type="containsText" dxfId="48" priority="52" operator="containsText" text="ACEPTABLE">
      <formula>NOT(ISERROR(SEARCH("ACEPTABLE",AE6)))</formula>
    </cfRule>
    <cfRule type="containsText" dxfId="47" priority="53" operator="containsText" text="SUPERIOR">
      <formula>NOT(ISERROR(SEARCH("SUPERIOR",AE6)))</formula>
    </cfRule>
    <cfRule type="containsText" dxfId="46" priority="54" operator="containsText" text="BAJO">
      <formula>NOT(ISERROR(SEARCH("BAJO",AE6)))</formula>
    </cfRule>
  </conditionalFormatting>
  <conditionalFormatting sqref="AE4">
    <cfRule type="containsText" dxfId="45" priority="47" operator="containsText" text="SATISFACTORIO">
      <formula>NOT(ISERROR(SEARCH("SATISFACTORIO",AE4)))</formula>
    </cfRule>
    <cfRule type="containsText" dxfId="44" priority="48" operator="containsText" text="ACEPTABLE">
      <formula>NOT(ISERROR(SEARCH("ACEPTABLE",AE4)))</formula>
    </cfRule>
    <cfRule type="containsText" dxfId="43" priority="49" operator="containsText" text="SUPERIOR">
      <formula>NOT(ISERROR(SEARCH("SUPERIOR",AE4)))</formula>
    </cfRule>
    <cfRule type="containsText" dxfId="42" priority="50" operator="containsText" text="BAJO">
      <formula>NOT(ISERROR(SEARCH("BAJO",AE4)))</formula>
    </cfRule>
  </conditionalFormatting>
  <conditionalFormatting sqref="AE7">
    <cfRule type="containsText" dxfId="41" priority="43" operator="containsText" text="SATISFACTORIO">
      <formula>NOT(ISERROR(SEARCH("SATISFACTORIO",AE7)))</formula>
    </cfRule>
    <cfRule type="containsText" dxfId="40" priority="44" operator="containsText" text="ACEPTABLE">
      <formula>NOT(ISERROR(SEARCH("ACEPTABLE",AE7)))</formula>
    </cfRule>
    <cfRule type="containsText" dxfId="39" priority="45" operator="containsText" text="SUPERIOR">
      <formula>NOT(ISERROR(SEARCH("SUPERIOR",AE7)))</formula>
    </cfRule>
    <cfRule type="containsText" dxfId="38" priority="46" operator="containsText" text="BAJO">
      <formula>NOT(ISERROR(SEARCH("BAJO",AE7)))</formula>
    </cfRule>
  </conditionalFormatting>
  <conditionalFormatting sqref="AO10:AO41">
    <cfRule type="containsText" dxfId="37" priority="39" operator="containsText" text="SATISFACTORIO">
      <formula>NOT(ISERROR(SEARCH("SATISFACTORIO",AO10)))</formula>
    </cfRule>
    <cfRule type="containsText" dxfId="36" priority="40" operator="containsText" text="ACEPTABLE">
      <formula>NOT(ISERROR(SEARCH("ACEPTABLE",AO10)))</formula>
    </cfRule>
    <cfRule type="containsText" dxfId="35" priority="41" operator="containsText" text="SUPERIOR">
      <formula>NOT(ISERROR(SEARCH("SUPERIOR",AO10)))</formula>
    </cfRule>
    <cfRule type="containsText" dxfId="34" priority="42" operator="containsText" text="ALERTA">
      <formula>NOT(ISERROR(SEARCH("ALERTA",AO10)))</formula>
    </cfRule>
  </conditionalFormatting>
  <conditionalFormatting sqref="AS10:AS11">
    <cfRule type="containsText" dxfId="33" priority="35" operator="containsText" text="SATISFACTORIO">
      <formula>NOT(ISERROR(SEARCH("SATISFACTORIO",AS10)))</formula>
    </cfRule>
    <cfRule type="containsText" dxfId="32" priority="36" operator="containsText" text="ACEPTABLE">
      <formula>NOT(ISERROR(SEARCH("ACEPTABLE",AS10)))</formula>
    </cfRule>
    <cfRule type="containsText" dxfId="31" priority="37" operator="containsText" text="SUPERIOR">
      <formula>NOT(ISERROR(SEARCH("SUPERIOR",AS10)))</formula>
    </cfRule>
    <cfRule type="containsText" dxfId="30" priority="38" operator="containsText" text="ALERTA">
      <formula>NOT(ISERROR(SEARCH("ALERTA",AS10)))</formula>
    </cfRule>
  </conditionalFormatting>
  <conditionalFormatting sqref="AS12">
    <cfRule type="containsText" dxfId="29" priority="31" operator="containsText" text="SATISFACTORIO">
      <formula>NOT(ISERROR(SEARCH("SATISFACTORIO",AS12)))</formula>
    </cfRule>
    <cfRule type="containsText" dxfId="28" priority="32" operator="containsText" text="ACEPTABLE">
      <formula>NOT(ISERROR(SEARCH("ACEPTABLE",AS12)))</formula>
    </cfRule>
    <cfRule type="containsText" dxfId="27" priority="33" operator="containsText" text="SUPERIOR">
      <formula>NOT(ISERROR(SEARCH("SUPERIOR",AS12)))</formula>
    </cfRule>
    <cfRule type="containsText" dxfId="26" priority="34" operator="containsText" text="ALERTA">
      <formula>NOT(ISERROR(SEARCH("ALERTA",AS12)))</formula>
    </cfRule>
  </conditionalFormatting>
  <conditionalFormatting sqref="AS10:AS41">
    <cfRule type="containsText" dxfId="25" priority="29" operator="containsText" text="META CUMPLIDA">
      <formula>NOT(ISERROR(SEARCH("META CUMPLIDA",AS10)))</formula>
    </cfRule>
    <cfRule type="containsText" dxfId="24" priority="30" operator="containsText" text="EN GESTIÓN ">
      <formula>NOT(ISERROR(SEARCH("EN GESTIÓN ",AS10)))</formula>
    </cfRule>
  </conditionalFormatting>
  <conditionalFormatting sqref="AM6">
    <cfRule type="containsText" dxfId="23" priority="25" operator="containsText" text="SATISFACTORIO">
      <formula>NOT(ISERROR(SEARCH("SATISFACTORIO",AM6)))</formula>
    </cfRule>
    <cfRule type="containsText" dxfId="22" priority="26" operator="containsText" text="ACEPTABLE">
      <formula>NOT(ISERROR(SEARCH("ACEPTABLE",AM6)))</formula>
    </cfRule>
    <cfRule type="containsText" dxfId="21" priority="27" operator="containsText" text="SUPERIOR">
      <formula>NOT(ISERROR(SEARCH("SUPERIOR",AM6)))</formula>
    </cfRule>
    <cfRule type="containsText" dxfId="20" priority="28" operator="containsText" text="BAJO">
      <formula>NOT(ISERROR(SEARCH("BAJO",AM6)))</formula>
    </cfRule>
  </conditionalFormatting>
  <conditionalFormatting sqref="AM4">
    <cfRule type="containsText" dxfId="19" priority="21" operator="containsText" text="SATISFACTORIO">
      <formula>NOT(ISERROR(SEARCH("SATISFACTORIO",AM4)))</formula>
    </cfRule>
    <cfRule type="containsText" dxfId="18" priority="22" operator="containsText" text="ACEPTABLE">
      <formula>NOT(ISERROR(SEARCH("ACEPTABLE",AM4)))</formula>
    </cfRule>
    <cfRule type="containsText" dxfId="17" priority="23" operator="containsText" text="SUPERIOR">
      <formula>NOT(ISERROR(SEARCH("SUPERIOR",AM4)))</formula>
    </cfRule>
    <cfRule type="containsText" dxfId="16" priority="24" operator="containsText" text="BAJO">
      <formula>NOT(ISERROR(SEARCH("BAJO",AM4)))</formula>
    </cfRule>
  </conditionalFormatting>
  <conditionalFormatting sqref="AM7">
    <cfRule type="containsText" dxfId="15" priority="13" operator="containsText" text="SATISFACTORIO">
      <formula>NOT(ISERROR(SEARCH("SATISFACTORIO",AM7)))</formula>
    </cfRule>
    <cfRule type="containsText" dxfId="14" priority="14" operator="containsText" text="ACEPTABLE">
      <formula>NOT(ISERROR(SEARCH("ACEPTABLE",AM7)))</formula>
    </cfRule>
    <cfRule type="containsText" dxfId="13" priority="15" operator="containsText" text="SUPERIOR">
      <formula>NOT(ISERROR(SEARCH("SUPERIOR",AM7)))</formula>
    </cfRule>
    <cfRule type="containsText" dxfId="12" priority="16" operator="containsText" text="BAJO">
      <formula>NOT(ISERROR(SEARCH("BAJO",AM7)))</formula>
    </cfRule>
  </conditionalFormatting>
  <conditionalFormatting sqref="AG11">
    <cfRule type="containsText" dxfId="11" priority="9" operator="containsText" text="SATISFACTORIO">
      <formula>NOT(ISERROR(SEARCH("SATISFACTORIO",AG11)))</formula>
    </cfRule>
    <cfRule type="containsText" dxfId="10" priority="10" operator="containsText" text="ACEPTABLE">
      <formula>NOT(ISERROR(SEARCH("ACEPTABLE",AG11)))</formula>
    </cfRule>
    <cfRule type="containsText" dxfId="9" priority="11" operator="containsText" text="SUPERIOR">
      <formula>NOT(ISERROR(SEARCH("SUPERIOR",AG11)))</formula>
    </cfRule>
    <cfRule type="containsText" dxfId="8" priority="12" operator="containsText" text="BAJO">
      <formula>NOT(ISERROR(SEARCH("BAJO",AG11)))</formula>
    </cfRule>
  </conditionalFormatting>
  <conditionalFormatting sqref="AG25">
    <cfRule type="containsText" dxfId="7" priority="5" operator="containsText" text="SATISFACTORIO">
      <formula>NOT(ISERROR(SEARCH("SATISFACTORIO",AG25)))</formula>
    </cfRule>
    <cfRule type="containsText" dxfId="6" priority="6" operator="containsText" text="ACEPTABLE">
      <formula>NOT(ISERROR(SEARCH("ACEPTABLE",AG25)))</formula>
    </cfRule>
    <cfRule type="containsText" dxfId="5" priority="7" operator="containsText" text="SUPERIOR">
      <formula>NOT(ISERROR(SEARCH("SUPERIOR",AG25)))</formula>
    </cfRule>
    <cfRule type="containsText" dxfId="4" priority="8" operator="containsText" text="BAJO">
      <formula>NOT(ISERROR(SEARCH("BAJO",AG25)))</formula>
    </cfRule>
  </conditionalFormatting>
  <conditionalFormatting sqref="AF21:AG21">
    <cfRule type="containsText" dxfId="3" priority="1" operator="containsText" text="SATISFACTORIO">
      <formula>NOT(ISERROR(SEARCH("SATISFACTORIO",AF21)))</formula>
    </cfRule>
    <cfRule type="containsText" dxfId="2" priority="2" operator="containsText" text="ACEPTABLE">
      <formula>NOT(ISERROR(SEARCH("ACEPTABLE",AF21)))</formula>
    </cfRule>
    <cfRule type="containsText" dxfId="1" priority="3" operator="containsText" text="SUPERIOR">
      <formula>NOT(ISERROR(SEARCH("SUPERIOR",AF21)))</formula>
    </cfRule>
    <cfRule type="containsText" dxfId="0" priority="4" operator="containsText" text="BAJO">
      <formula>NOT(ISERROR(SEARCH("BAJO",AF21)))</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INICIO</vt:lpstr>
      <vt:lpstr>Objetivo</vt:lpstr>
      <vt:lpstr>Marco Normativo</vt:lpstr>
      <vt:lpstr>Marco Estratégico</vt:lpstr>
      <vt:lpstr>Componentes</vt:lpstr>
      <vt:lpstr>Plan estratégico</vt:lpstr>
      <vt:lpstr>2020- 1 Avance</vt:lpstr>
      <vt:lpstr>PANORAMA DE SEGUIMIENTO</vt:lpstr>
      <vt:lpstr>Componentes!Área_de_impresión</vt:lpstr>
      <vt:lpstr>INICIO!Área_de_impresión</vt:lpstr>
      <vt:lpstr>'Marco Estratégico'!Área_de_impresión</vt:lpstr>
      <vt:lpstr>'Marco Normativo'!Área_de_impresión</vt:lpstr>
      <vt:lpstr>Objetivo!Área_de_impresión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Xiomara Ruiz Ballen</dc:creator>
  <cp:lastModifiedBy>Microsoft Office User</cp:lastModifiedBy>
  <cp:lastPrinted>2020-02-04T16:13:51Z</cp:lastPrinted>
  <dcterms:created xsi:type="dcterms:W3CDTF">2020-01-21T14:07:12Z</dcterms:created>
  <dcterms:modified xsi:type="dcterms:W3CDTF">2021-01-21T20:28:07Z</dcterms:modified>
</cp:coreProperties>
</file>