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MorenoB\OneDrive\Desktop\Reportes INFORMES FONDANE DIC 2024\FONDANE\informes para publicación\"/>
    </mc:Choice>
  </mc:AlternateContent>
  <xr:revisionPtr revIDLastSave="0" documentId="13_ncr:1_{EDD00E7E-C303-4FB2-A55A-E5E1E222D67D}" xr6:coauthVersionLast="47" xr6:coauthVersionMax="47" xr10:uidLastSave="{00000000-0000-0000-0000-000000000000}"/>
  <bookViews>
    <workbookView xWindow="-120" yWindow="-120" windowWidth="29040" windowHeight="15720" xr2:uid="{01619C25-A1AD-48E5-9918-EEDAB6D5A1B4}"/>
  </bookViews>
  <sheets>
    <sheet name="GASTOS" sheetId="1" r:id="rId1"/>
    <sheet name="CUENTAS POR PAGAR" sheetId="2" r:id="rId2"/>
    <sheet name="RESERVAS" sheetId="3" r:id="rId3"/>
  </sheets>
  <definedNames>
    <definedName name="_xlnm.Print_Area" localSheetId="0">GASTOS!$A$1:$BG$44</definedName>
    <definedName name="_xlnm.Print_Titles" localSheetId="0">GASTOS!$6:$6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2" i="3" l="1"/>
  <c r="AB12" i="3"/>
  <c r="AA12" i="3"/>
  <c r="W12" i="3"/>
  <c r="V12" i="3"/>
  <c r="S12" i="3"/>
  <c r="P12" i="3"/>
  <c r="O12" i="3"/>
  <c r="J12" i="3"/>
  <c r="I12" i="3"/>
  <c r="H12" i="3"/>
  <c r="G12" i="3"/>
  <c r="F12" i="3"/>
  <c r="E12" i="3"/>
  <c r="AC12" i="3"/>
  <c r="Z12" i="3"/>
  <c r="Y12" i="3"/>
  <c r="X12" i="3"/>
  <c r="U12" i="3"/>
  <c r="T12" i="3"/>
  <c r="Q12" i="3"/>
  <c r="N12" i="3"/>
  <c r="M12" i="3"/>
  <c r="L12" i="3"/>
  <c r="K12" i="3"/>
  <c r="D12" i="3"/>
  <c r="AC10" i="3"/>
  <c r="AC9" i="3" s="1"/>
  <c r="AC8" i="3" s="1"/>
  <c r="AC7" i="3" s="1"/>
  <c r="AC14" i="3" s="1"/>
  <c r="AA10" i="3"/>
  <c r="AA9" i="3" s="1"/>
  <c r="AA8" i="3" s="1"/>
  <c r="AA7" i="3" s="1"/>
  <c r="Y10" i="3"/>
  <c r="Y9" i="3" s="1"/>
  <c r="Y8" i="3" s="1"/>
  <c r="Y7" i="3" s="1"/>
  <c r="Y14" i="3" s="1"/>
  <c r="X10" i="3"/>
  <c r="X9" i="3" s="1"/>
  <c r="X8" i="3" s="1"/>
  <c r="X7" i="3" s="1"/>
  <c r="X14" i="3" s="1"/>
  <c r="W10" i="3"/>
  <c r="W9" i="3" s="1"/>
  <c r="W8" i="3" s="1"/>
  <c r="W7" i="3" s="1"/>
  <c r="V10" i="3"/>
  <c r="V9" i="3" s="1"/>
  <c r="V8" i="3" s="1"/>
  <c r="V7" i="3" s="1"/>
  <c r="Q10" i="3"/>
  <c r="Q9" i="3" s="1"/>
  <c r="Q8" i="3" s="1"/>
  <c r="Q7" i="3" s="1"/>
  <c r="P10" i="3"/>
  <c r="P9" i="3" s="1"/>
  <c r="P8" i="3" s="1"/>
  <c r="P7" i="3" s="1"/>
  <c r="O10" i="3"/>
  <c r="O9" i="3" s="1"/>
  <c r="O8" i="3" s="1"/>
  <c r="O7" i="3" s="1"/>
  <c r="N10" i="3"/>
  <c r="N9" i="3" s="1"/>
  <c r="N8" i="3" s="1"/>
  <c r="N7" i="3" s="1"/>
  <c r="N14" i="3" s="1"/>
  <c r="M10" i="3"/>
  <c r="M9" i="3" s="1"/>
  <c r="M8" i="3" s="1"/>
  <c r="M7" i="3" s="1"/>
  <c r="L10" i="3"/>
  <c r="L9" i="3" s="1"/>
  <c r="L8" i="3" s="1"/>
  <c r="L7" i="3" s="1"/>
  <c r="K10" i="3"/>
  <c r="K9" i="3" s="1"/>
  <c r="K8" i="3" s="1"/>
  <c r="K7" i="3" s="1"/>
  <c r="K14" i="3" s="1"/>
  <c r="J10" i="3"/>
  <c r="J9" i="3" s="1"/>
  <c r="J8" i="3" s="1"/>
  <c r="J7" i="3" s="1"/>
  <c r="I10" i="3"/>
  <c r="I9" i="3" s="1"/>
  <c r="I8" i="3" s="1"/>
  <c r="I7" i="3" s="1"/>
  <c r="E10" i="3"/>
  <c r="E9" i="3" s="1"/>
  <c r="E8" i="3" s="1"/>
  <c r="E7" i="3" s="1"/>
  <c r="AD10" i="3"/>
  <c r="AD9" i="3" s="1"/>
  <c r="AD8" i="3" s="1"/>
  <c r="AD7" i="3" s="1"/>
  <c r="AD14" i="3" s="1"/>
  <c r="AB10" i="3"/>
  <c r="AB9" i="3" s="1"/>
  <c r="AB8" i="3" s="1"/>
  <c r="AB7" i="3" s="1"/>
  <c r="Z10" i="3"/>
  <c r="Z9" i="3" s="1"/>
  <c r="Z8" i="3" s="1"/>
  <c r="Z7" i="3" s="1"/>
  <c r="Z14" i="3" s="1"/>
  <c r="U10" i="3"/>
  <c r="T10" i="3"/>
  <c r="S10" i="3"/>
  <c r="S9" i="3" s="1"/>
  <c r="S8" i="3" s="1"/>
  <c r="S7" i="3" s="1"/>
  <c r="H10" i="3"/>
  <c r="H9" i="3" s="1"/>
  <c r="H8" i="3" s="1"/>
  <c r="H7" i="3" s="1"/>
  <c r="H14" i="3" s="1"/>
  <c r="G10" i="3"/>
  <c r="G9" i="3" s="1"/>
  <c r="G8" i="3" s="1"/>
  <c r="G7" i="3" s="1"/>
  <c r="F10" i="3"/>
  <c r="F9" i="3" s="1"/>
  <c r="F8" i="3" s="1"/>
  <c r="F7" i="3" s="1"/>
  <c r="F14" i="3" s="1"/>
  <c r="D10" i="3"/>
  <c r="D9" i="3" s="1"/>
  <c r="D8" i="3" s="1"/>
  <c r="D7" i="3" s="1"/>
  <c r="U9" i="3"/>
  <c r="U8" i="3" s="1"/>
  <c r="U7" i="3" s="1"/>
  <c r="U14" i="3" s="1"/>
  <c r="T9" i="3"/>
  <c r="T8" i="3" s="1"/>
  <c r="T7" i="3" s="1"/>
  <c r="P15" i="2"/>
  <c r="K15" i="2"/>
  <c r="J15" i="2"/>
  <c r="H15" i="2"/>
  <c r="G15" i="2"/>
  <c r="F15" i="2"/>
  <c r="D15" i="2"/>
  <c r="O15" i="2"/>
  <c r="N15" i="2"/>
  <c r="M15" i="2"/>
  <c r="L15" i="2"/>
  <c r="I15" i="2"/>
  <c r="P13" i="2"/>
  <c r="P12" i="2" s="1"/>
  <c r="O13" i="2"/>
  <c r="O12" i="2" s="1"/>
  <c r="L13" i="2"/>
  <c r="L12" i="2" s="1"/>
  <c r="K13" i="2"/>
  <c r="K12" i="2" s="1"/>
  <c r="J13" i="2"/>
  <c r="J12" i="2" s="1"/>
  <c r="I13" i="2"/>
  <c r="I12" i="2" s="1"/>
  <c r="H13" i="2"/>
  <c r="H12" i="2" s="1"/>
  <c r="G13" i="2"/>
  <c r="G12" i="2" s="1"/>
  <c r="F13" i="2"/>
  <c r="F12" i="2" s="1"/>
  <c r="D13" i="2"/>
  <c r="D12" i="2" s="1"/>
  <c r="N13" i="2"/>
  <c r="N12" i="2" s="1"/>
  <c r="M13" i="2"/>
  <c r="M12" i="2"/>
  <c r="P10" i="2"/>
  <c r="P9" i="2" s="1"/>
  <c r="P8" i="2" s="1"/>
  <c r="O10" i="2"/>
  <c r="O9" i="2" s="1"/>
  <c r="O8" i="2" s="1"/>
  <c r="N10" i="2"/>
  <c r="N9" i="2" s="1"/>
  <c r="N8" i="2" s="1"/>
  <c r="J10" i="2"/>
  <c r="J9" i="2" s="1"/>
  <c r="J8" i="2" s="1"/>
  <c r="J7" i="2" s="1"/>
  <c r="J17" i="2" s="1"/>
  <c r="I10" i="2"/>
  <c r="I9" i="2" s="1"/>
  <c r="I8" i="2" s="1"/>
  <c r="H10" i="2"/>
  <c r="H9" i="2" s="1"/>
  <c r="H8" i="2" s="1"/>
  <c r="G10" i="2"/>
  <c r="G9" i="2" s="1"/>
  <c r="G8" i="2" s="1"/>
  <c r="G7" i="2" s="1"/>
  <c r="G17" i="2" s="1"/>
  <c r="F10" i="2"/>
  <c r="F9" i="2" s="1"/>
  <c r="F8" i="2" s="1"/>
  <c r="D10" i="2"/>
  <c r="D9" i="2" s="1"/>
  <c r="D8" i="2" s="1"/>
  <c r="M10" i="2"/>
  <c r="L10" i="2"/>
  <c r="K10" i="2"/>
  <c r="K9" i="2" s="1"/>
  <c r="K8" i="2" s="1"/>
  <c r="E10" i="2"/>
  <c r="M9" i="2"/>
  <c r="M8" i="2" s="1"/>
  <c r="M7" i="2" s="1"/>
  <c r="M17" i="2" s="1"/>
  <c r="L9" i="2"/>
  <c r="L8" i="2"/>
  <c r="L7" i="2" s="1"/>
  <c r="L17" i="2" s="1"/>
  <c r="BE42" i="1"/>
  <c r="BC42" i="1"/>
  <c r="AY42" i="1"/>
  <c r="AW42" i="1"/>
  <c r="AS42" i="1"/>
  <c r="AR42" i="1"/>
  <c r="AQ42" i="1"/>
  <c r="AO42" i="1"/>
  <c r="AM42" i="1"/>
  <c r="AL42" i="1"/>
  <c r="AJ42" i="1"/>
  <c r="AI42" i="1"/>
  <c r="AF42" i="1"/>
  <c r="AE42" i="1"/>
  <c r="AC42" i="1"/>
  <c r="AB42" i="1"/>
  <c r="AA42" i="1"/>
  <c r="Y42" i="1"/>
  <c r="W42" i="1"/>
  <c r="V42" i="1"/>
  <c r="U42" i="1"/>
  <c r="S42" i="1"/>
  <c r="R42" i="1"/>
  <c r="Q42" i="1"/>
  <c r="P42" i="1"/>
  <c r="O42" i="1"/>
  <c r="M42" i="1"/>
  <c r="L42" i="1"/>
  <c r="J42" i="1"/>
  <c r="I42" i="1"/>
  <c r="G43" i="1"/>
  <c r="G42" i="1" s="1"/>
  <c r="E42" i="1"/>
  <c r="BF42" i="1"/>
  <c r="BD42" i="1"/>
  <c r="BB42" i="1"/>
  <c r="BA42" i="1"/>
  <c r="AZ42" i="1"/>
  <c r="AX42" i="1"/>
  <c r="AV42" i="1"/>
  <c r="AU42" i="1"/>
  <c r="AP42" i="1"/>
  <c r="AN42" i="1"/>
  <c r="AK42" i="1"/>
  <c r="AH42" i="1"/>
  <c r="AD42" i="1"/>
  <c r="Z42" i="1"/>
  <c r="X42" i="1"/>
  <c r="N42" i="1"/>
  <c r="K42" i="1"/>
  <c r="D42" i="1"/>
  <c r="BF40" i="1"/>
  <c r="BE40" i="1"/>
  <c r="BD40" i="1"/>
  <c r="BC40" i="1"/>
  <c r="BB40" i="1"/>
  <c r="AS40" i="1"/>
  <c r="AR40" i="1"/>
  <c r="AQ40" i="1"/>
  <c r="AP40" i="1"/>
  <c r="AO40" i="1"/>
  <c r="AK40" i="1"/>
  <c r="AF40" i="1"/>
  <c r="AE40" i="1"/>
  <c r="AD40" i="1"/>
  <c r="AC40" i="1"/>
  <c r="Z40" i="1"/>
  <c r="X40" i="1"/>
  <c r="W40" i="1"/>
  <c r="V40" i="1"/>
  <c r="S40" i="1"/>
  <c r="R40" i="1"/>
  <c r="P40" i="1"/>
  <c r="N40" i="1"/>
  <c r="K40" i="1"/>
  <c r="J40" i="1"/>
  <c r="I40" i="1"/>
  <c r="F40" i="1"/>
  <c r="E40" i="1"/>
  <c r="BA40" i="1"/>
  <c r="AZ40" i="1"/>
  <c r="AY40" i="1"/>
  <c r="AX40" i="1"/>
  <c r="AW40" i="1"/>
  <c r="AV40" i="1"/>
  <c r="AU40" i="1"/>
  <c r="AN40" i="1"/>
  <c r="AM40" i="1"/>
  <c r="AL40" i="1"/>
  <c r="AJ40" i="1"/>
  <c r="AI40" i="1"/>
  <c r="AB40" i="1"/>
  <c r="AA40" i="1"/>
  <c r="Y40" i="1"/>
  <c r="Q40" i="1"/>
  <c r="O40" i="1"/>
  <c r="M40" i="1"/>
  <c r="L40" i="1"/>
  <c r="D40" i="1"/>
  <c r="G38" i="1"/>
  <c r="T37" i="1"/>
  <c r="BG36" i="1"/>
  <c r="AT36" i="1"/>
  <c r="AG36" i="1"/>
  <c r="T36" i="1"/>
  <c r="BE34" i="1"/>
  <c r="BE33" i="1" s="1"/>
  <c r="BE32" i="1" s="1"/>
  <c r="BD34" i="1"/>
  <c r="BD33" i="1" s="1"/>
  <c r="BD32" i="1" s="1"/>
  <c r="AZ34" i="1"/>
  <c r="AZ33" i="1" s="1"/>
  <c r="AZ32" i="1" s="1"/>
  <c r="AW34" i="1"/>
  <c r="AW33" i="1" s="1"/>
  <c r="AW32" i="1" s="1"/>
  <c r="AQ34" i="1"/>
  <c r="AQ33" i="1" s="1"/>
  <c r="AP34" i="1"/>
  <c r="AP33" i="1" s="1"/>
  <c r="AO34" i="1"/>
  <c r="AO33" i="1" s="1"/>
  <c r="AM34" i="1"/>
  <c r="AM33" i="1" s="1"/>
  <c r="AM32" i="1" s="1"/>
  <c r="AJ34" i="1"/>
  <c r="AJ33" i="1" s="1"/>
  <c r="AJ32" i="1" s="1"/>
  <c r="AF34" i="1"/>
  <c r="AF33" i="1" s="1"/>
  <c r="AF32" i="1" s="1"/>
  <c r="AE34" i="1"/>
  <c r="AE33" i="1" s="1"/>
  <c r="AD34" i="1"/>
  <c r="AD33" i="1" s="1"/>
  <c r="AD32" i="1" s="1"/>
  <c r="AC34" i="1"/>
  <c r="AC33" i="1" s="1"/>
  <c r="AB34" i="1"/>
  <c r="AB33" i="1" s="1"/>
  <c r="AB32" i="1" s="1"/>
  <c r="Z34" i="1"/>
  <c r="Z33" i="1" s="1"/>
  <c r="Y34" i="1"/>
  <c r="Y33" i="1" s="1"/>
  <c r="Y32" i="1" s="1"/>
  <c r="W34" i="1"/>
  <c r="W33" i="1" s="1"/>
  <c r="W32" i="1" s="1"/>
  <c r="S34" i="1"/>
  <c r="S33" i="1" s="1"/>
  <c r="S32" i="1" s="1"/>
  <c r="R34" i="1"/>
  <c r="R33" i="1" s="1"/>
  <c r="Q34" i="1"/>
  <c r="Q33" i="1" s="1"/>
  <c r="Q32" i="1" s="1"/>
  <c r="P34" i="1"/>
  <c r="P33" i="1" s="1"/>
  <c r="L34" i="1"/>
  <c r="L33" i="1" s="1"/>
  <c r="L32" i="1" s="1"/>
  <c r="J34" i="1"/>
  <c r="J33" i="1" s="1"/>
  <c r="J32" i="1" s="1"/>
  <c r="I34" i="1"/>
  <c r="I33" i="1" s="1"/>
  <c r="I32" i="1" s="1"/>
  <c r="BF34" i="1"/>
  <c r="BF33" i="1" s="1"/>
  <c r="BF32" i="1" s="1"/>
  <c r="BC34" i="1"/>
  <c r="BC33" i="1" s="1"/>
  <c r="AV34" i="1"/>
  <c r="AV33" i="1" s="1"/>
  <c r="AV32" i="1" s="1"/>
  <c r="AS34" i="1"/>
  <c r="AR34" i="1"/>
  <c r="AK34" i="1"/>
  <c r="AK33" i="1" s="1"/>
  <c r="AI34" i="1"/>
  <c r="AI33" i="1" s="1"/>
  <c r="AI32" i="1" s="1"/>
  <c r="X34" i="1"/>
  <c r="X33" i="1" s="1"/>
  <c r="V34" i="1"/>
  <c r="V33" i="1" s="1"/>
  <c r="V32" i="1" s="1"/>
  <c r="M34" i="1"/>
  <c r="M33" i="1" s="1"/>
  <c r="K34" i="1"/>
  <c r="K33" i="1" s="1"/>
  <c r="K32" i="1" s="1"/>
  <c r="D34" i="1"/>
  <c r="AS33" i="1"/>
  <c r="AS32" i="1" s="1"/>
  <c r="AR33" i="1"/>
  <c r="D33" i="1"/>
  <c r="D32" i="1"/>
  <c r="AL29" i="1"/>
  <c r="AL28" i="1" s="1"/>
  <c r="AL27" i="1" s="1"/>
  <c r="X29" i="1"/>
  <c r="X28" i="1" s="1"/>
  <c r="X27" i="1" s="1"/>
  <c r="K29" i="1"/>
  <c r="K28" i="1" s="1"/>
  <c r="K27" i="1" s="1"/>
  <c r="G31" i="1"/>
  <c r="BE29" i="1"/>
  <c r="BE28" i="1" s="1"/>
  <c r="BE27" i="1" s="1"/>
  <c r="BC29" i="1"/>
  <c r="BC28" i="1" s="1"/>
  <c r="BC27" i="1" s="1"/>
  <c r="BA29" i="1"/>
  <c r="BA28" i="1" s="1"/>
  <c r="BA27" i="1" s="1"/>
  <c r="AZ29" i="1"/>
  <c r="AZ28" i="1" s="1"/>
  <c r="AZ27" i="1" s="1"/>
  <c r="AV29" i="1"/>
  <c r="AV28" i="1" s="1"/>
  <c r="AV27" i="1" s="1"/>
  <c r="AR29" i="1"/>
  <c r="AR28" i="1" s="1"/>
  <c r="AR27" i="1" s="1"/>
  <c r="AP29" i="1"/>
  <c r="AP28" i="1" s="1"/>
  <c r="AP27" i="1" s="1"/>
  <c r="AN29" i="1"/>
  <c r="AN28" i="1" s="1"/>
  <c r="AN27" i="1" s="1"/>
  <c r="AI29" i="1"/>
  <c r="AI28" i="1" s="1"/>
  <c r="AI27" i="1" s="1"/>
  <c r="AF29" i="1"/>
  <c r="AF28" i="1" s="1"/>
  <c r="AF27" i="1" s="1"/>
  <c r="AE29" i="1"/>
  <c r="AE28" i="1" s="1"/>
  <c r="AE27" i="1" s="1"/>
  <c r="AC29" i="1"/>
  <c r="AC28" i="1" s="1"/>
  <c r="AC27" i="1" s="1"/>
  <c r="S29" i="1"/>
  <c r="S28" i="1" s="1"/>
  <c r="S27" i="1" s="1"/>
  <c r="R29" i="1"/>
  <c r="R28" i="1" s="1"/>
  <c r="R27" i="1" s="1"/>
  <c r="P29" i="1"/>
  <c r="P28" i="1" s="1"/>
  <c r="P27" i="1" s="1"/>
  <c r="O29" i="1"/>
  <c r="O28" i="1" s="1"/>
  <c r="O27" i="1" s="1"/>
  <c r="I29" i="1"/>
  <c r="I28" i="1" s="1"/>
  <c r="I27" i="1" s="1"/>
  <c r="F29" i="1"/>
  <c r="F28" i="1" s="1"/>
  <c r="F27" i="1" s="1"/>
  <c r="BF29" i="1"/>
  <c r="AY29" i="1"/>
  <c r="AY28" i="1" s="1"/>
  <c r="AY27" i="1" s="1"/>
  <c r="AX29" i="1"/>
  <c r="AX28" i="1" s="1"/>
  <c r="AX27" i="1" s="1"/>
  <c r="AW29" i="1"/>
  <c r="AW28" i="1" s="1"/>
  <c r="AW27" i="1" s="1"/>
  <c r="AS29" i="1"/>
  <c r="AS28" i="1" s="1"/>
  <c r="AS27" i="1" s="1"/>
  <c r="AM29" i="1"/>
  <c r="AM28" i="1" s="1"/>
  <c r="AM27" i="1" s="1"/>
  <c r="AK29" i="1"/>
  <c r="AK28" i="1" s="1"/>
  <c r="AK27" i="1" s="1"/>
  <c r="AJ29" i="1"/>
  <c r="AJ28" i="1" s="1"/>
  <c r="AJ27" i="1" s="1"/>
  <c r="AA29" i="1"/>
  <c r="AA28" i="1" s="1"/>
  <c r="AA27" i="1" s="1"/>
  <c r="Z29" i="1"/>
  <c r="Z28" i="1" s="1"/>
  <c r="Z27" i="1" s="1"/>
  <c r="Y29" i="1"/>
  <c r="Y28" i="1" s="1"/>
  <c r="Y27" i="1" s="1"/>
  <c r="W29" i="1"/>
  <c r="V29" i="1"/>
  <c r="V28" i="1" s="1"/>
  <c r="V27" i="1" s="1"/>
  <c r="N29" i="1"/>
  <c r="N28" i="1" s="1"/>
  <c r="N27" i="1" s="1"/>
  <c r="L29" i="1"/>
  <c r="L28" i="1" s="1"/>
  <c r="L27" i="1" s="1"/>
  <c r="J29" i="1"/>
  <c r="D29" i="1"/>
  <c r="BF28" i="1"/>
  <c r="BF27" i="1" s="1"/>
  <c r="W28" i="1"/>
  <c r="W27" i="1" s="1"/>
  <c r="J28" i="1"/>
  <c r="J27" i="1" s="1"/>
  <c r="D28" i="1"/>
  <c r="D27" i="1"/>
  <c r="BF25" i="1"/>
  <c r="AZ25" i="1"/>
  <c r="AY25" i="1"/>
  <c r="AX25" i="1"/>
  <c r="AW25" i="1"/>
  <c r="AU25" i="1"/>
  <c r="AM25" i="1"/>
  <c r="AK25" i="1"/>
  <c r="AJ25" i="1"/>
  <c r="AI25" i="1"/>
  <c r="AH25" i="1"/>
  <c r="AE25" i="1"/>
  <c r="AA25" i="1"/>
  <c r="Z25" i="1"/>
  <c r="Y25" i="1"/>
  <c r="X25" i="1"/>
  <c r="W25" i="1"/>
  <c r="S25" i="1"/>
  <c r="R25" i="1"/>
  <c r="Q25" i="1"/>
  <c r="O25" i="1"/>
  <c r="M25" i="1"/>
  <c r="L25" i="1"/>
  <c r="K25" i="1"/>
  <c r="J25" i="1"/>
  <c r="F25" i="1"/>
  <c r="E25" i="1"/>
  <c r="BE25" i="1"/>
  <c r="BD25" i="1"/>
  <c r="BC25" i="1"/>
  <c r="BB25" i="1"/>
  <c r="BA25" i="1"/>
  <c r="AV25" i="1"/>
  <c r="AS25" i="1"/>
  <c r="AR25" i="1"/>
  <c r="AQ25" i="1"/>
  <c r="AP25" i="1"/>
  <c r="AO25" i="1"/>
  <c r="AN25" i="1"/>
  <c r="AL25" i="1"/>
  <c r="AF25" i="1"/>
  <c r="AD25" i="1"/>
  <c r="AC25" i="1"/>
  <c r="AB25" i="1"/>
  <c r="V25" i="1"/>
  <c r="U25" i="1"/>
  <c r="P25" i="1"/>
  <c r="N25" i="1"/>
  <c r="I25" i="1"/>
  <c r="H25" i="1"/>
  <c r="D25" i="1"/>
  <c r="AK21" i="1"/>
  <c r="K21" i="1"/>
  <c r="G24" i="1"/>
  <c r="AM21" i="1"/>
  <c r="Z21" i="1"/>
  <c r="U21" i="1"/>
  <c r="M21" i="1"/>
  <c r="BE21" i="1"/>
  <c r="BD21" i="1"/>
  <c r="BB21" i="1"/>
  <c r="BA21" i="1"/>
  <c r="AX21" i="1"/>
  <c r="AW21" i="1"/>
  <c r="AR21" i="1"/>
  <c r="AQ21" i="1"/>
  <c r="AO21" i="1"/>
  <c r="AN21" i="1"/>
  <c r="AJ21" i="1"/>
  <c r="AI21" i="1"/>
  <c r="AE21" i="1"/>
  <c r="AD21" i="1"/>
  <c r="AB21" i="1"/>
  <c r="AA21" i="1"/>
  <c r="R21" i="1"/>
  <c r="Q21" i="1"/>
  <c r="O21" i="1"/>
  <c r="N21" i="1"/>
  <c r="J21" i="1"/>
  <c r="E21" i="1"/>
  <c r="BF21" i="1"/>
  <c r="BC21" i="1"/>
  <c r="AY21" i="1"/>
  <c r="AV21" i="1"/>
  <c r="AU21" i="1"/>
  <c r="AS21" i="1"/>
  <c r="AL21" i="1"/>
  <c r="AH21" i="1"/>
  <c r="Y21" i="1"/>
  <c r="W21" i="1"/>
  <c r="V21" i="1"/>
  <c r="L21" i="1"/>
  <c r="I21" i="1"/>
  <c r="D21" i="1"/>
  <c r="AV18" i="1"/>
  <c r="I18" i="1"/>
  <c r="BE18" i="1"/>
  <c r="BD18" i="1"/>
  <c r="BA18" i="1"/>
  <c r="AZ18" i="1"/>
  <c r="AX18" i="1"/>
  <c r="AW18" i="1"/>
  <c r="AS18" i="1"/>
  <c r="AQ18" i="1"/>
  <c r="AN18" i="1"/>
  <c r="AM18" i="1"/>
  <c r="AK18" i="1"/>
  <c r="AJ18" i="1"/>
  <c r="AE18" i="1"/>
  <c r="AA18" i="1"/>
  <c r="Z18" i="1"/>
  <c r="X18" i="1"/>
  <c r="W18" i="1"/>
  <c r="N18" i="1"/>
  <c r="M18" i="1"/>
  <c r="K18" i="1"/>
  <c r="J18" i="1"/>
  <c r="G19" i="1"/>
  <c r="E18" i="1"/>
  <c r="BF18" i="1"/>
  <c r="BC18" i="1"/>
  <c r="BB18" i="1"/>
  <c r="AY18" i="1"/>
  <c r="AU18" i="1"/>
  <c r="AR18" i="1"/>
  <c r="AP18" i="1"/>
  <c r="AL18" i="1"/>
  <c r="AH18" i="1"/>
  <c r="AF18" i="1"/>
  <c r="AD18" i="1"/>
  <c r="AC18" i="1"/>
  <c r="U18" i="1"/>
  <c r="S18" i="1"/>
  <c r="R18" i="1"/>
  <c r="Q18" i="1"/>
  <c r="H18" i="1"/>
  <c r="F18" i="1"/>
  <c r="D18" i="1"/>
  <c r="BF15" i="1"/>
  <c r="AS15" i="1"/>
  <c r="AF15" i="1"/>
  <c r="Y15" i="1"/>
  <c r="S15" i="1"/>
  <c r="M15" i="1"/>
  <c r="M14" i="1" s="1"/>
  <c r="M13" i="1" s="1"/>
  <c r="M8" i="1" s="1"/>
  <c r="L15" i="1"/>
  <c r="G17" i="1"/>
  <c r="BB15" i="1"/>
  <c r="BB14" i="1" s="1"/>
  <c r="BB13" i="1" s="1"/>
  <c r="BA15" i="1"/>
  <c r="BA14" i="1" s="1"/>
  <c r="BA13" i="1" s="1"/>
  <c r="BA8" i="1" s="1"/>
  <c r="AY15" i="1"/>
  <c r="AY14" i="1" s="1"/>
  <c r="AY13" i="1" s="1"/>
  <c r="AY8" i="1" s="1"/>
  <c r="AV15" i="1"/>
  <c r="AP15" i="1"/>
  <c r="AN15" i="1"/>
  <c r="AN14" i="1" s="1"/>
  <c r="AN13" i="1" s="1"/>
  <c r="AN8" i="1" s="1"/>
  <c r="AK15" i="1"/>
  <c r="AI15" i="1"/>
  <c r="AD15" i="1"/>
  <c r="AC15" i="1"/>
  <c r="AB15" i="1"/>
  <c r="AA15" i="1"/>
  <c r="AA14" i="1" s="1"/>
  <c r="AA13" i="1" s="1"/>
  <c r="AA8" i="1" s="1"/>
  <c r="X15" i="1"/>
  <c r="V15" i="1"/>
  <c r="R15" i="1"/>
  <c r="Q15" i="1"/>
  <c r="P15" i="1"/>
  <c r="O15" i="1"/>
  <c r="K15" i="1"/>
  <c r="I15" i="1"/>
  <c r="H15" i="1"/>
  <c r="E15" i="1"/>
  <c r="BE15" i="1"/>
  <c r="BD15" i="1"/>
  <c r="BD14" i="1" s="1"/>
  <c r="BD13" i="1" s="1"/>
  <c r="BC15" i="1"/>
  <c r="BC14" i="1" s="1"/>
  <c r="BC13" i="1" s="1"/>
  <c r="AZ15" i="1"/>
  <c r="AW15" i="1"/>
  <c r="AU15" i="1"/>
  <c r="AU14" i="1" s="1"/>
  <c r="AU13" i="1" s="1"/>
  <c r="AR15" i="1"/>
  <c r="AR14" i="1" s="1"/>
  <c r="AR13" i="1" s="1"/>
  <c r="AQ15" i="1"/>
  <c r="AQ14" i="1" s="1"/>
  <c r="AQ13" i="1" s="1"/>
  <c r="AQ8" i="1" s="1"/>
  <c r="AO15" i="1"/>
  <c r="AM15" i="1"/>
  <c r="AJ15" i="1"/>
  <c r="AH15" i="1"/>
  <c r="AE15" i="1"/>
  <c r="W15" i="1"/>
  <c r="U15" i="1"/>
  <c r="F15" i="1"/>
  <c r="D15" i="1"/>
  <c r="D14" i="1"/>
  <c r="D13" i="1" s="1"/>
  <c r="BD10" i="1"/>
  <c r="BD9" i="1" s="1"/>
  <c r="AW10" i="1"/>
  <c r="AW9" i="1" s="1"/>
  <c r="AS10" i="1"/>
  <c r="AS9" i="1" s="1"/>
  <c r="AR10" i="1"/>
  <c r="AR9" i="1" s="1"/>
  <c r="AQ10" i="1"/>
  <c r="AQ9" i="1" s="1"/>
  <c r="AM10" i="1"/>
  <c r="AM9" i="1" s="1"/>
  <c r="AL10" i="1"/>
  <c r="AL9" i="1" s="1"/>
  <c r="AK10" i="1"/>
  <c r="AK9" i="1" s="1"/>
  <c r="AJ10" i="1"/>
  <c r="AJ9" i="1" s="1"/>
  <c r="AD10" i="1"/>
  <c r="AD9" i="1" s="1"/>
  <c r="AA10" i="1"/>
  <c r="AA9" i="1" s="1"/>
  <c r="Y10" i="1"/>
  <c r="X10" i="1"/>
  <c r="X9" i="1" s="1"/>
  <c r="V10" i="1"/>
  <c r="V9" i="1" s="1"/>
  <c r="Q10" i="1"/>
  <c r="Q9" i="1" s="1"/>
  <c r="P10" i="1"/>
  <c r="P9" i="1" s="1"/>
  <c r="M10" i="1"/>
  <c r="M9" i="1" s="1"/>
  <c r="L10" i="1"/>
  <c r="L9" i="1" s="1"/>
  <c r="K10" i="1"/>
  <c r="K9" i="1" s="1"/>
  <c r="J10" i="1"/>
  <c r="J9" i="1" s="1"/>
  <c r="I10" i="1"/>
  <c r="I9" i="1" s="1"/>
  <c r="H10" i="1"/>
  <c r="H9" i="1" s="1"/>
  <c r="F10" i="1"/>
  <c r="F9" i="1" s="1"/>
  <c r="BF10" i="1"/>
  <c r="BF9" i="1" s="1"/>
  <c r="BE10" i="1"/>
  <c r="BE9" i="1" s="1"/>
  <c r="AT11" i="1"/>
  <c r="T11" i="1"/>
  <c r="G11" i="1"/>
  <c r="BC10" i="1"/>
  <c r="BB10" i="1"/>
  <c r="BB9" i="1" s="1"/>
  <c r="BA10" i="1"/>
  <c r="AZ10" i="1"/>
  <c r="AZ9" i="1" s="1"/>
  <c r="AY10" i="1"/>
  <c r="AY9" i="1" s="1"/>
  <c r="AX10" i="1"/>
  <c r="AX9" i="1" s="1"/>
  <c r="AV10" i="1"/>
  <c r="AU10" i="1"/>
  <c r="AU9" i="1" s="1"/>
  <c r="AP10" i="1"/>
  <c r="AP9" i="1" s="1"/>
  <c r="AO10" i="1"/>
  <c r="AO9" i="1" s="1"/>
  <c r="AN10" i="1"/>
  <c r="AN9" i="1" s="1"/>
  <c r="AI10" i="1"/>
  <c r="AH10" i="1"/>
  <c r="AH9" i="1" s="1"/>
  <c r="AE10" i="1"/>
  <c r="AE9" i="1" s="1"/>
  <c r="AC10" i="1"/>
  <c r="AB10" i="1"/>
  <c r="AB9" i="1" s="1"/>
  <c r="Z10" i="1"/>
  <c r="Z9" i="1" s="1"/>
  <c r="W10" i="1"/>
  <c r="W9" i="1" s="1"/>
  <c r="U10" i="1"/>
  <c r="U9" i="1" s="1"/>
  <c r="O10" i="1"/>
  <c r="O9" i="1" s="1"/>
  <c r="N10" i="1"/>
  <c r="N9" i="1" s="1"/>
  <c r="D10" i="1"/>
  <c r="D9" i="1" s="1"/>
  <c r="BC9" i="1"/>
  <c r="BA9" i="1"/>
  <c r="AV9" i="1"/>
  <c r="AI9" i="1"/>
  <c r="AC9" i="1"/>
  <c r="Y9" i="1"/>
  <c r="AB14" i="3" l="1"/>
  <c r="D14" i="3"/>
  <c r="AA14" i="3"/>
  <c r="L14" i="3"/>
  <c r="M14" i="3"/>
  <c r="AF14" i="1"/>
  <c r="AF13" i="1" s="1"/>
  <c r="AF8" i="1" s="1"/>
  <c r="AF7" i="1" s="1"/>
  <c r="AF44" i="1" s="1"/>
  <c r="AS14" i="1"/>
  <c r="AS13" i="1" s="1"/>
  <c r="AS8" i="1" s="1"/>
  <c r="AS7" i="1" s="1"/>
  <c r="AS44" i="1" s="1"/>
  <c r="BF14" i="1"/>
  <c r="BF13" i="1" s="1"/>
  <c r="K14" i="1"/>
  <c r="K13" i="1" s="1"/>
  <c r="K8" i="1" s="1"/>
  <c r="K7" i="1" s="1"/>
  <c r="K44" i="1" s="1"/>
  <c r="AK14" i="1"/>
  <c r="AK13" i="1" s="1"/>
  <c r="AK8" i="1" s="1"/>
  <c r="AK7" i="1" s="1"/>
  <c r="AK44" i="1" s="1"/>
  <c r="AN7" i="1"/>
  <c r="AN44" i="1" s="1"/>
  <c r="F7" i="2"/>
  <c r="F17" i="2" s="1"/>
  <c r="G12" i="1"/>
  <c r="G10" i="1" s="1"/>
  <c r="G9" i="1" s="1"/>
  <c r="J15" i="1"/>
  <c r="J14" i="1" s="1"/>
  <c r="J13" i="1" s="1"/>
  <c r="J8" i="1" s="1"/>
  <c r="J7" i="1" s="1"/>
  <c r="J44" i="1" s="1"/>
  <c r="T17" i="1"/>
  <c r="AG17" i="1"/>
  <c r="AT17" i="1"/>
  <c r="BG17" i="1"/>
  <c r="L18" i="1"/>
  <c r="L14" i="1" s="1"/>
  <c r="L13" i="1" s="1"/>
  <c r="L8" i="1" s="1"/>
  <c r="L7" i="1" s="1"/>
  <c r="L44" i="1" s="1"/>
  <c r="Y18" i="1"/>
  <c r="Y14" i="1" s="1"/>
  <c r="Y13" i="1" s="1"/>
  <c r="Y8" i="1" s="1"/>
  <c r="Y7" i="1" s="1"/>
  <c r="Y44" i="1" s="1"/>
  <c r="P21" i="1"/>
  <c r="AC21" i="1"/>
  <c r="AC14" i="1" s="1"/>
  <c r="AC13" i="1" s="1"/>
  <c r="AC8" i="1" s="1"/>
  <c r="AC7" i="1" s="1"/>
  <c r="AC44" i="1" s="1"/>
  <c r="AP21" i="1"/>
  <c r="G30" i="1"/>
  <c r="G29" i="1" s="1"/>
  <c r="G28" i="1" s="1"/>
  <c r="G27" i="1" s="1"/>
  <c r="AU34" i="1"/>
  <c r="AU33" i="1" s="1"/>
  <c r="AU32" i="1" s="1"/>
  <c r="AX34" i="1"/>
  <c r="AX33" i="1" s="1"/>
  <c r="AX32" i="1" s="1"/>
  <c r="G37" i="1"/>
  <c r="Q14" i="2"/>
  <c r="Q13" i="2" s="1"/>
  <c r="Q12" i="2" s="1"/>
  <c r="AE14" i="1"/>
  <c r="AE13" i="1" s="1"/>
  <c r="AE8" i="1" s="1"/>
  <c r="BG30" i="1"/>
  <c r="AL34" i="1"/>
  <c r="AL33" i="1" s="1"/>
  <c r="AL32" i="1" s="1"/>
  <c r="AG12" i="1"/>
  <c r="AT12" i="1"/>
  <c r="BG12" i="1"/>
  <c r="Z32" i="1"/>
  <c r="E14" i="3"/>
  <c r="Q14" i="3"/>
  <c r="BC8" i="1"/>
  <c r="O18" i="1"/>
  <c r="AB18" i="1"/>
  <c r="AO18" i="1"/>
  <c r="AO14" i="1" s="1"/>
  <c r="AO13" i="1" s="1"/>
  <c r="F21" i="1"/>
  <c r="S21" i="1"/>
  <c r="AF21" i="1"/>
  <c r="AU29" i="1"/>
  <c r="AU28" i="1" s="1"/>
  <c r="AU27" i="1" s="1"/>
  <c r="H34" i="1"/>
  <c r="H33" i="1" s="1"/>
  <c r="BC32" i="1"/>
  <c r="N34" i="1"/>
  <c r="N33" i="1" s="1"/>
  <c r="N32" i="1" s="1"/>
  <c r="AA34" i="1"/>
  <c r="AA33" i="1" s="1"/>
  <c r="AA32" i="1" s="1"/>
  <c r="AA7" i="1" s="1"/>
  <c r="AA44" i="1" s="1"/>
  <c r="AN34" i="1"/>
  <c r="AN33" i="1" s="1"/>
  <c r="AN32" i="1" s="1"/>
  <c r="BA34" i="1"/>
  <c r="BA33" i="1" s="1"/>
  <c r="BA32" i="1" s="1"/>
  <c r="BA7" i="1" s="1"/>
  <c r="BA44" i="1" s="1"/>
  <c r="T41" i="1"/>
  <c r="T40" i="1" s="1"/>
  <c r="AG41" i="1"/>
  <c r="AG40" i="1" s="1"/>
  <c r="AT41" i="1"/>
  <c r="AT40" i="1" s="1"/>
  <c r="BG41" i="1"/>
  <c r="BG40" i="1" s="1"/>
  <c r="R11" i="3"/>
  <c r="R10" i="3" s="1"/>
  <c r="R9" i="3" s="1"/>
  <c r="R8" i="3" s="1"/>
  <c r="R7" i="3" s="1"/>
  <c r="AE11" i="3"/>
  <c r="AE10" i="3" s="1"/>
  <c r="AE9" i="3" s="1"/>
  <c r="AE8" i="3" s="1"/>
  <c r="AE7" i="3" s="1"/>
  <c r="AZ14" i="1"/>
  <c r="AZ13" i="1" s="1"/>
  <c r="AZ8" i="1" s="1"/>
  <c r="AZ7" i="1" s="1"/>
  <c r="AZ44" i="1" s="1"/>
  <c r="AM14" i="1"/>
  <c r="AM13" i="1" s="1"/>
  <c r="P18" i="1"/>
  <c r="P14" i="1" s="1"/>
  <c r="P13" i="1" s="1"/>
  <c r="P8" i="1" s="1"/>
  <c r="P7" i="1" s="1"/>
  <c r="P44" i="1" s="1"/>
  <c r="H21" i="1"/>
  <c r="H14" i="1" s="1"/>
  <c r="H13" i="1" s="1"/>
  <c r="H8" i="1" s="1"/>
  <c r="G23" i="1"/>
  <c r="T31" i="1"/>
  <c r="AG31" i="1"/>
  <c r="AT31" i="1"/>
  <c r="BG31" i="1"/>
  <c r="O34" i="1"/>
  <c r="O33" i="1" s="1"/>
  <c r="O32" i="1" s="1"/>
  <c r="AO32" i="1"/>
  <c r="BB34" i="1"/>
  <c r="BB33" i="1" s="1"/>
  <c r="E13" i="2"/>
  <c r="E12" i="2" s="1"/>
  <c r="AG30" i="1"/>
  <c r="AG29" i="1" s="1"/>
  <c r="AG28" i="1" s="1"/>
  <c r="AG27" i="1" s="1"/>
  <c r="U14" i="1"/>
  <c r="U13" i="1" s="1"/>
  <c r="U8" i="1" s="1"/>
  <c r="U7" i="1" s="1"/>
  <c r="U44" i="1" s="1"/>
  <c r="AB14" i="1"/>
  <c r="AB13" i="1" s="1"/>
  <c r="AB8" i="1" s="1"/>
  <c r="AB7" i="1" s="1"/>
  <c r="AB44" i="1" s="1"/>
  <c r="AH34" i="1"/>
  <c r="AH33" i="1" s="1"/>
  <c r="P32" i="1"/>
  <c r="AC32" i="1"/>
  <c r="AP32" i="1"/>
  <c r="I14" i="1"/>
  <c r="I13" i="1" s="1"/>
  <c r="AT30" i="1"/>
  <c r="AT29" i="1" s="1"/>
  <c r="AT28" i="1" s="1"/>
  <c r="AT27" i="1" s="1"/>
  <c r="AY34" i="1"/>
  <c r="AY33" i="1" s="1"/>
  <c r="AY32" i="1" s="1"/>
  <c r="AY7" i="1" s="1"/>
  <c r="AY44" i="1" s="1"/>
  <c r="AT10" i="1"/>
  <c r="AT9" i="1" s="1"/>
  <c r="BE14" i="1"/>
  <c r="BE13" i="1" s="1"/>
  <c r="BE8" i="1" s="1"/>
  <c r="BE7" i="1" s="1"/>
  <c r="BE44" i="1" s="1"/>
  <c r="AP14" i="1"/>
  <c r="AP13" i="1" s="1"/>
  <c r="AP8" i="1" s="1"/>
  <c r="AP7" i="1" s="1"/>
  <c r="AP44" i="1" s="1"/>
  <c r="T23" i="1"/>
  <c r="AG23" i="1"/>
  <c r="AT23" i="1"/>
  <c r="BG23" i="1"/>
  <c r="K7" i="2"/>
  <c r="K17" i="2" s="1"/>
  <c r="S14" i="3"/>
  <c r="I14" i="3"/>
  <c r="V14" i="3"/>
  <c r="AV14" i="1"/>
  <c r="AV13" i="1" s="1"/>
  <c r="AV8" i="1" s="1"/>
  <c r="AV7" i="1" s="1"/>
  <c r="AV44" i="1" s="1"/>
  <c r="U29" i="1"/>
  <c r="U28" i="1" s="1"/>
  <c r="U27" i="1" s="1"/>
  <c r="AG11" i="1"/>
  <c r="AG10" i="1" s="1"/>
  <c r="AG9" i="1" s="1"/>
  <c r="AD14" i="1"/>
  <c r="AD13" i="1" s="1"/>
  <c r="AD8" i="1" s="1"/>
  <c r="AD7" i="1" s="1"/>
  <c r="AD44" i="1" s="1"/>
  <c r="G18" i="1"/>
  <c r="X21" i="1"/>
  <c r="X14" i="1" s="1"/>
  <c r="X13" i="1" s="1"/>
  <c r="X8" i="1" s="1"/>
  <c r="X7" i="1" s="1"/>
  <c r="X44" i="1" s="1"/>
  <c r="G26" i="1"/>
  <c r="G25" i="1" s="1"/>
  <c r="E34" i="1"/>
  <c r="E33" i="1" s="1"/>
  <c r="E32" i="1" s="1"/>
  <c r="R32" i="1"/>
  <c r="T38" i="1"/>
  <c r="AG38" i="1"/>
  <c r="AT38" i="1"/>
  <c r="BG38" i="1"/>
  <c r="J14" i="3"/>
  <c r="W14" i="3"/>
  <c r="AI14" i="1"/>
  <c r="AI13" i="1" s="1"/>
  <c r="AI8" i="1" s="1"/>
  <c r="AI7" i="1" s="1"/>
  <c r="AI44" i="1" s="1"/>
  <c r="O14" i="1"/>
  <c r="O13" i="1" s="1"/>
  <c r="O8" i="1" s="1"/>
  <c r="O7" i="1" s="1"/>
  <c r="O44" i="1" s="1"/>
  <c r="Q14" i="1"/>
  <c r="Q13" i="1" s="1"/>
  <c r="R14" i="1"/>
  <c r="R13" i="1" s="1"/>
  <c r="T19" i="1"/>
  <c r="AT19" i="1"/>
  <c r="BG19" i="1"/>
  <c r="T24" i="1"/>
  <c r="AG24" i="1"/>
  <c r="AT24" i="1"/>
  <c r="BG24" i="1"/>
  <c r="T26" i="1"/>
  <c r="T25" i="1" s="1"/>
  <c r="AG26" i="1"/>
  <c r="AG25" i="1" s="1"/>
  <c r="AT26" i="1"/>
  <c r="AT25" i="1" s="1"/>
  <c r="AH29" i="1"/>
  <c r="AH28" i="1" s="1"/>
  <c r="AH27" i="1" s="1"/>
  <c r="AB29" i="1"/>
  <c r="AB28" i="1" s="1"/>
  <c r="AB27" i="1" s="1"/>
  <c r="AO29" i="1"/>
  <c r="AO28" i="1" s="1"/>
  <c r="AO27" i="1" s="1"/>
  <c r="BB29" i="1"/>
  <c r="BB28" i="1" s="1"/>
  <c r="BB27" i="1" s="1"/>
  <c r="M32" i="1"/>
  <c r="AK32" i="1"/>
  <c r="G35" i="1"/>
  <c r="AG37" i="1"/>
  <c r="G39" i="1"/>
  <c r="O7" i="2"/>
  <c r="O17" i="2" s="1"/>
  <c r="Q16" i="2"/>
  <c r="BF8" i="1"/>
  <c r="BF7" i="1" s="1"/>
  <c r="BF44" i="1" s="1"/>
  <c r="F14" i="1"/>
  <c r="F13" i="1" s="1"/>
  <c r="AH14" i="1"/>
  <c r="AH13" i="1" s="1"/>
  <c r="T30" i="1"/>
  <c r="S10" i="1"/>
  <c r="S9" i="1" s="1"/>
  <c r="BB8" i="1"/>
  <c r="BG11" i="1"/>
  <c r="V18" i="1"/>
  <c r="V14" i="1" s="1"/>
  <c r="V13" i="1" s="1"/>
  <c r="V8" i="1" s="1"/>
  <c r="V7" i="1" s="1"/>
  <c r="V44" i="1" s="1"/>
  <c r="AI18" i="1"/>
  <c r="G20" i="1"/>
  <c r="AZ21" i="1"/>
  <c r="M29" i="1"/>
  <c r="M28" i="1" s="1"/>
  <c r="M27" i="1" s="1"/>
  <c r="M7" i="1" s="1"/>
  <c r="M44" i="1" s="1"/>
  <c r="T35" i="1"/>
  <c r="T34" i="1" s="1"/>
  <c r="T33" i="1" s="1"/>
  <c r="T32" i="1" s="1"/>
  <c r="AG35" i="1"/>
  <c r="AT35" i="1"/>
  <c r="BG35" i="1"/>
  <c r="G36" i="1"/>
  <c r="AT37" i="1"/>
  <c r="T39" i="1"/>
  <c r="AG39" i="1"/>
  <c r="AT39" i="1"/>
  <c r="BG39" i="1"/>
  <c r="T43" i="1"/>
  <c r="T42" i="1" s="1"/>
  <c r="AT43" i="1"/>
  <c r="AT42" i="1" s="1"/>
  <c r="BG43" i="1"/>
  <c r="BG42" i="1" s="1"/>
  <c r="D7" i="2"/>
  <c r="D17" i="2" s="1"/>
  <c r="P7" i="2"/>
  <c r="P17" i="2" s="1"/>
  <c r="X32" i="1"/>
  <c r="BG37" i="1"/>
  <c r="AF10" i="1"/>
  <c r="AF9" i="1" s="1"/>
  <c r="T16" i="1"/>
  <c r="AG16" i="1"/>
  <c r="AT16" i="1"/>
  <c r="AT15" i="1" s="1"/>
  <c r="BG16" i="1"/>
  <c r="BG15" i="1" s="1"/>
  <c r="W14" i="1"/>
  <c r="W13" i="1" s="1"/>
  <c r="W8" i="1" s="1"/>
  <c r="W7" i="1" s="1"/>
  <c r="W44" i="1" s="1"/>
  <c r="AW14" i="1"/>
  <c r="AW13" i="1" s="1"/>
  <c r="AW8" i="1" s="1"/>
  <c r="AW7" i="1" s="1"/>
  <c r="AW44" i="1" s="1"/>
  <c r="T20" i="1"/>
  <c r="AG20" i="1"/>
  <c r="AT20" i="1"/>
  <c r="BG20" i="1"/>
  <c r="BG18" i="1" s="1"/>
  <c r="E29" i="1"/>
  <c r="E28" i="1" s="1"/>
  <c r="E27" i="1" s="1"/>
  <c r="Q29" i="1"/>
  <c r="Q28" i="1" s="1"/>
  <c r="Q27" i="1" s="1"/>
  <c r="AD29" i="1"/>
  <c r="AD28" i="1" s="1"/>
  <c r="AD27" i="1" s="1"/>
  <c r="AQ29" i="1"/>
  <c r="AQ28" i="1" s="1"/>
  <c r="AQ27" i="1" s="1"/>
  <c r="BD29" i="1"/>
  <c r="BD28" i="1" s="1"/>
  <c r="BD27" i="1" s="1"/>
  <c r="U34" i="1"/>
  <c r="U33" i="1" s="1"/>
  <c r="U32" i="1" s="1"/>
  <c r="Q11" i="2"/>
  <c r="T14" i="3"/>
  <c r="AE13" i="3"/>
  <c r="AE12" i="3" s="1"/>
  <c r="O14" i="3"/>
  <c r="G14" i="3"/>
  <c r="P14" i="3"/>
  <c r="R13" i="3"/>
  <c r="R12" i="3" s="1"/>
  <c r="R14" i="3" s="1"/>
  <c r="H7" i="2"/>
  <c r="H17" i="2" s="1"/>
  <c r="Q10" i="2"/>
  <c r="I7" i="2"/>
  <c r="I17" i="2" s="1"/>
  <c r="N7" i="2"/>
  <c r="N17" i="2" s="1"/>
  <c r="E9" i="2"/>
  <c r="E15" i="2"/>
  <c r="Q15" i="2" s="1"/>
  <c r="BD8" i="1"/>
  <c r="AU8" i="1"/>
  <c r="T15" i="1"/>
  <c r="AG15" i="1"/>
  <c r="AJ14" i="1"/>
  <c r="AJ13" i="1" s="1"/>
  <c r="AJ8" i="1" s="1"/>
  <c r="AJ7" i="1" s="1"/>
  <c r="AJ44" i="1" s="1"/>
  <c r="F8" i="1"/>
  <c r="I8" i="1"/>
  <c r="I7" i="1" s="1"/>
  <c r="I44" i="1" s="1"/>
  <c r="AH8" i="1"/>
  <c r="AO8" i="1"/>
  <c r="AO7" i="1" s="1"/>
  <c r="AO44" i="1" s="1"/>
  <c r="D8" i="1"/>
  <c r="D7" i="1" s="1"/>
  <c r="D44" i="1" s="1"/>
  <c r="S14" i="1"/>
  <c r="S13" i="1" s="1"/>
  <c r="S8" i="1" s="1"/>
  <c r="S7" i="1" s="1"/>
  <c r="S44" i="1" s="1"/>
  <c r="AM8" i="1"/>
  <c r="AM7" i="1" s="1"/>
  <c r="AM44" i="1" s="1"/>
  <c r="Q8" i="1"/>
  <c r="Q7" i="1" s="1"/>
  <c r="Q44" i="1" s="1"/>
  <c r="AR8" i="1"/>
  <c r="E14" i="1"/>
  <c r="E13" i="1" s="1"/>
  <c r="T18" i="1"/>
  <c r="AT18" i="1"/>
  <c r="T12" i="1"/>
  <c r="T10" i="1" s="1"/>
  <c r="T9" i="1" s="1"/>
  <c r="AQ32" i="1"/>
  <c r="AG34" i="1"/>
  <c r="AG33" i="1" s="1"/>
  <c r="AG32" i="1" s="1"/>
  <c r="AT34" i="1"/>
  <c r="AT33" i="1" s="1"/>
  <c r="AT32" i="1" s="1"/>
  <c r="BG34" i="1"/>
  <c r="BG33" i="1" s="1"/>
  <c r="BG32" i="1" s="1"/>
  <c r="G16" i="1"/>
  <c r="G15" i="1" s="1"/>
  <c r="AR32" i="1"/>
  <c r="E10" i="1"/>
  <c r="E9" i="1" s="1"/>
  <c r="R10" i="1"/>
  <c r="R9" i="1" s="1"/>
  <c r="G22" i="1"/>
  <c r="G21" i="1" s="1"/>
  <c r="T22" i="1"/>
  <c r="AE32" i="1"/>
  <c r="AE7" i="1" s="1"/>
  <c r="AE44" i="1" s="1"/>
  <c r="AG22" i="1"/>
  <c r="AG21" i="1" s="1"/>
  <c r="AT22" i="1"/>
  <c r="AT21" i="1" s="1"/>
  <c r="BG22" i="1"/>
  <c r="BG21" i="1" s="1"/>
  <c r="BB32" i="1"/>
  <c r="BB7" i="1" s="1"/>
  <c r="BB44" i="1" s="1"/>
  <c r="N15" i="1"/>
  <c r="N14" i="1" s="1"/>
  <c r="N13" i="1" s="1"/>
  <c r="N8" i="1" s="1"/>
  <c r="N7" i="1" s="1"/>
  <c r="N44" i="1" s="1"/>
  <c r="Z15" i="1"/>
  <c r="Z14" i="1" s="1"/>
  <c r="Z13" i="1" s="1"/>
  <c r="Z8" i="1" s="1"/>
  <c r="Z7" i="1" s="1"/>
  <c r="Z44" i="1" s="1"/>
  <c r="AL15" i="1"/>
  <c r="AL14" i="1" s="1"/>
  <c r="AL13" i="1" s="1"/>
  <c r="AL8" i="1" s="1"/>
  <c r="AX15" i="1"/>
  <c r="AX14" i="1" s="1"/>
  <c r="AX13" i="1" s="1"/>
  <c r="AX8" i="1" s="1"/>
  <c r="AX7" i="1" s="1"/>
  <c r="AX44" i="1" s="1"/>
  <c r="AG19" i="1"/>
  <c r="AG18" i="1" s="1"/>
  <c r="G34" i="1"/>
  <c r="G33" i="1" s="1"/>
  <c r="AG43" i="1"/>
  <c r="AG42" i="1" s="1"/>
  <c r="H40" i="1"/>
  <c r="H29" i="1"/>
  <c r="H28" i="1" s="1"/>
  <c r="H27" i="1" s="1"/>
  <c r="F34" i="1"/>
  <c r="F33" i="1" s="1"/>
  <c r="F32" i="1" s="1"/>
  <c r="U40" i="1"/>
  <c r="F42" i="1"/>
  <c r="AH40" i="1"/>
  <c r="AH32" i="1" s="1"/>
  <c r="H42" i="1"/>
  <c r="BG26" i="1"/>
  <c r="BG25" i="1" s="1"/>
  <c r="G41" i="1"/>
  <c r="G40" i="1" s="1"/>
  <c r="AE14" i="3" l="1"/>
  <c r="H32" i="1"/>
  <c r="H7" i="1" s="1"/>
  <c r="H44" i="1" s="1"/>
  <c r="AQ7" i="1"/>
  <c r="AQ44" i="1" s="1"/>
  <c r="T21" i="1"/>
  <c r="T14" i="1" s="1"/>
  <c r="T13" i="1" s="1"/>
  <c r="T8" i="1" s="1"/>
  <c r="T7" i="1" s="1"/>
  <c r="T44" i="1" s="1"/>
  <c r="BG29" i="1"/>
  <c r="BG28" i="1" s="1"/>
  <c r="BG27" i="1" s="1"/>
  <c r="BG10" i="1"/>
  <c r="BG9" i="1" s="1"/>
  <c r="R8" i="1"/>
  <c r="R7" i="1" s="1"/>
  <c r="R44" i="1" s="1"/>
  <c r="T29" i="1"/>
  <c r="T28" i="1" s="1"/>
  <c r="T27" i="1" s="1"/>
  <c r="AU7" i="1"/>
  <c r="AU44" i="1" s="1"/>
  <c r="E8" i="1"/>
  <c r="E7" i="1" s="1"/>
  <c r="E44" i="1" s="1"/>
  <c r="BD7" i="1"/>
  <c r="BD44" i="1" s="1"/>
  <c r="AL7" i="1"/>
  <c r="AL44" i="1" s="1"/>
  <c r="BC7" i="1"/>
  <c r="BC44" i="1" s="1"/>
  <c r="Q9" i="2"/>
  <c r="E8" i="2"/>
  <c r="G32" i="1"/>
  <c r="F7" i="1"/>
  <c r="F44" i="1" s="1"/>
  <c r="BG14" i="1"/>
  <c r="BG13" i="1" s="1"/>
  <c r="BG8" i="1" s="1"/>
  <c r="BG7" i="1" s="1"/>
  <c r="BG44" i="1" s="1"/>
  <c r="AH7" i="1"/>
  <c r="AH44" i="1" s="1"/>
  <c r="AT14" i="1"/>
  <c r="AT13" i="1" s="1"/>
  <c r="AT8" i="1" s="1"/>
  <c r="AT7" i="1" s="1"/>
  <c r="AT44" i="1" s="1"/>
  <c r="AG14" i="1"/>
  <c r="AG13" i="1" s="1"/>
  <c r="AG8" i="1" s="1"/>
  <c r="AG7" i="1" s="1"/>
  <c r="AG44" i="1" s="1"/>
  <c r="G14" i="1"/>
  <c r="G13" i="1" s="1"/>
  <c r="G8" i="1" s="1"/>
  <c r="G7" i="1" s="1"/>
  <c r="G44" i="1" s="1"/>
  <c r="AR7" i="1"/>
  <c r="AR44" i="1" s="1"/>
  <c r="Q8" i="2" l="1"/>
  <c r="Q7" i="2" s="1"/>
  <c r="E7" i="2"/>
  <c r="E17" i="2" s="1"/>
  <c r="Q17" i="2" s="1"/>
</calcChain>
</file>

<file path=xl/sharedStrings.xml><?xml version="1.0" encoding="utf-8"?>
<sst xmlns="http://schemas.openxmlformats.org/spreadsheetml/2006/main" count="240" uniqueCount="150">
  <si>
    <t>FONDO ROTATORIO DEL DANE - FONDANE</t>
  </si>
  <si>
    <t>Informe Mensual de Ejecución del Presupuesto de Gastos</t>
  </si>
  <si>
    <t>Apropiaciones de la Vigencia</t>
  </si>
  <si>
    <t>SECCION:  0402</t>
  </si>
  <si>
    <t>Diciembre - Vigencia 2024</t>
  </si>
  <si>
    <t>UNIDAD EJECUTORA:  00</t>
  </si>
  <si>
    <t>(Miles de Pesos)</t>
  </si>
  <si>
    <t>RUBRO</t>
  </si>
  <si>
    <t>Rec</t>
  </si>
  <si>
    <t>DESCRIPCION</t>
  </si>
  <si>
    <t>APR. INICIAL</t>
  </si>
  <si>
    <t>APR. ADICIONADA</t>
  </si>
  <si>
    <t>APR. REDUCIDA</t>
  </si>
  <si>
    <t>APR. VIGENTE</t>
  </si>
  <si>
    <t>CDP
Enero</t>
  </si>
  <si>
    <t>CDP
Febrero</t>
  </si>
  <si>
    <t>CDP
Marzo</t>
  </si>
  <si>
    <t>CDP
Abril</t>
  </si>
  <si>
    <t>CDP
Mayo</t>
  </si>
  <si>
    <t>CDP
Junio</t>
  </si>
  <si>
    <t>CDP
Julio</t>
  </si>
  <si>
    <t>CDP
Agosto</t>
  </si>
  <si>
    <t>CDP
Septiembre</t>
  </si>
  <si>
    <t>CDP
Octubre</t>
  </si>
  <si>
    <t>CDP
Noviembre</t>
  </si>
  <si>
    <t>CDP
Diciembre</t>
  </si>
  <si>
    <t>CDP
Acumulados</t>
  </si>
  <si>
    <t>Compromiso
Enero</t>
  </si>
  <si>
    <t>Compromiso
Febrero</t>
  </si>
  <si>
    <t>Compromiso
Marzo</t>
  </si>
  <si>
    <t>Compromiso
Abril</t>
  </si>
  <si>
    <t>Compromiso
Mayo</t>
  </si>
  <si>
    <t>Compromiso
Junio</t>
  </si>
  <si>
    <t>Compromiso
Julio</t>
  </si>
  <si>
    <t>Compromiso
Agosto</t>
  </si>
  <si>
    <t>Compromiso
Septiembre</t>
  </si>
  <si>
    <t>Compromiso
Octubre</t>
  </si>
  <si>
    <t>Compromiso
Noviembre</t>
  </si>
  <si>
    <t>Compromiso
Diciembre</t>
  </si>
  <si>
    <t>Compromiso
Acumulados</t>
  </si>
  <si>
    <t>Obligación
Enero</t>
  </si>
  <si>
    <t>Obligación Febrero</t>
  </si>
  <si>
    <t>Obligación
Marzo</t>
  </si>
  <si>
    <t>Obligación
Abril</t>
  </si>
  <si>
    <t>Obligación
Mayo</t>
  </si>
  <si>
    <t>Obligación
Junio</t>
  </si>
  <si>
    <t>Obligación
Julio</t>
  </si>
  <si>
    <t>Obligación
Agosto</t>
  </si>
  <si>
    <t>Obligación
Septiembre</t>
  </si>
  <si>
    <t>Obligación
Octubre</t>
  </si>
  <si>
    <t>Obligación
Noviembre</t>
  </si>
  <si>
    <t>Obligación
Diciembre</t>
  </si>
  <si>
    <t>Obligación
Acumulados</t>
  </si>
  <si>
    <t>Pagos
Enero</t>
  </si>
  <si>
    <t>Pagos
Febrero</t>
  </si>
  <si>
    <t>Pagos
Marzo</t>
  </si>
  <si>
    <t>Pagos
Abril</t>
  </si>
  <si>
    <t>Pagos
Mayo</t>
  </si>
  <si>
    <t>Pagos
Junio</t>
  </si>
  <si>
    <t>Pagos
Julio</t>
  </si>
  <si>
    <t>Pagos
Agosto</t>
  </si>
  <si>
    <t>Pagos
Septiembre</t>
  </si>
  <si>
    <t>Pagos
Octubre</t>
  </si>
  <si>
    <t>Pagos
Noviembre</t>
  </si>
  <si>
    <t>Pagos
Diciembre</t>
  </si>
  <si>
    <t>Pagos
Acumulados</t>
  </si>
  <si>
    <t>A</t>
  </si>
  <si>
    <t>FUNCIONAMIENTO</t>
  </si>
  <si>
    <t>A-02</t>
  </si>
  <si>
    <t>ADQUISICIÓN DE BIENES Y SERVICIOS</t>
  </si>
  <si>
    <t>A-02-01</t>
  </si>
  <si>
    <t>ADQUISICIÓN DE ACTIVOS NO FINANCIEROS</t>
  </si>
  <si>
    <t>A-02-01-01-004</t>
  </si>
  <si>
    <t>MAQUINARIA Y EQUIPO</t>
  </si>
  <si>
    <t>A-02-01-01-004-009</t>
  </si>
  <si>
    <t>EQUIPO DE TRANSPORTE</t>
  </si>
  <si>
    <t>A-02-02</t>
  </si>
  <si>
    <t>ADQUISIONES DIFERENTES DE ACTIVOS</t>
  </si>
  <si>
    <t>A-02-02-02</t>
  </si>
  <si>
    <t>ADQUISICIÓN DE SERVICIOS</t>
  </si>
  <si>
    <t>A-02-02-02-006</t>
  </si>
  <si>
    <t>SERVICIOS DE ALOJAMIENTO; SERVICIOS DE SUMINISTRO DE COMIDAS Y BEBIDAS; SERVICIOS DE TRANSPORTE; Y SERVICIOS DE DISTRIBUCIÓN DE ELECTRICIDAD, GAS Y AGUA</t>
  </si>
  <si>
    <t>A-02-02-02-006-009</t>
  </si>
  <si>
    <t>SERVICIOS DE DISTRIBUCIÓN DE ELECTRICIDAD, GAS Y AGUA (POR CUENTA PROPIA)</t>
  </si>
  <si>
    <t>A-02-02-02-007</t>
  </si>
  <si>
    <t>SERVICIOS FINANCIEROS Y SERVICIOS CONEXOS, SERVICIOS INMOBILIARIOS Y SERVICIOS DE LEASING</t>
  </si>
  <si>
    <t>A-02-02-02-007-001</t>
  </si>
  <si>
    <t>SERVICIOS FINANCIEROS Y SERVICIOS CONEXOS</t>
  </si>
  <si>
    <t>A-02-02-02-007-002</t>
  </si>
  <si>
    <t>SERVICIOS INMOBILIARIOS</t>
  </si>
  <si>
    <t>A-02-02-02-008</t>
  </si>
  <si>
    <t>SERVICIOS PRESTADOS A LAS EMPRESAS Y SERVICIOS DE PRODUCCIÓN</t>
  </si>
  <si>
    <t>A-02-02-02-008-003</t>
  </si>
  <si>
    <t>OTROS SERVICIOS PROFESIONALES, CIENTÍFICOS Y TÉCNICOS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</si>
  <si>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</si>
  <si>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</si>
  <si>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</si>
  <si>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A-02-02-02-009</t>
  </si>
  <si>
    <t>SERVICIOS PARA LA COMUNIDAD, SOCIALES Y PERSONALES</t>
  </si>
  <si>
    <t>A-02-02-02-009-004</t>
  </si>
  <si>
    <t>SERVICIOS DE ALCANTARILLADO, RECOLECCIÓN, TRATAMIENTO Y DISPOSICIÓN DE DESECHOS Y OTROS SERVICIOS DE SANEAMIENTO AMBIENTAL</t>
  </si>
  <si>
    <t>A-03</t>
  </si>
  <si>
    <t>TRANSFERENCIAS CORRIENTES</t>
  </si>
  <si>
    <t>A-03-10</t>
  </si>
  <si>
    <t>SENTENCIAS Y CONCILIACIONES</t>
  </si>
  <si>
    <t>A-03-10-01</t>
  </si>
  <si>
    <t>FALLOS NACIONALES</t>
  </si>
  <si>
    <t>A-03-10-01-001</t>
  </si>
  <si>
    <t>SENTENCIAS</t>
  </si>
  <si>
    <t>A-03-10-01-002</t>
  </si>
  <si>
    <t>CONCILIACIONES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</si>
  <si>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</si>
  <si>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</si>
  <si>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</si>
  <si>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</si>
  <si>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</si>
  <si>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</si>
  <si>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A-08-01-02-001</t>
  </si>
  <si>
    <t>IMPUESTO PREDIAL Y SOBRETASA AMBIENTAL</t>
  </si>
  <si>
    <t>A-08-01-02-003</t>
  </si>
  <si>
    <t>IMPUESTO DE INDUSTRIA Y COMERCIO</t>
  </si>
  <si>
    <t>A-08-01-02-006</t>
  </si>
  <si>
    <t>IMPUESTO SOBRE VEHÍCULOS AUTOMOTORES</t>
  </si>
  <si>
    <t>A-08-03</t>
  </si>
  <si>
    <t>TASAS Y DERECHOS ADMINISTRATIVOS</t>
  </si>
  <si>
    <t>A-08-04</t>
  </si>
  <si>
    <t>CONTRIBUCIONES</t>
  </si>
  <si>
    <t>A-08-04-01</t>
  </si>
  <si>
    <t>CUOTA DE FISCALIZACIÓN Y AUDITAJE</t>
  </si>
  <si>
    <t>C</t>
  </si>
  <si>
    <t>INVERSIÓN</t>
  </si>
  <si>
    <t xml:space="preserve"> </t>
  </si>
  <si>
    <t>C-0401-1003-3-20104D</t>
  </si>
  <si>
    <t>2. SEGURIDAD HUMANA Y JUSTICIA SOCIAL / D. DATOS SECTORIALES PARA AUMENTAR EL APROVECHAMIENTO DE DATOS EN EL PAÍS</t>
  </si>
  <si>
    <t>TOTAL PRESUPUESTO DE LA SECCIÓN</t>
  </si>
  <si>
    <t>COMPROMISO</t>
  </si>
  <si>
    <t>OBLIGACION</t>
  </si>
  <si>
    <t>Informe Mensual de Ejecución de Cuentas por Pagar</t>
  </si>
  <si>
    <t>Cuentas por Pagar 2023</t>
  </si>
  <si>
    <t>Diciembre- Vigencia 2024</t>
  </si>
  <si>
    <t>Pagos
enero</t>
  </si>
  <si>
    <t xml:space="preserve">FUNCIONAMIENTO </t>
  </si>
  <si>
    <t>ADQUISICIÓN DE BIENES  Y SERVICIOS</t>
  </si>
  <si>
    <t>ADQUISICIONES DIFERENTES DE ACTIVOS</t>
  </si>
  <si>
    <t>C-0401-1003-3</t>
  </si>
  <si>
    <t>20</t>
  </si>
  <si>
    <t>FORTALECIMIENTO DE LA CAPACIDAD DE PRODUCCIÓN DE INFORMACIÓN ESTADÍSTICA DEL SEN.  NACIONAL</t>
  </si>
  <si>
    <t>Reservas de Apropiación 2023</t>
  </si>
  <si>
    <t>Reservas Constituidas</t>
  </si>
  <si>
    <t>Obligación
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</si>
</sst>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164" formatCode="#,##0;[Red]#,##0"/>
    <numFmt numFmtId="165" formatCode="_(* #,##0.00_);_(* \(#,##0.00\);_(* &quot;-&quot;??_);_(@_)"/>
    <numFmt numFmtId="166" formatCode="_(* #,##0_);_(* \(#,##0\);_(* &quot;-&quot;??_);_(@_)"/>
  </numFmts>
  <fonts count="1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sz val="10"/>
      <color rgb="FFFF0000"/>
      <name val="Arial"/>
      <family val="2"/>
    </font>
    <font>
      <b/>
      <sz val="8"/>
      <color rgb="FF000000"/>
      <name val="Times New Roman"/>
      <family val="1"/>
    </font>
    <font>
      <b/>
      <sz val="10"/>
      <color rgb="FFFF0000"/>
      <name val="Arial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D3D3D3"/>
      </right>
      <top/>
      <bottom style="thin">
        <color rgb="FFD3D3D3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164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 applyAlignment="1" applyProtection="1">
      <alignment horizontal="left"/>
      <protection locked="0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164" fontId="6" fillId="2" borderId="1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Alignment="1">
      <alignment horizontal="center"/>
    </xf>
    <xf numFmtId="164" fontId="7" fillId="3" borderId="1" xfId="0" applyNumberFormat="1" applyFont="1" applyFill="1" applyBorder="1" applyAlignment="1">
      <alignment vertical="center" wrapText="1" readingOrder="1"/>
    </xf>
    <xf numFmtId="164" fontId="7" fillId="3" borderId="1" xfId="0" applyNumberFormat="1" applyFont="1" applyFill="1" applyBorder="1" applyAlignment="1">
      <alignment horizontal="center" vertical="center" wrapText="1" readingOrder="1"/>
    </xf>
    <xf numFmtId="10" fontId="3" fillId="0" borderId="0" xfId="2" applyNumberFormat="1" applyFont="1" applyFill="1" applyBorder="1"/>
    <xf numFmtId="164" fontId="8" fillId="3" borderId="1" xfId="0" applyNumberFormat="1" applyFont="1" applyFill="1" applyBorder="1" applyAlignment="1">
      <alignment vertical="center" wrapText="1" readingOrder="1"/>
    </xf>
    <xf numFmtId="164" fontId="8" fillId="3" borderId="1" xfId="0" applyNumberFormat="1" applyFont="1" applyFill="1" applyBorder="1" applyAlignment="1">
      <alignment horizontal="center" vertical="center" wrapText="1" readingOrder="1"/>
    </xf>
    <xf numFmtId="10" fontId="9" fillId="0" borderId="0" xfId="2" applyNumberFormat="1" applyFont="1" applyFill="1" applyBorder="1"/>
    <xf numFmtId="164" fontId="9" fillId="0" borderId="0" xfId="0" applyNumberFormat="1" applyFont="1"/>
    <xf numFmtId="164" fontId="10" fillId="0" borderId="0" xfId="0" applyNumberFormat="1" applyFont="1"/>
    <xf numFmtId="164" fontId="6" fillId="3" borderId="1" xfId="0" applyNumberFormat="1" applyFont="1" applyFill="1" applyBorder="1" applyAlignment="1">
      <alignment vertical="center" wrapText="1" readingOrder="1"/>
    </xf>
    <xf numFmtId="164" fontId="6" fillId="3" borderId="1" xfId="0" applyNumberFormat="1" applyFont="1" applyFill="1" applyBorder="1" applyAlignment="1">
      <alignment horizontal="center" vertical="center" wrapText="1" readingOrder="1"/>
    </xf>
    <xf numFmtId="164" fontId="11" fillId="0" borderId="0" xfId="0" applyNumberFormat="1" applyFont="1"/>
    <xf numFmtId="0" fontId="12" fillId="0" borderId="2" xfId="0" applyFont="1" applyBorder="1" applyAlignment="1">
      <alignment vertical="center" wrapText="1" readingOrder="1"/>
    </xf>
    <xf numFmtId="164" fontId="13" fillId="0" borderId="3" xfId="0" applyNumberFormat="1" applyFont="1" applyBorder="1" applyAlignment="1">
      <alignment horizontal="center" vertical="center" wrapText="1" readingOrder="1"/>
    </xf>
    <xf numFmtId="164" fontId="13" fillId="0" borderId="3" xfId="0" applyNumberFormat="1" applyFont="1" applyBorder="1" applyAlignment="1">
      <alignment horizontal="left" vertical="center" wrapText="1" indent="2" readingOrder="1"/>
    </xf>
    <xf numFmtId="164" fontId="13" fillId="0" borderId="3" xfId="0" applyNumberFormat="1" applyFont="1" applyBorder="1" applyAlignment="1">
      <alignment vertical="center" wrapText="1" readingOrder="1"/>
    </xf>
    <xf numFmtId="164" fontId="13" fillId="0" borderId="4" xfId="0" applyNumberFormat="1" applyFont="1" applyBorder="1" applyAlignment="1">
      <alignment vertical="center" wrapText="1" readingOrder="1"/>
    </xf>
    <xf numFmtId="164" fontId="6" fillId="0" borderId="3" xfId="0" applyNumberFormat="1" applyFont="1" applyBorder="1" applyAlignment="1">
      <alignment vertical="center" wrapText="1" readingOrder="1"/>
    </xf>
    <xf numFmtId="164" fontId="13" fillId="3" borderId="1" xfId="0" applyNumberFormat="1" applyFont="1" applyFill="1" applyBorder="1" applyAlignment="1">
      <alignment vertical="center" wrapText="1" readingOrder="1"/>
    </xf>
    <xf numFmtId="164" fontId="13" fillId="3" borderId="1" xfId="0" applyNumberFormat="1" applyFont="1" applyFill="1" applyBorder="1" applyAlignment="1">
      <alignment horizontal="center" vertical="center" wrapText="1" readingOrder="1"/>
    </xf>
    <xf numFmtId="164" fontId="13" fillId="3" borderId="1" xfId="0" applyNumberFormat="1" applyFont="1" applyFill="1" applyBorder="1" applyAlignment="1">
      <alignment horizontal="left" vertical="center" wrapText="1" indent="1" readingOrder="1"/>
    </xf>
    <xf numFmtId="10" fontId="3" fillId="3" borderId="0" xfId="2" applyNumberFormat="1" applyFont="1" applyFill="1" applyBorder="1"/>
    <xf numFmtId="164" fontId="3" fillId="3" borderId="0" xfId="0" applyNumberFormat="1" applyFont="1" applyFill="1"/>
    <xf numFmtId="164" fontId="13" fillId="0" borderId="5" xfId="0" applyNumberFormat="1" applyFont="1" applyBorder="1" applyAlignment="1">
      <alignment vertical="center" wrapText="1" readingOrder="1"/>
    </xf>
    <xf numFmtId="164" fontId="13" fillId="0" borderId="5" xfId="0" applyNumberFormat="1" applyFont="1" applyBorder="1" applyAlignment="1">
      <alignment horizontal="center" vertical="center" wrapText="1" readingOrder="1"/>
    </xf>
    <xf numFmtId="164" fontId="13" fillId="0" borderId="5" xfId="0" applyNumberFormat="1" applyFont="1" applyBorder="1" applyAlignment="1">
      <alignment horizontal="left" vertical="center" wrapText="1" indent="2" readingOrder="1"/>
    </xf>
    <xf numFmtId="164" fontId="13" fillId="0" borderId="4" xfId="0" applyNumberFormat="1" applyFont="1" applyBorder="1" applyAlignment="1">
      <alignment horizontal="center" vertical="center" wrapText="1" readingOrder="1"/>
    </xf>
    <xf numFmtId="164" fontId="13" fillId="0" borderId="4" xfId="0" applyNumberFormat="1" applyFont="1" applyBorder="1" applyAlignment="1">
      <alignment horizontal="left" vertical="center" wrapText="1" indent="2" readingOrder="1"/>
    </xf>
    <xf numFmtId="164" fontId="13" fillId="0" borderId="6" xfId="0" applyNumberFormat="1" applyFont="1" applyBorder="1" applyAlignment="1">
      <alignment vertical="center" wrapText="1" readingOrder="1"/>
    </xf>
    <xf numFmtId="164" fontId="13" fillId="0" borderId="6" xfId="0" applyNumberFormat="1" applyFont="1" applyBorder="1" applyAlignment="1">
      <alignment horizontal="center" vertical="center" wrapText="1" readingOrder="1"/>
    </xf>
    <xf numFmtId="164" fontId="13" fillId="0" borderId="6" xfId="0" applyNumberFormat="1" applyFont="1" applyBorder="1" applyAlignment="1">
      <alignment horizontal="left" vertical="center" wrapText="1" indent="2" readingOrder="1"/>
    </xf>
    <xf numFmtId="164" fontId="7" fillId="3" borderId="1" xfId="0" applyNumberFormat="1" applyFont="1" applyFill="1" applyBorder="1" applyAlignment="1">
      <alignment horizontal="left" vertical="center" wrapText="1" readingOrder="1"/>
    </xf>
    <xf numFmtId="10" fontId="5" fillId="0" borderId="0" xfId="2" applyNumberFormat="1" applyFont="1" applyFill="1" applyBorder="1"/>
    <xf numFmtId="164" fontId="8" fillId="3" borderId="1" xfId="0" applyNumberFormat="1" applyFont="1" applyFill="1" applyBorder="1" applyAlignment="1">
      <alignment horizontal="left" vertical="center" wrapText="1" indent="1" readingOrder="1"/>
    </xf>
    <xf numFmtId="10" fontId="10" fillId="0" borderId="0" xfId="2" applyNumberFormat="1" applyFont="1" applyFill="1" applyBorder="1"/>
    <xf numFmtId="164" fontId="6" fillId="3" borderId="1" xfId="0" applyNumberFormat="1" applyFont="1" applyFill="1" applyBorder="1" applyAlignment="1">
      <alignment horizontal="left" vertical="center" wrapText="1" indent="2" readingOrder="1"/>
    </xf>
    <xf numFmtId="10" fontId="11" fillId="0" borderId="0" xfId="2" applyNumberFormat="1" applyFont="1" applyFill="1" applyBorder="1"/>
    <xf numFmtId="164" fontId="13" fillId="0" borderId="4" xfId="0" applyNumberFormat="1" applyFont="1" applyBorder="1" applyAlignment="1">
      <alignment horizontal="left" vertical="center" wrapText="1" indent="3" readingOrder="1"/>
    </xf>
    <xf numFmtId="164" fontId="13" fillId="0" borderId="6" xfId="0" applyNumberFormat="1" applyFont="1" applyBorder="1" applyAlignment="1">
      <alignment horizontal="left" vertical="center" wrapText="1" indent="3" readingOrder="1"/>
    </xf>
    <xf numFmtId="10" fontId="4" fillId="0" borderId="0" xfId="2" applyNumberFormat="1" applyFont="1" applyFill="1" applyBorder="1"/>
    <xf numFmtId="164" fontId="13" fillId="0" borderId="5" xfId="0" applyNumberFormat="1" applyFont="1" applyBorder="1" applyAlignment="1">
      <alignment horizontal="left" vertical="center" wrapText="1" indent="3" readingOrder="1"/>
    </xf>
    <xf numFmtId="164" fontId="13" fillId="0" borderId="7" xfId="0" applyNumberFormat="1" applyFont="1" applyBorder="1" applyAlignment="1">
      <alignment vertical="center" wrapText="1" readingOrder="1"/>
    </xf>
    <xf numFmtId="164" fontId="13" fillId="0" borderId="7" xfId="0" applyNumberFormat="1" applyFont="1" applyBorder="1" applyAlignment="1">
      <alignment horizontal="center" vertical="center" wrapText="1" readingOrder="1"/>
    </xf>
    <xf numFmtId="164" fontId="13" fillId="0" borderId="7" xfId="0" applyNumberFormat="1" applyFont="1" applyBorder="1" applyAlignment="1">
      <alignment horizontal="left" vertical="center" wrapText="1" indent="3" readingOrder="1"/>
    </xf>
    <xf numFmtId="164" fontId="13" fillId="0" borderId="4" xfId="0" applyNumberFormat="1" applyFont="1" applyBorder="1" applyAlignment="1">
      <alignment horizontal="left" vertical="center" wrapText="1" indent="1" readingOrder="1"/>
    </xf>
    <xf numFmtId="164" fontId="14" fillId="0" borderId="0" xfId="0" applyNumberFormat="1" applyFont="1"/>
    <xf numFmtId="164" fontId="11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7" fontId="15" fillId="0" borderId="2" xfId="0" applyNumberFormat="1" applyFont="1" applyBorder="1" applyAlignment="1">
      <alignment horizontal="right" vertical="center" wrapText="1" readingOrder="1"/>
    </xf>
    <xf numFmtId="166" fontId="4" fillId="0" borderId="0" xfId="1" applyNumberFormat="1" applyFont="1" applyFill="1" applyBorder="1" applyAlignment="1"/>
    <xf numFmtId="165" fontId="4" fillId="0" borderId="0" xfId="1" applyFont="1" applyFill="1" applyBorder="1" applyAlignment="1"/>
    <xf numFmtId="166" fontId="5" fillId="0" borderId="0" xfId="1" applyNumberFormat="1" applyFont="1" applyFill="1" applyBorder="1" applyAlignment="1"/>
    <xf numFmtId="164" fontId="16" fillId="0" borderId="0" xfId="0" applyNumberFormat="1" applyFont="1"/>
    <xf numFmtId="164" fontId="4" fillId="0" borderId="0" xfId="0" applyNumberFormat="1" applyFont="1" applyAlignment="1">
      <alignment horizontal="center"/>
    </xf>
    <xf numFmtId="0" fontId="17" fillId="0" borderId="2" xfId="0" applyFont="1" applyBorder="1" applyAlignment="1">
      <alignment horizontal="center" vertical="center" wrapText="1" readingOrder="1"/>
    </xf>
    <xf numFmtId="7" fontId="18" fillId="0" borderId="0" xfId="0" applyNumberFormat="1" applyFont="1"/>
    <xf numFmtId="165" fontId="17" fillId="0" borderId="2" xfId="1" applyFont="1" applyBorder="1" applyAlignment="1">
      <alignment horizontal="center" vertical="center" wrapText="1" readingOrder="1"/>
    </xf>
    <xf numFmtId="0" fontId="18" fillId="0" borderId="0" xfId="0" applyFont="1"/>
    <xf numFmtId="165" fontId="18" fillId="0" borderId="0" xfId="1" applyFont="1"/>
    <xf numFmtId="165" fontId="18" fillId="0" borderId="0" xfId="1" applyFont="1" applyFill="1"/>
    <xf numFmtId="0" fontId="4" fillId="0" borderId="0" xfId="0" applyFont="1"/>
    <xf numFmtId="0" fontId="5" fillId="0" borderId="0" xfId="0" applyFont="1" applyAlignment="1" applyProtection="1">
      <alignment horizontal="left"/>
      <protection locked="0"/>
    </xf>
    <xf numFmtId="3" fontId="4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6" fillId="2" borderId="1" xfId="0" applyFont="1" applyFill="1" applyBorder="1" applyAlignment="1">
      <alignment horizontal="center" vertical="center" wrapText="1" readingOrder="1"/>
    </xf>
    <xf numFmtId="3" fontId="6" fillId="2" borderId="1" xfId="0" applyNumberFormat="1" applyFont="1" applyFill="1" applyBorder="1" applyAlignment="1">
      <alignment horizontal="center" vertical="center" wrapText="1" readingOrder="1"/>
    </xf>
    <xf numFmtId="3" fontId="6" fillId="2" borderId="1" xfId="0" applyNumberFormat="1" applyFont="1" applyFill="1" applyBorder="1" applyAlignment="1">
      <alignment horizontal="right" vertical="center" wrapText="1" readingOrder="1"/>
    </xf>
    <xf numFmtId="0" fontId="3" fillId="0" borderId="0" xfId="0" applyFont="1"/>
    <xf numFmtId="0" fontId="6" fillId="2" borderId="1" xfId="0" applyFont="1" applyFill="1" applyBorder="1" applyAlignment="1">
      <alignment horizontal="left" vertical="center" wrapText="1" readingOrder="1"/>
    </xf>
    <xf numFmtId="3" fontId="7" fillId="2" borderId="1" xfId="0" applyNumberFormat="1" applyFont="1" applyFill="1" applyBorder="1" applyAlignment="1">
      <alignment vertical="center" wrapText="1" readingOrder="1"/>
    </xf>
    <xf numFmtId="0" fontId="7" fillId="2" borderId="1" xfId="0" applyFont="1" applyFill="1" applyBorder="1" applyAlignment="1">
      <alignment horizontal="left" vertical="center" wrapText="1" readingOrder="1"/>
    </xf>
    <xf numFmtId="0" fontId="8" fillId="2" borderId="1" xfId="0" applyFont="1" applyFill="1" applyBorder="1" applyAlignment="1">
      <alignment horizontal="left" vertical="center" wrapText="1" readingOrder="1"/>
    </xf>
    <xf numFmtId="0" fontId="13" fillId="0" borderId="8" xfId="0" applyFont="1" applyBorder="1" applyAlignment="1">
      <alignment vertical="center" wrapText="1" readingOrder="1"/>
    </xf>
    <xf numFmtId="0" fontId="13" fillId="0" borderId="9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justify" vertical="center" wrapText="1" readingOrder="1"/>
    </xf>
    <xf numFmtId="3" fontId="13" fillId="0" borderId="6" xfId="0" applyNumberFormat="1" applyFont="1" applyBorder="1" applyAlignment="1">
      <alignment vertical="center" wrapText="1" readingOrder="1"/>
    </xf>
    <xf numFmtId="3" fontId="13" fillId="0" borderId="6" xfId="0" applyNumberFormat="1" applyFont="1" applyBorder="1" applyAlignment="1">
      <alignment horizontal="right" vertical="center" wrapText="1" readingOrder="1"/>
    </xf>
    <xf numFmtId="3" fontId="13" fillId="0" borderId="4" xfId="0" applyNumberFormat="1" applyFont="1" applyBorder="1" applyAlignment="1">
      <alignment vertical="center" wrapText="1" readingOrder="1"/>
    </xf>
    <xf numFmtId="3" fontId="14" fillId="0" borderId="0" xfId="0" applyNumberFormat="1" applyFont="1"/>
    <xf numFmtId="165" fontId="11" fillId="0" borderId="0" xfId="1" applyFont="1" applyFill="1" applyBorder="1"/>
    <xf numFmtId="165" fontId="4" fillId="0" borderId="0" xfId="0" applyNumberFormat="1" applyFont="1"/>
    <xf numFmtId="0" fontId="7" fillId="2" borderId="1" xfId="0" applyFont="1" applyFill="1" applyBorder="1" applyAlignment="1">
      <alignment vertical="center" wrapText="1" readingOrder="1"/>
    </xf>
    <xf numFmtId="3" fontId="7" fillId="2" borderId="1" xfId="0" applyNumberFormat="1" applyFont="1" applyFill="1" applyBorder="1" applyAlignment="1">
      <alignment horizontal="right" vertical="center" wrapText="1" readingOrder="1"/>
    </xf>
    <xf numFmtId="165" fontId="14" fillId="0" borderId="0" xfId="0" applyNumberFormat="1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left" vertical="center" wrapText="1" indent="1" readingOrder="1"/>
    </xf>
    <xf numFmtId="0" fontId="6" fillId="2" borderId="1" xfId="0" applyFont="1" applyFill="1" applyBorder="1" applyAlignment="1">
      <alignment horizontal="left" vertical="center" wrapText="1" indent="2" readingOrder="1"/>
    </xf>
    <xf numFmtId="0" fontId="6" fillId="2" borderId="1" xfId="0" applyFont="1" applyFill="1" applyBorder="1" applyAlignment="1">
      <alignment horizontal="left" vertical="center" wrapText="1" indent="3" readingOrder="1"/>
    </xf>
    <xf numFmtId="0" fontId="13" fillId="0" borderId="9" xfId="0" applyFont="1" applyBorder="1" applyAlignment="1">
      <alignment vertical="center" wrapText="1" readingOrder="1"/>
    </xf>
    <xf numFmtId="164" fontId="13" fillId="0" borderId="6" xfId="0" applyNumberFormat="1" applyFont="1" applyBorder="1" applyAlignment="1">
      <alignment horizontal="left" vertical="center" wrapText="1" indent="4" readingOrder="1"/>
    </xf>
    <xf numFmtId="164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7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31746-6723-4058-899B-D9B40932B0AB}">
  <sheetPr>
    <tabColor theme="0" tint="-0.249977111117893"/>
  </sheetPr>
  <dimension ref="A1:BL67"/>
  <sheetViews>
    <sheetView tabSelected="1" workbookViewId="0">
      <pane ySplit="6" topLeftCell="A7" activePane="bottomLeft" state="frozen"/>
      <selection activeCell="C1" sqref="C1"/>
      <selection pane="bottomLeft" activeCell="E48" sqref="E48"/>
    </sheetView>
  </sheetViews>
  <sheetFormatPr baseColWidth="10" defaultRowHeight="12.75" x14ac:dyDescent="0.2"/>
  <cols>
    <col min="1" max="1" width="17" style="2" customWidth="1"/>
    <col min="2" max="2" width="4.28515625" style="2" customWidth="1"/>
    <col min="3" max="3" width="50.5703125" style="2" customWidth="1"/>
    <col min="4" max="5" width="13.7109375" style="2" bestFit="1" customWidth="1"/>
    <col min="6" max="6" width="12.28515625" style="2" customWidth="1"/>
    <col min="7" max="7" width="13.7109375" style="2" bestFit="1" customWidth="1"/>
    <col min="8" max="17" width="12.28515625" style="2" hidden="1" customWidth="1"/>
    <col min="18" max="18" width="9.5703125" style="2" bestFit="1" customWidth="1"/>
    <col min="19" max="19" width="12.28515625" style="2" customWidth="1"/>
    <col min="20" max="20" width="17.5703125" style="2" bestFit="1" customWidth="1"/>
    <col min="21" max="31" width="12.28515625" style="2" hidden="1" customWidth="1"/>
    <col min="32" max="33" width="12.28515625" style="2" customWidth="1"/>
    <col min="34" max="44" width="12.28515625" style="2" hidden="1" customWidth="1"/>
    <col min="45" max="46" width="12.28515625" style="2" customWidth="1"/>
    <col min="47" max="56" width="12.28515625" style="2" hidden="1" customWidth="1"/>
    <col min="57" max="57" width="9.5703125" style="2" hidden="1" customWidth="1"/>
    <col min="58" max="58" width="9.5703125" style="2" customWidth="1"/>
    <col min="59" max="59" width="14.28515625" style="2" customWidth="1"/>
    <col min="60" max="61" width="10.42578125" style="1" customWidth="1"/>
    <col min="62" max="66" width="10.42578125" style="2" customWidth="1"/>
    <col min="67" max="256" width="11.42578125" style="2"/>
    <col min="257" max="257" width="17" style="2" customWidth="1"/>
    <col min="258" max="258" width="4.28515625" style="2" customWidth="1"/>
    <col min="259" max="259" width="50.5703125" style="2" customWidth="1"/>
    <col min="260" max="261" width="13.7109375" style="2" bestFit="1" customWidth="1"/>
    <col min="262" max="262" width="12.28515625" style="2" customWidth="1"/>
    <col min="263" max="263" width="13.7109375" style="2" bestFit="1" customWidth="1"/>
    <col min="264" max="273" width="0" style="2" hidden="1" customWidth="1"/>
    <col min="274" max="274" width="9.5703125" style="2" bestFit="1" customWidth="1"/>
    <col min="275" max="275" width="12.28515625" style="2" customWidth="1"/>
    <col min="276" max="276" width="17.5703125" style="2" bestFit="1" customWidth="1"/>
    <col min="277" max="287" width="0" style="2" hidden="1" customWidth="1"/>
    <col min="288" max="289" width="12.28515625" style="2" customWidth="1"/>
    <col min="290" max="300" width="0" style="2" hidden="1" customWidth="1"/>
    <col min="301" max="302" width="12.28515625" style="2" customWidth="1"/>
    <col min="303" max="312" width="0" style="2" hidden="1" customWidth="1"/>
    <col min="313" max="314" width="9.5703125" style="2" customWidth="1"/>
    <col min="315" max="315" width="14.28515625" style="2" customWidth="1"/>
    <col min="316" max="322" width="10.42578125" style="2" customWidth="1"/>
    <col min="323" max="512" width="11.42578125" style="2"/>
    <col min="513" max="513" width="17" style="2" customWidth="1"/>
    <col min="514" max="514" width="4.28515625" style="2" customWidth="1"/>
    <col min="515" max="515" width="50.5703125" style="2" customWidth="1"/>
    <col min="516" max="517" width="13.7109375" style="2" bestFit="1" customWidth="1"/>
    <col min="518" max="518" width="12.28515625" style="2" customWidth="1"/>
    <col min="519" max="519" width="13.7109375" style="2" bestFit="1" customWidth="1"/>
    <col min="520" max="529" width="0" style="2" hidden="1" customWidth="1"/>
    <col min="530" max="530" width="9.5703125" style="2" bestFit="1" customWidth="1"/>
    <col min="531" max="531" width="12.28515625" style="2" customWidth="1"/>
    <col min="532" max="532" width="17.5703125" style="2" bestFit="1" customWidth="1"/>
    <col min="533" max="543" width="0" style="2" hidden="1" customWidth="1"/>
    <col min="544" max="545" width="12.28515625" style="2" customWidth="1"/>
    <col min="546" max="556" width="0" style="2" hidden="1" customWidth="1"/>
    <col min="557" max="558" width="12.28515625" style="2" customWidth="1"/>
    <col min="559" max="568" width="0" style="2" hidden="1" customWidth="1"/>
    <col min="569" max="570" width="9.5703125" style="2" customWidth="1"/>
    <col min="571" max="571" width="14.28515625" style="2" customWidth="1"/>
    <col min="572" max="578" width="10.42578125" style="2" customWidth="1"/>
    <col min="579" max="768" width="11.42578125" style="2"/>
    <col min="769" max="769" width="17" style="2" customWidth="1"/>
    <col min="770" max="770" width="4.28515625" style="2" customWidth="1"/>
    <col min="771" max="771" width="50.5703125" style="2" customWidth="1"/>
    <col min="772" max="773" width="13.7109375" style="2" bestFit="1" customWidth="1"/>
    <col min="774" max="774" width="12.28515625" style="2" customWidth="1"/>
    <col min="775" max="775" width="13.7109375" style="2" bestFit="1" customWidth="1"/>
    <col min="776" max="785" width="0" style="2" hidden="1" customWidth="1"/>
    <col min="786" max="786" width="9.5703125" style="2" bestFit="1" customWidth="1"/>
    <col min="787" max="787" width="12.28515625" style="2" customWidth="1"/>
    <col min="788" max="788" width="17.5703125" style="2" bestFit="1" customWidth="1"/>
    <col min="789" max="799" width="0" style="2" hidden="1" customWidth="1"/>
    <col min="800" max="801" width="12.28515625" style="2" customWidth="1"/>
    <col min="802" max="812" width="0" style="2" hidden="1" customWidth="1"/>
    <col min="813" max="814" width="12.28515625" style="2" customWidth="1"/>
    <col min="815" max="824" width="0" style="2" hidden="1" customWidth="1"/>
    <col min="825" max="826" width="9.5703125" style="2" customWidth="1"/>
    <col min="827" max="827" width="14.28515625" style="2" customWidth="1"/>
    <col min="828" max="834" width="10.42578125" style="2" customWidth="1"/>
    <col min="835" max="1024" width="11.42578125" style="2"/>
    <col min="1025" max="1025" width="17" style="2" customWidth="1"/>
    <col min="1026" max="1026" width="4.28515625" style="2" customWidth="1"/>
    <col min="1027" max="1027" width="50.5703125" style="2" customWidth="1"/>
    <col min="1028" max="1029" width="13.7109375" style="2" bestFit="1" customWidth="1"/>
    <col min="1030" max="1030" width="12.28515625" style="2" customWidth="1"/>
    <col min="1031" max="1031" width="13.7109375" style="2" bestFit="1" customWidth="1"/>
    <col min="1032" max="1041" width="0" style="2" hidden="1" customWidth="1"/>
    <col min="1042" max="1042" width="9.5703125" style="2" bestFit="1" customWidth="1"/>
    <col min="1043" max="1043" width="12.28515625" style="2" customWidth="1"/>
    <col min="1044" max="1044" width="17.5703125" style="2" bestFit="1" customWidth="1"/>
    <col min="1045" max="1055" width="0" style="2" hidden="1" customWidth="1"/>
    <col min="1056" max="1057" width="12.28515625" style="2" customWidth="1"/>
    <col min="1058" max="1068" width="0" style="2" hidden="1" customWidth="1"/>
    <col min="1069" max="1070" width="12.28515625" style="2" customWidth="1"/>
    <col min="1071" max="1080" width="0" style="2" hidden="1" customWidth="1"/>
    <col min="1081" max="1082" width="9.5703125" style="2" customWidth="1"/>
    <col min="1083" max="1083" width="14.28515625" style="2" customWidth="1"/>
    <col min="1084" max="1090" width="10.42578125" style="2" customWidth="1"/>
    <col min="1091" max="1280" width="11.42578125" style="2"/>
    <col min="1281" max="1281" width="17" style="2" customWidth="1"/>
    <col min="1282" max="1282" width="4.28515625" style="2" customWidth="1"/>
    <col min="1283" max="1283" width="50.5703125" style="2" customWidth="1"/>
    <col min="1284" max="1285" width="13.7109375" style="2" bestFit="1" customWidth="1"/>
    <col min="1286" max="1286" width="12.28515625" style="2" customWidth="1"/>
    <col min="1287" max="1287" width="13.7109375" style="2" bestFit="1" customWidth="1"/>
    <col min="1288" max="1297" width="0" style="2" hidden="1" customWidth="1"/>
    <col min="1298" max="1298" width="9.5703125" style="2" bestFit="1" customWidth="1"/>
    <col min="1299" max="1299" width="12.28515625" style="2" customWidth="1"/>
    <col min="1300" max="1300" width="17.5703125" style="2" bestFit="1" customWidth="1"/>
    <col min="1301" max="1311" width="0" style="2" hidden="1" customWidth="1"/>
    <col min="1312" max="1313" width="12.28515625" style="2" customWidth="1"/>
    <col min="1314" max="1324" width="0" style="2" hidden="1" customWidth="1"/>
    <col min="1325" max="1326" width="12.28515625" style="2" customWidth="1"/>
    <col min="1327" max="1336" width="0" style="2" hidden="1" customWidth="1"/>
    <col min="1337" max="1338" width="9.5703125" style="2" customWidth="1"/>
    <col min="1339" max="1339" width="14.28515625" style="2" customWidth="1"/>
    <col min="1340" max="1346" width="10.42578125" style="2" customWidth="1"/>
    <col min="1347" max="1536" width="11.42578125" style="2"/>
    <col min="1537" max="1537" width="17" style="2" customWidth="1"/>
    <col min="1538" max="1538" width="4.28515625" style="2" customWidth="1"/>
    <col min="1539" max="1539" width="50.5703125" style="2" customWidth="1"/>
    <col min="1540" max="1541" width="13.7109375" style="2" bestFit="1" customWidth="1"/>
    <col min="1542" max="1542" width="12.28515625" style="2" customWidth="1"/>
    <col min="1543" max="1543" width="13.7109375" style="2" bestFit="1" customWidth="1"/>
    <col min="1544" max="1553" width="0" style="2" hidden="1" customWidth="1"/>
    <col min="1554" max="1554" width="9.5703125" style="2" bestFit="1" customWidth="1"/>
    <col min="1555" max="1555" width="12.28515625" style="2" customWidth="1"/>
    <col min="1556" max="1556" width="17.5703125" style="2" bestFit="1" customWidth="1"/>
    <col min="1557" max="1567" width="0" style="2" hidden="1" customWidth="1"/>
    <col min="1568" max="1569" width="12.28515625" style="2" customWidth="1"/>
    <col min="1570" max="1580" width="0" style="2" hidden="1" customWidth="1"/>
    <col min="1581" max="1582" width="12.28515625" style="2" customWidth="1"/>
    <col min="1583" max="1592" width="0" style="2" hidden="1" customWidth="1"/>
    <col min="1593" max="1594" width="9.5703125" style="2" customWidth="1"/>
    <col min="1595" max="1595" width="14.28515625" style="2" customWidth="1"/>
    <col min="1596" max="1602" width="10.42578125" style="2" customWidth="1"/>
    <col min="1603" max="1792" width="11.42578125" style="2"/>
    <col min="1793" max="1793" width="17" style="2" customWidth="1"/>
    <col min="1794" max="1794" width="4.28515625" style="2" customWidth="1"/>
    <col min="1795" max="1795" width="50.5703125" style="2" customWidth="1"/>
    <col min="1796" max="1797" width="13.7109375" style="2" bestFit="1" customWidth="1"/>
    <col min="1798" max="1798" width="12.28515625" style="2" customWidth="1"/>
    <col min="1799" max="1799" width="13.7109375" style="2" bestFit="1" customWidth="1"/>
    <col min="1800" max="1809" width="0" style="2" hidden="1" customWidth="1"/>
    <col min="1810" max="1810" width="9.5703125" style="2" bestFit="1" customWidth="1"/>
    <col min="1811" max="1811" width="12.28515625" style="2" customWidth="1"/>
    <col min="1812" max="1812" width="17.5703125" style="2" bestFit="1" customWidth="1"/>
    <col min="1813" max="1823" width="0" style="2" hidden="1" customWidth="1"/>
    <col min="1824" max="1825" width="12.28515625" style="2" customWidth="1"/>
    <col min="1826" max="1836" width="0" style="2" hidden="1" customWidth="1"/>
    <col min="1837" max="1838" width="12.28515625" style="2" customWidth="1"/>
    <col min="1839" max="1848" width="0" style="2" hidden="1" customWidth="1"/>
    <col min="1849" max="1850" width="9.5703125" style="2" customWidth="1"/>
    <col min="1851" max="1851" width="14.28515625" style="2" customWidth="1"/>
    <col min="1852" max="1858" width="10.42578125" style="2" customWidth="1"/>
    <col min="1859" max="2048" width="11.42578125" style="2"/>
    <col min="2049" max="2049" width="17" style="2" customWidth="1"/>
    <col min="2050" max="2050" width="4.28515625" style="2" customWidth="1"/>
    <col min="2051" max="2051" width="50.5703125" style="2" customWidth="1"/>
    <col min="2052" max="2053" width="13.7109375" style="2" bestFit="1" customWidth="1"/>
    <col min="2054" max="2054" width="12.28515625" style="2" customWidth="1"/>
    <col min="2055" max="2055" width="13.7109375" style="2" bestFit="1" customWidth="1"/>
    <col min="2056" max="2065" width="0" style="2" hidden="1" customWidth="1"/>
    <col min="2066" max="2066" width="9.5703125" style="2" bestFit="1" customWidth="1"/>
    <col min="2067" max="2067" width="12.28515625" style="2" customWidth="1"/>
    <col min="2068" max="2068" width="17.5703125" style="2" bestFit="1" customWidth="1"/>
    <col min="2069" max="2079" width="0" style="2" hidden="1" customWidth="1"/>
    <col min="2080" max="2081" width="12.28515625" style="2" customWidth="1"/>
    <col min="2082" max="2092" width="0" style="2" hidden="1" customWidth="1"/>
    <col min="2093" max="2094" width="12.28515625" style="2" customWidth="1"/>
    <col min="2095" max="2104" width="0" style="2" hidden="1" customWidth="1"/>
    <col min="2105" max="2106" width="9.5703125" style="2" customWidth="1"/>
    <col min="2107" max="2107" width="14.28515625" style="2" customWidth="1"/>
    <col min="2108" max="2114" width="10.42578125" style="2" customWidth="1"/>
    <col min="2115" max="2304" width="11.42578125" style="2"/>
    <col min="2305" max="2305" width="17" style="2" customWidth="1"/>
    <col min="2306" max="2306" width="4.28515625" style="2" customWidth="1"/>
    <col min="2307" max="2307" width="50.5703125" style="2" customWidth="1"/>
    <col min="2308" max="2309" width="13.7109375" style="2" bestFit="1" customWidth="1"/>
    <col min="2310" max="2310" width="12.28515625" style="2" customWidth="1"/>
    <col min="2311" max="2311" width="13.7109375" style="2" bestFit="1" customWidth="1"/>
    <col min="2312" max="2321" width="0" style="2" hidden="1" customWidth="1"/>
    <col min="2322" max="2322" width="9.5703125" style="2" bestFit="1" customWidth="1"/>
    <col min="2323" max="2323" width="12.28515625" style="2" customWidth="1"/>
    <col min="2324" max="2324" width="17.5703125" style="2" bestFit="1" customWidth="1"/>
    <col min="2325" max="2335" width="0" style="2" hidden="1" customWidth="1"/>
    <col min="2336" max="2337" width="12.28515625" style="2" customWidth="1"/>
    <col min="2338" max="2348" width="0" style="2" hidden="1" customWidth="1"/>
    <col min="2349" max="2350" width="12.28515625" style="2" customWidth="1"/>
    <col min="2351" max="2360" width="0" style="2" hidden="1" customWidth="1"/>
    <col min="2361" max="2362" width="9.5703125" style="2" customWidth="1"/>
    <col min="2363" max="2363" width="14.28515625" style="2" customWidth="1"/>
    <col min="2364" max="2370" width="10.42578125" style="2" customWidth="1"/>
    <col min="2371" max="2560" width="11.42578125" style="2"/>
    <col min="2561" max="2561" width="17" style="2" customWidth="1"/>
    <col min="2562" max="2562" width="4.28515625" style="2" customWidth="1"/>
    <col min="2563" max="2563" width="50.5703125" style="2" customWidth="1"/>
    <col min="2564" max="2565" width="13.7109375" style="2" bestFit="1" customWidth="1"/>
    <col min="2566" max="2566" width="12.28515625" style="2" customWidth="1"/>
    <col min="2567" max="2567" width="13.7109375" style="2" bestFit="1" customWidth="1"/>
    <col min="2568" max="2577" width="0" style="2" hidden="1" customWidth="1"/>
    <col min="2578" max="2578" width="9.5703125" style="2" bestFit="1" customWidth="1"/>
    <col min="2579" max="2579" width="12.28515625" style="2" customWidth="1"/>
    <col min="2580" max="2580" width="17.5703125" style="2" bestFit="1" customWidth="1"/>
    <col min="2581" max="2591" width="0" style="2" hidden="1" customWidth="1"/>
    <col min="2592" max="2593" width="12.28515625" style="2" customWidth="1"/>
    <col min="2594" max="2604" width="0" style="2" hidden="1" customWidth="1"/>
    <col min="2605" max="2606" width="12.28515625" style="2" customWidth="1"/>
    <col min="2607" max="2616" width="0" style="2" hidden="1" customWidth="1"/>
    <col min="2617" max="2618" width="9.5703125" style="2" customWidth="1"/>
    <col min="2619" max="2619" width="14.28515625" style="2" customWidth="1"/>
    <col min="2620" max="2626" width="10.42578125" style="2" customWidth="1"/>
    <col min="2627" max="2816" width="11.42578125" style="2"/>
    <col min="2817" max="2817" width="17" style="2" customWidth="1"/>
    <col min="2818" max="2818" width="4.28515625" style="2" customWidth="1"/>
    <col min="2819" max="2819" width="50.5703125" style="2" customWidth="1"/>
    <col min="2820" max="2821" width="13.7109375" style="2" bestFit="1" customWidth="1"/>
    <col min="2822" max="2822" width="12.28515625" style="2" customWidth="1"/>
    <col min="2823" max="2823" width="13.7109375" style="2" bestFit="1" customWidth="1"/>
    <col min="2824" max="2833" width="0" style="2" hidden="1" customWidth="1"/>
    <col min="2834" max="2834" width="9.5703125" style="2" bestFit="1" customWidth="1"/>
    <col min="2835" max="2835" width="12.28515625" style="2" customWidth="1"/>
    <col min="2836" max="2836" width="17.5703125" style="2" bestFit="1" customWidth="1"/>
    <col min="2837" max="2847" width="0" style="2" hidden="1" customWidth="1"/>
    <col min="2848" max="2849" width="12.28515625" style="2" customWidth="1"/>
    <col min="2850" max="2860" width="0" style="2" hidden="1" customWidth="1"/>
    <col min="2861" max="2862" width="12.28515625" style="2" customWidth="1"/>
    <col min="2863" max="2872" width="0" style="2" hidden="1" customWidth="1"/>
    <col min="2873" max="2874" width="9.5703125" style="2" customWidth="1"/>
    <col min="2875" max="2875" width="14.28515625" style="2" customWidth="1"/>
    <col min="2876" max="2882" width="10.42578125" style="2" customWidth="1"/>
    <col min="2883" max="3072" width="11.42578125" style="2"/>
    <col min="3073" max="3073" width="17" style="2" customWidth="1"/>
    <col min="3074" max="3074" width="4.28515625" style="2" customWidth="1"/>
    <col min="3075" max="3075" width="50.5703125" style="2" customWidth="1"/>
    <col min="3076" max="3077" width="13.7109375" style="2" bestFit="1" customWidth="1"/>
    <col min="3078" max="3078" width="12.28515625" style="2" customWidth="1"/>
    <col min="3079" max="3079" width="13.7109375" style="2" bestFit="1" customWidth="1"/>
    <col min="3080" max="3089" width="0" style="2" hidden="1" customWidth="1"/>
    <col min="3090" max="3090" width="9.5703125" style="2" bestFit="1" customWidth="1"/>
    <col min="3091" max="3091" width="12.28515625" style="2" customWidth="1"/>
    <col min="3092" max="3092" width="17.5703125" style="2" bestFit="1" customWidth="1"/>
    <col min="3093" max="3103" width="0" style="2" hidden="1" customWidth="1"/>
    <col min="3104" max="3105" width="12.28515625" style="2" customWidth="1"/>
    <col min="3106" max="3116" width="0" style="2" hidden="1" customWidth="1"/>
    <col min="3117" max="3118" width="12.28515625" style="2" customWidth="1"/>
    <col min="3119" max="3128" width="0" style="2" hidden="1" customWidth="1"/>
    <col min="3129" max="3130" width="9.5703125" style="2" customWidth="1"/>
    <col min="3131" max="3131" width="14.28515625" style="2" customWidth="1"/>
    <col min="3132" max="3138" width="10.42578125" style="2" customWidth="1"/>
    <col min="3139" max="3328" width="11.42578125" style="2"/>
    <col min="3329" max="3329" width="17" style="2" customWidth="1"/>
    <col min="3330" max="3330" width="4.28515625" style="2" customWidth="1"/>
    <col min="3331" max="3331" width="50.5703125" style="2" customWidth="1"/>
    <col min="3332" max="3333" width="13.7109375" style="2" bestFit="1" customWidth="1"/>
    <col min="3334" max="3334" width="12.28515625" style="2" customWidth="1"/>
    <col min="3335" max="3335" width="13.7109375" style="2" bestFit="1" customWidth="1"/>
    <col min="3336" max="3345" width="0" style="2" hidden="1" customWidth="1"/>
    <col min="3346" max="3346" width="9.5703125" style="2" bestFit="1" customWidth="1"/>
    <col min="3347" max="3347" width="12.28515625" style="2" customWidth="1"/>
    <col min="3348" max="3348" width="17.5703125" style="2" bestFit="1" customWidth="1"/>
    <col min="3349" max="3359" width="0" style="2" hidden="1" customWidth="1"/>
    <col min="3360" max="3361" width="12.28515625" style="2" customWidth="1"/>
    <col min="3362" max="3372" width="0" style="2" hidden="1" customWidth="1"/>
    <col min="3373" max="3374" width="12.28515625" style="2" customWidth="1"/>
    <col min="3375" max="3384" width="0" style="2" hidden="1" customWidth="1"/>
    <col min="3385" max="3386" width="9.5703125" style="2" customWidth="1"/>
    <col min="3387" max="3387" width="14.28515625" style="2" customWidth="1"/>
    <col min="3388" max="3394" width="10.42578125" style="2" customWidth="1"/>
    <col min="3395" max="3584" width="11.42578125" style="2"/>
    <col min="3585" max="3585" width="17" style="2" customWidth="1"/>
    <col min="3586" max="3586" width="4.28515625" style="2" customWidth="1"/>
    <col min="3587" max="3587" width="50.5703125" style="2" customWidth="1"/>
    <col min="3588" max="3589" width="13.7109375" style="2" bestFit="1" customWidth="1"/>
    <col min="3590" max="3590" width="12.28515625" style="2" customWidth="1"/>
    <col min="3591" max="3591" width="13.7109375" style="2" bestFit="1" customWidth="1"/>
    <col min="3592" max="3601" width="0" style="2" hidden="1" customWidth="1"/>
    <col min="3602" max="3602" width="9.5703125" style="2" bestFit="1" customWidth="1"/>
    <col min="3603" max="3603" width="12.28515625" style="2" customWidth="1"/>
    <col min="3604" max="3604" width="17.5703125" style="2" bestFit="1" customWidth="1"/>
    <col min="3605" max="3615" width="0" style="2" hidden="1" customWidth="1"/>
    <col min="3616" max="3617" width="12.28515625" style="2" customWidth="1"/>
    <col min="3618" max="3628" width="0" style="2" hidden="1" customWidth="1"/>
    <col min="3629" max="3630" width="12.28515625" style="2" customWidth="1"/>
    <col min="3631" max="3640" width="0" style="2" hidden="1" customWidth="1"/>
    <col min="3641" max="3642" width="9.5703125" style="2" customWidth="1"/>
    <col min="3643" max="3643" width="14.28515625" style="2" customWidth="1"/>
    <col min="3644" max="3650" width="10.42578125" style="2" customWidth="1"/>
    <col min="3651" max="3840" width="11.42578125" style="2"/>
    <col min="3841" max="3841" width="17" style="2" customWidth="1"/>
    <col min="3842" max="3842" width="4.28515625" style="2" customWidth="1"/>
    <col min="3843" max="3843" width="50.5703125" style="2" customWidth="1"/>
    <col min="3844" max="3845" width="13.7109375" style="2" bestFit="1" customWidth="1"/>
    <col min="3846" max="3846" width="12.28515625" style="2" customWidth="1"/>
    <col min="3847" max="3847" width="13.7109375" style="2" bestFit="1" customWidth="1"/>
    <col min="3848" max="3857" width="0" style="2" hidden="1" customWidth="1"/>
    <col min="3858" max="3858" width="9.5703125" style="2" bestFit="1" customWidth="1"/>
    <col min="3859" max="3859" width="12.28515625" style="2" customWidth="1"/>
    <col min="3860" max="3860" width="17.5703125" style="2" bestFit="1" customWidth="1"/>
    <col min="3861" max="3871" width="0" style="2" hidden="1" customWidth="1"/>
    <col min="3872" max="3873" width="12.28515625" style="2" customWidth="1"/>
    <col min="3874" max="3884" width="0" style="2" hidden="1" customWidth="1"/>
    <col min="3885" max="3886" width="12.28515625" style="2" customWidth="1"/>
    <col min="3887" max="3896" width="0" style="2" hidden="1" customWidth="1"/>
    <col min="3897" max="3898" width="9.5703125" style="2" customWidth="1"/>
    <col min="3899" max="3899" width="14.28515625" style="2" customWidth="1"/>
    <col min="3900" max="3906" width="10.42578125" style="2" customWidth="1"/>
    <col min="3907" max="4096" width="11.42578125" style="2"/>
    <col min="4097" max="4097" width="17" style="2" customWidth="1"/>
    <col min="4098" max="4098" width="4.28515625" style="2" customWidth="1"/>
    <col min="4099" max="4099" width="50.5703125" style="2" customWidth="1"/>
    <col min="4100" max="4101" width="13.7109375" style="2" bestFit="1" customWidth="1"/>
    <col min="4102" max="4102" width="12.28515625" style="2" customWidth="1"/>
    <col min="4103" max="4103" width="13.7109375" style="2" bestFit="1" customWidth="1"/>
    <col min="4104" max="4113" width="0" style="2" hidden="1" customWidth="1"/>
    <col min="4114" max="4114" width="9.5703125" style="2" bestFit="1" customWidth="1"/>
    <col min="4115" max="4115" width="12.28515625" style="2" customWidth="1"/>
    <col min="4116" max="4116" width="17.5703125" style="2" bestFit="1" customWidth="1"/>
    <col min="4117" max="4127" width="0" style="2" hidden="1" customWidth="1"/>
    <col min="4128" max="4129" width="12.28515625" style="2" customWidth="1"/>
    <col min="4130" max="4140" width="0" style="2" hidden="1" customWidth="1"/>
    <col min="4141" max="4142" width="12.28515625" style="2" customWidth="1"/>
    <col min="4143" max="4152" width="0" style="2" hidden="1" customWidth="1"/>
    <col min="4153" max="4154" width="9.5703125" style="2" customWidth="1"/>
    <col min="4155" max="4155" width="14.28515625" style="2" customWidth="1"/>
    <col min="4156" max="4162" width="10.42578125" style="2" customWidth="1"/>
    <col min="4163" max="4352" width="11.42578125" style="2"/>
    <col min="4353" max="4353" width="17" style="2" customWidth="1"/>
    <col min="4354" max="4354" width="4.28515625" style="2" customWidth="1"/>
    <col min="4355" max="4355" width="50.5703125" style="2" customWidth="1"/>
    <col min="4356" max="4357" width="13.7109375" style="2" bestFit="1" customWidth="1"/>
    <col min="4358" max="4358" width="12.28515625" style="2" customWidth="1"/>
    <col min="4359" max="4359" width="13.7109375" style="2" bestFit="1" customWidth="1"/>
    <col min="4360" max="4369" width="0" style="2" hidden="1" customWidth="1"/>
    <col min="4370" max="4370" width="9.5703125" style="2" bestFit="1" customWidth="1"/>
    <col min="4371" max="4371" width="12.28515625" style="2" customWidth="1"/>
    <col min="4372" max="4372" width="17.5703125" style="2" bestFit="1" customWidth="1"/>
    <col min="4373" max="4383" width="0" style="2" hidden="1" customWidth="1"/>
    <col min="4384" max="4385" width="12.28515625" style="2" customWidth="1"/>
    <col min="4386" max="4396" width="0" style="2" hidden="1" customWidth="1"/>
    <col min="4397" max="4398" width="12.28515625" style="2" customWidth="1"/>
    <col min="4399" max="4408" width="0" style="2" hidden="1" customWidth="1"/>
    <col min="4409" max="4410" width="9.5703125" style="2" customWidth="1"/>
    <col min="4411" max="4411" width="14.28515625" style="2" customWidth="1"/>
    <col min="4412" max="4418" width="10.42578125" style="2" customWidth="1"/>
    <col min="4419" max="4608" width="11.42578125" style="2"/>
    <col min="4609" max="4609" width="17" style="2" customWidth="1"/>
    <col min="4610" max="4610" width="4.28515625" style="2" customWidth="1"/>
    <col min="4611" max="4611" width="50.5703125" style="2" customWidth="1"/>
    <col min="4612" max="4613" width="13.7109375" style="2" bestFit="1" customWidth="1"/>
    <col min="4614" max="4614" width="12.28515625" style="2" customWidth="1"/>
    <col min="4615" max="4615" width="13.7109375" style="2" bestFit="1" customWidth="1"/>
    <col min="4616" max="4625" width="0" style="2" hidden="1" customWidth="1"/>
    <col min="4626" max="4626" width="9.5703125" style="2" bestFit="1" customWidth="1"/>
    <col min="4627" max="4627" width="12.28515625" style="2" customWidth="1"/>
    <col min="4628" max="4628" width="17.5703125" style="2" bestFit="1" customWidth="1"/>
    <col min="4629" max="4639" width="0" style="2" hidden="1" customWidth="1"/>
    <col min="4640" max="4641" width="12.28515625" style="2" customWidth="1"/>
    <col min="4642" max="4652" width="0" style="2" hidden="1" customWidth="1"/>
    <col min="4653" max="4654" width="12.28515625" style="2" customWidth="1"/>
    <col min="4655" max="4664" width="0" style="2" hidden="1" customWidth="1"/>
    <col min="4665" max="4666" width="9.5703125" style="2" customWidth="1"/>
    <col min="4667" max="4667" width="14.28515625" style="2" customWidth="1"/>
    <col min="4668" max="4674" width="10.42578125" style="2" customWidth="1"/>
    <col min="4675" max="4864" width="11.42578125" style="2"/>
    <col min="4865" max="4865" width="17" style="2" customWidth="1"/>
    <col min="4866" max="4866" width="4.28515625" style="2" customWidth="1"/>
    <col min="4867" max="4867" width="50.5703125" style="2" customWidth="1"/>
    <col min="4868" max="4869" width="13.7109375" style="2" bestFit="1" customWidth="1"/>
    <col min="4870" max="4870" width="12.28515625" style="2" customWidth="1"/>
    <col min="4871" max="4871" width="13.7109375" style="2" bestFit="1" customWidth="1"/>
    <col min="4872" max="4881" width="0" style="2" hidden="1" customWidth="1"/>
    <col min="4882" max="4882" width="9.5703125" style="2" bestFit="1" customWidth="1"/>
    <col min="4883" max="4883" width="12.28515625" style="2" customWidth="1"/>
    <col min="4884" max="4884" width="17.5703125" style="2" bestFit="1" customWidth="1"/>
    <col min="4885" max="4895" width="0" style="2" hidden="1" customWidth="1"/>
    <col min="4896" max="4897" width="12.28515625" style="2" customWidth="1"/>
    <col min="4898" max="4908" width="0" style="2" hidden="1" customWidth="1"/>
    <col min="4909" max="4910" width="12.28515625" style="2" customWidth="1"/>
    <col min="4911" max="4920" width="0" style="2" hidden="1" customWidth="1"/>
    <col min="4921" max="4922" width="9.5703125" style="2" customWidth="1"/>
    <col min="4923" max="4923" width="14.28515625" style="2" customWidth="1"/>
    <col min="4924" max="4930" width="10.42578125" style="2" customWidth="1"/>
    <col min="4931" max="5120" width="11.42578125" style="2"/>
    <col min="5121" max="5121" width="17" style="2" customWidth="1"/>
    <col min="5122" max="5122" width="4.28515625" style="2" customWidth="1"/>
    <col min="5123" max="5123" width="50.5703125" style="2" customWidth="1"/>
    <col min="5124" max="5125" width="13.7109375" style="2" bestFit="1" customWidth="1"/>
    <col min="5126" max="5126" width="12.28515625" style="2" customWidth="1"/>
    <col min="5127" max="5127" width="13.7109375" style="2" bestFit="1" customWidth="1"/>
    <col min="5128" max="5137" width="0" style="2" hidden="1" customWidth="1"/>
    <col min="5138" max="5138" width="9.5703125" style="2" bestFit="1" customWidth="1"/>
    <col min="5139" max="5139" width="12.28515625" style="2" customWidth="1"/>
    <col min="5140" max="5140" width="17.5703125" style="2" bestFit="1" customWidth="1"/>
    <col min="5141" max="5151" width="0" style="2" hidden="1" customWidth="1"/>
    <col min="5152" max="5153" width="12.28515625" style="2" customWidth="1"/>
    <col min="5154" max="5164" width="0" style="2" hidden="1" customWidth="1"/>
    <col min="5165" max="5166" width="12.28515625" style="2" customWidth="1"/>
    <col min="5167" max="5176" width="0" style="2" hidden="1" customWidth="1"/>
    <col min="5177" max="5178" width="9.5703125" style="2" customWidth="1"/>
    <col min="5179" max="5179" width="14.28515625" style="2" customWidth="1"/>
    <col min="5180" max="5186" width="10.42578125" style="2" customWidth="1"/>
    <col min="5187" max="5376" width="11.42578125" style="2"/>
    <col min="5377" max="5377" width="17" style="2" customWidth="1"/>
    <col min="5378" max="5378" width="4.28515625" style="2" customWidth="1"/>
    <col min="5379" max="5379" width="50.5703125" style="2" customWidth="1"/>
    <col min="5380" max="5381" width="13.7109375" style="2" bestFit="1" customWidth="1"/>
    <col min="5382" max="5382" width="12.28515625" style="2" customWidth="1"/>
    <col min="5383" max="5383" width="13.7109375" style="2" bestFit="1" customWidth="1"/>
    <col min="5384" max="5393" width="0" style="2" hidden="1" customWidth="1"/>
    <col min="5394" max="5394" width="9.5703125" style="2" bestFit="1" customWidth="1"/>
    <col min="5395" max="5395" width="12.28515625" style="2" customWidth="1"/>
    <col min="5396" max="5396" width="17.5703125" style="2" bestFit="1" customWidth="1"/>
    <col min="5397" max="5407" width="0" style="2" hidden="1" customWidth="1"/>
    <col min="5408" max="5409" width="12.28515625" style="2" customWidth="1"/>
    <col min="5410" max="5420" width="0" style="2" hidden="1" customWidth="1"/>
    <col min="5421" max="5422" width="12.28515625" style="2" customWidth="1"/>
    <col min="5423" max="5432" width="0" style="2" hidden="1" customWidth="1"/>
    <col min="5433" max="5434" width="9.5703125" style="2" customWidth="1"/>
    <col min="5435" max="5435" width="14.28515625" style="2" customWidth="1"/>
    <col min="5436" max="5442" width="10.42578125" style="2" customWidth="1"/>
    <col min="5443" max="5632" width="11.42578125" style="2"/>
    <col min="5633" max="5633" width="17" style="2" customWidth="1"/>
    <col min="5634" max="5634" width="4.28515625" style="2" customWidth="1"/>
    <col min="5635" max="5635" width="50.5703125" style="2" customWidth="1"/>
    <col min="5636" max="5637" width="13.7109375" style="2" bestFit="1" customWidth="1"/>
    <col min="5638" max="5638" width="12.28515625" style="2" customWidth="1"/>
    <col min="5639" max="5639" width="13.7109375" style="2" bestFit="1" customWidth="1"/>
    <col min="5640" max="5649" width="0" style="2" hidden="1" customWidth="1"/>
    <col min="5650" max="5650" width="9.5703125" style="2" bestFit="1" customWidth="1"/>
    <col min="5651" max="5651" width="12.28515625" style="2" customWidth="1"/>
    <col min="5652" max="5652" width="17.5703125" style="2" bestFit="1" customWidth="1"/>
    <col min="5653" max="5663" width="0" style="2" hidden="1" customWidth="1"/>
    <col min="5664" max="5665" width="12.28515625" style="2" customWidth="1"/>
    <col min="5666" max="5676" width="0" style="2" hidden="1" customWidth="1"/>
    <col min="5677" max="5678" width="12.28515625" style="2" customWidth="1"/>
    <col min="5679" max="5688" width="0" style="2" hidden="1" customWidth="1"/>
    <col min="5689" max="5690" width="9.5703125" style="2" customWidth="1"/>
    <col min="5691" max="5691" width="14.28515625" style="2" customWidth="1"/>
    <col min="5692" max="5698" width="10.42578125" style="2" customWidth="1"/>
    <col min="5699" max="5888" width="11.42578125" style="2"/>
    <col min="5889" max="5889" width="17" style="2" customWidth="1"/>
    <col min="5890" max="5890" width="4.28515625" style="2" customWidth="1"/>
    <col min="5891" max="5891" width="50.5703125" style="2" customWidth="1"/>
    <col min="5892" max="5893" width="13.7109375" style="2" bestFit="1" customWidth="1"/>
    <col min="5894" max="5894" width="12.28515625" style="2" customWidth="1"/>
    <col min="5895" max="5895" width="13.7109375" style="2" bestFit="1" customWidth="1"/>
    <col min="5896" max="5905" width="0" style="2" hidden="1" customWidth="1"/>
    <col min="5906" max="5906" width="9.5703125" style="2" bestFit="1" customWidth="1"/>
    <col min="5907" max="5907" width="12.28515625" style="2" customWidth="1"/>
    <col min="5908" max="5908" width="17.5703125" style="2" bestFit="1" customWidth="1"/>
    <col min="5909" max="5919" width="0" style="2" hidden="1" customWidth="1"/>
    <col min="5920" max="5921" width="12.28515625" style="2" customWidth="1"/>
    <col min="5922" max="5932" width="0" style="2" hidden="1" customWidth="1"/>
    <col min="5933" max="5934" width="12.28515625" style="2" customWidth="1"/>
    <col min="5935" max="5944" width="0" style="2" hidden="1" customWidth="1"/>
    <col min="5945" max="5946" width="9.5703125" style="2" customWidth="1"/>
    <col min="5947" max="5947" width="14.28515625" style="2" customWidth="1"/>
    <col min="5948" max="5954" width="10.42578125" style="2" customWidth="1"/>
    <col min="5955" max="6144" width="11.42578125" style="2"/>
    <col min="6145" max="6145" width="17" style="2" customWidth="1"/>
    <col min="6146" max="6146" width="4.28515625" style="2" customWidth="1"/>
    <col min="6147" max="6147" width="50.5703125" style="2" customWidth="1"/>
    <col min="6148" max="6149" width="13.7109375" style="2" bestFit="1" customWidth="1"/>
    <col min="6150" max="6150" width="12.28515625" style="2" customWidth="1"/>
    <col min="6151" max="6151" width="13.7109375" style="2" bestFit="1" customWidth="1"/>
    <col min="6152" max="6161" width="0" style="2" hidden="1" customWidth="1"/>
    <col min="6162" max="6162" width="9.5703125" style="2" bestFit="1" customWidth="1"/>
    <col min="6163" max="6163" width="12.28515625" style="2" customWidth="1"/>
    <col min="6164" max="6164" width="17.5703125" style="2" bestFit="1" customWidth="1"/>
    <col min="6165" max="6175" width="0" style="2" hidden="1" customWidth="1"/>
    <col min="6176" max="6177" width="12.28515625" style="2" customWidth="1"/>
    <col min="6178" max="6188" width="0" style="2" hidden="1" customWidth="1"/>
    <col min="6189" max="6190" width="12.28515625" style="2" customWidth="1"/>
    <col min="6191" max="6200" width="0" style="2" hidden="1" customWidth="1"/>
    <col min="6201" max="6202" width="9.5703125" style="2" customWidth="1"/>
    <col min="6203" max="6203" width="14.28515625" style="2" customWidth="1"/>
    <col min="6204" max="6210" width="10.42578125" style="2" customWidth="1"/>
    <col min="6211" max="6400" width="11.42578125" style="2"/>
    <col min="6401" max="6401" width="17" style="2" customWidth="1"/>
    <col min="6402" max="6402" width="4.28515625" style="2" customWidth="1"/>
    <col min="6403" max="6403" width="50.5703125" style="2" customWidth="1"/>
    <col min="6404" max="6405" width="13.7109375" style="2" bestFit="1" customWidth="1"/>
    <col min="6406" max="6406" width="12.28515625" style="2" customWidth="1"/>
    <col min="6407" max="6407" width="13.7109375" style="2" bestFit="1" customWidth="1"/>
    <col min="6408" max="6417" width="0" style="2" hidden="1" customWidth="1"/>
    <col min="6418" max="6418" width="9.5703125" style="2" bestFit="1" customWidth="1"/>
    <col min="6419" max="6419" width="12.28515625" style="2" customWidth="1"/>
    <col min="6420" max="6420" width="17.5703125" style="2" bestFit="1" customWidth="1"/>
    <col min="6421" max="6431" width="0" style="2" hidden="1" customWidth="1"/>
    <col min="6432" max="6433" width="12.28515625" style="2" customWidth="1"/>
    <col min="6434" max="6444" width="0" style="2" hidden="1" customWidth="1"/>
    <col min="6445" max="6446" width="12.28515625" style="2" customWidth="1"/>
    <col min="6447" max="6456" width="0" style="2" hidden="1" customWidth="1"/>
    <col min="6457" max="6458" width="9.5703125" style="2" customWidth="1"/>
    <col min="6459" max="6459" width="14.28515625" style="2" customWidth="1"/>
    <col min="6460" max="6466" width="10.42578125" style="2" customWidth="1"/>
    <col min="6467" max="6656" width="11.42578125" style="2"/>
    <col min="6657" max="6657" width="17" style="2" customWidth="1"/>
    <col min="6658" max="6658" width="4.28515625" style="2" customWidth="1"/>
    <col min="6659" max="6659" width="50.5703125" style="2" customWidth="1"/>
    <col min="6660" max="6661" width="13.7109375" style="2" bestFit="1" customWidth="1"/>
    <col min="6662" max="6662" width="12.28515625" style="2" customWidth="1"/>
    <col min="6663" max="6663" width="13.7109375" style="2" bestFit="1" customWidth="1"/>
    <col min="6664" max="6673" width="0" style="2" hidden="1" customWidth="1"/>
    <col min="6674" max="6674" width="9.5703125" style="2" bestFit="1" customWidth="1"/>
    <col min="6675" max="6675" width="12.28515625" style="2" customWidth="1"/>
    <col min="6676" max="6676" width="17.5703125" style="2" bestFit="1" customWidth="1"/>
    <col min="6677" max="6687" width="0" style="2" hidden="1" customWidth="1"/>
    <col min="6688" max="6689" width="12.28515625" style="2" customWidth="1"/>
    <col min="6690" max="6700" width="0" style="2" hidden="1" customWidth="1"/>
    <col min="6701" max="6702" width="12.28515625" style="2" customWidth="1"/>
    <col min="6703" max="6712" width="0" style="2" hidden="1" customWidth="1"/>
    <col min="6713" max="6714" width="9.5703125" style="2" customWidth="1"/>
    <col min="6715" max="6715" width="14.28515625" style="2" customWidth="1"/>
    <col min="6716" max="6722" width="10.42578125" style="2" customWidth="1"/>
    <col min="6723" max="6912" width="11.42578125" style="2"/>
    <col min="6913" max="6913" width="17" style="2" customWidth="1"/>
    <col min="6914" max="6914" width="4.28515625" style="2" customWidth="1"/>
    <col min="6915" max="6915" width="50.5703125" style="2" customWidth="1"/>
    <col min="6916" max="6917" width="13.7109375" style="2" bestFit="1" customWidth="1"/>
    <col min="6918" max="6918" width="12.28515625" style="2" customWidth="1"/>
    <col min="6919" max="6919" width="13.7109375" style="2" bestFit="1" customWidth="1"/>
    <col min="6920" max="6929" width="0" style="2" hidden="1" customWidth="1"/>
    <col min="6930" max="6930" width="9.5703125" style="2" bestFit="1" customWidth="1"/>
    <col min="6931" max="6931" width="12.28515625" style="2" customWidth="1"/>
    <col min="6932" max="6932" width="17.5703125" style="2" bestFit="1" customWidth="1"/>
    <col min="6933" max="6943" width="0" style="2" hidden="1" customWidth="1"/>
    <col min="6944" max="6945" width="12.28515625" style="2" customWidth="1"/>
    <col min="6946" max="6956" width="0" style="2" hidden="1" customWidth="1"/>
    <col min="6957" max="6958" width="12.28515625" style="2" customWidth="1"/>
    <col min="6959" max="6968" width="0" style="2" hidden="1" customWidth="1"/>
    <col min="6969" max="6970" width="9.5703125" style="2" customWidth="1"/>
    <col min="6971" max="6971" width="14.28515625" style="2" customWidth="1"/>
    <col min="6972" max="6978" width="10.42578125" style="2" customWidth="1"/>
    <col min="6979" max="7168" width="11.42578125" style="2"/>
    <col min="7169" max="7169" width="17" style="2" customWidth="1"/>
    <col min="7170" max="7170" width="4.28515625" style="2" customWidth="1"/>
    <col min="7171" max="7171" width="50.5703125" style="2" customWidth="1"/>
    <col min="7172" max="7173" width="13.7109375" style="2" bestFit="1" customWidth="1"/>
    <col min="7174" max="7174" width="12.28515625" style="2" customWidth="1"/>
    <col min="7175" max="7175" width="13.7109375" style="2" bestFit="1" customWidth="1"/>
    <col min="7176" max="7185" width="0" style="2" hidden="1" customWidth="1"/>
    <col min="7186" max="7186" width="9.5703125" style="2" bestFit="1" customWidth="1"/>
    <col min="7187" max="7187" width="12.28515625" style="2" customWidth="1"/>
    <col min="7188" max="7188" width="17.5703125" style="2" bestFit="1" customWidth="1"/>
    <col min="7189" max="7199" width="0" style="2" hidden="1" customWidth="1"/>
    <col min="7200" max="7201" width="12.28515625" style="2" customWidth="1"/>
    <col min="7202" max="7212" width="0" style="2" hidden="1" customWidth="1"/>
    <col min="7213" max="7214" width="12.28515625" style="2" customWidth="1"/>
    <col min="7215" max="7224" width="0" style="2" hidden="1" customWidth="1"/>
    <col min="7225" max="7226" width="9.5703125" style="2" customWidth="1"/>
    <col min="7227" max="7227" width="14.28515625" style="2" customWidth="1"/>
    <col min="7228" max="7234" width="10.42578125" style="2" customWidth="1"/>
    <col min="7235" max="7424" width="11.42578125" style="2"/>
    <col min="7425" max="7425" width="17" style="2" customWidth="1"/>
    <col min="7426" max="7426" width="4.28515625" style="2" customWidth="1"/>
    <col min="7427" max="7427" width="50.5703125" style="2" customWidth="1"/>
    <col min="7428" max="7429" width="13.7109375" style="2" bestFit="1" customWidth="1"/>
    <col min="7430" max="7430" width="12.28515625" style="2" customWidth="1"/>
    <col min="7431" max="7431" width="13.7109375" style="2" bestFit="1" customWidth="1"/>
    <col min="7432" max="7441" width="0" style="2" hidden="1" customWidth="1"/>
    <col min="7442" max="7442" width="9.5703125" style="2" bestFit="1" customWidth="1"/>
    <col min="7443" max="7443" width="12.28515625" style="2" customWidth="1"/>
    <col min="7444" max="7444" width="17.5703125" style="2" bestFit="1" customWidth="1"/>
    <col min="7445" max="7455" width="0" style="2" hidden="1" customWidth="1"/>
    <col min="7456" max="7457" width="12.28515625" style="2" customWidth="1"/>
    <col min="7458" max="7468" width="0" style="2" hidden="1" customWidth="1"/>
    <col min="7469" max="7470" width="12.28515625" style="2" customWidth="1"/>
    <col min="7471" max="7480" width="0" style="2" hidden="1" customWidth="1"/>
    <col min="7481" max="7482" width="9.5703125" style="2" customWidth="1"/>
    <col min="7483" max="7483" width="14.28515625" style="2" customWidth="1"/>
    <col min="7484" max="7490" width="10.42578125" style="2" customWidth="1"/>
    <col min="7491" max="7680" width="11.42578125" style="2"/>
    <col min="7681" max="7681" width="17" style="2" customWidth="1"/>
    <col min="7682" max="7682" width="4.28515625" style="2" customWidth="1"/>
    <col min="7683" max="7683" width="50.5703125" style="2" customWidth="1"/>
    <col min="7684" max="7685" width="13.7109375" style="2" bestFit="1" customWidth="1"/>
    <col min="7686" max="7686" width="12.28515625" style="2" customWidth="1"/>
    <col min="7687" max="7687" width="13.7109375" style="2" bestFit="1" customWidth="1"/>
    <col min="7688" max="7697" width="0" style="2" hidden="1" customWidth="1"/>
    <col min="7698" max="7698" width="9.5703125" style="2" bestFit="1" customWidth="1"/>
    <col min="7699" max="7699" width="12.28515625" style="2" customWidth="1"/>
    <col min="7700" max="7700" width="17.5703125" style="2" bestFit="1" customWidth="1"/>
    <col min="7701" max="7711" width="0" style="2" hidden="1" customWidth="1"/>
    <col min="7712" max="7713" width="12.28515625" style="2" customWidth="1"/>
    <col min="7714" max="7724" width="0" style="2" hidden="1" customWidth="1"/>
    <col min="7725" max="7726" width="12.28515625" style="2" customWidth="1"/>
    <col min="7727" max="7736" width="0" style="2" hidden="1" customWidth="1"/>
    <col min="7737" max="7738" width="9.5703125" style="2" customWidth="1"/>
    <col min="7739" max="7739" width="14.28515625" style="2" customWidth="1"/>
    <col min="7740" max="7746" width="10.42578125" style="2" customWidth="1"/>
    <col min="7747" max="7936" width="11.42578125" style="2"/>
    <col min="7937" max="7937" width="17" style="2" customWidth="1"/>
    <col min="7938" max="7938" width="4.28515625" style="2" customWidth="1"/>
    <col min="7939" max="7939" width="50.5703125" style="2" customWidth="1"/>
    <col min="7940" max="7941" width="13.7109375" style="2" bestFit="1" customWidth="1"/>
    <col min="7942" max="7942" width="12.28515625" style="2" customWidth="1"/>
    <col min="7943" max="7943" width="13.7109375" style="2" bestFit="1" customWidth="1"/>
    <col min="7944" max="7953" width="0" style="2" hidden="1" customWidth="1"/>
    <col min="7954" max="7954" width="9.5703125" style="2" bestFit="1" customWidth="1"/>
    <col min="7955" max="7955" width="12.28515625" style="2" customWidth="1"/>
    <col min="7956" max="7956" width="17.5703125" style="2" bestFit="1" customWidth="1"/>
    <col min="7957" max="7967" width="0" style="2" hidden="1" customWidth="1"/>
    <col min="7968" max="7969" width="12.28515625" style="2" customWidth="1"/>
    <col min="7970" max="7980" width="0" style="2" hidden="1" customWidth="1"/>
    <col min="7981" max="7982" width="12.28515625" style="2" customWidth="1"/>
    <col min="7983" max="7992" width="0" style="2" hidden="1" customWidth="1"/>
    <col min="7993" max="7994" width="9.5703125" style="2" customWidth="1"/>
    <col min="7995" max="7995" width="14.28515625" style="2" customWidth="1"/>
    <col min="7996" max="8002" width="10.42578125" style="2" customWidth="1"/>
    <col min="8003" max="8192" width="11.42578125" style="2"/>
    <col min="8193" max="8193" width="17" style="2" customWidth="1"/>
    <col min="8194" max="8194" width="4.28515625" style="2" customWidth="1"/>
    <col min="8195" max="8195" width="50.5703125" style="2" customWidth="1"/>
    <col min="8196" max="8197" width="13.7109375" style="2" bestFit="1" customWidth="1"/>
    <col min="8198" max="8198" width="12.28515625" style="2" customWidth="1"/>
    <col min="8199" max="8199" width="13.7109375" style="2" bestFit="1" customWidth="1"/>
    <col min="8200" max="8209" width="0" style="2" hidden="1" customWidth="1"/>
    <col min="8210" max="8210" width="9.5703125" style="2" bestFit="1" customWidth="1"/>
    <col min="8211" max="8211" width="12.28515625" style="2" customWidth="1"/>
    <col min="8212" max="8212" width="17.5703125" style="2" bestFit="1" customWidth="1"/>
    <col min="8213" max="8223" width="0" style="2" hidden="1" customWidth="1"/>
    <col min="8224" max="8225" width="12.28515625" style="2" customWidth="1"/>
    <col min="8226" max="8236" width="0" style="2" hidden="1" customWidth="1"/>
    <col min="8237" max="8238" width="12.28515625" style="2" customWidth="1"/>
    <col min="8239" max="8248" width="0" style="2" hidden="1" customWidth="1"/>
    <col min="8249" max="8250" width="9.5703125" style="2" customWidth="1"/>
    <col min="8251" max="8251" width="14.28515625" style="2" customWidth="1"/>
    <col min="8252" max="8258" width="10.42578125" style="2" customWidth="1"/>
    <col min="8259" max="8448" width="11.42578125" style="2"/>
    <col min="8449" max="8449" width="17" style="2" customWidth="1"/>
    <col min="8450" max="8450" width="4.28515625" style="2" customWidth="1"/>
    <col min="8451" max="8451" width="50.5703125" style="2" customWidth="1"/>
    <col min="8452" max="8453" width="13.7109375" style="2" bestFit="1" customWidth="1"/>
    <col min="8454" max="8454" width="12.28515625" style="2" customWidth="1"/>
    <col min="8455" max="8455" width="13.7109375" style="2" bestFit="1" customWidth="1"/>
    <col min="8456" max="8465" width="0" style="2" hidden="1" customWidth="1"/>
    <col min="8466" max="8466" width="9.5703125" style="2" bestFit="1" customWidth="1"/>
    <col min="8467" max="8467" width="12.28515625" style="2" customWidth="1"/>
    <col min="8468" max="8468" width="17.5703125" style="2" bestFit="1" customWidth="1"/>
    <col min="8469" max="8479" width="0" style="2" hidden="1" customWidth="1"/>
    <col min="8480" max="8481" width="12.28515625" style="2" customWidth="1"/>
    <col min="8482" max="8492" width="0" style="2" hidden="1" customWidth="1"/>
    <col min="8493" max="8494" width="12.28515625" style="2" customWidth="1"/>
    <col min="8495" max="8504" width="0" style="2" hidden="1" customWidth="1"/>
    <col min="8505" max="8506" width="9.5703125" style="2" customWidth="1"/>
    <col min="8507" max="8507" width="14.28515625" style="2" customWidth="1"/>
    <col min="8508" max="8514" width="10.42578125" style="2" customWidth="1"/>
    <col min="8515" max="8704" width="11.42578125" style="2"/>
    <col min="8705" max="8705" width="17" style="2" customWidth="1"/>
    <col min="8706" max="8706" width="4.28515625" style="2" customWidth="1"/>
    <col min="8707" max="8707" width="50.5703125" style="2" customWidth="1"/>
    <col min="8708" max="8709" width="13.7109375" style="2" bestFit="1" customWidth="1"/>
    <col min="8710" max="8710" width="12.28515625" style="2" customWidth="1"/>
    <col min="8711" max="8711" width="13.7109375" style="2" bestFit="1" customWidth="1"/>
    <col min="8712" max="8721" width="0" style="2" hidden="1" customWidth="1"/>
    <col min="8722" max="8722" width="9.5703125" style="2" bestFit="1" customWidth="1"/>
    <col min="8723" max="8723" width="12.28515625" style="2" customWidth="1"/>
    <col min="8724" max="8724" width="17.5703125" style="2" bestFit="1" customWidth="1"/>
    <col min="8725" max="8735" width="0" style="2" hidden="1" customWidth="1"/>
    <col min="8736" max="8737" width="12.28515625" style="2" customWidth="1"/>
    <col min="8738" max="8748" width="0" style="2" hidden="1" customWidth="1"/>
    <col min="8749" max="8750" width="12.28515625" style="2" customWidth="1"/>
    <col min="8751" max="8760" width="0" style="2" hidden="1" customWidth="1"/>
    <col min="8761" max="8762" width="9.5703125" style="2" customWidth="1"/>
    <col min="8763" max="8763" width="14.28515625" style="2" customWidth="1"/>
    <col min="8764" max="8770" width="10.42578125" style="2" customWidth="1"/>
    <col min="8771" max="8960" width="11.42578125" style="2"/>
    <col min="8961" max="8961" width="17" style="2" customWidth="1"/>
    <col min="8962" max="8962" width="4.28515625" style="2" customWidth="1"/>
    <col min="8963" max="8963" width="50.5703125" style="2" customWidth="1"/>
    <col min="8964" max="8965" width="13.7109375" style="2" bestFit="1" customWidth="1"/>
    <col min="8966" max="8966" width="12.28515625" style="2" customWidth="1"/>
    <col min="8967" max="8967" width="13.7109375" style="2" bestFit="1" customWidth="1"/>
    <col min="8968" max="8977" width="0" style="2" hidden="1" customWidth="1"/>
    <col min="8978" max="8978" width="9.5703125" style="2" bestFit="1" customWidth="1"/>
    <col min="8979" max="8979" width="12.28515625" style="2" customWidth="1"/>
    <col min="8980" max="8980" width="17.5703125" style="2" bestFit="1" customWidth="1"/>
    <col min="8981" max="8991" width="0" style="2" hidden="1" customWidth="1"/>
    <col min="8992" max="8993" width="12.28515625" style="2" customWidth="1"/>
    <col min="8994" max="9004" width="0" style="2" hidden="1" customWidth="1"/>
    <col min="9005" max="9006" width="12.28515625" style="2" customWidth="1"/>
    <col min="9007" max="9016" width="0" style="2" hidden="1" customWidth="1"/>
    <col min="9017" max="9018" width="9.5703125" style="2" customWidth="1"/>
    <col min="9019" max="9019" width="14.28515625" style="2" customWidth="1"/>
    <col min="9020" max="9026" width="10.42578125" style="2" customWidth="1"/>
    <col min="9027" max="9216" width="11.42578125" style="2"/>
    <col min="9217" max="9217" width="17" style="2" customWidth="1"/>
    <col min="9218" max="9218" width="4.28515625" style="2" customWidth="1"/>
    <col min="9219" max="9219" width="50.5703125" style="2" customWidth="1"/>
    <col min="9220" max="9221" width="13.7109375" style="2" bestFit="1" customWidth="1"/>
    <col min="9222" max="9222" width="12.28515625" style="2" customWidth="1"/>
    <col min="9223" max="9223" width="13.7109375" style="2" bestFit="1" customWidth="1"/>
    <col min="9224" max="9233" width="0" style="2" hidden="1" customWidth="1"/>
    <col min="9234" max="9234" width="9.5703125" style="2" bestFit="1" customWidth="1"/>
    <col min="9235" max="9235" width="12.28515625" style="2" customWidth="1"/>
    <col min="9236" max="9236" width="17.5703125" style="2" bestFit="1" customWidth="1"/>
    <col min="9237" max="9247" width="0" style="2" hidden="1" customWidth="1"/>
    <col min="9248" max="9249" width="12.28515625" style="2" customWidth="1"/>
    <col min="9250" max="9260" width="0" style="2" hidden="1" customWidth="1"/>
    <col min="9261" max="9262" width="12.28515625" style="2" customWidth="1"/>
    <col min="9263" max="9272" width="0" style="2" hidden="1" customWidth="1"/>
    <col min="9273" max="9274" width="9.5703125" style="2" customWidth="1"/>
    <col min="9275" max="9275" width="14.28515625" style="2" customWidth="1"/>
    <col min="9276" max="9282" width="10.42578125" style="2" customWidth="1"/>
    <col min="9283" max="9472" width="11.42578125" style="2"/>
    <col min="9473" max="9473" width="17" style="2" customWidth="1"/>
    <col min="9474" max="9474" width="4.28515625" style="2" customWidth="1"/>
    <col min="9475" max="9475" width="50.5703125" style="2" customWidth="1"/>
    <col min="9476" max="9477" width="13.7109375" style="2" bestFit="1" customWidth="1"/>
    <col min="9478" max="9478" width="12.28515625" style="2" customWidth="1"/>
    <col min="9479" max="9479" width="13.7109375" style="2" bestFit="1" customWidth="1"/>
    <col min="9480" max="9489" width="0" style="2" hidden="1" customWidth="1"/>
    <col min="9490" max="9490" width="9.5703125" style="2" bestFit="1" customWidth="1"/>
    <col min="9491" max="9491" width="12.28515625" style="2" customWidth="1"/>
    <col min="9492" max="9492" width="17.5703125" style="2" bestFit="1" customWidth="1"/>
    <col min="9493" max="9503" width="0" style="2" hidden="1" customWidth="1"/>
    <col min="9504" max="9505" width="12.28515625" style="2" customWidth="1"/>
    <col min="9506" max="9516" width="0" style="2" hidden="1" customWidth="1"/>
    <col min="9517" max="9518" width="12.28515625" style="2" customWidth="1"/>
    <col min="9519" max="9528" width="0" style="2" hidden="1" customWidth="1"/>
    <col min="9529" max="9530" width="9.5703125" style="2" customWidth="1"/>
    <col min="9531" max="9531" width="14.28515625" style="2" customWidth="1"/>
    <col min="9532" max="9538" width="10.42578125" style="2" customWidth="1"/>
    <col min="9539" max="9728" width="11.42578125" style="2"/>
    <col min="9729" max="9729" width="17" style="2" customWidth="1"/>
    <col min="9730" max="9730" width="4.28515625" style="2" customWidth="1"/>
    <col min="9731" max="9731" width="50.5703125" style="2" customWidth="1"/>
    <col min="9732" max="9733" width="13.7109375" style="2" bestFit="1" customWidth="1"/>
    <col min="9734" max="9734" width="12.28515625" style="2" customWidth="1"/>
    <col min="9735" max="9735" width="13.7109375" style="2" bestFit="1" customWidth="1"/>
    <col min="9736" max="9745" width="0" style="2" hidden="1" customWidth="1"/>
    <col min="9746" max="9746" width="9.5703125" style="2" bestFit="1" customWidth="1"/>
    <col min="9747" max="9747" width="12.28515625" style="2" customWidth="1"/>
    <col min="9748" max="9748" width="17.5703125" style="2" bestFit="1" customWidth="1"/>
    <col min="9749" max="9759" width="0" style="2" hidden="1" customWidth="1"/>
    <col min="9760" max="9761" width="12.28515625" style="2" customWidth="1"/>
    <col min="9762" max="9772" width="0" style="2" hidden="1" customWidth="1"/>
    <col min="9773" max="9774" width="12.28515625" style="2" customWidth="1"/>
    <col min="9775" max="9784" width="0" style="2" hidden="1" customWidth="1"/>
    <col min="9785" max="9786" width="9.5703125" style="2" customWidth="1"/>
    <col min="9787" max="9787" width="14.28515625" style="2" customWidth="1"/>
    <col min="9788" max="9794" width="10.42578125" style="2" customWidth="1"/>
    <col min="9795" max="9984" width="11.42578125" style="2"/>
    <col min="9985" max="9985" width="17" style="2" customWidth="1"/>
    <col min="9986" max="9986" width="4.28515625" style="2" customWidth="1"/>
    <col min="9987" max="9987" width="50.5703125" style="2" customWidth="1"/>
    <col min="9988" max="9989" width="13.7109375" style="2" bestFit="1" customWidth="1"/>
    <col min="9990" max="9990" width="12.28515625" style="2" customWidth="1"/>
    <col min="9991" max="9991" width="13.7109375" style="2" bestFit="1" customWidth="1"/>
    <col min="9992" max="10001" width="0" style="2" hidden="1" customWidth="1"/>
    <col min="10002" max="10002" width="9.5703125" style="2" bestFit="1" customWidth="1"/>
    <col min="10003" max="10003" width="12.28515625" style="2" customWidth="1"/>
    <col min="10004" max="10004" width="17.5703125" style="2" bestFit="1" customWidth="1"/>
    <col min="10005" max="10015" width="0" style="2" hidden="1" customWidth="1"/>
    <col min="10016" max="10017" width="12.28515625" style="2" customWidth="1"/>
    <col min="10018" max="10028" width="0" style="2" hidden="1" customWidth="1"/>
    <col min="10029" max="10030" width="12.28515625" style="2" customWidth="1"/>
    <col min="10031" max="10040" width="0" style="2" hidden="1" customWidth="1"/>
    <col min="10041" max="10042" width="9.5703125" style="2" customWidth="1"/>
    <col min="10043" max="10043" width="14.28515625" style="2" customWidth="1"/>
    <col min="10044" max="10050" width="10.42578125" style="2" customWidth="1"/>
    <col min="10051" max="10240" width="11.42578125" style="2"/>
    <col min="10241" max="10241" width="17" style="2" customWidth="1"/>
    <col min="10242" max="10242" width="4.28515625" style="2" customWidth="1"/>
    <col min="10243" max="10243" width="50.5703125" style="2" customWidth="1"/>
    <col min="10244" max="10245" width="13.7109375" style="2" bestFit="1" customWidth="1"/>
    <col min="10246" max="10246" width="12.28515625" style="2" customWidth="1"/>
    <col min="10247" max="10247" width="13.7109375" style="2" bestFit="1" customWidth="1"/>
    <col min="10248" max="10257" width="0" style="2" hidden="1" customWidth="1"/>
    <col min="10258" max="10258" width="9.5703125" style="2" bestFit="1" customWidth="1"/>
    <col min="10259" max="10259" width="12.28515625" style="2" customWidth="1"/>
    <col min="10260" max="10260" width="17.5703125" style="2" bestFit="1" customWidth="1"/>
    <col min="10261" max="10271" width="0" style="2" hidden="1" customWidth="1"/>
    <col min="10272" max="10273" width="12.28515625" style="2" customWidth="1"/>
    <col min="10274" max="10284" width="0" style="2" hidden="1" customWidth="1"/>
    <col min="10285" max="10286" width="12.28515625" style="2" customWidth="1"/>
    <col min="10287" max="10296" width="0" style="2" hidden="1" customWidth="1"/>
    <col min="10297" max="10298" width="9.5703125" style="2" customWidth="1"/>
    <col min="10299" max="10299" width="14.28515625" style="2" customWidth="1"/>
    <col min="10300" max="10306" width="10.42578125" style="2" customWidth="1"/>
    <col min="10307" max="10496" width="11.42578125" style="2"/>
    <col min="10497" max="10497" width="17" style="2" customWidth="1"/>
    <col min="10498" max="10498" width="4.28515625" style="2" customWidth="1"/>
    <col min="10499" max="10499" width="50.5703125" style="2" customWidth="1"/>
    <col min="10500" max="10501" width="13.7109375" style="2" bestFit="1" customWidth="1"/>
    <col min="10502" max="10502" width="12.28515625" style="2" customWidth="1"/>
    <col min="10503" max="10503" width="13.7109375" style="2" bestFit="1" customWidth="1"/>
    <col min="10504" max="10513" width="0" style="2" hidden="1" customWidth="1"/>
    <col min="10514" max="10514" width="9.5703125" style="2" bestFit="1" customWidth="1"/>
    <col min="10515" max="10515" width="12.28515625" style="2" customWidth="1"/>
    <col min="10516" max="10516" width="17.5703125" style="2" bestFit="1" customWidth="1"/>
    <col min="10517" max="10527" width="0" style="2" hidden="1" customWidth="1"/>
    <col min="10528" max="10529" width="12.28515625" style="2" customWidth="1"/>
    <col min="10530" max="10540" width="0" style="2" hidden="1" customWidth="1"/>
    <col min="10541" max="10542" width="12.28515625" style="2" customWidth="1"/>
    <col min="10543" max="10552" width="0" style="2" hidden="1" customWidth="1"/>
    <col min="10553" max="10554" width="9.5703125" style="2" customWidth="1"/>
    <col min="10555" max="10555" width="14.28515625" style="2" customWidth="1"/>
    <col min="10556" max="10562" width="10.42578125" style="2" customWidth="1"/>
    <col min="10563" max="10752" width="11.42578125" style="2"/>
    <col min="10753" max="10753" width="17" style="2" customWidth="1"/>
    <col min="10754" max="10754" width="4.28515625" style="2" customWidth="1"/>
    <col min="10755" max="10755" width="50.5703125" style="2" customWidth="1"/>
    <col min="10756" max="10757" width="13.7109375" style="2" bestFit="1" customWidth="1"/>
    <col min="10758" max="10758" width="12.28515625" style="2" customWidth="1"/>
    <col min="10759" max="10759" width="13.7109375" style="2" bestFit="1" customWidth="1"/>
    <col min="10760" max="10769" width="0" style="2" hidden="1" customWidth="1"/>
    <col min="10770" max="10770" width="9.5703125" style="2" bestFit="1" customWidth="1"/>
    <col min="10771" max="10771" width="12.28515625" style="2" customWidth="1"/>
    <col min="10772" max="10772" width="17.5703125" style="2" bestFit="1" customWidth="1"/>
    <col min="10773" max="10783" width="0" style="2" hidden="1" customWidth="1"/>
    <col min="10784" max="10785" width="12.28515625" style="2" customWidth="1"/>
    <col min="10786" max="10796" width="0" style="2" hidden="1" customWidth="1"/>
    <col min="10797" max="10798" width="12.28515625" style="2" customWidth="1"/>
    <col min="10799" max="10808" width="0" style="2" hidden="1" customWidth="1"/>
    <col min="10809" max="10810" width="9.5703125" style="2" customWidth="1"/>
    <col min="10811" max="10811" width="14.28515625" style="2" customWidth="1"/>
    <col min="10812" max="10818" width="10.42578125" style="2" customWidth="1"/>
    <col min="10819" max="11008" width="11.42578125" style="2"/>
    <col min="11009" max="11009" width="17" style="2" customWidth="1"/>
    <col min="11010" max="11010" width="4.28515625" style="2" customWidth="1"/>
    <col min="11011" max="11011" width="50.5703125" style="2" customWidth="1"/>
    <col min="11012" max="11013" width="13.7109375" style="2" bestFit="1" customWidth="1"/>
    <col min="11014" max="11014" width="12.28515625" style="2" customWidth="1"/>
    <col min="11015" max="11015" width="13.7109375" style="2" bestFit="1" customWidth="1"/>
    <col min="11016" max="11025" width="0" style="2" hidden="1" customWidth="1"/>
    <col min="11026" max="11026" width="9.5703125" style="2" bestFit="1" customWidth="1"/>
    <col min="11027" max="11027" width="12.28515625" style="2" customWidth="1"/>
    <col min="11028" max="11028" width="17.5703125" style="2" bestFit="1" customWidth="1"/>
    <col min="11029" max="11039" width="0" style="2" hidden="1" customWidth="1"/>
    <col min="11040" max="11041" width="12.28515625" style="2" customWidth="1"/>
    <col min="11042" max="11052" width="0" style="2" hidden="1" customWidth="1"/>
    <col min="11053" max="11054" width="12.28515625" style="2" customWidth="1"/>
    <col min="11055" max="11064" width="0" style="2" hidden="1" customWidth="1"/>
    <col min="11065" max="11066" width="9.5703125" style="2" customWidth="1"/>
    <col min="11067" max="11067" width="14.28515625" style="2" customWidth="1"/>
    <col min="11068" max="11074" width="10.42578125" style="2" customWidth="1"/>
    <col min="11075" max="11264" width="11.42578125" style="2"/>
    <col min="11265" max="11265" width="17" style="2" customWidth="1"/>
    <col min="11266" max="11266" width="4.28515625" style="2" customWidth="1"/>
    <col min="11267" max="11267" width="50.5703125" style="2" customWidth="1"/>
    <col min="11268" max="11269" width="13.7109375" style="2" bestFit="1" customWidth="1"/>
    <col min="11270" max="11270" width="12.28515625" style="2" customWidth="1"/>
    <col min="11271" max="11271" width="13.7109375" style="2" bestFit="1" customWidth="1"/>
    <col min="11272" max="11281" width="0" style="2" hidden="1" customWidth="1"/>
    <col min="11282" max="11282" width="9.5703125" style="2" bestFit="1" customWidth="1"/>
    <col min="11283" max="11283" width="12.28515625" style="2" customWidth="1"/>
    <col min="11284" max="11284" width="17.5703125" style="2" bestFit="1" customWidth="1"/>
    <col min="11285" max="11295" width="0" style="2" hidden="1" customWidth="1"/>
    <col min="11296" max="11297" width="12.28515625" style="2" customWidth="1"/>
    <col min="11298" max="11308" width="0" style="2" hidden="1" customWidth="1"/>
    <col min="11309" max="11310" width="12.28515625" style="2" customWidth="1"/>
    <col min="11311" max="11320" width="0" style="2" hidden="1" customWidth="1"/>
    <col min="11321" max="11322" width="9.5703125" style="2" customWidth="1"/>
    <col min="11323" max="11323" width="14.28515625" style="2" customWidth="1"/>
    <col min="11324" max="11330" width="10.42578125" style="2" customWidth="1"/>
    <col min="11331" max="11520" width="11.42578125" style="2"/>
    <col min="11521" max="11521" width="17" style="2" customWidth="1"/>
    <col min="11522" max="11522" width="4.28515625" style="2" customWidth="1"/>
    <col min="11523" max="11523" width="50.5703125" style="2" customWidth="1"/>
    <col min="11524" max="11525" width="13.7109375" style="2" bestFit="1" customWidth="1"/>
    <col min="11526" max="11526" width="12.28515625" style="2" customWidth="1"/>
    <col min="11527" max="11527" width="13.7109375" style="2" bestFit="1" customWidth="1"/>
    <col min="11528" max="11537" width="0" style="2" hidden="1" customWidth="1"/>
    <col min="11538" max="11538" width="9.5703125" style="2" bestFit="1" customWidth="1"/>
    <col min="11539" max="11539" width="12.28515625" style="2" customWidth="1"/>
    <col min="11540" max="11540" width="17.5703125" style="2" bestFit="1" customWidth="1"/>
    <col min="11541" max="11551" width="0" style="2" hidden="1" customWidth="1"/>
    <col min="11552" max="11553" width="12.28515625" style="2" customWidth="1"/>
    <col min="11554" max="11564" width="0" style="2" hidden="1" customWidth="1"/>
    <col min="11565" max="11566" width="12.28515625" style="2" customWidth="1"/>
    <col min="11567" max="11576" width="0" style="2" hidden="1" customWidth="1"/>
    <col min="11577" max="11578" width="9.5703125" style="2" customWidth="1"/>
    <col min="11579" max="11579" width="14.28515625" style="2" customWidth="1"/>
    <col min="11580" max="11586" width="10.42578125" style="2" customWidth="1"/>
    <col min="11587" max="11776" width="11.42578125" style="2"/>
    <col min="11777" max="11777" width="17" style="2" customWidth="1"/>
    <col min="11778" max="11778" width="4.28515625" style="2" customWidth="1"/>
    <col min="11779" max="11779" width="50.5703125" style="2" customWidth="1"/>
    <col min="11780" max="11781" width="13.7109375" style="2" bestFit="1" customWidth="1"/>
    <col min="11782" max="11782" width="12.28515625" style="2" customWidth="1"/>
    <col min="11783" max="11783" width="13.7109375" style="2" bestFit="1" customWidth="1"/>
    <col min="11784" max="11793" width="0" style="2" hidden="1" customWidth="1"/>
    <col min="11794" max="11794" width="9.5703125" style="2" bestFit="1" customWidth="1"/>
    <col min="11795" max="11795" width="12.28515625" style="2" customWidth="1"/>
    <col min="11796" max="11796" width="17.5703125" style="2" bestFit="1" customWidth="1"/>
    <col min="11797" max="11807" width="0" style="2" hidden="1" customWidth="1"/>
    <col min="11808" max="11809" width="12.28515625" style="2" customWidth="1"/>
    <col min="11810" max="11820" width="0" style="2" hidden="1" customWidth="1"/>
    <col min="11821" max="11822" width="12.28515625" style="2" customWidth="1"/>
    <col min="11823" max="11832" width="0" style="2" hidden="1" customWidth="1"/>
    <col min="11833" max="11834" width="9.5703125" style="2" customWidth="1"/>
    <col min="11835" max="11835" width="14.28515625" style="2" customWidth="1"/>
    <col min="11836" max="11842" width="10.42578125" style="2" customWidth="1"/>
    <col min="11843" max="12032" width="11.42578125" style="2"/>
    <col min="12033" max="12033" width="17" style="2" customWidth="1"/>
    <col min="12034" max="12034" width="4.28515625" style="2" customWidth="1"/>
    <col min="12035" max="12035" width="50.5703125" style="2" customWidth="1"/>
    <col min="12036" max="12037" width="13.7109375" style="2" bestFit="1" customWidth="1"/>
    <col min="12038" max="12038" width="12.28515625" style="2" customWidth="1"/>
    <col min="12039" max="12039" width="13.7109375" style="2" bestFit="1" customWidth="1"/>
    <col min="12040" max="12049" width="0" style="2" hidden="1" customWidth="1"/>
    <col min="12050" max="12050" width="9.5703125" style="2" bestFit="1" customWidth="1"/>
    <col min="12051" max="12051" width="12.28515625" style="2" customWidth="1"/>
    <col min="12052" max="12052" width="17.5703125" style="2" bestFit="1" customWidth="1"/>
    <col min="12053" max="12063" width="0" style="2" hidden="1" customWidth="1"/>
    <col min="12064" max="12065" width="12.28515625" style="2" customWidth="1"/>
    <col min="12066" max="12076" width="0" style="2" hidden="1" customWidth="1"/>
    <col min="12077" max="12078" width="12.28515625" style="2" customWidth="1"/>
    <col min="12079" max="12088" width="0" style="2" hidden="1" customWidth="1"/>
    <col min="12089" max="12090" width="9.5703125" style="2" customWidth="1"/>
    <col min="12091" max="12091" width="14.28515625" style="2" customWidth="1"/>
    <col min="12092" max="12098" width="10.42578125" style="2" customWidth="1"/>
    <col min="12099" max="12288" width="11.42578125" style="2"/>
    <col min="12289" max="12289" width="17" style="2" customWidth="1"/>
    <col min="12290" max="12290" width="4.28515625" style="2" customWidth="1"/>
    <col min="12291" max="12291" width="50.5703125" style="2" customWidth="1"/>
    <col min="12292" max="12293" width="13.7109375" style="2" bestFit="1" customWidth="1"/>
    <col min="12294" max="12294" width="12.28515625" style="2" customWidth="1"/>
    <col min="12295" max="12295" width="13.7109375" style="2" bestFit="1" customWidth="1"/>
    <col min="12296" max="12305" width="0" style="2" hidden="1" customWidth="1"/>
    <col min="12306" max="12306" width="9.5703125" style="2" bestFit="1" customWidth="1"/>
    <col min="12307" max="12307" width="12.28515625" style="2" customWidth="1"/>
    <col min="12308" max="12308" width="17.5703125" style="2" bestFit="1" customWidth="1"/>
    <col min="12309" max="12319" width="0" style="2" hidden="1" customWidth="1"/>
    <col min="12320" max="12321" width="12.28515625" style="2" customWidth="1"/>
    <col min="12322" max="12332" width="0" style="2" hidden="1" customWidth="1"/>
    <col min="12333" max="12334" width="12.28515625" style="2" customWidth="1"/>
    <col min="12335" max="12344" width="0" style="2" hidden="1" customWidth="1"/>
    <col min="12345" max="12346" width="9.5703125" style="2" customWidth="1"/>
    <col min="12347" max="12347" width="14.28515625" style="2" customWidth="1"/>
    <col min="12348" max="12354" width="10.42578125" style="2" customWidth="1"/>
    <col min="12355" max="12544" width="11.42578125" style="2"/>
    <col min="12545" max="12545" width="17" style="2" customWidth="1"/>
    <col min="12546" max="12546" width="4.28515625" style="2" customWidth="1"/>
    <col min="12547" max="12547" width="50.5703125" style="2" customWidth="1"/>
    <col min="12548" max="12549" width="13.7109375" style="2" bestFit="1" customWidth="1"/>
    <col min="12550" max="12550" width="12.28515625" style="2" customWidth="1"/>
    <col min="12551" max="12551" width="13.7109375" style="2" bestFit="1" customWidth="1"/>
    <col min="12552" max="12561" width="0" style="2" hidden="1" customWidth="1"/>
    <col min="12562" max="12562" width="9.5703125" style="2" bestFit="1" customWidth="1"/>
    <col min="12563" max="12563" width="12.28515625" style="2" customWidth="1"/>
    <col min="12564" max="12564" width="17.5703125" style="2" bestFit="1" customWidth="1"/>
    <col min="12565" max="12575" width="0" style="2" hidden="1" customWidth="1"/>
    <col min="12576" max="12577" width="12.28515625" style="2" customWidth="1"/>
    <col min="12578" max="12588" width="0" style="2" hidden="1" customWidth="1"/>
    <col min="12589" max="12590" width="12.28515625" style="2" customWidth="1"/>
    <col min="12591" max="12600" width="0" style="2" hidden="1" customWidth="1"/>
    <col min="12601" max="12602" width="9.5703125" style="2" customWidth="1"/>
    <col min="12603" max="12603" width="14.28515625" style="2" customWidth="1"/>
    <col min="12604" max="12610" width="10.42578125" style="2" customWidth="1"/>
    <col min="12611" max="12800" width="11.42578125" style="2"/>
    <col min="12801" max="12801" width="17" style="2" customWidth="1"/>
    <col min="12802" max="12802" width="4.28515625" style="2" customWidth="1"/>
    <col min="12803" max="12803" width="50.5703125" style="2" customWidth="1"/>
    <col min="12804" max="12805" width="13.7109375" style="2" bestFit="1" customWidth="1"/>
    <col min="12806" max="12806" width="12.28515625" style="2" customWidth="1"/>
    <col min="12807" max="12807" width="13.7109375" style="2" bestFit="1" customWidth="1"/>
    <col min="12808" max="12817" width="0" style="2" hidden="1" customWidth="1"/>
    <col min="12818" max="12818" width="9.5703125" style="2" bestFit="1" customWidth="1"/>
    <col min="12819" max="12819" width="12.28515625" style="2" customWidth="1"/>
    <col min="12820" max="12820" width="17.5703125" style="2" bestFit="1" customWidth="1"/>
    <col min="12821" max="12831" width="0" style="2" hidden="1" customWidth="1"/>
    <col min="12832" max="12833" width="12.28515625" style="2" customWidth="1"/>
    <col min="12834" max="12844" width="0" style="2" hidden="1" customWidth="1"/>
    <col min="12845" max="12846" width="12.28515625" style="2" customWidth="1"/>
    <col min="12847" max="12856" width="0" style="2" hidden="1" customWidth="1"/>
    <col min="12857" max="12858" width="9.5703125" style="2" customWidth="1"/>
    <col min="12859" max="12859" width="14.28515625" style="2" customWidth="1"/>
    <col min="12860" max="12866" width="10.42578125" style="2" customWidth="1"/>
    <col min="12867" max="13056" width="11.42578125" style="2"/>
    <col min="13057" max="13057" width="17" style="2" customWidth="1"/>
    <col min="13058" max="13058" width="4.28515625" style="2" customWidth="1"/>
    <col min="13059" max="13059" width="50.5703125" style="2" customWidth="1"/>
    <col min="13060" max="13061" width="13.7109375" style="2" bestFit="1" customWidth="1"/>
    <col min="13062" max="13062" width="12.28515625" style="2" customWidth="1"/>
    <col min="13063" max="13063" width="13.7109375" style="2" bestFit="1" customWidth="1"/>
    <col min="13064" max="13073" width="0" style="2" hidden="1" customWidth="1"/>
    <col min="13074" max="13074" width="9.5703125" style="2" bestFit="1" customWidth="1"/>
    <col min="13075" max="13075" width="12.28515625" style="2" customWidth="1"/>
    <col min="13076" max="13076" width="17.5703125" style="2" bestFit="1" customWidth="1"/>
    <col min="13077" max="13087" width="0" style="2" hidden="1" customWidth="1"/>
    <col min="13088" max="13089" width="12.28515625" style="2" customWidth="1"/>
    <col min="13090" max="13100" width="0" style="2" hidden="1" customWidth="1"/>
    <col min="13101" max="13102" width="12.28515625" style="2" customWidth="1"/>
    <col min="13103" max="13112" width="0" style="2" hidden="1" customWidth="1"/>
    <col min="13113" max="13114" width="9.5703125" style="2" customWidth="1"/>
    <col min="13115" max="13115" width="14.28515625" style="2" customWidth="1"/>
    <col min="13116" max="13122" width="10.42578125" style="2" customWidth="1"/>
    <col min="13123" max="13312" width="11.42578125" style="2"/>
    <col min="13313" max="13313" width="17" style="2" customWidth="1"/>
    <col min="13314" max="13314" width="4.28515625" style="2" customWidth="1"/>
    <col min="13315" max="13315" width="50.5703125" style="2" customWidth="1"/>
    <col min="13316" max="13317" width="13.7109375" style="2" bestFit="1" customWidth="1"/>
    <col min="13318" max="13318" width="12.28515625" style="2" customWidth="1"/>
    <col min="13319" max="13319" width="13.7109375" style="2" bestFit="1" customWidth="1"/>
    <col min="13320" max="13329" width="0" style="2" hidden="1" customWidth="1"/>
    <col min="13330" max="13330" width="9.5703125" style="2" bestFit="1" customWidth="1"/>
    <col min="13331" max="13331" width="12.28515625" style="2" customWidth="1"/>
    <col min="13332" max="13332" width="17.5703125" style="2" bestFit="1" customWidth="1"/>
    <col min="13333" max="13343" width="0" style="2" hidden="1" customWidth="1"/>
    <col min="13344" max="13345" width="12.28515625" style="2" customWidth="1"/>
    <col min="13346" max="13356" width="0" style="2" hidden="1" customWidth="1"/>
    <col min="13357" max="13358" width="12.28515625" style="2" customWidth="1"/>
    <col min="13359" max="13368" width="0" style="2" hidden="1" customWidth="1"/>
    <col min="13369" max="13370" width="9.5703125" style="2" customWidth="1"/>
    <col min="13371" max="13371" width="14.28515625" style="2" customWidth="1"/>
    <col min="13372" max="13378" width="10.42578125" style="2" customWidth="1"/>
    <col min="13379" max="13568" width="11.42578125" style="2"/>
    <col min="13569" max="13569" width="17" style="2" customWidth="1"/>
    <col min="13570" max="13570" width="4.28515625" style="2" customWidth="1"/>
    <col min="13571" max="13571" width="50.5703125" style="2" customWidth="1"/>
    <col min="13572" max="13573" width="13.7109375" style="2" bestFit="1" customWidth="1"/>
    <col min="13574" max="13574" width="12.28515625" style="2" customWidth="1"/>
    <col min="13575" max="13575" width="13.7109375" style="2" bestFit="1" customWidth="1"/>
    <col min="13576" max="13585" width="0" style="2" hidden="1" customWidth="1"/>
    <col min="13586" max="13586" width="9.5703125" style="2" bestFit="1" customWidth="1"/>
    <col min="13587" max="13587" width="12.28515625" style="2" customWidth="1"/>
    <col min="13588" max="13588" width="17.5703125" style="2" bestFit="1" customWidth="1"/>
    <col min="13589" max="13599" width="0" style="2" hidden="1" customWidth="1"/>
    <col min="13600" max="13601" width="12.28515625" style="2" customWidth="1"/>
    <col min="13602" max="13612" width="0" style="2" hidden="1" customWidth="1"/>
    <col min="13613" max="13614" width="12.28515625" style="2" customWidth="1"/>
    <col min="13615" max="13624" width="0" style="2" hidden="1" customWidth="1"/>
    <col min="13625" max="13626" width="9.5703125" style="2" customWidth="1"/>
    <col min="13627" max="13627" width="14.28515625" style="2" customWidth="1"/>
    <col min="13628" max="13634" width="10.42578125" style="2" customWidth="1"/>
    <col min="13635" max="13824" width="11.42578125" style="2"/>
    <col min="13825" max="13825" width="17" style="2" customWidth="1"/>
    <col min="13826" max="13826" width="4.28515625" style="2" customWidth="1"/>
    <col min="13827" max="13827" width="50.5703125" style="2" customWidth="1"/>
    <col min="13828" max="13829" width="13.7109375" style="2" bestFit="1" customWidth="1"/>
    <col min="13830" max="13830" width="12.28515625" style="2" customWidth="1"/>
    <col min="13831" max="13831" width="13.7109375" style="2" bestFit="1" customWidth="1"/>
    <col min="13832" max="13841" width="0" style="2" hidden="1" customWidth="1"/>
    <col min="13842" max="13842" width="9.5703125" style="2" bestFit="1" customWidth="1"/>
    <col min="13843" max="13843" width="12.28515625" style="2" customWidth="1"/>
    <col min="13844" max="13844" width="17.5703125" style="2" bestFit="1" customWidth="1"/>
    <col min="13845" max="13855" width="0" style="2" hidden="1" customWidth="1"/>
    <col min="13856" max="13857" width="12.28515625" style="2" customWidth="1"/>
    <col min="13858" max="13868" width="0" style="2" hidden="1" customWidth="1"/>
    <col min="13869" max="13870" width="12.28515625" style="2" customWidth="1"/>
    <col min="13871" max="13880" width="0" style="2" hidden="1" customWidth="1"/>
    <col min="13881" max="13882" width="9.5703125" style="2" customWidth="1"/>
    <col min="13883" max="13883" width="14.28515625" style="2" customWidth="1"/>
    <col min="13884" max="13890" width="10.42578125" style="2" customWidth="1"/>
    <col min="13891" max="14080" width="11.42578125" style="2"/>
    <col min="14081" max="14081" width="17" style="2" customWidth="1"/>
    <col min="14082" max="14082" width="4.28515625" style="2" customWidth="1"/>
    <col min="14083" max="14083" width="50.5703125" style="2" customWidth="1"/>
    <col min="14084" max="14085" width="13.7109375" style="2" bestFit="1" customWidth="1"/>
    <col min="14086" max="14086" width="12.28515625" style="2" customWidth="1"/>
    <col min="14087" max="14087" width="13.7109375" style="2" bestFit="1" customWidth="1"/>
    <col min="14088" max="14097" width="0" style="2" hidden="1" customWidth="1"/>
    <col min="14098" max="14098" width="9.5703125" style="2" bestFit="1" customWidth="1"/>
    <col min="14099" max="14099" width="12.28515625" style="2" customWidth="1"/>
    <col min="14100" max="14100" width="17.5703125" style="2" bestFit="1" customWidth="1"/>
    <col min="14101" max="14111" width="0" style="2" hidden="1" customWidth="1"/>
    <col min="14112" max="14113" width="12.28515625" style="2" customWidth="1"/>
    <col min="14114" max="14124" width="0" style="2" hidden="1" customWidth="1"/>
    <col min="14125" max="14126" width="12.28515625" style="2" customWidth="1"/>
    <col min="14127" max="14136" width="0" style="2" hidden="1" customWidth="1"/>
    <col min="14137" max="14138" width="9.5703125" style="2" customWidth="1"/>
    <col min="14139" max="14139" width="14.28515625" style="2" customWidth="1"/>
    <col min="14140" max="14146" width="10.42578125" style="2" customWidth="1"/>
    <col min="14147" max="14336" width="11.42578125" style="2"/>
    <col min="14337" max="14337" width="17" style="2" customWidth="1"/>
    <col min="14338" max="14338" width="4.28515625" style="2" customWidth="1"/>
    <col min="14339" max="14339" width="50.5703125" style="2" customWidth="1"/>
    <col min="14340" max="14341" width="13.7109375" style="2" bestFit="1" customWidth="1"/>
    <col min="14342" max="14342" width="12.28515625" style="2" customWidth="1"/>
    <col min="14343" max="14343" width="13.7109375" style="2" bestFit="1" customWidth="1"/>
    <col min="14344" max="14353" width="0" style="2" hidden="1" customWidth="1"/>
    <col min="14354" max="14354" width="9.5703125" style="2" bestFit="1" customWidth="1"/>
    <col min="14355" max="14355" width="12.28515625" style="2" customWidth="1"/>
    <col min="14356" max="14356" width="17.5703125" style="2" bestFit="1" customWidth="1"/>
    <col min="14357" max="14367" width="0" style="2" hidden="1" customWidth="1"/>
    <col min="14368" max="14369" width="12.28515625" style="2" customWidth="1"/>
    <col min="14370" max="14380" width="0" style="2" hidden="1" customWidth="1"/>
    <col min="14381" max="14382" width="12.28515625" style="2" customWidth="1"/>
    <col min="14383" max="14392" width="0" style="2" hidden="1" customWidth="1"/>
    <col min="14393" max="14394" width="9.5703125" style="2" customWidth="1"/>
    <col min="14395" max="14395" width="14.28515625" style="2" customWidth="1"/>
    <col min="14396" max="14402" width="10.42578125" style="2" customWidth="1"/>
    <col min="14403" max="14592" width="11.42578125" style="2"/>
    <col min="14593" max="14593" width="17" style="2" customWidth="1"/>
    <col min="14594" max="14594" width="4.28515625" style="2" customWidth="1"/>
    <col min="14595" max="14595" width="50.5703125" style="2" customWidth="1"/>
    <col min="14596" max="14597" width="13.7109375" style="2" bestFit="1" customWidth="1"/>
    <col min="14598" max="14598" width="12.28515625" style="2" customWidth="1"/>
    <col min="14599" max="14599" width="13.7109375" style="2" bestFit="1" customWidth="1"/>
    <col min="14600" max="14609" width="0" style="2" hidden="1" customWidth="1"/>
    <col min="14610" max="14610" width="9.5703125" style="2" bestFit="1" customWidth="1"/>
    <col min="14611" max="14611" width="12.28515625" style="2" customWidth="1"/>
    <col min="14612" max="14612" width="17.5703125" style="2" bestFit="1" customWidth="1"/>
    <col min="14613" max="14623" width="0" style="2" hidden="1" customWidth="1"/>
    <col min="14624" max="14625" width="12.28515625" style="2" customWidth="1"/>
    <col min="14626" max="14636" width="0" style="2" hidden="1" customWidth="1"/>
    <col min="14637" max="14638" width="12.28515625" style="2" customWidth="1"/>
    <col min="14639" max="14648" width="0" style="2" hidden="1" customWidth="1"/>
    <col min="14649" max="14650" width="9.5703125" style="2" customWidth="1"/>
    <col min="14651" max="14651" width="14.28515625" style="2" customWidth="1"/>
    <col min="14652" max="14658" width="10.42578125" style="2" customWidth="1"/>
    <col min="14659" max="14848" width="11.42578125" style="2"/>
    <col min="14849" max="14849" width="17" style="2" customWidth="1"/>
    <col min="14850" max="14850" width="4.28515625" style="2" customWidth="1"/>
    <col min="14851" max="14851" width="50.5703125" style="2" customWidth="1"/>
    <col min="14852" max="14853" width="13.7109375" style="2" bestFit="1" customWidth="1"/>
    <col min="14854" max="14854" width="12.28515625" style="2" customWidth="1"/>
    <col min="14855" max="14855" width="13.7109375" style="2" bestFit="1" customWidth="1"/>
    <col min="14856" max="14865" width="0" style="2" hidden="1" customWidth="1"/>
    <col min="14866" max="14866" width="9.5703125" style="2" bestFit="1" customWidth="1"/>
    <col min="14867" max="14867" width="12.28515625" style="2" customWidth="1"/>
    <col min="14868" max="14868" width="17.5703125" style="2" bestFit="1" customWidth="1"/>
    <col min="14869" max="14879" width="0" style="2" hidden="1" customWidth="1"/>
    <col min="14880" max="14881" width="12.28515625" style="2" customWidth="1"/>
    <col min="14882" max="14892" width="0" style="2" hidden="1" customWidth="1"/>
    <col min="14893" max="14894" width="12.28515625" style="2" customWidth="1"/>
    <col min="14895" max="14904" width="0" style="2" hidden="1" customWidth="1"/>
    <col min="14905" max="14906" width="9.5703125" style="2" customWidth="1"/>
    <col min="14907" max="14907" width="14.28515625" style="2" customWidth="1"/>
    <col min="14908" max="14914" width="10.42578125" style="2" customWidth="1"/>
    <col min="14915" max="15104" width="11.42578125" style="2"/>
    <col min="15105" max="15105" width="17" style="2" customWidth="1"/>
    <col min="15106" max="15106" width="4.28515625" style="2" customWidth="1"/>
    <col min="15107" max="15107" width="50.5703125" style="2" customWidth="1"/>
    <col min="15108" max="15109" width="13.7109375" style="2" bestFit="1" customWidth="1"/>
    <col min="15110" max="15110" width="12.28515625" style="2" customWidth="1"/>
    <col min="15111" max="15111" width="13.7109375" style="2" bestFit="1" customWidth="1"/>
    <col min="15112" max="15121" width="0" style="2" hidden="1" customWidth="1"/>
    <col min="15122" max="15122" width="9.5703125" style="2" bestFit="1" customWidth="1"/>
    <col min="15123" max="15123" width="12.28515625" style="2" customWidth="1"/>
    <col min="15124" max="15124" width="17.5703125" style="2" bestFit="1" customWidth="1"/>
    <col min="15125" max="15135" width="0" style="2" hidden="1" customWidth="1"/>
    <col min="15136" max="15137" width="12.28515625" style="2" customWidth="1"/>
    <col min="15138" max="15148" width="0" style="2" hidden="1" customWidth="1"/>
    <col min="15149" max="15150" width="12.28515625" style="2" customWidth="1"/>
    <col min="15151" max="15160" width="0" style="2" hidden="1" customWidth="1"/>
    <col min="15161" max="15162" width="9.5703125" style="2" customWidth="1"/>
    <col min="15163" max="15163" width="14.28515625" style="2" customWidth="1"/>
    <col min="15164" max="15170" width="10.42578125" style="2" customWidth="1"/>
    <col min="15171" max="15360" width="11.42578125" style="2"/>
    <col min="15361" max="15361" width="17" style="2" customWidth="1"/>
    <col min="15362" max="15362" width="4.28515625" style="2" customWidth="1"/>
    <col min="15363" max="15363" width="50.5703125" style="2" customWidth="1"/>
    <col min="15364" max="15365" width="13.7109375" style="2" bestFit="1" customWidth="1"/>
    <col min="15366" max="15366" width="12.28515625" style="2" customWidth="1"/>
    <col min="15367" max="15367" width="13.7109375" style="2" bestFit="1" customWidth="1"/>
    <col min="15368" max="15377" width="0" style="2" hidden="1" customWidth="1"/>
    <col min="15378" max="15378" width="9.5703125" style="2" bestFit="1" customWidth="1"/>
    <col min="15379" max="15379" width="12.28515625" style="2" customWidth="1"/>
    <col min="15380" max="15380" width="17.5703125" style="2" bestFit="1" customWidth="1"/>
    <col min="15381" max="15391" width="0" style="2" hidden="1" customWidth="1"/>
    <col min="15392" max="15393" width="12.28515625" style="2" customWidth="1"/>
    <col min="15394" max="15404" width="0" style="2" hidden="1" customWidth="1"/>
    <col min="15405" max="15406" width="12.28515625" style="2" customWidth="1"/>
    <col min="15407" max="15416" width="0" style="2" hidden="1" customWidth="1"/>
    <col min="15417" max="15418" width="9.5703125" style="2" customWidth="1"/>
    <col min="15419" max="15419" width="14.28515625" style="2" customWidth="1"/>
    <col min="15420" max="15426" width="10.42578125" style="2" customWidth="1"/>
    <col min="15427" max="15616" width="11.42578125" style="2"/>
    <col min="15617" max="15617" width="17" style="2" customWidth="1"/>
    <col min="15618" max="15618" width="4.28515625" style="2" customWidth="1"/>
    <col min="15619" max="15619" width="50.5703125" style="2" customWidth="1"/>
    <col min="15620" max="15621" width="13.7109375" style="2" bestFit="1" customWidth="1"/>
    <col min="15622" max="15622" width="12.28515625" style="2" customWidth="1"/>
    <col min="15623" max="15623" width="13.7109375" style="2" bestFit="1" customWidth="1"/>
    <col min="15624" max="15633" width="0" style="2" hidden="1" customWidth="1"/>
    <col min="15634" max="15634" width="9.5703125" style="2" bestFit="1" customWidth="1"/>
    <col min="15635" max="15635" width="12.28515625" style="2" customWidth="1"/>
    <col min="15636" max="15636" width="17.5703125" style="2" bestFit="1" customWidth="1"/>
    <col min="15637" max="15647" width="0" style="2" hidden="1" customWidth="1"/>
    <col min="15648" max="15649" width="12.28515625" style="2" customWidth="1"/>
    <col min="15650" max="15660" width="0" style="2" hidden="1" customWidth="1"/>
    <col min="15661" max="15662" width="12.28515625" style="2" customWidth="1"/>
    <col min="15663" max="15672" width="0" style="2" hidden="1" customWidth="1"/>
    <col min="15673" max="15674" width="9.5703125" style="2" customWidth="1"/>
    <col min="15675" max="15675" width="14.28515625" style="2" customWidth="1"/>
    <col min="15676" max="15682" width="10.42578125" style="2" customWidth="1"/>
    <col min="15683" max="15872" width="11.42578125" style="2"/>
    <col min="15873" max="15873" width="17" style="2" customWidth="1"/>
    <col min="15874" max="15874" width="4.28515625" style="2" customWidth="1"/>
    <col min="15875" max="15875" width="50.5703125" style="2" customWidth="1"/>
    <col min="15876" max="15877" width="13.7109375" style="2" bestFit="1" customWidth="1"/>
    <col min="15878" max="15878" width="12.28515625" style="2" customWidth="1"/>
    <col min="15879" max="15879" width="13.7109375" style="2" bestFit="1" customWidth="1"/>
    <col min="15880" max="15889" width="0" style="2" hidden="1" customWidth="1"/>
    <col min="15890" max="15890" width="9.5703125" style="2" bestFit="1" customWidth="1"/>
    <col min="15891" max="15891" width="12.28515625" style="2" customWidth="1"/>
    <col min="15892" max="15892" width="17.5703125" style="2" bestFit="1" customWidth="1"/>
    <col min="15893" max="15903" width="0" style="2" hidden="1" customWidth="1"/>
    <col min="15904" max="15905" width="12.28515625" style="2" customWidth="1"/>
    <col min="15906" max="15916" width="0" style="2" hidden="1" customWidth="1"/>
    <col min="15917" max="15918" width="12.28515625" style="2" customWidth="1"/>
    <col min="15919" max="15928" width="0" style="2" hidden="1" customWidth="1"/>
    <col min="15929" max="15930" width="9.5703125" style="2" customWidth="1"/>
    <col min="15931" max="15931" width="14.28515625" style="2" customWidth="1"/>
    <col min="15932" max="15938" width="10.42578125" style="2" customWidth="1"/>
    <col min="15939" max="16128" width="11.42578125" style="2"/>
    <col min="16129" max="16129" width="17" style="2" customWidth="1"/>
    <col min="16130" max="16130" width="4.28515625" style="2" customWidth="1"/>
    <col min="16131" max="16131" width="50.5703125" style="2" customWidth="1"/>
    <col min="16132" max="16133" width="13.7109375" style="2" bestFit="1" customWidth="1"/>
    <col min="16134" max="16134" width="12.28515625" style="2" customWidth="1"/>
    <col min="16135" max="16135" width="13.7109375" style="2" bestFit="1" customWidth="1"/>
    <col min="16136" max="16145" width="0" style="2" hidden="1" customWidth="1"/>
    <col min="16146" max="16146" width="9.5703125" style="2" bestFit="1" customWidth="1"/>
    <col min="16147" max="16147" width="12.28515625" style="2" customWidth="1"/>
    <col min="16148" max="16148" width="17.5703125" style="2" bestFit="1" customWidth="1"/>
    <col min="16149" max="16159" width="0" style="2" hidden="1" customWidth="1"/>
    <col min="16160" max="16161" width="12.28515625" style="2" customWidth="1"/>
    <col min="16162" max="16172" width="0" style="2" hidden="1" customWidth="1"/>
    <col min="16173" max="16174" width="12.28515625" style="2" customWidth="1"/>
    <col min="16175" max="16184" width="0" style="2" hidden="1" customWidth="1"/>
    <col min="16185" max="16186" width="9.5703125" style="2" customWidth="1"/>
    <col min="16187" max="16187" width="14.28515625" style="2" customWidth="1"/>
    <col min="16188" max="16194" width="10.42578125" style="2" customWidth="1"/>
    <col min="16195" max="16384" width="11.42578125" style="2"/>
  </cols>
  <sheetData>
    <row r="1" spans="1:61" ht="20.25" x14ac:dyDescent="0.3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</row>
    <row r="2" spans="1:61" x14ac:dyDescent="0.2">
      <c r="A2" s="101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</row>
    <row r="3" spans="1:61" x14ac:dyDescent="0.2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</row>
    <row r="4" spans="1:61" x14ac:dyDescent="0.2">
      <c r="A4" s="3" t="s">
        <v>3</v>
      </c>
      <c r="AU4" s="4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4" t="s">
        <v>4</v>
      </c>
    </row>
    <row r="5" spans="1:61" x14ac:dyDescent="0.2">
      <c r="A5" s="3" t="s">
        <v>5</v>
      </c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4" t="s">
        <v>6</v>
      </c>
    </row>
    <row r="6" spans="1:61" s="1" customFormat="1" ht="22.5" x14ac:dyDescent="0.2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6" t="s">
        <v>14</v>
      </c>
      <c r="I6" s="6" t="s">
        <v>15</v>
      </c>
      <c r="J6" s="6" t="s">
        <v>16</v>
      </c>
      <c r="K6" s="6" t="s">
        <v>17</v>
      </c>
      <c r="L6" s="6" t="s">
        <v>18</v>
      </c>
      <c r="M6" s="6" t="s">
        <v>19</v>
      </c>
      <c r="N6" s="6" t="s">
        <v>20</v>
      </c>
      <c r="O6" s="6" t="s">
        <v>21</v>
      </c>
      <c r="P6" s="6" t="s">
        <v>22</v>
      </c>
      <c r="Q6" s="6" t="s">
        <v>23</v>
      </c>
      <c r="R6" s="6" t="s">
        <v>24</v>
      </c>
      <c r="S6" s="6" t="s">
        <v>25</v>
      </c>
      <c r="T6" s="6" t="s">
        <v>26</v>
      </c>
      <c r="U6" s="6" t="s">
        <v>27</v>
      </c>
      <c r="V6" s="6" t="s">
        <v>28</v>
      </c>
      <c r="W6" s="6" t="s">
        <v>29</v>
      </c>
      <c r="X6" s="6" t="s">
        <v>30</v>
      </c>
      <c r="Y6" s="6" t="s">
        <v>31</v>
      </c>
      <c r="Z6" s="6" t="s">
        <v>32</v>
      </c>
      <c r="AA6" s="6" t="s">
        <v>33</v>
      </c>
      <c r="AB6" s="6" t="s">
        <v>34</v>
      </c>
      <c r="AC6" s="6" t="s">
        <v>35</v>
      </c>
      <c r="AD6" s="6" t="s">
        <v>36</v>
      </c>
      <c r="AE6" s="6" t="s">
        <v>37</v>
      </c>
      <c r="AF6" s="6" t="s">
        <v>38</v>
      </c>
      <c r="AG6" s="6" t="s">
        <v>39</v>
      </c>
      <c r="AH6" s="6" t="s">
        <v>40</v>
      </c>
      <c r="AI6" s="6" t="s">
        <v>41</v>
      </c>
      <c r="AJ6" s="6" t="s">
        <v>42</v>
      </c>
      <c r="AK6" s="6" t="s">
        <v>43</v>
      </c>
      <c r="AL6" s="6" t="s">
        <v>44</v>
      </c>
      <c r="AM6" s="6" t="s">
        <v>45</v>
      </c>
      <c r="AN6" s="6" t="s">
        <v>46</v>
      </c>
      <c r="AO6" s="6" t="s">
        <v>47</v>
      </c>
      <c r="AP6" s="6" t="s">
        <v>48</v>
      </c>
      <c r="AQ6" s="6" t="s">
        <v>49</v>
      </c>
      <c r="AR6" s="6" t="s">
        <v>50</v>
      </c>
      <c r="AS6" s="6" t="s">
        <v>51</v>
      </c>
      <c r="AT6" s="6" t="s">
        <v>52</v>
      </c>
      <c r="AU6" s="6" t="s">
        <v>53</v>
      </c>
      <c r="AV6" s="6" t="s">
        <v>54</v>
      </c>
      <c r="AW6" s="6" t="s">
        <v>55</v>
      </c>
      <c r="AX6" s="6" t="s">
        <v>56</v>
      </c>
      <c r="AY6" s="6" t="s">
        <v>57</v>
      </c>
      <c r="AZ6" s="6" t="s">
        <v>58</v>
      </c>
      <c r="BA6" s="6" t="s">
        <v>59</v>
      </c>
      <c r="BB6" s="6" t="s">
        <v>60</v>
      </c>
      <c r="BC6" s="6" t="s">
        <v>61</v>
      </c>
      <c r="BD6" s="6" t="s">
        <v>62</v>
      </c>
      <c r="BE6" s="6" t="s">
        <v>63</v>
      </c>
      <c r="BF6" s="6" t="s">
        <v>64</v>
      </c>
      <c r="BG6" s="6" t="s">
        <v>65</v>
      </c>
      <c r="BH6" s="7"/>
    </row>
    <row r="7" spans="1:61" x14ac:dyDescent="0.2">
      <c r="A7" s="8" t="s">
        <v>66</v>
      </c>
      <c r="B7" s="9"/>
      <c r="C7" s="8" t="s">
        <v>67</v>
      </c>
      <c r="D7" s="8">
        <f t="shared" ref="D7:BG7" si="0">+D8+D27+D32</f>
        <v>1061000</v>
      </c>
      <c r="E7" s="8">
        <f>+E8+E27+E32</f>
        <v>356315.78321999998</v>
      </c>
      <c r="F7" s="8">
        <f t="shared" si="0"/>
        <v>356315.78321999998</v>
      </c>
      <c r="G7" s="8">
        <f t="shared" si="0"/>
        <v>1061000</v>
      </c>
      <c r="H7" s="8">
        <f t="shared" si="0"/>
        <v>219583.33300000001</v>
      </c>
      <c r="I7" s="8">
        <f t="shared" si="0"/>
        <v>159697.57699999999</v>
      </c>
      <c r="J7" s="8">
        <f t="shared" si="0"/>
        <v>42084.375</v>
      </c>
      <c r="K7" s="8">
        <f t="shared" si="0"/>
        <v>89111.186499999996</v>
      </c>
      <c r="L7" s="8">
        <f t="shared" si="0"/>
        <v>-9.8689999999999998</v>
      </c>
      <c r="M7" s="8">
        <f>+M8+M27+M32</f>
        <v>205000</v>
      </c>
      <c r="N7" s="8">
        <f t="shared" si="0"/>
        <v>0.66571999999999998</v>
      </c>
      <c r="O7" s="8">
        <f t="shared" si="0"/>
        <v>145000</v>
      </c>
      <c r="P7" s="8">
        <f t="shared" si="0"/>
        <v>0</v>
      </c>
      <c r="Q7" s="8">
        <f t="shared" si="0"/>
        <v>0</v>
      </c>
      <c r="R7" s="8">
        <f t="shared" si="0"/>
        <v>55477</v>
      </c>
      <c r="S7" s="8">
        <f t="shared" si="0"/>
        <v>32708.778169999998</v>
      </c>
      <c r="T7" s="8">
        <f t="shared" si="0"/>
        <v>948653.04639000003</v>
      </c>
      <c r="U7" s="8">
        <f t="shared" si="0"/>
        <v>102583.333</v>
      </c>
      <c r="V7" s="8">
        <f t="shared" si="0"/>
        <v>272258.84899999999</v>
      </c>
      <c r="W7" s="8">
        <f t="shared" si="0"/>
        <v>41534.159</v>
      </c>
      <c r="X7" s="8">
        <f t="shared" si="0"/>
        <v>89535.186499999996</v>
      </c>
      <c r="Y7" s="8">
        <f t="shared" si="0"/>
        <v>38.959000000000003</v>
      </c>
      <c r="Z7" s="8">
        <f>+Z8+Z27+Z32</f>
        <v>66690.259999999995</v>
      </c>
      <c r="AA7" s="8">
        <f t="shared" si="0"/>
        <v>64714.625719999996</v>
      </c>
      <c r="AB7" s="8">
        <f t="shared" si="0"/>
        <v>9234.2800000000007</v>
      </c>
      <c r="AC7" s="8">
        <f t="shared" si="0"/>
        <v>126</v>
      </c>
      <c r="AD7" s="8">
        <f t="shared" si="0"/>
        <v>0</v>
      </c>
      <c r="AE7" s="8">
        <f t="shared" si="0"/>
        <v>0</v>
      </c>
      <c r="AF7" s="8">
        <f t="shared" si="0"/>
        <v>301937.39416999999</v>
      </c>
      <c r="AG7" s="8">
        <f t="shared" si="0"/>
        <v>948653.04639000003</v>
      </c>
      <c r="AH7" s="8">
        <f t="shared" si="0"/>
        <v>0</v>
      </c>
      <c r="AI7" s="8">
        <f t="shared" si="0"/>
        <v>1300.1479999999999</v>
      </c>
      <c r="AJ7" s="8">
        <f t="shared" si="0"/>
        <v>60602.729039999998</v>
      </c>
      <c r="AK7" s="8">
        <f t="shared" si="0"/>
        <v>116115.80099999999</v>
      </c>
      <c r="AL7" s="8">
        <f t="shared" si="0"/>
        <v>94728.18088</v>
      </c>
      <c r="AM7" s="8">
        <f>+AM8+AM27+AM32</f>
        <v>110052.54359999999</v>
      </c>
      <c r="AN7" s="8">
        <f t="shared" si="0"/>
        <v>181161.36812</v>
      </c>
      <c r="AO7" s="8">
        <f t="shared" si="0"/>
        <v>33901.51</v>
      </c>
      <c r="AP7" s="8">
        <f t="shared" si="0"/>
        <v>23030.607599999999</v>
      </c>
      <c r="AQ7" s="8">
        <f t="shared" si="0"/>
        <v>6500</v>
      </c>
      <c r="AR7" s="8">
        <f t="shared" si="0"/>
        <v>6500.9242800000002</v>
      </c>
      <c r="AS7" s="8">
        <f t="shared" si="0"/>
        <v>206811.10986999999</v>
      </c>
      <c r="AT7" s="8">
        <f t="shared" si="0"/>
        <v>840704.92238999996</v>
      </c>
      <c r="AU7" s="8">
        <f t="shared" si="0"/>
        <v>0</v>
      </c>
      <c r="AV7" s="8">
        <f t="shared" si="0"/>
        <v>1300.1479999999999</v>
      </c>
      <c r="AW7" s="8">
        <f t="shared" si="0"/>
        <v>60602.729039999998</v>
      </c>
      <c r="AX7" s="8">
        <f t="shared" si="0"/>
        <v>116115.80099999999</v>
      </c>
      <c r="AY7" s="8">
        <f t="shared" si="0"/>
        <v>94728.18088</v>
      </c>
      <c r="AZ7" s="8">
        <f>+AZ8+AZ27+AZ32</f>
        <v>106563.4136</v>
      </c>
      <c r="BA7" s="8">
        <f t="shared" si="0"/>
        <v>184650.49812</v>
      </c>
      <c r="BB7" s="8">
        <f t="shared" si="0"/>
        <v>33901.51</v>
      </c>
      <c r="BC7" s="8">
        <f t="shared" si="0"/>
        <v>23030.607599999999</v>
      </c>
      <c r="BD7" s="8">
        <f t="shared" si="0"/>
        <v>6500</v>
      </c>
      <c r="BE7" s="8">
        <f t="shared" si="0"/>
        <v>6500.9242800000002</v>
      </c>
      <c r="BF7" s="8">
        <f t="shared" si="0"/>
        <v>123803.90599999999</v>
      </c>
      <c r="BG7" s="8">
        <f t="shared" si="0"/>
        <v>757697.71851999988</v>
      </c>
      <c r="BH7" s="10"/>
    </row>
    <row r="8" spans="1:61" s="5" customFormat="1" x14ac:dyDescent="0.2">
      <c r="A8" s="8" t="s">
        <v>68</v>
      </c>
      <c r="B8" s="9"/>
      <c r="C8" s="8" t="s">
        <v>69</v>
      </c>
      <c r="D8" s="8">
        <f>+D13+D9</f>
        <v>921000</v>
      </c>
      <c r="E8" s="8">
        <f>+E13+E9</f>
        <v>349251.78321999998</v>
      </c>
      <c r="F8" s="8">
        <f>+F13+F9</f>
        <v>356315.78321999998</v>
      </c>
      <c r="G8" s="8">
        <f>+G13+G9</f>
        <v>913935.99999999988</v>
      </c>
      <c r="H8" s="8">
        <f t="shared" ref="H8:BG8" si="1">+H13+H9</f>
        <v>219583.33300000001</v>
      </c>
      <c r="I8" s="8">
        <f t="shared" si="1"/>
        <v>159697.57699999999</v>
      </c>
      <c r="J8" s="8">
        <f t="shared" si="1"/>
        <v>42084.375</v>
      </c>
      <c r="K8" s="8">
        <f t="shared" si="1"/>
        <v>89111.186499999996</v>
      </c>
      <c r="L8" s="8">
        <f t="shared" si="1"/>
        <v>-9.8689999999999998</v>
      </c>
      <c r="M8" s="8">
        <f>+M13+M9</f>
        <v>205000</v>
      </c>
      <c r="N8" s="8">
        <f t="shared" si="1"/>
        <v>0.66571999999999998</v>
      </c>
      <c r="O8" s="8">
        <f t="shared" si="1"/>
        <v>145000</v>
      </c>
      <c r="P8" s="8">
        <f t="shared" si="1"/>
        <v>0</v>
      </c>
      <c r="Q8" s="8">
        <f t="shared" si="1"/>
        <v>0</v>
      </c>
      <c r="R8" s="8">
        <f t="shared" si="1"/>
        <v>51736</v>
      </c>
      <c r="S8" s="8">
        <f t="shared" si="1"/>
        <v>-19771.9067</v>
      </c>
      <c r="T8" s="8">
        <f t="shared" si="1"/>
        <v>892431.36152000003</v>
      </c>
      <c r="U8" s="8">
        <f t="shared" si="1"/>
        <v>102583.333</v>
      </c>
      <c r="V8" s="8">
        <f t="shared" si="1"/>
        <v>272258.84899999999</v>
      </c>
      <c r="W8" s="8">
        <f t="shared" si="1"/>
        <v>41534.159</v>
      </c>
      <c r="X8" s="8">
        <f t="shared" si="1"/>
        <v>89535.186499999996</v>
      </c>
      <c r="Y8" s="8">
        <f t="shared" si="1"/>
        <v>38.959000000000003</v>
      </c>
      <c r="Z8" s="8">
        <f>+Z13+Z9</f>
        <v>66690.259999999995</v>
      </c>
      <c r="AA8" s="8">
        <f t="shared" si="1"/>
        <v>64714.625719999996</v>
      </c>
      <c r="AB8" s="8">
        <f t="shared" si="1"/>
        <v>9234.2800000000007</v>
      </c>
      <c r="AC8" s="8">
        <f t="shared" si="1"/>
        <v>126</v>
      </c>
      <c r="AD8" s="8">
        <f t="shared" si="1"/>
        <v>0</v>
      </c>
      <c r="AE8" s="8">
        <f t="shared" si="1"/>
        <v>0</v>
      </c>
      <c r="AF8" s="8">
        <f t="shared" si="1"/>
        <v>245715.70929999999</v>
      </c>
      <c r="AG8" s="8">
        <f t="shared" si="1"/>
        <v>892431.36152000003</v>
      </c>
      <c r="AH8" s="8">
        <f t="shared" si="1"/>
        <v>0</v>
      </c>
      <c r="AI8" s="8">
        <f t="shared" si="1"/>
        <v>1300.1479999999999</v>
      </c>
      <c r="AJ8" s="8">
        <f t="shared" si="1"/>
        <v>60602.729039999998</v>
      </c>
      <c r="AK8" s="8">
        <f t="shared" si="1"/>
        <v>116115.80099999999</v>
      </c>
      <c r="AL8" s="8">
        <f t="shared" si="1"/>
        <v>94728.18088</v>
      </c>
      <c r="AM8" s="8">
        <f>+AM13+AM9</f>
        <v>110052.54359999999</v>
      </c>
      <c r="AN8" s="8">
        <f t="shared" si="1"/>
        <v>181161.36812</v>
      </c>
      <c r="AO8" s="8">
        <f t="shared" si="1"/>
        <v>33901.51</v>
      </c>
      <c r="AP8" s="8">
        <f t="shared" si="1"/>
        <v>23030.607599999999</v>
      </c>
      <c r="AQ8" s="8">
        <f t="shared" si="1"/>
        <v>6500</v>
      </c>
      <c r="AR8" s="8">
        <f t="shared" si="1"/>
        <v>6500.9242800000002</v>
      </c>
      <c r="AS8" s="8">
        <f t="shared" si="1"/>
        <v>150589.42499999999</v>
      </c>
      <c r="AT8" s="8">
        <f t="shared" si="1"/>
        <v>784483.23751999997</v>
      </c>
      <c r="AU8" s="8">
        <f t="shared" si="1"/>
        <v>0</v>
      </c>
      <c r="AV8" s="8">
        <f t="shared" si="1"/>
        <v>1300.1479999999999</v>
      </c>
      <c r="AW8" s="8">
        <f t="shared" si="1"/>
        <v>60602.729039999998</v>
      </c>
      <c r="AX8" s="8">
        <f t="shared" si="1"/>
        <v>116115.80099999999</v>
      </c>
      <c r="AY8" s="8">
        <f t="shared" si="1"/>
        <v>94728.18088</v>
      </c>
      <c r="AZ8" s="8">
        <f>+AZ13+AZ9</f>
        <v>106563.4136</v>
      </c>
      <c r="BA8" s="8">
        <f t="shared" si="1"/>
        <v>184650.49812</v>
      </c>
      <c r="BB8" s="8">
        <f t="shared" si="1"/>
        <v>33901.51</v>
      </c>
      <c r="BC8" s="8">
        <f t="shared" si="1"/>
        <v>23030.607599999999</v>
      </c>
      <c r="BD8" s="8">
        <f t="shared" si="1"/>
        <v>6500</v>
      </c>
      <c r="BE8" s="8">
        <f t="shared" si="1"/>
        <v>6500.9242800000002</v>
      </c>
      <c r="BF8" s="8">
        <f t="shared" si="1"/>
        <v>71593.315999999992</v>
      </c>
      <c r="BG8" s="8">
        <f t="shared" si="1"/>
        <v>705487.12851999991</v>
      </c>
      <c r="BH8" s="10"/>
      <c r="BI8" s="1"/>
    </row>
    <row r="9" spans="1:61" s="15" customFormat="1" ht="12" x14ac:dyDescent="0.2">
      <c r="A9" s="11" t="s">
        <v>70</v>
      </c>
      <c r="B9" s="12"/>
      <c r="C9" s="11" t="s">
        <v>71</v>
      </c>
      <c r="D9" s="11">
        <f>+D10</f>
        <v>350000</v>
      </c>
      <c r="E9" s="11">
        <f t="shared" ref="E9:BG9" si="2">+E10</f>
        <v>50938.3</v>
      </c>
      <c r="F9" s="11">
        <f t="shared" si="2"/>
        <v>204202.29672000001</v>
      </c>
      <c r="G9" s="11">
        <f t="shared" si="2"/>
        <v>196736.00327999998</v>
      </c>
      <c r="H9" s="11">
        <f t="shared" si="2"/>
        <v>0</v>
      </c>
      <c r="I9" s="11">
        <f t="shared" si="2"/>
        <v>0</v>
      </c>
      <c r="J9" s="11">
        <f t="shared" si="2"/>
        <v>0</v>
      </c>
      <c r="K9" s="11">
        <f t="shared" si="2"/>
        <v>0</v>
      </c>
      <c r="L9" s="11">
        <f t="shared" si="2"/>
        <v>0</v>
      </c>
      <c r="M9" s="11">
        <f t="shared" si="2"/>
        <v>0</v>
      </c>
      <c r="N9" s="11">
        <f t="shared" si="2"/>
        <v>0</v>
      </c>
      <c r="O9" s="11">
        <f t="shared" si="2"/>
        <v>145000</v>
      </c>
      <c r="P9" s="11">
        <f t="shared" si="2"/>
        <v>0</v>
      </c>
      <c r="Q9" s="11">
        <f t="shared" si="2"/>
        <v>0</v>
      </c>
      <c r="R9" s="11">
        <f t="shared" si="2"/>
        <v>51736</v>
      </c>
      <c r="S9" s="11">
        <f t="shared" si="2"/>
        <v>-16075.1</v>
      </c>
      <c r="T9" s="11">
        <f t="shared" si="2"/>
        <v>180660.9</v>
      </c>
      <c r="U9" s="11">
        <f t="shared" si="2"/>
        <v>0</v>
      </c>
      <c r="V9" s="11">
        <f t="shared" si="2"/>
        <v>0</v>
      </c>
      <c r="W9" s="11">
        <f t="shared" si="2"/>
        <v>0</v>
      </c>
      <c r="X9" s="11">
        <f t="shared" si="2"/>
        <v>0</v>
      </c>
      <c r="Y9" s="11">
        <f t="shared" si="2"/>
        <v>0</v>
      </c>
      <c r="Z9" s="11">
        <f t="shared" si="2"/>
        <v>0</v>
      </c>
      <c r="AA9" s="11">
        <f t="shared" si="2"/>
        <v>0</v>
      </c>
      <c r="AB9" s="11">
        <f t="shared" si="2"/>
        <v>0</v>
      </c>
      <c r="AC9" s="11">
        <f t="shared" si="2"/>
        <v>0</v>
      </c>
      <c r="AD9" s="11">
        <f t="shared" si="2"/>
        <v>0</v>
      </c>
      <c r="AE9" s="11">
        <f t="shared" si="2"/>
        <v>0</v>
      </c>
      <c r="AF9" s="11">
        <f t="shared" si="2"/>
        <v>180660.9</v>
      </c>
      <c r="AG9" s="11">
        <f t="shared" si="2"/>
        <v>180660.9</v>
      </c>
      <c r="AH9" s="11">
        <f t="shared" si="2"/>
        <v>0</v>
      </c>
      <c r="AI9" s="11">
        <f t="shared" si="2"/>
        <v>0</v>
      </c>
      <c r="AJ9" s="11">
        <f t="shared" si="2"/>
        <v>0</v>
      </c>
      <c r="AK9" s="11">
        <f t="shared" si="2"/>
        <v>0</v>
      </c>
      <c r="AL9" s="11">
        <f t="shared" si="2"/>
        <v>0</v>
      </c>
      <c r="AM9" s="11">
        <f t="shared" si="2"/>
        <v>0</v>
      </c>
      <c r="AN9" s="11">
        <f t="shared" si="2"/>
        <v>0</v>
      </c>
      <c r="AO9" s="11">
        <f t="shared" si="2"/>
        <v>0</v>
      </c>
      <c r="AP9" s="11">
        <f t="shared" si="2"/>
        <v>0</v>
      </c>
      <c r="AQ9" s="11">
        <f t="shared" si="2"/>
        <v>0</v>
      </c>
      <c r="AR9" s="11">
        <f t="shared" si="2"/>
        <v>0</v>
      </c>
      <c r="AS9" s="11">
        <f t="shared" si="2"/>
        <v>78996.108999999997</v>
      </c>
      <c r="AT9" s="11">
        <f t="shared" si="2"/>
        <v>78996.108999999997</v>
      </c>
      <c r="AU9" s="11">
        <f t="shared" si="2"/>
        <v>0</v>
      </c>
      <c r="AV9" s="11">
        <f t="shared" si="2"/>
        <v>0</v>
      </c>
      <c r="AW9" s="11">
        <f t="shared" si="2"/>
        <v>0</v>
      </c>
      <c r="AX9" s="11">
        <f t="shared" si="2"/>
        <v>0</v>
      </c>
      <c r="AY9" s="11">
        <f t="shared" si="2"/>
        <v>0</v>
      </c>
      <c r="AZ9" s="11">
        <f t="shared" si="2"/>
        <v>0</v>
      </c>
      <c r="BA9" s="11">
        <f t="shared" si="2"/>
        <v>0</v>
      </c>
      <c r="BB9" s="11">
        <f t="shared" si="2"/>
        <v>0</v>
      </c>
      <c r="BC9" s="11">
        <f t="shared" si="2"/>
        <v>0</v>
      </c>
      <c r="BD9" s="11">
        <f t="shared" si="2"/>
        <v>0</v>
      </c>
      <c r="BE9" s="11">
        <f t="shared" si="2"/>
        <v>0</v>
      </c>
      <c r="BF9" s="11">
        <f t="shared" si="2"/>
        <v>0</v>
      </c>
      <c r="BG9" s="11">
        <f t="shared" si="2"/>
        <v>0</v>
      </c>
      <c r="BH9" s="13"/>
      <c r="BI9" s="14"/>
    </row>
    <row r="10" spans="1:61" s="18" customFormat="1" ht="13.5" customHeight="1" x14ac:dyDescent="0.2">
      <c r="A10" s="16" t="s">
        <v>72</v>
      </c>
      <c r="B10" s="17"/>
      <c r="C10" s="16" t="s">
        <v>73</v>
      </c>
      <c r="D10" s="16">
        <f>+D11+D12</f>
        <v>350000</v>
      </c>
      <c r="E10" s="16">
        <f>+E11+E12</f>
        <v>50938.3</v>
      </c>
      <c r="F10" s="16">
        <f>+F11+F12</f>
        <v>204202.29672000001</v>
      </c>
      <c r="G10" s="16">
        <f>+G11+G12</f>
        <v>196736.00327999998</v>
      </c>
      <c r="H10" s="16">
        <f t="shared" ref="H10:BD10" si="3">+H12</f>
        <v>0</v>
      </c>
      <c r="I10" s="16">
        <f t="shared" si="3"/>
        <v>0</v>
      </c>
      <c r="J10" s="16">
        <f t="shared" si="3"/>
        <v>0</v>
      </c>
      <c r="K10" s="16">
        <f t="shared" si="3"/>
        <v>0</v>
      </c>
      <c r="L10" s="16">
        <f t="shared" si="3"/>
        <v>0</v>
      </c>
      <c r="M10" s="16">
        <f t="shared" si="3"/>
        <v>0</v>
      </c>
      <c r="N10" s="16">
        <f t="shared" si="3"/>
        <v>0</v>
      </c>
      <c r="O10" s="16">
        <f t="shared" si="3"/>
        <v>145000</v>
      </c>
      <c r="P10" s="16">
        <f t="shared" si="3"/>
        <v>0</v>
      </c>
      <c r="Q10" s="16">
        <f t="shared" si="3"/>
        <v>0</v>
      </c>
      <c r="R10" s="16">
        <f>R11+R12</f>
        <v>51736</v>
      </c>
      <c r="S10" s="16">
        <f>+S11+S12</f>
        <v>-16075.1</v>
      </c>
      <c r="T10" s="16">
        <f>T11+T12</f>
        <v>180660.9</v>
      </c>
      <c r="U10" s="16">
        <f t="shared" si="3"/>
        <v>0</v>
      </c>
      <c r="V10" s="16">
        <f t="shared" si="3"/>
        <v>0</v>
      </c>
      <c r="W10" s="16">
        <f t="shared" si="3"/>
        <v>0</v>
      </c>
      <c r="X10" s="16">
        <f t="shared" si="3"/>
        <v>0</v>
      </c>
      <c r="Y10" s="16">
        <f t="shared" si="3"/>
        <v>0</v>
      </c>
      <c r="Z10" s="16">
        <f t="shared" si="3"/>
        <v>0</v>
      </c>
      <c r="AA10" s="16">
        <f t="shared" si="3"/>
        <v>0</v>
      </c>
      <c r="AB10" s="16">
        <f t="shared" si="3"/>
        <v>0</v>
      </c>
      <c r="AC10" s="16">
        <f t="shared" si="3"/>
        <v>0</v>
      </c>
      <c r="AD10" s="16">
        <f t="shared" si="3"/>
        <v>0</v>
      </c>
      <c r="AE10" s="16">
        <f t="shared" si="3"/>
        <v>0</v>
      </c>
      <c r="AF10" s="16">
        <f>+AF11+AF12</f>
        <v>180660.9</v>
      </c>
      <c r="AG10" s="16">
        <f>+AG11+AG12</f>
        <v>180660.9</v>
      </c>
      <c r="AH10" s="16">
        <f t="shared" si="3"/>
        <v>0</v>
      </c>
      <c r="AI10" s="16">
        <f t="shared" si="3"/>
        <v>0</v>
      </c>
      <c r="AJ10" s="16">
        <f t="shared" si="3"/>
        <v>0</v>
      </c>
      <c r="AK10" s="16">
        <f t="shared" si="3"/>
        <v>0</v>
      </c>
      <c r="AL10" s="16">
        <f t="shared" si="3"/>
        <v>0</v>
      </c>
      <c r="AM10" s="16">
        <f t="shared" si="3"/>
        <v>0</v>
      </c>
      <c r="AN10" s="16">
        <f t="shared" si="3"/>
        <v>0</v>
      </c>
      <c r="AO10" s="16">
        <f t="shared" si="3"/>
        <v>0</v>
      </c>
      <c r="AP10" s="16">
        <f t="shared" si="3"/>
        <v>0</v>
      </c>
      <c r="AQ10" s="16">
        <f t="shared" si="3"/>
        <v>0</v>
      </c>
      <c r="AR10" s="16">
        <f t="shared" si="3"/>
        <v>0</v>
      </c>
      <c r="AS10" s="16">
        <f>+AS11+AS12</f>
        <v>78996.108999999997</v>
      </c>
      <c r="AT10" s="16">
        <f>+AT11+AT12</f>
        <v>78996.108999999997</v>
      </c>
      <c r="AU10" s="16">
        <f t="shared" si="3"/>
        <v>0</v>
      </c>
      <c r="AV10" s="16">
        <f t="shared" si="3"/>
        <v>0</v>
      </c>
      <c r="AW10" s="16">
        <f t="shared" si="3"/>
        <v>0</v>
      </c>
      <c r="AX10" s="16">
        <f t="shared" si="3"/>
        <v>0</v>
      </c>
      <c r="AY10" s="16">
        <f t="shared" si="3"/>
        <v>0</v>
      </c>
      <c r="AZ10" s="16">
        <f t="shared" si="3"/>
        <v>0</v>
      </c>
      <c r="BA10" s="16">
        <f t="shared" si="3"/>
        <v>0</v>
      </c>
      <c r="BB10" s="16">
        <f t="shared" si="3"/>
        <v>0</v>
      </c>
      <c r="BC10" s="16">
        <f t="shared" si="3"/>
        <v>0</v>
      </c>
      <c r="BD10" s="16">
        <f t="shared" si="3"/>
        <v>0</v>
      </c>
      <c r="BE10" s="16">
        <f>+BE11+BE12</f>
        <v>0</v>
      </c>
      <c r="BF10" s="16">
        <f>+BF11+BF12</f>
        <v>0</v>
      </c>
      <c r="BG10" s="16">
        <f>+BG11+BG12</f>
        <v>0</v>
      </c>
      <c r="BH10" s="10"/>
      <c r="BI10" s="1"/>
    </row>
    <row r="11" spans="1:61" s="18" customFormat="1" ht="13.5" customHeight="1" x14ac:dyDescent="0.2">
      <c r="A11" s="19" t="s">
        <v>74</v>
      </c>
      <c r="B11" s="20">
        <v>20</v>
      </c>
      <c r="C11" s="21" t="s">
        <v>75</v>
      </c>
      <c r="D11" s="22">
        <v>0</v>
      </c>
      <c r="E11" s="23">
        <v>49936</v>
      </c>
      <c r="F11" s="23">
        <v>0</v>
      </c>
      <c r="G11" s="23">
        <f>SUM(D11:E11)-F11</f>
        <v>49936</v>
      </c>
      <c r="H11" s="24"/>
      <c r="I11" s="24"/>
      <c r="J11" s="24"/>
      <c r="K11" s="24"/>
      <c r="L11" s="24"/>
      <c r="M11" s="24"/>
      <c r="N11" s="24"/>
      <c r="O11" s="24"/>
      <c r="P11" s="24"/>
      <c r="Q11" s="23">
        <v>0</v>
      </c>
      <c r="R11" s="23">
        <v>49936</v>
      </c>
      <c r="S11" s="23">
        <v>-16075.1</v>
      </c>
      <c r="T11" s="23">
        <f>SUM(H11:S11)</f>
        <v>33860.9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3">
        <v>0</v>
      </c>
      <c r="AD11" s="23">
        <v>0</v>
      </c>
      <c r="AE11" s="23">
        <v>0</v>
      </c>
      <c r="AF11" s="23">
        <v>33860.9</v>
      </c>
      <c r="AG11" s="23">
        <f>SUM(U11:AF11)</f>
        <v>33860.9</v>
      </c>
      <c r="AH11" s="24"/>
      <c r="AI11" s="24"/>
      <c r="AJ11" s="24"/>
      <c r="AK11" s="24"/>
      <c r="AL11" s="24"/>
      <c r="AM11" s="24"/>
      <c r="AN11" s="24"/>
      <c r="AO11" s="24"/>
      <c r="AP11" s="24"/>
      <c r="AQ11" s="23">
        <v>0</v>
      </c>
      <c r="AR11" s="23">
        <v>0</v>
      </c>
      <c r="AS11" s="23">
        <v>33860.9</v>
      </c>
      <c r="AT11" s="23">
        <f>SUM(AH11:AS11)</f>
        <v>33860.9</v>
      </c>
      <c r="AU11" s="24"/>
      <c r="AV11" s="24"/>
      <c r="AW11" s="24"/>
      <c r="AX11" s="24"/>
      <c r="AY11" s="24"/>
      <c r="AZ11" s="24"/>
      <c r="BA11" s="24"/>
      <c r="BB11" s="24"/>
      <c r="BC11" s="24"/>
      <c r="BD11" s="23">
        <v>0</v>
      </c>
      <c r="BE11" s="23">
        <v>0</v>
      </c>
      <c r="BF11" s="23">
        <v>0</v>
      </c>
      <c r="BG11" s="23">
        <f>SUM(AU11:BF11)</f>
        <v>0</v>
      </c>
      <c r="BH11" s="10"/>
      <c r="BI11" s="1"/>
    </row>
    <row r="12" spans="1:61" s="1" customFormat="1" ht="15" customHeight="1" x14ac:dyDescent="0.2">
      <c r="A12" s="22" t="s">
        <v>74</v>
      </c>
      <c r="B12" s="20">
        <v>21</v>
      </c>
      <c r="C12" s="21" t="s">
        <v>75</v>
      </c>
      <c r="D12" s="22">
        <v>350000</v>
      </c>
      <c r="E12" s="23">
        <v>1002.3</v>
      </c>
      <c r="F12" s="23">
        <v>204202.29672000001</v>
      </c>
      <c r="G12" s="23">
        <f>SUM(D12:E12)-F12</f>
        <v>146800.00327999998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145000</v>
      </c>
      <c r="P12" s="23">
        <v>0</v>
      </c>
      <c r="Q12" s="23">
        <v>0</v>
      </c>
      <c r="R12" s="23">
        <v>1800</v>
      </c>
      <c r="S12" s="23">
        <v>0</v>
      </c>
      <c r="T12" s="23">
        <f>SUM(H12:S12)</f>
        <v>146800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146800</v>
      </c>
      <c r="AG12" s="23">
        <f>SUM(U12:AF12)</f>
        <v>146800</v>
      </c>
      <c r="AH12" s="23">
        <v>0</v>
      </c>
      <c r="AI12" s="23">
        <v>0</v>
      </c>
      <c r="AJ12" s="23">
        <v>0</v>
      </c>
      <c r="AK12" s="23">
        <v>0</v>
      </c>
      <c r="AL12" s="23">
        <v>0</v>
      </c>
      <c r="AM12" s="23">
        <v>0</v>
      </c>
      <c r="AN12" s="23">
        <v>0</v>
      </c>
      <c r="AO12" s="23">
        <v>0</v>
      </c>
      <c r="AP12" s="23">
        <v>0</v>
      </c>
      <c r="AQ12" s="23">
        <v>0</v>
      </c>
      <c r="AR12" s="23">
        <v>0</v>
      </c>
      <c r="AS12" s="23">
        <v>45135.209000000003</v>
      </c>
      <c r="AT12" s="23">
        <f>SUM(AH12:AS12)</f>
        <v>45135.209000000003</v>
      </c>
      <c r="AU12" s="23">
        <v>0</v>
      </c>
      <c r="AV12" s="23">
        <v>0</v>
      </c>
      <c r="AW12" s="23">
        <v>0</v>
      </c>
      <c r="AX12" s="23">
        <v>0</v>
      </c>
      <c r="AY12" s="23">
        <v>0</v>
      </c>
      <c r="AZ12" s="23">
        <v>0</v>
      </c>
      <c r="BA12" s="23">
        <v>0</v>
      </c>
      <c r="BB12" s="23">
        <v>0</v>
      </c>
      <c r="BC12" s="23">
        <v>0</v>
      </c>
      <c r="BD12" s="23">
        <v>0</v>
      </c>
      <c r="BE12" s="23">
        <v>0</v>
      </c>
      <c r="BF12" s="23">
        <v>0</v>
      </c>
      <c r="BG12" s="23">
        <f>SUM(AU12:BF12)</f>
        <v>0</v>
      </c>
      <c r="BH12" s="10"/>
    </row>
    <row r="13" spans="1:61" s="15" customFormat="1" ht="12" x14ac:dyDescent="0.2">
      <c r="A13" s="11" t="s">
        <v>76</v>
      </c>
      <c r="B13" s="12"/>
      <c r="C13" s="11" t="s">
        <v>77</v>
      </c>
      <c r="D13" s="11">
        <f>+D14</f>
        <v>571000</v>
      </c>
      <c r="E13" s="11">
        <f t="shared" ref="E13:BG13" si="4">+E14</f>
        <v>298313.48321999999</v>
      </c>
      <c r="F13" s="11">
        <f t="shared" si="4"/>
        <v>152113.4865</v>
      </c>
      <c r="G13" s="11">
        <f t="shared" si="4"/>
        <v>717199.99671999994</v>
      </c>
      <c r="H13" s="11">
        <f t="shared" si="4"/>
        <v>219583.33300000001</v>
      </c>
      <c r="I13" s="11">
        <f t="shared" si="4"/>
        <v>159697.57699999999</v>
      </c>
      <c r="J13" s="11">
        <f t="shared" si="4"/>
        <v>42084.375</v>
      </c>
      <c r="K13" s="11">
        <f t="shared" si="4"/>
        <v>89111.186499999996</v>
      </c>
      <c r="L13" s="11">
        <f t="shared" si="4"/>
        <v>-9.8689999999999998</v>
      </c>
      <c r="M13" s="11">
        <f t="shared" si="4"/>
        <v>205000</v>
      </c>
      <c r="N13" s="11">
        <f t="shared" si="4"/>
        <v>0.66571999999999998</v>
      </c>
      <c r="O13" s="11">
        <f t="shared" si="4"/>
        <v>0</v>
      </c>
      <c r="P13" s="11">
        <f t="shared" si="4"/>
        <v>0</v>
      </c>
      <c r="Q13" s="11">
        <f t="shared" si="4"/>
        <v>0</v>
      </c>
      <c r="R13" s="11">
        <f t="shared" si="4"/>
        <v>0</v>
      </c>
      <c r="S13" s="11">
        <f t="shared" si="4"/>
        <v>-3696.8067000000001</v>
      </c>
      <c r="T13" s="11">
        <f>+T14</f>
        <v>711770.46152000001</v>
      </c>
      <c r="U13" s="11">
        <f t="shared" si="4"/>
        <v>102583.333</v>
      </c>
      <c r="V13" s="11">
        <f t="shared" si="4"/>
        <v>272258.84899999999</v>
      </c>
      <c r="W13" s="11">
        <f t="shared" si="4"/>
        <v>41534.159</v>
      </c>
      <c r="X13" s="11">
        <f t="shared" si="4"/>
        <v>89535.186499999996</v>
      </c>
      <c r="Y13" s="11">
        <f t="shared" si="4"/>
        <v>38.959000000000003</v>
      </c>
      <c r="Z13" s="11">
        <f t="shared" si="4"/>
        <v>66690.259999999995</v>
      </c>
      <c r="AA13" s="11">
        <f t="shared" si="4"/>
        <v>64714.625719999996</v>
      </c>
      <c r="AB13" s="11">
        <f t="shared" si="4"/>
        <v>9234.2800000000007</v>
      </c>
      <c r="AC13" s="11">
        <f t="shared" si="4"/>
        <v>126</v>
      </c>
      <c r="AD13" s="11">
        <f t="shared" si="4"/>
        <v>0</v>
      </c>
      <c r="AE13" s="11">
        <f t="shared" si="4"/>
        <v>0</v>
      </c>
      <c r="AF13" s="11">
        <f t="shared" si="4"/>
        <v>65054.809300000001</v>
      </c>
      <c r="AG13" s="11">
        <f t="shared" si="4"/>
        <v>711770.46152000001</v>
      </c>
      <c r="AH13" s="11">
        <f t="shared" si="4"/>
        <v>0</v>
      </c>
      <c r="AI13" s="11">
        <f t="shared" si="4"/>
        <v>1300.1479999999999</v>
      </c>
      <c r="AJ13" s="11">
        <f t="shared" si="4"/>
        <v>60602.729039999998</v>
      </c>
      <c r="AK13" s="11">
        <f t="shared" si="4"/>
        <v>116115.80099999999</v>
      </c>
      <c r="AL13" s="11">
        <f t="shared" si="4"/>
        <v>94728.18088</v>
      </c>
      <c r="AM13" s="11">
        <f t="shared" si="4"/>
        <v>110052.54359999999</v>
      </c>
      <c r="AN13" s="11">
        <f t="shared" si="4"/>
        <v>181161.36812</v>
      </c>
      <c r="AO13" s="11">
        <f t="shared" si="4"/>
        <v>33901.51</v>
      </c>
      <c r="AP13" s="11">
        <f t="shared" si="4"/>
        <v>23030.607599999999</v>
      </c>
      <c r="AQ13" s="11">
        <f t="shared" si="4"/>
        <v>6500</v>
      </c>
      <c r="AR13" s="11">
        <f t="shared" si="4"/>
        <v>6500.9242800000002</v>
      </c>
      <c r="AS13" s="11">
        <f t="shared" si="4"/>
        <v>71593.315999999992</v>
      </c>
      <c r="AT13" s="11">
        <f t="shared" si="4"/>
        <v>705487.12851999991</v>
      </c>
      <c r="AU13" s="11">
        <f t="shared" si="4"/>
        <v>0</v>
      </c>
      <c r="AV13" s="11">
        <f t="shared" si="4"/>
        <v>1300.1479999999999</v>
      </c>
      <c r="AW13" s="11">
        <f t="shared" si="4"/>
        <v>60602.729039999998</v>
      </c>
      <c r="AX13" s="11">
        <f t="shared" si="4"/>
        <v>116115.80099999999</v>
      </c>
      <c r="AY13" s="11">
        <f t="shared" si="4"/>
        <v>94728.18088</v>
      </c>
      <c r="AZ13" s="11">
        <f t="shared" si="4"/>
        <v>106563.4136</v>
      </c>
      <c r="BA13" s="11">
        <f t="shared" si="4"/>
        <v>184650.49812</v>
      </c>
      <c r="BB13" s="11">
        <f t="shared" si="4"/>
        <v>33901.51</v>
      </c>
      <c r="BC13" s="11">
        <f t="shared" si="4"/>
        <v>23030.607599999999</v>
      </c>
      <c r="BD13" s="11">
        <f t="shared" si="4"/>
        <v>6500</v>
      </c>
      <c r="BE13" s="11">
        <f t="shared" si="4"/>
        <v>6500.9242800000002</v>
      </c>
      <c r="BF13" s="11">
        <f t="shared" si="4"/>
        <v>71593.315999999992</v>
      </c>
      <c r="BG13" s="11">
        <f t="shared" si="4"/>
        <v>705487.12851999991</v>
      </c>
      <c r="BH13" s="10"/>
      <c r="BI13" s="14"/>
    </row>
    <row r="14" spans="1:61" s="18" customFormat="1" ht="15.75" customHeight="1" x14ac:dyDescent="0.2">
      <c r="A14" s="16" t="s">
        <v>78</v>
      </c>
      <c r="B14" s="17"/>
      <c r="C14" s="16" t="s">
        <v>79</v>
      </c>
      <c r="D14" s="16">
        <f t="shared" ref="D14:BG14" si="5">+D15+D18+D21+D25</f>
        <v>571000</v>
      </c>
      <c r="E14" s="16">
        <f>+E15+E18+E21+E25</f>
        <v>298313.48321999999</v>
      </c>
      <c r="F14" s="16">
        <f t="shared" si="5"/>
        <v>152113.4865</v>
      </c>
      <c r="G14" s="16">
        <f t="shared" si="5"/>
        <v>717199.99671999994</v>
      </c>
      <c r="H14" s="16">
        <f t="shared" si="5"/>
        <v>219583.33300000001</v>
      </c>
      <c r="I14" s="16">
        <f t="shared" si="5"/>
        <v>159697.57699999999</v>
      </c>
      <c r="J14" s="16">
        <f t="shared" si="5"/>
        <v>42084.375</v>
      </c>
      <c r="K14" s="16">
        <f t="shared" si="5"/>
        <v>89111.186499999996</v>
      </c>
      <c r="L14" s="16">
        <f t="shared" si="5"/>
        <v>-9.8689999999999998</v>
      </c>
      <c r="M14" s="16">
        <f>+M15+M18+M21+M25</f>
        <v>205000</v>
      </c>
      <c r="N14" s="16">
        <f t="shared" si="5"/>
        <v>0.66571999999999998</v>
      </c>
      <c r="O14" s="16">
        <f t="shared" si="5"/>
        <v>0</v>
      </c>
      <c r="P14" s="16">
        <f t="shared" si="5"/>
        <v>0</v>
      </c>
      <c r="Q14" s="16">
        <f t="shared" si="5"/>
        <v>0</v>
      </c>
      <c r="R14" s="16">
        <f t="shared" si="5"/>
        <v>0</v>
      </c>
      <c r="S14" s="16">
        <f t="shared" si="5"/>
        <v>-3696.8067000000001</v>
      </c>
      <c r="T14" s="16">
        <f>+T15+T18+T21+T25</f>
        <v>711770.46152000001</v>
      </c>
      <c r="U14" s="16">
        <f t="shared" si="5"/>
        <v>102583.333</v>
      </c>
      <c r="V14" s="16">
        <f t="shared" si="5"/>
        <v>272258.84899999999</v>
      </c>
      <c r="W14" s="16">
        <f t="shared" si="5"/>
        <v>41534.159</v>
      </c>
      <c r="X14" s="16">
        <f t="shared" si="5"/>
        <v>89535.186499999996</v>
      </c>
      <c r="Y14" s="16">
        <f t="shared" si="5"/>
        <v>38.959000000000003</v>
      </c>
      <c r="Z14" s="16">
        <f>+Z15+Z18+Z21+Z25</f>
        <v>66690.259999999995</v>
      </c>
      <c r="AA14" s="16">
        <f t="shared" si="5"/>
        <v>64714.625719999996</v>
      </c>
      <c r="AB14" s="16">
        <f t="shared" si="5"/>
        <v>9234.2800000000007</v>
      </c>
      <c r="AC14" s="16">
        <f t="shared" si="5"/>
        <v>126</v>
      </c>
      <c r="AD14" s="16">
        <f t="shared" si="5"/>
        <v>0</v>
      </c>
      <c r="AE14" s="16">
        <f t="shared" si="5"/>
        <v>0</v>
      </c>
      <c r="AF14" s="16">
        <f t="shared" si="5"/>
        <v>65054.809300000001</v>
      </c>
      <c r="AG14" s="16">
        <f t="shared" si="5"/>
        <v>711770.46152000001</v>
      </c>
      <c r="AH14" s="16">
        <f t="shared" si="5"/>
        <v>0</v>
      </c>
      <c r="AI14" s="16">
        <f t="shared" si="5"/>
        <v>1300.1479999999999</v>
      </c>
      <c r="AJ14" s="16">
        <f t="shared" si="5"/>
        <v>60602.729039999998</v>
      </c>
      <c r="AK14" s="16">
        <f t="shared" si="5"/>
        <v>116115.80099999999</v>
      </c>
      <c r="AL14" s="16">
        <f t="shared" si="5"/>
        <v>94728.18088</v>
      </c>
      <c r="AM14" s="16">
        <f>+AM15+AM18+AM21+AM25</f>
        <v>110052.54359999999</v>
      </c>
      <c r="AN14" s="16">
        <f t="shared" si="5"/>
        <v>181161.36812</v>
      </c>
      <c r="AO14" s="16">
        <f t="shared" si="5"/>
        <v>33901.51</v>
      </c>
      <c r="AP14" s="16">
        <f t="shared" si="5"/>
        <v>23030.607599999999</v>
      </c>
      <c r="AQ14" s="16">
        <f t="shared" si="5"/>
        <v>6500</v>
      </c>
      <c r="AR14" s="16">
        <f t="shared" si="5"/>
        <v>6500.9242800000002</v>
      </c>
      <c r="AS14" s="16">
        <f t="shared" si="5"/>
        <v>71593.315999999992</v>
      </c>
      <c r="AT14" s="16">
        <f t="shared" si="5"/>
        <v>705487.12851999991</v>
      </c>
      <c r="AU14" s="16">
        <f t="shared" si="5"/>
        <v>0</v>
      </c>
      <c r="AV14" s="16">
        <f t="shared" si="5"/>
        <v>1300.1479999999999</v>
      </c>
      <c r="AW14" s="16">
        <f t="shared" si="5"/>
        <v>60602.729039999998</v>
      </c>
      <c r="AX14" s="16">
        <f t="shared" si="5"/>
        <v>116115.80099999999</v>
      </c>
      <c r="AY14" s="16">
        <f t="shared" si="5"/>
        <v>94728.18088</v>
      </c>
      <c r="AZ14" s="16">
        <f>+AZ15+AZ18+AZ21+AZ25</f>
        <v>106563.4136</v>
      </c>
      <c r="BA14" s="16">
        <f t="shared" si="5"/>
        <v>184650.49812</v>
      </c>
      <c r="BB14" s="16">
        <f t="shared" si="5"/>
        <v>33901.51</v>
      </c>
      <c r="BC14" s="16">
        <f t="shared" si="5"/>
        <v>23030.607599999999</v>
      </c>
      <c r="BD14" s="16">
        <f t="shared" si="5"/>
        <v>6500</v>
      </c>
      <c r="BE14" s="16">
        <f t="shared" si="5"/>
        <v>6500.9242800000002</v>
      </c>
      <c r="BF14" s="16">
        <f t="shared" si="5"/>
        <v>71593.315999999992</v>
      </c>
      <c r="BG14" s="16">
        <f t="shared" si="5"/>
        <v>705487.12851999991</v>
      </c>
      <c r="BH14" s="10"/>
      <c r="BI14" s="1"/>
    </row>
    <row r="15" spans="1:61" s="29" customFormat="1" ht="33.75" x14ac:dyDescent="0.2">
      <c r="A15" s="25" t="s">
        <v>80</v>
      </c>
      <c r="B15" s="26"/>
      <c r="C15" s="27" t="s">
        <v>81</v>
      </c>
      <c r="D15" s="25">
        <f>+D16+D17</f>
        <v>260000</v>
      </c>
      <c r="E15" s="25">
        <f t="shared" ref="E15:BG15" si="6">+E16+E17</f>
        <v>0</v>
      </c>
      <c r="F15" s="25">
        <f t="shared" si="6"/>
        <v>60000</v>
      </c>
      <c r="G15" s="25">
        <f t="shared" si="6"/>
        <v>200000</v>
      </c>
      <c r="H15" s="25">
        <f t="shared" si="6"/>
        <v>0</v>
      </c>
      <c r="I15" s="25">
        <f t="shared" si="6"/>
        <v>0</v>
      </c>
      <c r="J15" s="25">
        <f t="shared" si="6"/>
        <v>0</v>
      </c>
      <c r="K15" s="25">
        <f t="shared" si="6"/>
        <v>0</v>
      </c>
      <c r="L15" s="25">
        <f t="shared" si="6"/>
        <v>0</v>
      </c>
      <c r="M15" s="25">
        <f>+M16+M17</f>
        <v>200000</v>
      </c>
      <c r="N15" s="25">
        <f t="shared" si="6"/>
        <v>0</v>
      </c>
      <c r="O15" s="25">
        <f t="shared" si="6"/>
        <v>0</v>
      </c>
      <c r="P15" s="25">
        <f t="shared" si="6"/>
        <v>0</v>
      </c>
      <c r="Q15" s="25">
        <f t="shared" si="6"/>
        <v>0</v>
      </c>
      <c r="R15" s="25">
        <f t="shared" si="6"/>
        <v>0</v>
      </c>
      <c r="S15" s="25">
        <f t="shared" si="6"/>
        <v>-454.14</v>
      </c>
      <c r="T15" s="25">
        <f t="shared" si="6"/>
        <v>199545.86</v>
      </c>
      <c r="U15" s="25">
        <f t="shared" si="6"/>
        <v>0</v>
      </c>
      <c r="V15" s="25">
        <f t="shared" si="6"/>
        <v>0</v>
      </c>
      <c r="W15" s="25">
        <f t="shared" si="6"/>
        <v>0</v>
      </c>
      <c r="X15" s="25">
        <f t="shared" si="6"/>
        <v>0</v>
      </c>
      <c r="Y15" s="25">
        <f t="shared" si="6"/>
        <v>0</v>
      </c>
      <c r="Z15" s="25">
        <f>+Z16+Z17</f>
        <v>64339.67</v>
      </c>
      <c r="AA15" s="25">
        <f t="shared" si="6"/>
        <v>64713.96</v>
      </c>
      <c r="AB15" s="25">
        <f t="shared" si="6"/>
        <v>5412.31</v>
      </c>
      <c r="AC15" s="25">
        <f t="shared" si="6"/>
        <v>0</v>
      </c>
      <c r="AD15" s="25">
        <f t="shared" si="6"/>
        <v>0</v>
      </c>
      <c r="AE15" s="25">
        <f t="shared" si="6"/>
        <v>0</v>
      </c>
      <c r="AF15" s="25">
        <f t="shared" si="6"/>
        <v>65079.92</v>
      </c>
      <c r="AG15" s="25">
        <f t="shared" si="6"/>
        <v>199545.86</v>
      </c>
      <c r="AH15" s="25">
        <f t="shared" si="6"/>
        <v>0</v>
      </c>
      <c r="AI15" s="25">
        <f t="shared" si="6"/>
        <v>0</v>
      </c>
      <c r="AJ15" s="25">
        <f t="shared" si="6"/>
        <v>0</v>
      </c>
      <c r="AK15" s="25">
        <f t="shared" si="6"/>
        <v>0</v>
      </c>
      <c r="AL15" s="25">
        <f t="shared" si="6"/>
        <v>0</v>
      </c>
      <c r="AM15" s="25">
        <f>+AM16+AM17</f>
        <v>64339.67</v>
      </c>
      <c r="AN15" s="25">
        <f t="shared" si="6"/>
        <v>61046.73</v>
      </c>
      <c r="AO15" s="25">
        <f t="shared" si="6"/>
        <v>9079.5400000000009</v>
      </c>
      <c r="AP15" s="25">
        <f t="shared" si="6"/>
        <v>0</v>
      </c>
      <c r="AQ15" s="25">
        <f t="shared" si="6"/>
        <v>0</v>
      </c>
      <c r="AR15" s="25">
        <f t="shared" si="6"/>
        <v>0</v>
      </c>
      <c r="AS15" s="25">
        <f t="shared" si="6"/>
        <v>65079.92</v>
      </c>
      <c r="AT15" s="25">
        <f t="shared" si="6"/>
        <v>199545.86</v>
      </c>
      <c r="AU15" s="25">
        <f t="shared" si="6"/>
        <v>0</v>
      </c>
      <c r="AV15" s="25">
        <f t="shared" si="6"/>
        <v>0</v>
      </c>
      <c r="AW15" s="25">
        <f t="shared" si="6"/>
        <v>0</v>
      </c>
      <c r="AX15" s="25">
        <f t="shared" si="6"/>
        <v>0</v>
      </c>
      <c r="AY15" s="25">
        <f t="shared" si="6"/>
        <v>0</v>
      </c>
      <c r="AZ15" s="25">
        <f>+AZ16+AZ17</f>
        <v>60850.54</v>
      </c>
      <c r="BA15" s="25">
        <f t="shared" si="6"/>
        <v>64535.86</v>
      </c>
      <c r="BB15" s="25">
        <f t="shared" si="6"/>
        <v>9079.5400000000009</v>
      </c>
      <c r="BC15" s="25">
        <f t="shared" si="6"/>
        <v>0</v>
      </c>
      <c r="BD15" s="25">
        <f t="shared" si="6"/>
        <v>0</v>
      </c>
      <c r="BE15" s="25">
        <f t="shared" si="6"/>
        <v>0</v>
      </c>
      <c r="BF15" s="25">
        <f t="shared" si="6"/>
        <v>65079.92</v>
      </c>
      <c r="BG15" s="25">
        <f t="shared" si="6"/>
        <v>199545.86</v>
      </c>
      <c r="BH15" s="28"/>
    </row>
    <row r="16" spans="1:61" s="1" customFormat="1" ht="22.5" x14ac:dyDescent="0.2">
      <c r="A16" s="30" t="s">
        <v>82</v>
      </c>
      <c r="B16" s="31">
        <v>20</v>
      </c>
      <c r="C16" s="32" t="s">
        <v>83</v>
      </c>
      <c r="D16" s="30">
        <v>260000</v>
      </c>
      <c r="E16" s="23">
        <v>0</v>
      </c>
      <c r="F16" s="23">
        <v>60000</v>
      </c>
      <c r="G16" s="23">
        <f>SUM(D16:E16)-F16</f>
        <v>200000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200000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-454.14</v>
      </c>
      <c r="T16" s="23">
        <f>SUM(H16:S16)</f>
        <v>199545.86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64339.67</v>
      </c>
      <c r="AA16" s="23">
        <v>64713.96</v>
      </c>
      <c r="AB16" s="23">
        <v>5412.31</v>
      </c>
      <c r="AC16" s="23">
        <v>0</v>
      </c>
      <c r="AD16" s="23">
        <v>0</v>
      </c>
      <c r="AE16" s="23">
        <v>0</v>
      </c>
      <c r="AF16" s="23">
        <v>65079.92</v>
      </c>
      <c r="AG16" s="23">
        <f>SUM(U16:AF16)</f>
        <v>199545.86</v>
      </c>
      <c r="AH16" s="23">
        <v>0</v>
      </c>
      <c r="AI16" s="23">
        <v>0</v>
      </c>
      <c r="AJ16" s="23">
        <v>0</v>
      </c>
      <c r="AK16" s="23">
        <v>0</v>
      </c>
      <c r="AL16" s="23">
        <v>0</v>
      </c>
      <c r="AM16" s="23">
        <v>64339.67</v>
      </c>
      <c r="AN16" s="23">
        <v>61046.73</v>
      </c>
      <c r="AO16" s="23">
        <v>9079.5400000000009</v>
      </c>
      <c r="AP16" s="23">
        <v>0</v>
      </c>
      <c r="AQ16" s="23">
        <v>0</v>
      </c>
      <c r="AR16" s="23">
        <v>0</v>
      </c>
      <c r="AS16" s="23">
        <v>65079.92</v>
      </c>
      <c r="AT16" s="23">
        <f>SUM(AH16:AS16)</f>
        <v>199545.86</v>
      </c>
      <c r="AU16" s="23">
        <v>0</v>
      </c>
      <c r="AV16" s="23">
        <v>0</v>
      </c>
      <c r="AW16" s="23">
        <v>0</v>
      </c>
      <c r="AX16" s="23">
        <v>0</v>
      </c>
      <c r="AY16" s="23">
        <v>0</v>
      </c>
      <c r="AZ16" s="23">
        <v>60850.54</v>
      </c>
      <c r="BA16" s="23">
        <v>64535.86</v>
      </c>
      <c r="BB16" s="23">
        <v>9079.5400000000009</v>
      </c>
      <c r="BC16" s="23">
        <v>0</v>
      </c>
      <c r="BD16" s="23">
        <v>0</v>
      </c>
      <c r="BE16" s="23">
        <v>0</v>
      </c>
      <c r="BF16" s="23">
        <v>65079.92</v>
      </c>
      <c r="BG16" s="23">
        <f>SUM(AU16:BF16)</f>
        <v>199545.86</v>
      </c>
      <c r="BH16" s="10"/>
    </row>
    <row r="17" spans="1:61" s="1" customFormat="1" ht="22.5" x14ac:dyDescent="0.2">
      <c r="A17" s="22" t="s">
        <v>82</v>
      </c>
      <c r="B17" s="20">
        <v>21</v>
      </c>
      <c r="C17" s="21" t="s">
        <v>83</v>
      </c>
      <c r="D17" s="22"/>
      <c r="E17" s="23">
        <v>0</v>
      </c>
      <c r="F17" s="23">
        <v>0</v>
      </c>
      <c r="G17" s="23">
        <f>SUM(D17:E17)-F17</f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f>SUM(H17:S17)</f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f>SUM(U17:AF17)</f>
        <v>0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 s="23">
        <f>SUM(AH17:AS17)</f>
        <v>0</v>
      </c>
      <c r="AU17" s="23">
        <v>0</v>
      </c>
      <c r="AV17" s="23">
        <v>0</v>
      </c>
      <c r="AW17" s="23">
        <v>0</v>
      </c>
      <c r="AX17" s="23">
        <v>0</v>
      </c>
      <c r="AY17" s="23">
        <v>0</v>
      </c>
      <c r="AZ17" s="23">
        <v>0</v>
      </c>
      <c r="BA17" s="23">
        <v>0</v>
      </c>
      <c r="BB17" s="23">
        <v>0</v>
      </c>
      <c r="BC17" s="23">
        <v>0</v>
      </c>
      <c r="BD17" s="23">
        <v>0</v>
      </c>
      <c r="BE17" s="23">
        <v>0</v>
      </c>
      <c r="BF17" s="23">
        <v>0</v>
      </c>
      <c r="BG17" s="23">
        <f>SUM(AU17:BF17)</f>
        <v>0</v>
      </c>
      <c r="BH17" s="10"/>
    </row>
    <row r="18" spans="1:61" s="29" customFormat="1" ht="22.5" x14ac:dyDescent="0.2">
      <c r="A18" s="25" t="s">
        <v>84</v>
      </c>
      <c r="B18" s="26"/>
      <c r="C18" s="27" t="s">
        <v>85</v>
      </c>
      <c r="D18" s="25">
        <f>+D19+D20</f>
        <v>0</v>
      </c>
      <c r="E18" s="25">
        <f t="shared" ref="E18:BG18" si="7">+E19+E20</f>
        <v>293313.48321999999</v>
      </c>
      <c r="F18" s="25">
        <f t="shared" si="7"/>
        <v>2000</v>
      </c>
      <c r="G18" s="25">
        <f t="shared" si="7"/>
        <v>291313.48321999999</v>
      </c>
      <c r="H18" s="25">
        <f t="shared" si="7"/>
        <v>0</v>
      </c>
      <c r="I18" s="25">
        <f t="shared" si="7"/>
        <v>159697.57699999999</v>
      </c>
      <c r="J18" s="25">
        <f t="shared" si="7"/>
        <v>42084.375</v>
      </c>
      <c r="K18" s="25">
        <f t="shared" si="7"/>
        <v>89111.186499999996</v>
      </c>
      <c r="L18" s="25">
        <f t="shared" si="7"/>
        <v>-9.8689999999999998</v>
      </c>
      <c r="M18" s="25">
        <f t="shared" si="7"/>
        <v>0</v>
      </c>
      <c r="N18" s="25">
        <f t="shared" si="7"/>
        <v>0.66571999999999998</v>
      </c>
      <c r="O18" s="25">
        <f t="shared" si="7"/>
        <v>0</v>
      </c>
      <c r="P18" s="25">
        <f t="shared" si="7"/>
        <v>0</v>
      </c>
      <c r="Q18" s="25">
        <f t="shared" si="7"/>
        <v>0</v>
      </c>
      <c r="R18" s="25">
        <f t="shared" si="7"/>
        <v>0</v>
      </c>
      <c r="S18" s="25">
        <f t="shared" si="7"/>
        <v>-2974.4867000000004</v>
      </c>
      <c r="T18" s="25">
        <f t="shared" si="7"/>
        <v>287909.44852000003</v>
      </c>
      <c r="U18" s="25">
        <f t="shared" si="7"/>
        <v>0</v>
      </c>
      <c r="V18" s="25">
        <f t="shared" si="7"/>
        <v>155258.84899999999</v>
      </c>
      <c r="W18" s="25">
        <f t="shared" si="7"/>
        <v>41534.159</v>
      </c>
      <c r="X18" s="25">
        <f t="shared" si="7"/>
        <v>89535.186499999996</v>
      </c>
      <c r="Y18" s="25">
        <f t="shared" si="7"/>
        <v>38.959000000000003</v>
      </c>
      <c r="Z18" s="25">
        <f t="shared" si="7"/>
        <v>0</v>
      </c>
      <c r="AA18" s="25">
        <f t="shared" si="7"/>
        <v>0.66571999999999998</v>
      </c>
      <c r="AB18" s="25">
        <f t="shared" si="7"/>
        <v>1440.74</v>
      </c>
      <c r="AC18" s="25">
        <f t="shared" si="7"/>
        <v>126</v>
      </c>
      <c r="AD18" s="25">
        <f t="shared" si="7"/>
        <v>0</v>
      </c>
      <c r="AE18" s="25">
        <f t="shared" si="7"/>
        <v>0</v>
      </c>
      <c r="AF18" s="25">
        <f t="shared" si="7"/>
        <v>-25.110700000000001</v>
      </c>
      <c r="AG18" s="25">
        <f t="shared" si="7"/>
        <v>287909.44852000003</v>
      </c>
      <c r="AH18" s="25">
        <f t="shared" si="7"/>
        <v>0</v>
      </c>
      <c r="AI18" s="25">
        <f t="shared" si="7"/>
        <v>0.14799999999999999</v>
      </c>
      <c r="AJ18" s="25">
        <f t="shared" si="7"/>
        <v>40002.729039999998</v>
      </c>
      <c r="AK18" s="25">
        <f t="shared" si="7"/>
        <v>79282.467999999993</v>
      </c>
      <c r="AL18" s="25">
        <f t="shared" si="7"/>
        <v>65561.513879999999</v>
      </c>
      <c r="AM18" s="25">
        <f t="shared" si="7"/>
        <v>12362.283600000001</v>
      </c>
      <c r="AN18" s="25">
        <f t="shared" si="7"/>
        <v>89114.638120000003</v>
      </c>
      <c r="AO18" s="25">
        <f t="shared" si="7"/>
        <v>1440.74</v>
      </c>
      <c r="AP18" s="25">
        <f t="shared" si="7"/>
        <v>130.60760000000002</v>
      </c>
      <c r="AQ18" s="25">
        <f t="shared" si="7"/>
        <v>0</v>
      </c>
      <c r="AR18" s="25">
        <f t="shared" si="7"/>
        <v>0.92427999999999999</v>
      </c>
      <c r="AS18" s="25">
        <f t="shared" si="7"/>
        <v>13.396000000000001</v>
      </c>
      <c r="AT18" s="25">
        <f t="shared" si="7"/>
        <v>287909.44851999998</v>
      </c>
      <c r="AU18" s="25">
        <f t="shared" si="7"/>
        <v>0</v>
      </c>
      <c r="AV18" s="25">
        <f t="shared" si="7"/>
        <v>0.14799999999999999</v>
      </c>
      <c r="AW18" s="25">
        <f t="shared" si="7"/>
        <v>40002.729039999998</v>
      </c>
      <c r="AX18" s="25">
        <f t="shared" si="7"/>
        <v>79282.467999999993</v>
      </c>
      <c r="AY18" s="25">
        <f t="shared" si="7"/>
        <v>65561.513879999999</v>
      </c>
      <c r="AZ18" s="25">
        <f t="shared" si="7"/>
        <v>12362.283600000001</v>
      </c>
      <c r="BA18" s="25">
        <f t="shared" si="7"/>
        <v>89114.638120000003</v>
      </c>
      <c r="BB18" s="25">
        <f t="shared" si="7"/>
        <v>1440.74</v>
      </c>
      <c r="BC18" s="25">
        <f t="shared" si="7"/>
        <v>130.60760000000002</v>
      </c>
      <c r="BD18" s="25">
        <f t="shared" si="7"/>
        <v>0</v>
      </c>
      <c r="BE18" s="25">
        <f t="shared" si="7"/>
        <v>0.92427999999999999</v>
      </c>
      <c r="BF18" s="25">
        <f t="shared" si="7"/>
        <v>13.396000000000001</v>
      </c>
      <c r="BG18" s="25">
        <f t="shared" si="7"/>
        <v>287909.44851999998</v>
      </c>
      <c r="BH18" s="28"/>
    </row>
    <row r="19" spans="1:61" s="1" customFormat="1" ht="15.75" customHeight="1" x14ac:dyDescent="0.2">
      <c r="A19" s="22" t="s">
        <v>86</v>
      </c>
      <c r="B19" s="20">
        <v>21</v>
      </c>
      <c r="C19" s="32" t="s">
        <v>87</v>
      </c>
      <c r="D19" s="30"/>
      <c r="E19" s="23">
        <v>5004.6247199999998</v>
      </c>
      <c r="F19" s="23">
        <v>0</v>
      </c>
      <c r="G19" s="23">
        <f>SUM(D19:E19)-F19</f>
        <v>5004.6247199999998</v>
      </c>
      <c r="H19" s="23">
        <v>0</v>
      </c>
      <c r="I19" s="23">
        <v>0.88400000000000001</v>
      </c>
      <c r="J19" s="23">
        <v>4999.116</v>
      </c>
      <c r="K19" s="23">
        <v>0</v>
      </c>
      <c r="L19" s="23">
        <v>3.9590000000000001</v>
      </c>
      <c r="M19" s="23">
        <v>0</v>
      </c>
      <c r="N19" s="23">
        <v>0.66571999999999998</v>
      </c>
      <c r="O19" s="23">
        <v>0</v>
      </c>
      <c r="P19" s="23">
        <v>0</v>
      </c>
      <c r="Q19" s="23">
        <v>0</v>
      </c>
      <c r="R19" s="23">
        <v>0</v>
      </c>
      <c r="S19" s="23">
        <v>-2974.4867000000004</v>
      </c>
      <c r="T19" s="23">
        <f>SUM(H19:S19)</f>
        <v>2030.1380199999994</v>
      </c>
      <c r="U19" s="23">
        <v>0</v>
      </c>
      <c r="V19" s="23">
        <v>0.88400000000000001</v>
      </c>
      <c r="W19" s="23">
        <v>24</v>
      </c>
      <c r="X19" s="23">
        <v>424</v>
      </c>
      <c r="Y19" s="23">
        <v>38.959000000000003</v>
      </c>
      <c r="Z19" s="23">
        <v>0</v>
      </c>
      <c r="AA19" s="23">
        <v>0.66571999999999998</v>
      </c>
      <c r="AB19" s="23">
        <v>1440.74</v>
      </c>
      <c r="AC19" s="23">
        <v>126</v>
      </c>
      <c r="AD19" s="23">
        <v>0</v>
      </c>
      <c r="AE19" s="23">
        <v>0</v>
      </c>
      <c r="AF19" s="23">
        <v>-25.110700000000001</v>
      </c>
      <c r="AG19" s="23">
        <f>SUM(U19:AF19)</f>
        <v>2030.1380200000001</v>
      </c>
      <c r="AH19" s="23">
        <v>0</v>
      </c>
      <c r="AI19" s="23">
        <v>0.14799999999999999</v>
      </c>
      <c r="AJ19" s="23">
        <v>6.5860399999999997</v>
      </c>
      <c r="AK19" s="23">
        <v>394.572</v>
      </c>
      <c r="AL19" s="23">
        <v>39.18188</v>
      </c>
      <c r="AM19" s="23">
        <v>0.53060000000000007</v>
      </c>
      <c r="AN19" s="23">
        <v>3.4516199999999997</v>
      </c>
      <c r="AO19" s="23">
        <v>1440.74</v>
      </c>
      <c r="AP19" s="23">
        <v>130.60760000000002</v>
      </c>
      <c r="AQ19" s="23">
        <v>0</v>
      </c>
      <c r="AR19" s="23">
        <v>0.92427999999999999</v>
      </c>
      <c r="AS19" s="23">
        <v>13.396000000000001</v>
      </c>
      <c r="AT19" s="23">
        <f>SUM(AH19:AS19)</f>
        <v>2030.1380199999999</v>
      </c>
      <c r="AU19" s="23">
        <v>0</v>
      </c>
      <c r="AV19" s="23">
        <v>0.14799999999999999</v>
      </c>
      <c r="AW19" s="23">
        <v>6.5860399999999997</v>
      </c>
      <c r="AX19" s="23">
        <v>394.572</v>
      </c>
      <c r="AY19" s="23">
        <v>39.18188</v>
      </c>
      <c r="AZ19" s="23">
        <v>0.53060000000000007</v>
      </c>
      <c r="BA19" s="23">
        <v>3.4516199999999997</v>
      </c>
      <c r="BB19" s="23">
        <v>1440.74</v>
      </c>
      <c r="BC19" s="23">
        <v>130.60760000000002</v>
      </c>
      <c r="BD19" s="23">
        <v>0</v>
      </c>
      <c r="BE19" s="23">
        <v>0.92427999999999999</v>
      </c>
      <c r="BF19" s="23">
        <v>13.396000000000001</v>
      </c>
      <c r="BG19" s="23">
        <f>SUM(AU19:BF19)</f>
        <v>2030.1380199999999</v>
      </c>
      <c r="BH19" s="10"/>
    </row>
    <row r="20" spans="1:61" s="1" customFormat="1" ht="15.75" customHeight="1" x14ac:dyDescent="0.2">
      <c r="A20" s="22" t="s">
        <v>88</v>
      </c>
      <c r="B20" s="20">
        <v>21</v>
      </c>
      <c r="C20" s="21" t="s">
        <v>89</v>
      </c>
      <c r="D20" s="22"/>
      <c r="E20" s="23">
        <v>288308.85849999997</v>
      </c>
      <c r="F20" s="23">
        <v>2000</v>
      </c>
      <c r="G20" s="23">
        <f>SUM(D20:E20)-F20</f>
        <v>286308.85849999997</v>
      </c>
      <c r="H20" s="23">
        <v>0</v>
      </c>
      <c r="I20" s="23">
        <v>159696.693</v>
      </c>
      <c r="J20" s="23">
        <v>37085.258999999998</v>
      </c>
      <c r="K20" s="23">
        <v>89111.186499999996</v>
      </c>
      <c r="L20" s="23">
        <v>-13.827999999999999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f>SUM(H20:S20)</f>
        <v>285879.31050000002</v>
      </c>
      <c r="U20" s="23">
        <v>0</v>
      </c>
      <c r="V20" s="23">
        <v>155257.965</v>
      </c>
      <c r="W20" s="23">
        <v>41510.159</v>
      </c>
      <c r="X20" s="23">
        <v>89111.186499999996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f>SUM(U20:AF20)</f>
        <v>285879.31050000002</v>
      </c>
      <c r="AH20" s="23">
        <v>0</v>
      </c>
      <c r="AI20" s="23">
        <v>0</v>
      </c>
      <c r="AJ20" s="23">
        <v>39996.142999999996</v>
      </c>
      <c r="AK20" s="23">
        <v>78887.895999999993</v>
      </c>
      <c r="AL20" s="23">
        <v>65522.332000000002</v>
      </c>
      <c r="AM20" s="23">
        <v>12361.753000000001</v>
      </c>
      <c r="AN20" s="23">
        <v>89111.186499999996</v>
      </c>
      <c r="AO20" s="23">
        <v>0</v>
      </c>
      <c r="AP20" s="23">
        <v>0</v>
      </c>
      <c r="AQ20" s="23">
        <v>0</v>
      </c>
      <c r="AR20" s="23">
        <v>0</v>
      </c>
      <c r="AS20" s="23">
        <v>0</v>
      </c>
      <c r="AT20" s="23">
        <f>SUM(AH20:AS20)</f>
        <v>285879.31049999996</v>
      </c>
      <c r="AU20" s="23">
        <v>0</v>
      </c>
      <c r="AV20" s="23">
        <v>0</v>
      </c>
      <c r="AW20" s="23">
        <v>39996.142999999996</v>
      </c>
      <c r="AX20" s="23">
        <v>78887.895999999993</v>
      </c>
      <c r="AY20" s="23">
        <v>65522.332000000002</v>
      </c>
      <c r="AZ20" s="23">
        <v>12361.753000000001</v>
      </c>
      <c r="BA20" s="23">
        <v>89111.186499999996</v>
      </c>
      <c r="BB20" s="23">
        <v>0</v>
      </c>
      <c r="BC20" s="23">
        <v>0</v>
      </c>
      <c r="BD20" s="23">
        <v>0</v>
      </c>
      <c r="BE20" s="23">
        <v>0</v>
      </c>
      <c r="BF20" s="23">
        <v>0</v>
      </c>
      <c r="BG20" s="23">
        <f>SUM(AU20:BF20)</f>
        <v>285879.31049999996</v>
      </c>
      <c r="BH20" s="10"/>
    </row>
    <row r="21" spans="1:61" s="29" customFormat="1" ht="22.5" x14ac:dyDescent="0.2">
      <c r="A21" s="25" t="s">
        <v>90</v>
      </c>
      <c r="B21" s="26"/>
      <c r="C21" s="27" t="s">
        <v>91</v>
      </c>
      <c r="D21" s="25">
        <f>+D22+D23+D24</f>
        <v>311000</v>
      </c>
      <c r="E21" s="25">
        <f t="shared" ref="E21:BG21" si="8">+E22+E23+E24</f>
        <v>0</v>
      </c>
      <c r="F21" s="25">
        <f t="shared" si="8"/>
        <v>90113.486499999999</v>
      </c>
      <c r="G21" s="25">
        <f t="shared" si="8"/>
        <v>220886.5135</v>
      </c>
      <c r="H21" s="25">
        <f t="shared" si="8"/>
        <v>219583.33300000001</v>
      </c>
      <c r="I21" s="25">
        <f t="shared" si="8"/>
        <v>0</v>
      </c>
      <c r="J21" s="25">
        <f t="shared" si="8"/>
        <v>0</v>
      </c>
      <c r="K21" s="25">
        <f t="shared" si="8"/>
        <v>0</v>
      </c>
      <c r="L21" s="25">
        <f t="shared" si="8"/>
        <v>0</v>
      </c>
      <c r="M21" s="25">
        <f t="shared" si="8"/>
        <v>0</v>
      </c>
      <c r="N21" s="25">
        <f t="shared" si="8"/>
        <v>0</v>
      </c>
      <c r="O21" s="25">
        <f t="shared" si="8"/>
        <v>0</v>
      </c>
      <c r="P21" s="25">
        <f t="shared" si="8"/>
        <v>0</v>
      </c>
      <c r="Q21" s="25">
        <f t="shared" si="8"/>
        <v>0</v>
      </c>
      <c r="R21" s="25">
        <f t="shared" si="8"/>
        <v>0</v>
      </c>
      <c r="S21" s="25">
        <f t="shared" si="8"/>
        <v>0</v>
      </c>
      <c r="T21" s="25">
        <f t="shared" si="8"/>
        <v>219583.33300000001</v>
      </c>
      <c r="U21" s="25">
        <f t="shared" si="8"/>
        <v>102583.333</v>
      </c>
      <c r="V21" s="25">
        <f t="shared" si="8"/>
        <v>117000</v>
      </c>
      <c r="W21" s="25">
        <f t="shared" si="8"/>
        <v>0</v>
      </c>
      <c r="X21" s="25">
        <f t="shared" si="8"/>
        <v>0</v>
      </c>
      <c r="Y21" s="25">
        <f t="shared" si="8"/>
        <v>0</v>
      </c>
      <c r="Z21" s="25">
        <f t="shared" si="8"/>
        <v>0</v>
      </c>
      <c r="AA21" s="25">
        <f t="shared" si="8"/>
        <v>0</v>
      </c>
      <c r="AB21" s="25">
        <f t="shared" si="8"/>
        <v>0</v>
      </c>
      <c r="AC21" s="25">
        <f t="shared" si="8"/>
        <v>0</v>
      </c>
      <c r="AD21" s="25">
        <f t="shared" si="8"/>
        <v>0</v>
      </c>
      <c r="AE21" s="25">
        <f t="shared" si="8"/>
        <v>0</v>
      </c>
      <c r="AF21" s="25">
        <f t="shared" si="8"/>
        <v>0</v>
      </c>
      <c r="AG21" s="25">
        <f t="shared" si="8"/>
        <v>219583.33299999998</v>
      </c>
      <c r="AH21" s="25">
        <f t="shared" si="8"/>
        <v>0</v>
      </c>
      <c r="AI21" s="25">
        <f t="shared" si="8"/>
        <v>1300</v>
      </c>
      <c r="AJ21" s="25">
        <f t="shared" si="8"/>
        <v>20600</v>
      </c>
      <c r="AK21" s="25">
        <f t="shared" si="8"/>
        <v>36833.332999999999</v>
      </c>
      <c r="AL21" s="25">
        <f t="shared" si="8"/>
        <v>29166.667000000001</v>
      </c>
      <c r="AM21" s="25">
        <f t="shared" si="8"/>
        <v>31000</v>
      </c>
      <c r="AN21" s="25">
        <f t="shared" si="8"/>
        <v>31000</v>
      </c>
      <c r="AO21" s="25">
        <f t="shared" si="8"/>
        <v>21000</v>
      </c>
      <c r="AP21" s="25">
        <f t="shared" si="8"/>
        <v>22900</v>
      </c>
      <c r="AQ21" s="25">
        <f t="shared" si="8"/>
        <v>6500</v>
      </c>
      <c r="AR21" s="25">
        <f t="shared" si="8"/>
        <v>6500</v>
      </c>
      <c r="AS21" s="25">
        <f t="shared" si="8"/>
        <v>6500</v>
      </c>
      <c r="AT21" s="25">
        <f t="shared" si="8"/>
        <v>213300</v>
      </c>
      <c r="AU21" s="25">
        <f t="shared" si="8"/>
        <v>0</v>
      </c>
      <c r="AV21" s="25">
        <f t="shared" si="8"/>
        <v>1300</v>
      </c>
      <c r="AW21" s="25">
        <f t="shared" si="8"/>
        <v>20600</v>
      </c>
      <c r="AX21" s="25">
        <f t="shared" si="8"/>
        <v>36833.332999999999</v>
      </c>
      <c r="AY21" s="25">
        <f t="shared" si="8"/>
        <v>29166.667000000001</v>
      </c>
      <c r="AZ21" s="25">
        <f t="shared" si="8"/>
        <v>31000</v>
      </c>
      <c r="BA21" s="25">
        <f t="shared" si="8"/>
        <v>31000</v>
      </c>
      <c r="BB21" s="25">
        <f t="shared" si="8"/>
        <v>21000</v>
      </c>
      <c r="BC21" s="25">
        <f t="shared" si="8"/>
        <v>22900</v>
      </c>
      <c r="BD21" s="25">
        <f t="shared" si="8"/>
        <v>6500</v>
      </c>
      <c r="BE21" s="25">
        <f t="shared" si="8"/>
        <v>6500</v>
      </c>
      <c r="BF21" s="25">
        <f t="shared" si="8"/>
        <v>6500</v>
      </c>
      <c r="BG21" s="25">
        <f t="shared" si="8"/>
        <v>213300</v>
      </c>
      <c r="BH21" s="28"/>
    </row>
    <row r="22" spans="1:61" s="1" customFormat="1" ht="14.25" customHeight="1" x14ac:dyDescent="0.2">
      <c r="A22" s="30" t="s">
        <v>92</v>
      </c>
      <c r="B22" s="31">
        <v>20</v>
      </c>
      <c r="C22" s="32" t="s">
        <v>93</v>
      </c>
      <c r="D22" s="30"/>
      <c r="E22" s="23">
        <v>0</v>
      </c>
      <c r="F22" s="23">
        <v>0</v>
      </c>
      <c r="G22" s="23">
        <f>SUM(D22:E22)-F22</f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f>SUM(H22:S22)</f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f>SUM(U22:AF22)</f>
        <v>0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>
        <f>SUM(AH22:AS22)</f>
        <v>0</v>
      </c>
      <c r="AU22" s="23">
        <v>0</v>
      </c>
      <c r="AV22" s="23">
        <v>0</v>
      </c>
      <c r="AW22" s="23">
        <v>0</v>
      </c>
      <c r="AX22" s="23">
        <v>0</v>
      </c>
      <c r="AY22" s="23">
        <v>0</v>
      </c>
      <c r="AZ22" s="23">
        <v>0</v>
      </c>
      <c r="BA22" s="23">
        <v>0</v>
      </c>
      <c r="BB22" s="23">
        <v>0</v>
      </c>
      <c r="BC22" s="23">
        <v>0</v>
      </c>
      <c r="BD22" s="23">
        <v>0</v>
      </c>
      <c r="BE22" s="23">
        <v>0</v>
      </c>
      <c r="BF22" s="23">
        <v>0</v>
      </c>
      <c r="BG22" s="23">
        <f>SUM(AU22:BF22)</f>
        <v>0</v>
      </c>
      <c r="BH22" s="10"/>
    </row>
    <row r="23" spans="1:61" s="1" customFormat="1" ht="32.25" customHeight="1" x14ac:dyDescent="0.2">
      <c r="A23" s="23" t="s">
        <v>92</v>
      </c>
      <c r="B23" s="33">
        <v>21</v>
      </c>
      <c r="C23" s="34" t="s">
        <v>94</v>
      </c>
      <c r="D23" s="23">
        <v>311000</v>
      </c>
      <c r="E23" s="23">
        <v>0</v>
      </c>
      <c r="F23" s="23">
        <v>90113.486499999999</v>
      </c>
      <c r="G23" s="23">
        <f>SUM(D23:E23)-F23</f>
        <v>220886.5135</v>
      </c>
      <c r="H23" s="23">
        <v>219583.33300000001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f>SUM(H23:S23)</f>
        <v>219583.33300000001</v>
      </c>
      <c r="U23" s="23">
        <v>102583.333</v>
      </c>
      <c r="V23" s="23">
        <v>117000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f>SUM(U23:AF23)</f>
        <v>219583.33299999998</v>
      </c>
      <c r="AH23" s="23">
        <v>0</v>
      </c>
      <c r="AI23" s="23">
        <v>1300</v>
      </c>
      <c r="AJ23" s="23">
        <v>20600</v>
      </c>
      <c r="AK23" s="23">
        <v>36833.332999999999</v>
      </c>
      <c r="AL23" s="23">
        <v>29166.667000000001</v>
      </c>
      <c r="AM23" s="23">
        <v>31000</v>
      </c>
      <c r="AN23" s="23">
        <v>31000</v>
      </c>
      <c r="AO23" s="23">
        <v>21000</v>
      </c>
      <c r="AP23" s="23">
        <v>22900</v>
      </c>
      <c r="AQ23" s="23">
        <v>6500</v>
      </c>
      <c r="AR23" s="23">
        <v>6500</v>
      </c>
      <c r="AS23" s="23">
        <v>6500</v>
      </c>
      <c r="AT23" s="23">
        <f>SUM(AH23:AS23)</f>
        <v>213300</v>
      </c>
      <c r="AU23" s="23">
        <v>0</v>
      </c>
      <c r="AV23" s="23">
        <v>1300</v>
      </c>
      <c r="AW23" s="23">
        <v>20600</v>
      </c>
      <c r="AX23" s="23">
        <v>36833.332999999999</v>
      </c>
      <c r="AY23" s="23">
        <v>29166.667000000001</v>
      </c>
      <c r="AZ23" s="23">
        <v>31000</v>
      </c>
      <c r="BA23" s="23">
        <v>31000</v>
      </c>
      <c r="BB23" s="23">
        <v>21000</v>
      </c>
      <c r="BC23" s="23">
        <v>22900</v>
      </c>
      <c r="BD23" s="23">
        <v>6500</v>
      </c>
      <c r="BE23" s="23">
        <v>6500</v>
      </c>
      <c r="BF23" s="23">
        <v>6500</v>
      </c>
      <c r="BG23" s="23">
        <f>SUM(AU23:BF23)</f>
        <v>213300</v>
      </c>
      <c r="BH23" s="10"/>
    </row>
    <row r="24" spans="1:61" s="1" customFormat="1" ht="22.5" x14ac:dyDescent="0.2">
      <c r="A24" s="35" t="s">
        <v>95</v>
      </c>
      <c r="B24" s="36">
        <v>20</v>
      </c>
      <c r="C24" s="37" t="s">
        <v>96</v>
      </c>
      <c r="D24" s="35">
        <v>0</v>
      </c>
      <c r="E24" s="23">
        <v>0</v>
      </c>
      <c r="F24" s="23">
        <v>0</v>
      </c>
      <c r="G24" s="23">
        <f>SUM(D24:E24)-F24</f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f>SUM(H24:S24)</f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f>SUM(U24:AF24)</f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23">
        <v>0</v>
      </c>
      <c r="AT24" s="23">
        <f>SUM(AH24:AS24)</f>
        <v>0</v>
      </c>
      <c r="AU24" s="23">
        <v>0</v>
      </c>
      <c r="AV24" s="23">
        <v>0</v>
      </c>
      <c r="AW24" s="23">
        <v>0</v>
      </c>
      <c r="AX24" s="23">
        <v>0</v>
      </c>
      <c r="AY24" s="23">
        <v>0</v>
      </c>
      <c r="AZ24" s="23">
        <v>0</v>
      </c>
      <c r="BA24" s="23">
        <v>0</v>
      </c>
      <c r="BB24" s="23">
        <v>0</v>
      </c>
      <c r="BC24" s="23">
        <v>0</v>
      </c>
      <c r="BD24" s="23">
        <v>0</v>
      </c>
      <c r="BE24" s="23">
        <v>0</v>
      </c>
      <c r="BF24" s="23">
        <v>0</v>
      </c>
      <c r="BG24" s="23">
        <f>SUM(AU24:BF24)</f>
        <v>0</v>
      </c>
      <c r="BH24" s="10"/>
    </row>
    <row r="25" spans="1:61" s="29" customFormat="1" ht="11.25" x14ac:dyDescent="0.2">
      <c r="A25" s="25" t="s">
        <v>97</v>
      </c>
      <c r="B25" s="26"/>
      <c r="C25" s="27" t="s">
        <v>98</v>
      </c>
      <c r="D25" s="25">
        <f>+D26</f>
        <v>0</v>
      </c>
      <c r="E25" s="25">
        <f t="shared" ref="E25:BG25" si="9">+E26</f>
        <v>5000</v>
      </c>
      <c r="F25" s="25">
        <f t="shared" si="9"/>
        <v>0</v>
      </c>
      <c r="G25" s="25">
        <f t="shared" si="9"/>
        <v>5000</v>
      </c>
      <c r="H25" s="25">
        <f t="shared" si="9"/>
        <v>0</v>
      </c>
      <c r="I25" s="25">
        <f t="shared" si="9"/>
        <v>0</v>
      </c>
      <c r="J25" s="25">
        <f t="shared" si="9"/>
        <v>0</v>
      </c>
      <c r="K25" s="25">
        <f t="shared" si="9"/>
        <v>0</v>
      </c>
      <c r="L25" s="25">
        <f t="shared" si="9"/>
        <v>0</v>
      </c>
      <c r="M25" s="25">
        <f t="shared" si="9"/>
        <v>5000</v>
      </c>
      <c r="N25" s="25">
        <f t="shared" si="9"/>
        <v>0</v>
      </c>
      <c r="O25" s="25">
        <f t="shared" si="9"/>
        <v>0</v>
      </c>
      <c r="P25" s="25">
        <f t="shared" si="9"/>
        <v>0</v>
      </c>
      <c r="Q25" s="25">
        <f t="shared" si="9"/>
        <v>0</v>
      </c>
      <c r="R25" s="25">
        <f t="shared" si="9"/>
        <v>0</v>
      </c>
      <c r="S25" s="25">
        <f t="shared" si="9"/>
        <v>-268.18</v>
      </c>
      <c r="T25" s="25">
        <f t="shared" si="9"/>
        <v>4731.82</v>
      </c>
      <c r="U25" s="25">
        <f t="shared" si="9"/>
        <v>0</v>
      </c>
      <c r="V25" s="25">
        <f t="shared" si="9"/>
        <v>0</v>
      </c>
      <c r="W25" s="25">
        <f t="shared" si="9"/>
        <v>0</v>
      </c>
      <c r="X25" s="25">
        <f t="shared" si="9"/>
        <v>0</v>
      </c>
      <c r="Y25" s="25">
        <f t="shared" si="9"/>
        <v>0</v>
      </c>
      <c r="Z25" s="25">
        <f t="shared" si="9"/>
        <v>2350.59</v>
      </c>
      <c r="AA25" s="25">
        <f t="shared" si="9"/>
        <v>0</v>
      </c>
      <c r="AB25" s="25">
        <f t="shared" si="9"/>
        <v>2381.23</v>
      </c>
      <c r="AC25" s="25">
        <f t="shared" si="9"/>
        <v>0</v>
      </c>
      <c r="AD25" s="25">
        <f t="shared" si="9"/>
        <v>0</v>
      </c>
      <c r="AE25" s="25">
        <f t="shared" si="9"/>
        <v>0</v>
      </c>
      <c r="AF25" s="25">
        <f t="shared" si="9"/>
        <v>0</v>
      </c>
      <c r="AG25" s="25">
        <f t="shared" si="9"/>
        <v>4731.82</v>
      </c>
      <c r="AH25" s="25">
        <f t="shared" si="9"/>
        <v>0</v>
      </c>
      <c r="AI25" s="25">
        <f t="shared" si="9"/>
        <v>0</v>
      </c>
      <c r="AJ25" s="25">
        <f t="shared" si="9"/>
        <v>0</v>
      </c>
      <c r="AK25" s="25">
        <f t="shared" si="9"/>
        <v>0</v>
      </c>
      <c r="AL25" s="25">
        <f t="shared" si="9"/>
        <v>0</v>
      </c>
      <c r="AM25" s="25">
        <f t="shared" si="9"/>
        <v>2350.59</v>
      </c>
      <c r="AN25" s="25">
        <f t="shared" si="9"/>
        <v>0</v>
      </c>
      <c r="AO25" s="25">
        <f t="shared" si="9"/>
        <v>2381.23</v>
      </c>
      <c r="AP25" s="25">
        <f t="shared" si="9"/>
        <v>0</v>
      </c>
      <c r="AQ25" s="25">
        <f t="shared" si="9"/>
        <v>0</v>
      </c>
      <c r="AR25" s="25">
        <f t="shared" si="9"/>
        <v>0</v>
      </c>
      <c r="AS25" s="25">
        <f t="shared" si="9"/>
        <v>0</v>
      </c>
      <c r="AT25" s="25">
        <f t="shared" si="9"/>
        <v>4731.82</v>
      </c>
      <c r="AU25" s="25">
        <f t="shared" si="9"/>
        <v>0</v>
      </c>
      <c r="AV25" s="25">
        <f t="shared" si="9"/>
        <v>0</v>
      </c>
      <c r="AW25" s="25">
        <f t="shared" si="9"/>
        <v>0</v>
      </c>
      <c r="AX25" s="25">
        <f t="shared" si="9"/>
        <v>0</v>
      </c>
      <c r="AY25" s="25">
        <f t="shared" si="9"/>
        <v>0</v>
      </c>
      <c r="AZ25" s="25">
        <f t="shared" si="9"/>
        <v>2350.59</v>
      </c>
      <c r="BA25" s="25">
        <f t="shared" si="9"/>
        <v>0</v>
      </c>
      <c r="BB25" s="25">
        <f t="shared" si="9"/>
        <v>2381.23</v>
      </c>
      <c r="BC25" s="25">
        <f t="shared" si="9"/>
        <v>0</v>
      </c>
      <c r="BD25" s="25">
        <f t="shared" si="9"/>
        <v>0</v>
      </c>
      <c r="BE25" s="25">
        <f t="shared" si="9"/>
        <v>0</v>
      </c>
      <c r="BF25" s="25">
        <f t="shared" si="9"/>
        <v>0</v>
      </c>
      <c r="BG25" s="25">
        <f t="shared" si="9"/>
        <v>4731.82</v>
      </c>
      <c r="BH25" s="28"/>
    </row>
    <row r="26" spans="1:61" s="1" customFormat="1" ht="33.75" x14ac:dyDescent="0.2">
      <c r="A26" s="22" t="s">
        <v>99</v>
      </c>
      <c r="B26" s="20">
        <v>20</v>
      </c>
      <c r="C26" s="21" t="s">
        <v>100</v>
      </c>
      <c r="D26" s="22"/>
      <c r="E26" s="23">
        <v>5000</v>
      </c>
      <c r="F26" s="23">
        <v>0</v>
      </c>
      <c r="G26" s="23">
        <f>SUM(D26:E26)-F26</f>
        <v>5000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5000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-268.18</v>
      </c>
      <c r="T26" s="23">
        <f>SUM(H26:S26)</f>
        <v>4731.82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2350.59</v>
      </c>
      <c r="AA26" s="23">
        <v>0</v>
      </c>
      <c r="AB26" s="23">
        <v>2381.23</v>
      </c>
      <c r="AC26" s="23">
        <v>0</v>
      </c>
      <c r="AD26" s="23">
        <v>0</v>
      </c>
      <c r="AE26" s="23">
        <v>0</v>
      </c>
      <c r="AF26" s="23">
        <v>0</v>
      </c>
      <c r="AG26" s="23">
        <f>SUM(U26:AF26)</f>
        <v>4731.82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2350.59</v>
      </c>
      <c r="AN26" s="23">
        <v>0</v>
      </c>
      <c r="AO26" s="23">
        <v>2381.23</v>
      </c>
      <c r="AP26" s="23">
        <v>0</v>
      </c>
      <c r="AQ26" s="23">
        <v>0</v>
      </c>
      <c r="AR26" s="23">
        <v>0</v>
      </c>
      <c r="AS26" s="23">
        <v>0</v>
      </c>
      <c r="AT26" s="23">
        <f>SUM(AH26:AS26)</f>
        <v>4731.82</v>
      </c>
      <c r="AU26" s="23">
        <v>0</v>
      </c>
      <c r="AV26" s="23">
        <v>0</v>
      </c>
      <c r="AW26" s="23">
        <v>0</v>
      </c>
      <c r="AX26" s="23">
        <v>0</v>
      </c>
      <c r="AY26" s="23">
        <v>0</v>
      </c>
      <c r="AZ26" s="23">
        <v>2350.59</v>
      </c>
      <c r="BA26" s="23">
        <v>0</v>
      </c>
      <c r="BB26" s="23">
        <v>2381.23</v>
      </c>
      <c r="BC26" s="23">
        <v>0</v>
      </c>
      <c r="BD26" s="23">
        <v>0</v>
      </c>
      <c r="BE26" s="23">
        <v>0</v>
      </c>
      <c r="BF26" s="23">
        <v>0</v>
      </c>
      <c r="BG26" s="23">
        <f>SUM(AU26:BF26)</f>
        <v>4731.82</v>
      </c>
      <c r="BH26" s="10"/>
    </row>
    <row r="27" spans="1:61" s="5" customFormat="1" x14ac:dyDescent="0.2">
      <c r="A27" s="8" t="s">
        <v>101</v>
      </c>
      <c r="B27" s="9"/>
      <c r="C27" s="38" t="s">
        <v>102</v>
      </c>
      <c r="D27" s="8">
        <f>+D28</f>
        <v>30000</v>
      </c>
      <c r="E27" s="8">
        <f t="shared" ref="E27:BG28" si="10">+E28</f>
        <v>0</v>
      </c>
      <c r="F27" s="8">
        <f t="shared" si="10"/>
        <v>0</v>
      </c>
      <c r="G27" s="8">
        <f t="shared" si="10"/>
        <v>30000</v>
      </c>
      <c r="H27" s="8">
        <f t="shared" si="10"/>
        <v>0</v>
      </c>
      <c r="I27" s="8">
        <f t="shared" si="10"/>
        <v>0</v>
      </c>
      <c r="J27" s="8">
        <f t="shared" si="10"/>
        <v>0</v>
      </c>
      <c r="K27" s="8">
        <f t="shared" si="10"/>
        <v>0</v>
      </c>
      <c r="L27" s="8">
        <f t="shared" si="10"/>
        <v>0</v>
      </c>
      <c r="M27" s="8">
        <f t="shared" si="10"/>
        <v>0</v>
      </c>
      <c r="N27" s="8">
        <f t="shared" si="10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3741</v>
      </c>
      <c r="S27" s="8">
        <f t="shared" si="10"/>
        <v>-45</v>
      </c>
      <c r="T27" s="8">
        <f t="shared" si="10"/>
        <v>3696</v>
      </c>
      <c r="U27" s="8">
        <f t="shared" si="10"/>
        <v>0</v>
      </c>
      <c r="V27" s="8">
        <f t="shared" si="10"/>
        <v>0</v>
      </c>
      <c r="W27" s="8">
        <f t="shared" si="10"/>
        <v>0</v>
      </c>
      <c r="X27" s="8">
        <f t="shared" si="10"/>
        <v>0</v>
      </c>
      <c r="Y27" s="8">
        <f t="shared" si="10"/>
        <v>0</v>
      </c>
      <c r="Z27" s="8">
        <f t="shared" si="10"/>
        <v>0</v>
      </c>
      <c r="AA27" s="8">
        <f t="shared" si="10"/>
        <v>0</v>
      </c>
      <c r="AB27" s="8">
        <f t="shared" si="10"/>
        <v>0</v>
      </c>
      <c r="AC27" s="8">
        <f t="shared" si="10"/>
        <v>0</v>
      </c>
      <c r="AD27" s="8">
        <f t="shared" si="10"/>
        <v>0</v>
      </c>
      <c r="AE27" s="8">
        <f t="shared" si="10"/>
        <v>0</v>
      </c>
      <c r="AF27" s="8">
        <f t="shared" si="10"/>
        <v>3696</v>
      </c>
      <c r="AG27" s="8">
        <f t="shared" si="10"/>
        <v>3696</v>
      </c>
      <c r="AH27" s="8">
        <f t="shared" si="10"/>
        <v>0</v>
      </c>
      <c r="AI27" s="8">
        <f t="shared" si="10"/>
        <v>0</v>
      </c>
      <c r="AJ27" s="8">
        <f t="shared" si="10"/>
        <v>0</v>
      </c>
      <c r="AK27" s="8">
        <f t="shared" si="10"/>
        <v>0</v>
      </c>
      <c r="AL27" s="8">
        <f t="shared" si="10"/>
        <v>0</v>
      </c>
      <c r="AM27" s="8">
        <f t="shared" si="10"/>
        <v>0</v>
      </c>
      <c r="AN27" s="8">
        <f t="shared" si="10"/>
        <v>0</v>
      </c>
      <c r="AO27" s="8">
        <f t="shared" si="10"/>
        <v>0</v>
      </c>
      <c r="AP27" s="8">
        <f t="shared" si="10"/>
        <v>0</v>
      </c>
      <c r="AQ27" s="8">
        <f t="shared" si="10"/>
        <v>0</v>
      </c>
      <c r="AR27" s="8">
        <f t="shared" si="10"/>
        <v>0</v>
      </c>
      <c r="AS27" s="8">
        <f t="shared" si="10"/>
        <v>3696</v>
      </c>
      <c r="AT27" s="8">
        <f t="shared" si="10"/>
        <v>3696</v>
      </c>
      <c r="AU27" s="8">
        <f t="shared" si="10"/>
        <v>0</v>
      </c>
      <c r="AV27" s="8">
        <f t="shared" si="10"/>
        <v>0</v>
      </c>
      <c r="AW27" s="8">
        <f t="shared" si="10"/>
        <v>0</v>
      </c>
      <c r="AX27" s="8">
        <f t="shared" si="10"/>
        <v>0</v>
      </c>
      <c r="AY27" s="8">
        <f t="shared" si="10"/>
        <v>0</v>
      </c>
      <c r="AZ27" s="8">
        <f t="shared" si="10"/>
        <v>0</v>
      </c>
      <c r="BA27" s="8">
        <f t="shared" si="10"/>
        <v>0</v>
      </c>
      <c r="BB27" s="8">
        <f t="shared" si="10"/>
        <v>0</v>
      </c>
      <c r="BC27" s="8">
        <f t="shared" si="10"/>
        <v>0</v>
      </c>
      <c r="BD27" s="8">
        <f t="shared" si="10"/>
        <v>0</v>
      </c>
      <c r="BE27" s="8">
        <f t="shared" si="10"/>
        <v>0</v>
      </c>
      <c r="BF27" s="8">
        <f t="shared" si="10"/>
        <v>0</v>
      </c>
      <c r="BG27" s="8">
        <f t="shared" si="10"/>
        <v>0</v>
      </c>
      <c r="BH27" s="39"/>
    </row>
    <row r="28" spans="1:61" s="15" customFormat="1" x14ac:dyDescent="0.2">
      <c r="A28" s="11" t="s">
        <v>103</v>
      </c>
      <c r="B28" s="12">
        <v>20</v>
      </c>
      <c r="C28" s="40" t="s">
        <v>104</v>
      </c>
      <c r="D28" s="8">
        <f>+D29+30000</f>
        <v>30000</v>
      </c>
      <c r="E28" s="11">
        <f t="shared" si="10"/>
        <v>0</v>
      </c>
      <c r="F28" s="11">
        <f t="shared" si="10"/>
        <v>0</v>
      </c>
      <c r="G28" s="11">
        <f>+G29+30000</f>
        <v>30000</v>
      </c>
      <c r="H28" s="11">
        <f t="shared" si="10"/>
        <v>0</v>
      </c>
      <c r="I28" s="11">
        <f t="shared" si="10"/>
        <v>0</v>
      </c>
      <c r="J28" s="11">
        <f t="shared" si="10"/>
        <v>0</v>
      </c>
      <c r="K28" s="11">
        <f t="shared" si="10"/>
        <v>0</v>
      </c>
      <c r="L28" s="11">
        <f t="shared" si="10"/>
        <v>0</v>
      </c>
      <c r="M28" s="11">
        <f t="shared" si="10"/>
        <v>0</v>
      </c>
      <c r="N28" s="11">
        <f t="shared" si="10"/>
        <v>0</v>
      </c>
      <c r="O28" s="11">
        <f t="shared" si="10"/>
        <v>0</v>
      </c>
      <c r="P28" s="11">
        <f t="shared" si="10"/>
        <v>0</v>
      </c>
      <c r="Q28" s="11">
        <f t="shared" si="10"/>
        <v>0</v>
      </c>
      <c r="R28" s="11">
        <f t="shared" si="10"/>
        <v>3741</v>
      </c>
      <c r="S28" s="11">
        <f t="shared" si="10"/>
        <v>-45</v>
      </c>
      <c r="T28" s="11">
        <f t="shared" si="10"/>
        <v>3696</v>
      </c>
      <c r="U28" s="11">
        <f t="shared" si="10"/>
        <v>0</v>
      </c>
      <c r="V28" s="11">
        <f t="shared" si="10"/>
        <v>0</v>
      </c>
      <c r="W28" s="11">
        <f t="shared" si="10"/>
        <v>0</v>
      </c>
      <c r="X28" s="11">
        <f t="shared" si="10"/>
        <v>0</v>
      </c>
      <c r="Y28" s="11">
        <f t="shared" si="10"/>
        <v>0</v>
      </c>
      <c r="Z28" s="11">
        <f t="shared" si="10"/>
        <v>0</v>
      </c>
      <c r="AA28" s="11">
        <f t="shared" si="10"/>
        <v>0</v>
      </c>
      <c r="AB28" s="11">
        <f t="shared" si="10"/>
        <v>0</v>
      </c>
      <c r="AC28" s="11">
        <f t="shared" si="10"/>
        <v>0</v>
      </c>
      <c r="AD28" s="11">
        <f t="shared" si="10"/>
        <v>0</v>
      </c>
      <c r="AE28" s="11">
        <f t="shared" si="10"/>
        <v>0</v>
      </c>
      <c r="AF28" s="11">
        <f t="shared" si="10"/>
        <v>3696</v>
      </c>
      <c r="AG28" s="11">
        <f t="shared" si="10"/>
        <v>3696</v>
      </c>
      <c r="AH28" s="11">
        <f t="shared" si="10"/>
        <v>0</v>
      </c>
      <c r="AI28" s="11">
        <f t="shared" si="10"/>
        <v>0</v>
      </c>
      <c r="AJ28" s="11">
        <f t="shared" si="10"/>
        <v>0</v>
      </c>
      <c r="AK28" s="11">
        <f t="shared" si="10"/>
        <v>0</v>
      </c>
      <c r="AL28" s="11">
        <f t="shared" si="10"/>
        <v>0</v>
      </c>
      <c r="AM28" s="11">
        <f t="shared" si="10"/>
        <v>0</v>
      </c>
      <c r="AN28" s="11">
        <f t="shared" si="10"/>
        <v>0</v>
      </c>
      <c r="AO28" s="11">
        <f t="shared" si="10"/>
        <v>0</v>
      </c>
      <c r="AP28" s="11">
        <f t="shared" si="10"/>
        <v>0</v>
      </c>
      <c r="AQ28" s="11">
        <f t="shared" si="10"/>
        <v>0</v>
      </c>
      <c r="AR28" s="11">
        <f t="shared" si="10"/>
        <v>0</v>
      </c>
      <c r="AS28" s="11">
        <f t="shared" si="10"/>
        <v>3696</v>
      </c>
      <c r="AT28" s="11">
        <f t="shared" si="10"/>
        <v>3696</v>
      </c>
      <c r="AU28" s="11">
        <f t="shared" si="10"/>
        <v>0</v>
      </c>
      <c r="AV28" s="11">
        <f t="shared" si="10"/>
        <v>0</v>
      </c>
      <c r="AW28" s="11">
        <f t="shared" si="10"/>
        <v>0</v>
      </c>
      <c r="AX28" s="11">
        <f t="shared" si="10"/>
        <v>0</v>
      </c>
      <c r="AY28" s="11">
        <f t="shared" si="10"/>
        <v>0</v>
      </c>
      <c r="AZ28" s="11">
        <f t="shared" si="10"/>
        <v>0</v>
      </c>
      <c r="BA28" s="11">
        <f t="shared" si="10"/>
        <v>0</v>
      </c>
      <c r="BB28" s="11">
        <f t="shared" si="10"/>
        <v>0</v>
      </c>
      <c r="BC28" s="11">
        <f t="shared" si="10"/>
        <v>0</v>
      </c>
      <c r="BD28" s="11">
        <f t="shared" si="10"/>
        <v>0</v>
      </c>
      <c r="BE28" s="11">
        <f t="shared" si="10"/>
        <v>0</v>
      </c>
      <c r="BF28" s="11">
        <f t="shared" si="10"/>
        <v>0</v>
      </c>
      <c r="BG28" s="11">
        <f t="shared" si="10"/>
        <v>0</v>
      </c>
      <c r="BH28" s="41"/>
    </row>
    <row r="29" spans="1:61" s="18" customFormat="1" ht="11.25" x14ac:dyDescent="0.2">
      <c r="A29" s="16" t="s">
        <v>105</v>
      </c>
      <c r="B29" s="17">
        <v>20</v>
      </c>
      <c r="C29" s="42" t="s">
        <v>106</v>
      </c>
      <c r="D29" s="16">
        <f>SUM(D30:D31)</f>
        <v>0</v>
      </c>
      <c r="E29" s="16">
        <f>SUM(E30:E31)</f>
        <v>0</v>
      </c>
      <c r="F29" s="16">
        <f>SUM(F30:F31)</f>
        <v>0</v>
      </c>
      <c r="G29" s="16">
        <f>SUM(G30:G31)</f>
        <v>0</v>
      </c>
      <c r="H29" s="16">
        <f>SUM(H30:H31)</f>
        <v>0</v>
      </c>
      <c r="I29" s="16">
        <f t="shared" ref="I29:S29" si="11">SUM(I30:I31)</f>
        <v>0</v>
      </c>
      <c r="J29" s="16">
        <f t="shared" si="11"/>
        <v>0</v>
      </c>
      <c r="K29" s="16">
        <f t="shared" si="11"/>
        <v>0</v>
      </c>
      <c r="L29" s="16">
        <f t="shared" si="11"/>
        <v>0</v>
      </c>
      <c r="M29" s="16">
        <f>SUM(M30:M31)</f>
        <v>0</v>
      </c>
      <c r="N29" s="16">
        <f t="shared" si="11"/>
        <v>0</v>
      </c>
      <c r="O29" s="16">
        <f>SUM(O30:O31)</f>
        <v>0</v>
      </c>
      <c r="P29" s="16">
        <f t="shared" si="11"/>
        <v>0</v>
      </c>
      <c r="Q29" s="16">
        <f t="shared" si="11"/>
        <v>0</v>
      </c>
      <c r="R29" s="16">
        <f t="shared" si="11"/>
        <v>3741</v>
      </c>
      <c r="S29" s="16">
        <f t="shared" si="11"/>
        <v>-45</v>
      </c>
      <c r="T29" s="16">
        <f>SUM(T30:T31)</f>
        <v>3696</v>
      </c>
      <c r="U29" s="16">
        <f>SUM(U30:U31)</f>
        <v>0</v>
      </c>
      <c r="V29" s="16">
        <f t="shared" ref="V29:AF29" si="12">SUM(V30:V31)</f>
        <v>0</v>
      </c>
      <c r="W29" s="16">
        <f t="shared" si="12"/>
        <v>0</v>
      </c>
      <c r="X29" s="16">
        <f t="shared" si="12"/>
        <v>0</v>
      </c>
      <c r="Y29" s="16">
        <f t="shared" si="12"/>
        <v>0</v>
      </c>
      <c r="Z29" s="16">
        <f>SUM(Z30:Z31)</f>
        <v>0</v>
      </c>
      <c r="AA29" s="16">
        <f t="shared" si="12"/>
        <v>0</v>
      </c>
      <c r="AB29" s="16">
        <f>SUM(AB30:AB31)</f>
        <v>0</v>
      </c>
      <c r="AC29" s="16">
        <f t="shared" si="12"/>
        <v>0</v>
      </c>
      <c r="AD29" s="16">
        <f t="shared" si="12"/>
        <v>0</v>
      </c>
      <c r="AE29" s="16">
        <f t="shared" si="12"/>
        <v>0</v>
      </c>
      <c r="AF29" s="16">
        <f t="shared" si="12"/>
        <v>3696</v>
      </c>
      <c r="AG29" s="16">
        <f>SUM(AG30:AG31)</f>
        <v>3696</v>
      </c>
      <c r="AH29" s="16">
        <f>SUM(AH30:AH31)</f>
        <v>0</v>
      </c>
      <c r="AI29" s="16">
        <f t="shared" ref="AI29:AS29" si="13">SUM(AI30:AI31)</f>
        <v>0</v>
      </c>
      <c r="AJ29" s="16">
        <f t="shared" si="13"/>
        <v>0</v>
      </c>
      <c r="AK29" s="16">
        <f t="shared" si="13"/>
        <v>0</v>
      </c>
      <c r="AL29" s="16">
        <f t="shared" si="13"/>
        <v>0</v>
      </c>
      <c r="AM29" s="16">
        <f>SUM(AM30:AM31)</f>
        <v>0</v>
      </c>
      <c r="AN29" s="16">
        <f t="shared" si="13"/>
        <v>0</v>
      </c>
      <c r="AO29" s="16">
        <f>SUM(AO30:AO31)</f>
        <v>0</v>
      </c>
      <c r="AP29" s="16">
        <f t="shared" si="13"/>
        <v>0</v>
      </c>
      <c r="AQ29" s="16">
        <f t="shared" si="13"/>
        <v>0</v>
      </c>
      <c r="AR29" s="16">
        <f t="shared" si="13"/>
        <v>0</v>
      </c>
      <c r="AS29" s="16">
        <f t="shared" si="13"/>
        <v>3696</v>
      </c>
      <c r="AT29" s="16">
        <f>SUM(AT30:AT31)</f>
        <v>3696</v>
      </c>
      <c r="AU29" s="16">
        <f>SUM(AU30:AU31)</f>
        <v>0</v>
      </c>
      <c r="AV29" s="16">
        <f t="shared" ref="AV29:BF29" si="14">SUM(AV30:AV31)</f>
        <v>0</v>
      </c>
      <c r="AW29" s="16">
        <f t="shared" si="14"/>
        <v>0</v>
      </c>
      <c r="AX29" s="16">
        <f t="shared" si="14"/>
        <v>0</v>
      </c>
      <c r="AY29" s="16">
        <f t="shared" si="14"/>
        <v>0</v>
      </c>
      <c r="AZ29" s="16">
        <f>SUM(AZ30:AZ31)</f>
        <v>0</v>
      </c>
      <c r="BA29" s="16">
        <f t="shared" si="14"/>
        <v>0</v>
      </c>
      <c r="BB29" s="16">
        <f>SUM(BB30:BB31)</f>
        <v>0</v>
      </c>
      <c r="BC29" s="16">
        <f t="shared" si="14"/>
        <v>0</v>
      </c>
      <c r="BD29" s="16">
        <f t="shared" si="14"/>
        <v>0</v>
      </c>
      <c r="BE29" s="16">
        <f t="shared" si="14"/>
        <v>0</v>
      </c>
      <c r="BF29" s="16">
        <f t="shared" si="14"/>
        <v>0</v>
      </c>
      <c r="BG29" s="16">
        <f>SUM(BG30:BG31)</f>
        <v>0</v>
      </c>
      <c r="BH29" s="43"/>
    </row>
    <row r="30" spans="1:61" s="1" customFormat="1" ht="11.25" x14ac:dyDescent="0.2">
      <c r="A30" s="23" t="s">
        <v>107</v>
      </c>
      <c r="B30" s="33">
        <v>20</v>
      </c>
      <c r="C30" s="44" t="s">
        <v>108</v>
      </c>
      <c r="D30" s="23"/>
      <c r="E30" s="23">
        <v>0</v>
      </c>
      <c r="F30" s="23">
        <v>0</v>
      </c>
      <c r="G30" s="23">
        <f>SUM(D30:E30)-F30</f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3741</v>
      </c>
      <c r="S30" s="23">
        <v>-45</v>
      </c>
      <c r="T30" s="23">
        <f>SUM(H30:S30)</f>
        <v>3696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3696</v>
      </c>
      <c r="AG30" s="23">
        <f>SUM(U30:AF30)</f>
        <v>3696</v>
      </c>
      <c r="AH30" s="23">
        <v>0</v>
      </c>
      <c r="AI30" s="23">
        <v>0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0</v>
      </c>
      <c r="AQ30" s="23">
        <v>0</v>
      </c>
      <c r="AR30" s="23">
        <v>0</v>
      </c>
      <c r="AS30" s="23">
        <v>3696</v>
      </c>
      <c r="AT30" s="23">
        <f>SUM(AH30:AS30)</f>
        <v>3696</v>
      </c>
      <c r="AU30" s="23">
        <v>0</v>
      </c>
      <c r="AV30" s="23">
        <v>0</v>
      </c>
      <c r="AW30" s="23">
        <v>0</v>
      </c>
      <c r="AX30" s="23">
        <v>0</v>
      </c>
      <c r="AY30" s="23">
        <v>0</v>
      </c>
      <c r="AZ30" s="23">
        <v>0</v>
      </c>
      <c r="BA30" s="23">
        <v>0</v>
      </c>
      <c r="BB30" s="23">
        <v>0</v>
      </c>
      <c r="BC30" s="23">
        <v>0</v>
      </c>
      <c r="BD30" s="23">
        <v>0</v>
      </c>
      <c r="BE30" s="23">
        <v>0</v>
      </c>
      <c r="BF30" s="23">
        <v>0</v>
      </c>
      <c r="BG30" s="23">
        <f>SUM(AU30:BF30)</f>
        <v>0</v>
      </c>
      <c r="BH30" s="10"/>
    </row>
    <row r="31" spans="1:61" s="1" customFormat="1" ht="11.25" x14ac:dyDescent="0.2">
      <c r="A31" s="35" t="s">
        <v>109</v>
      </c>
      <c r="B31" s="36">
        <v>20</v>
      </c>
      <c r="C31" s="45" t="s">
        <v>110</v>
      </c>
      <c r="D31" s="35">
        <v>0</v>
      </c>
      <c r="E31" s="23">
        <v>0</v>
      </c>
      <c r="F31" s="23">
        <v>0</v>
      </c>
      <c r="G31" s="23">
        <f>SUM(D31:E31)-F31</f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f>SUM(H31:S31)</f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f>SUM(U31:AF31)</f>
        <v>0</v>
      </c>
      <c r="AH31" s="23">
        <v>0</v>
      </c>
      <c r="AI31" s="23">
        <v>0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3">
        <v>0</v>
      </c>
      <c r="AS31" s="23">
        <v>0</v>
      </c>
      <c r="AT31" s="23">
        <f>SUM(AH31:AS31)</f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0</v>
      </c>
      <c r="BA31" s="23">
        <v>0</v>
      </c>
      <c r="BB31" s="23">
        <v>0</v>
      </c>
      <c r="BC31" s="23">
        <v>0</v>
      </c>
      <c r="BD31" s="23">
        <v>0</v>
      </c>
      <c r="BE31" s="23">
        <v>0</v>
      </c>
      <c r="BF31" s="23">
        <v>0</v>
      </c>
      <c r="BG31" s="23">
        <f>SUM(AU31:BF31)</f>
        <v>0</v>
      </c>
      <c r="BH31" s="10"/>
    </row>
    <row r="32" spans="1:61" s="5" customFormat="1" ht="25.5" x14ac:dyDescent="0.2">
      <c r="A32" s="8" t="s">
        <v>111</v>
      </c>
      <c r="B32" s="9"/>
      <c r="C32" s="8" t="s">
        <v>112</v>
      </c>
      <c r="D32" s="8">
        <f t="shared" ref="D32:BG32" si="15">+D33+D39+D40</f>
        <v>110000</v>
      </c>
      <c r="E32" s="8">
        <f t="shared" si="15"/>
        <v>7064</v>
      </c>
      <c r="F32" s="8">
        <f t="shared" si="15"/>
        <v>0</v>
      </c>
      <c r="G32" s="8">
        <f t="shared" si="15"/>
        <v>117064</v>
      </c>
      <c r="H32" s="8">
        <f t="shared" si="15"/>
        <v>0</v>
      </c>
      <c r="I32" s="8">
        <f t="shared" si="15"/>
        <v>0</v>
      </c>
      <c r="J32" s="8">
        <f t="shared" si="15"/>
        <v>0</v>
      </c>
      <c r="K32" s="8">
        <f t="shared" si="15"/>
        <v>0</v>
      </c>
      <c r="L32" s="8">
        <f t="shared" si="15"/>
        <v>0</v>
      </c>
      <c r="M32" s="8">
        <f t="shared" si="15"/>
        <v>0</v>
      </c>
      <c r="N32" s="8">
        <f t="shared" si="15"/>
        <v>0</v>
      </c>
      <c r="O32" s="8">
        <f t="shared" si="15"/>
        <v>0</v>
      </c>
      <c r="P32" s="8">
        <f t="shared" si="15"/>
        <v>0</v>
      </c>
      <c r="Q32" s="8">
        <f t="shared" si="15"/>
        <v>0</v>
      </c>
      <c r="R32" s="8">
        <f t="shared" si="15"/>
        <v>0</v>
      </c>
      <c r="S32" s="8">
        <f t="shared" si="15"/>
        <v>52525.684869999997</v>
      </c>
      <c r="T32" s="8">
        <f t="shared" si="15"/>
        <v>52525.684869999997</v>
      </c>
      <c r="U32" s="8">
        <f t="shared" si="15"/>
        <v>0</v>
      </c>
      <c r="V32" s="8">
        <f t="shared" si="15"/>
        <v>0</v>
      </c>
      <c r="W32" s="8">
        <f t="shared" si="15"/>
        <v>0</v>
      </c>
      <c r="X32" s="8">
        <f t="shared" si="15"/>
        <v>0</v>
      </c>
      <c r="Y32" s="8">
        <f t="shared" si="15"/>
        <v>0</v>
      </c>
      <c r="Z32" s="8">
        <f t="shared" si="15"/>
        <v>0</v>
      </c>
      <c r="AA32" s="8">
        <f t="shared" si="15"/>
        <v>0</v>
      </c>
      <c r="AB32" s="8">
        <f t="shared" si="15"/>
        <v>0</v>
      </c>
      <c r="AC32" s="8">
        <f t="shared" si="15"/>
        <v>0</v>
      </c>
      <c r="AD32" s="8">
        <f t="shared" si="15"/>
        <v>0</v>
      </c>
      <c r="AE32" s="8">
        <f t="shared" si="15"/>
        <v>0</v>
      </c>
      <c r="AF32" s="8">
        <f t="shared" si="15"/>
        <v>52525.684869999997</v>
      </c>
      <c r="AG32" s="8">
        <f t="shared" si="15"/>
        <v>52525.684869999997</v>
      </c>
      <c r="AH32" s="8">
        <f t="shared" si="15"/>
        <v>0</v>
      </c>
      <c r="AI32" s="8">
        <f t="shared" si="15"/>
        <v>0</v>
      </c>
      <c r="AJ32" s="8">
        <f t="shared" si="15"/>
        <v>0</v>
      </c>
      <c r="AK32" s="8">
        <f t="shared" si="15"/>
        <v>0</v>
      </c>
      <c r="AL32" s="8">
        <f t="shared" si="15"/>
        <v>0</v>
      </c>
      <c r="AM32" s="8">
        <f t="shared" si="15"/>
        <v>0</v>
      </c>
      <c r="AN32" s="8">
        <f t="shared" si="15"/>
        <v>0</v>
      </c>
      <c r="AO32" s="8">
        <f t="shared" si="15"/>
        <v>0</v>
      </c>
      <c r="AP32" s="8">
        <f t="shared" si="15"/>
        <v>0</v>
      </c>
      <c r="AQ32" s="8">
        <f t="shared" si="15"/>
        <v>0</v>
      </c>
      <c r="AR32" s="8">
        <f t="shared" si="15"/>
        <v>0</v>
      </c>
      <c r="AS32" s="8">
        <f t="shared" si="15"/>
        <v>52525.684869999997</v>
      </c>
      <c r="AT32" s="8">
        <f t="shared" si="15"/>
        <v>52525.684869999997</v>
      </c>
      <c r="AU32" s="8">
        <f t="shared" si="15"/>
        <v>0</v>
      </c>
      <c r="AV32" s="8">
        <f t="shared" si="15"/>
        <v>0</v>
      </c>
      <c r="AW32" s="8">
        <f t="shared" si="15"/>
        <v>0</v>
      </c>
      <c r="AX32" s="8">
        <f t="shared" si="15"/>
        <v>0</v>
      </c>
      <c r="AY32" s="8">
        <f t="shared" si="15"/>
        <v>0</v>
      </c>
      <c r="AZ32" s="8">
        <f t="shared" si="15"/>
        <v>0</v>
      </c>
      <c r="BA32" s="8">
        <f t="shared" si="15"/>
        <v>0</v>
      </c>
      <c r="BB32" s="8">
        <f t="shared" si="15"/>
        <v>0</v>
      </c>
      <c r="BC32" s="8">
        <f t="shared" si="15"/>
        <v>0</v>
      </c>
      <c r="BD32" s="8">
        <f t="shared" si="15"/>
        <v>0</v>
      </c>
      <c r="BE32" s="8">
        <f t="shared" si="15"/>
        <v>0</v>
      </c>
      <c r="BF32" s="8">
        <f t="shared" si="15"/>
        <v>52210.59</v>
      </c>
      <c r="BG32" s="8">
        <f t="shared" si="15"/>
        <v>52210.59</v>
      </c>
      <c r="BH32" s="46"/>
      <c r="BI32" s="2"/>
    </row>
    <row r="33" spans="1:64" s="15" customFormat="1" ht="12" x14ac:dyDescent="0.2">
      <c r="A33" s="11" t="s">
        <v>113</v>
      </c>
      <c r="B33" s="12"/>
      <c r="C33" s="40" t="s">
        <v>114</v>
      </c>
      <c r="D33" s="16">
        <f>+D34</f>
        <v>0</v>
      </c>
      <c r="E33" s="16">
        <f>+E34</f>
        <v>7064</v>
      </c>
      <c r="F33" s="11">
        <f t="shared" ref="F33:BG33" si="16">+F34</f>
        <v>0</v>
      </c>
      <c r="G33" s="11">
        <f>+G34</f>
        <v>7064</v>
      </c>
      <c r="H33" s="11">
        <f t="shared" si="16"/>
        <v>0</v>
      </c>
      <c r="I33" s="11">
        <f t="shared" si="16"/>
        <v>0</v>
      </c>
      <c r="J33" s="11">
        <f t="shared" si="16"/>
        <v>0</v>
      </c>
      <c r="K33" s="11">
        <f t="shared" si="16"/>
        <v>0</v>
      </c>
      <c r="L33" s="11">
        <f t="shared" si="16"/>
        <v>0</v>
      </c>
      <c r="M33" s="11">
        <f t="shared" si="16"/>
        <v>0</v>
      </c>
      <c r="N33" s="11">
        <f t="shared" si="16"/>
        <v>0</v>
      </c>
      <c r="O33" s="11">
        <f t="shared" si="16"/>
        <v>0</v>
      </c>
      <c r="P33" s="11">
        <f t="shared" si="16"/>
        <v>0</v>
      </c>
      <c r="Q33" s="11">
        <f t="shared" si="16"/>
        <v>0</v>
      </c>
      <c r="R33" s="11">
        <f t="shared" si="16"/>
        <v>0</v>
      </c>
      <c r="S33" s="11">
        <f t="shared" si="16"/>
        <v>3664.0948699999999</v>
      </c>
      <c r="T33" s="11">
        <f t="shared" si="16"/>
        <v>3664.0948699999999</v>
      </c>
      <c r="U33" s="11">
        <f t="shared" si="16"/>
        <v>0</v>
      </c>
      <c r="V33" s="11">
        <f t="shared" si="16"/>
        <v>0</v>
      </c>
      <c r="W33" s="11">
        <f t="shared" si="16"/>
        <v>0</v>
      </c>
      <c r="X33" s="11">
        <f t="shared" si="16"/>
        <v>0</v>
      </c>
      <c r="Y33" s="11">
        <f t="shared" si="16"/>
        <v>0</v>
      </c>
      <c r="Z33" s="11">
        <f t="shared" si="16"/>
        <v>0</v>
      </c>
      <c r="AA33" s="11">
        <f t="shared" si="16"/>
        <v>0</v>
      </c>
      <c r="AB33" s="11">
        <f t="shared" si="16"/>
        <v>0</v>
      </c>
      <c r="AC33" s="11">
        <f t="shared" si="16"/>
        <v>0</v>
      </c>
      <c r="AD33" s="11">
        <f t="shared" si="16"/>
        <v>0</v>
      </c>
      <c r="AE33" s="11">
        <f t="shared" si="16"/>
        <v>0</v>
      </c>
      <c r="AF33" s="11">
        <f t="shared" si="16"/>
        <v>3664.0948699999999</v>
      </c>
      <c r="AG33" s="11">
        <f t="shared" si="16"/>
        <v>3664.0948699999999</v>
      </c>
      <c r="AH33" s="11">
        <f t="shared" si="16"/>
        <v>0</v>
      </c>
      <c r="AI33" s="11">
        <f t="shared" si="16"/>
        <v>0</v>
      </c>
      <c r="AJ33" s="11">
        <f t="shared" si="16"/>
        <v>0</v>
      </c>
      <c r="AK33" s="11">
        <f t="shared" si="16"/>
        <v>0</v>
      </c>
      <c r="AL33" s="11">
        <f t="shared" si="16"/>
        <v>0</v>
      </c>
      <c r="AM33" s="11">
        <f t="shared" si="16"/>
        <v>0</v>
      </c>
      <c r="AN33" s="11">
        <f t="shared" si="16"/>
        <v>0</v>
      </c>
      <c r="AO33" s="11">
        <f t="shared" si="16"/>
        <v>0</v>
      </c>
      <c r="AP33" s="11">
        <f t="shared" si="16"/>
        <v>0</v>
      </c>
      <c r="AQ33" s="11">
        <f t="shared" si="16"/>
        <v>0</v>
      </c>
      <c r="AR33" s="11">
        <f t="shared" si="16"/>
        <v>0</v>
      </c>
      <c r="AS33" s="11">
        <f t="shared" si="16"/>
        <v>3664.0948699999999</v>
      </c>
      <c r="AT33" s="11">
        <f t="shared" si="16"/>
        <v>3664.0948699999999</v>
      </c>
      <c r="AU33" s="11">
        <f t="shared" si="16"/>
        <v>0</v>
      </c>
      <c r="AV33" s="11">
        <f t="shared" si="16"/>
        <v>0</v>
      </c>
      <c r="AW33" s="11">
        <f t="shared" si="16"/>
        <v>0</v>
      </c>
      <c r="AX33" s="11">
        <f t="shared" si="16"/>
        <v>0</v>
      </c>
      <c r="AY33" s="11">
        <f t="shared" si="16"/>
        <v>0</v>
      </c>
      <c r="AZ33" s="11">
        <f t="shared" si="16"/>
        <v>0</v>
      </c>
      <c r="BA33" s="11">
        <f t="shared" si="16"/>
        <v>0</v>
      </c>
      <c r="BB33" s="11">
        <f t="shared" si="16"/>
        <v>0</v>
      </c>
      <c r="BC33" s="11">
        <f t="shared" si="16"/>
        <v>0</v>
      </c>
      <c r="BD33" s="11">
        <f t="shared" si="16"/>
        <v>0</v>
      </c>
      <c r="BE33" s="11">
        <f t="shared" si="16"/>
        <v>0</v>
      </c>
      <c r="BF33" s="11">
        <f t="shared" si="16"/>
        <v>3349</v>
      </c>
      <c r="BG33" s="11">
        <f t="shared" si="16"/>
        <v>3349</v>
      </c>
      <c r="BH33" s="13"/>
      <c r="BI33" s="14"/>
    </row>
    <row r="34" spans="1:64" s="18" customFormat="1" ht="11.25" x14ac:dyDescent="0.2">
      <c r="A34" s="16" t="s">
        <v>115</v>
      </c>
      <c r="B34" s="17"/>
      <c r="C34" s="42" t="s">
        <v>116</v>
      </c>
      <c r="D34" s="16">
        <f>SUM(D35:D38)</f>
        <v>0</v>
      </c>
      <c r="E34" s="16">
        <f>SUM(E35:E38)</f>
        <v>7064</v>
      </c>
      <c r="F34" s="16">
        <f>SUM(F35:F38)</f>
        <v>0</v>
      </c>
      <c r="G34" s="16">
        <f>SUM(G35:G38)</f>
        <v>7064</v>
      </c>
      <c r="H34" s="16">
        <f>SUM(H35:H38)</f>
        <v>0</v>
      </c>
      <c r="I34" s="16">
        <f t="shared" ref="I34:S34" si="17">SUM(I35:I38)</f>
        <v>0</v>
      </c>
      <c r="J34" s="16">
        <f t="shared" si="17"/>
        <v>0</v>
      </c>
      <c r="K34" s="16">
        <f t="shared" si="17"/>
        <v>0</v>
      </c>
      <c r="L34" s="16">
        <f t="shared" si="17"/>
        <v>0</v>
      </c>
      <c r="M34" s="16">
        <f>SUM(M35:M38)</f>
        <v>0</v>
      </c>
      <c r="N34" s="16">
        <f t="shared" si="17"/>
        <v>0</v>
      </c>
      <c r="O34" s="16">
        <f>SUM(O35:O38)</f>
        <v>0</v>
      </c>
      <c r="P34" s="16">
        <f t="shared" si="17"/>
        <v>0</v>
      </c>
      <c r="Q34" s="16">
        <f t="shared" si="17"/>
        <v>0</v>
      </c>
      <c r="R34" s="16">
        <f t="shared" si="17"/>
        <v>0</v>
      </c>
      <c r="S34" s="16">
        <f t="shared" si="17"/>
        <v>3664.0948699999999</v>
      </c>
      <c r="T34" s="16">
        <f>SUM(T35:T38)</f>
        <v>3664.0948699999999</v>
      </c>
      <c r="U34" s="16">
        <f>SUM(U35:U38)</f>
        <v>0</v>
      </c>
      <c r="V34" s="16">
        <f t="shared" ref="V34:AF34" si="18">SUM(V35:V38)</f>
        <v>0</v>
      </c>
      <c r="W34" s="16">
        <f t="shared" si="18"/>
        <v>0</v>
      </c>
      <c r="X34" s="16">
        <f t="shared" si="18"/>
        <v>0</v>
      </c>
      <c r="Y34" s="16">
        <f t="shared" si="18"/>
        <v>0</v>
      </c>
      <c r="Z34" s="16">
        <f>SUM(Z35:Z38)</f>
        <v>0</v>
      </c>
      <c r="AA34" s="16">
        <f>SUM(AA35:AA38)</f>
        <v>0</v>
      </c>
      <c r="AB34" s="16">
        <f>SUM(AB35:AB38)</f>
        <v>0</v>
      </c>
      <c r="AC34" s="16">
        <f t="shared" si="18"/>
        <v>0</v>
      </c>
      <c r="AD34" s="16">
        <f t="shared" si="18"/>
        <v>0</v>
      </c>
      <c r="AE34" s="16">
        <f t="shared" si="18"/>
        <v>0</v>
      </c>
      <c r="AF34" s="16">
        <f t="shared" si="18"/>
        <v>3664.0948699999999</v>
      </c>
      <c r="AG34" s="16">
        <f>SUM(AG35:AG38)</f>
        <v>3664.0948699999999</v>
      </c>
      <c r="AH34" s="16">
        <f>SUM(AH35:AH38)</f>
        <v>0</v>
      </c>
      <c r="AI34" s="16">
        <f t="shared" ref="AI34:AS34" si="19">SUM(AI35:AI38)</f>
        <v>0</v>
      </c>
      <c r="AJ34" s="16">
        <f t="shared" si="19"/>
        <v>0</v>
      </c>
      <c r="AK34" s="16">
        <f t="shared" si="19"/>
        <v>0</v>
      </c>
      <c r="AL34" s="16">
        <f t="shared" si="19"/>
        <v>0</v>
      </c>
      <c r="AM34" s="16">
        <f>SUM(AM35:AM38)</f>
        <v>0</v>
      </c>
      <c r="AN34" s="16">
        <f t="shared" si="19"/>
        <v>0</v>
      </c>
      <c r="AO34" s="16">
        <f>SUM(AO35:AO38)</f>
        <v>0</v>
      </c>
      <c r="AP34" s="16">
        <f t="shared" si="19"/>
        <v>0</v>
      </c>
      <c r="AQ34" s="16">
        <f t="shared" si="19"/>
        <v>0</v>
      </c>
      <c r="AR34" s="16">
        <f t="shared" si="19"/>
        <v>0</v>
      </c>
      <c r="AS34" s="16">
        <f t="shared" si="19"/>
        <v>3664.0948699999999</v>
      </c>
      <c r="AT34" s="16">
        <f>SUM(AT35:AT38)</f>
        <v>3664.0948699999999</v>
      </c>
      <c r="AU34" s="16">
        <f>SUM(AU35:AU38)</f>
        <v>0</v>
      </c>
      <c r="AV34" s="16">
        <f t="shared" ref="AV34:BF34" si="20">SUM(AV35:AV38)</f>
        <v>0</v>
      </c>
      <c r="AW34" s="16">
        <f t="shared" si="20"/>
        <v>0</v>
      </c>
      <c r="AX34" s="16">
        <f t="shared" si="20"/>
        <v>0</v>
      </c>
      <c r="AY34" s="16">
        <f t="shared" si="20"/>
        <v>0</v>
      </c>
      <c r="AZ34" s="16">
        <f>SUM(AZ35:AZ38)</f>
        <v>0</v>
      </c>
      <c r="BA34" s="16">
        <f t="shared" si="20"/>
        <v>0</v>
      </c>
      <c r="BB34" s="16">
        <f>SUM(BB35:BB38)</f>
        <v>0</v>
      </c>
      <c r="BC34" s="16">
        <f t="shared" si="20"/>
        <v>0</v>
      </c>
      <c r="BD34" s="16">
        <f t="shared" si="20"/>
        <v>0</v>
      </c>
      <c r="BE34" s="16">
        <f t="shared" si="20"/>
        <v>0</v>
      </c>
      <c r="BF34" s="16">
        <f t="shared" si="20"/>
        <v>3349</v>
      </c>
      <c r="BG34" s="16">
        <f>SUM(BG35:BG38)</f>
        <v>3349</v>
      </c>
      <c r="BH34" s="10"/>
      <c r="BI34" s="1"/>
    </row>
    <row r="35" spans="1:64" s="1" customFormat="1" ht="11.25" x14ac:dyDescent="0.2">
      <c r="A35" s="30" t="s">
        <v>117</v>
      </c>
      <c r="B35" s="31">
        <v>20</v>
      </c>
      <c r="C35" s="47" t="s">
        <v>118</v>
      </c>
      <c r="D35" s="30"/>
      <c r="E35" s="23">
        <v>0</v>
      </c>
      <c r="F35" s="23">
        <v>0</v>
      </c>
      <c r="G35" s="23">
        <f>SUM(D35:E35)-F35</f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f>SUM(H35:S35)</f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f>SUM(U35:AF35)</f>
        <v>0</v>
      </c>
      <c r="AH35" s="23">
        <v>0</v>
      </c>
      <c r="AI35" s="23">
        <v>0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v>0</v>
      </c>
      <c r="AQ35" s="23">
        <v>0</v>
      </c>
      <c r="AR35" s="23">
        <v>0</v>
      </c>
      <c r="AS35" s="23">
        <v>0</v>
      </c>
      <c r="AT35" s="23">
        <f>SUM(AH35:AS35)</f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0</v>
      </c>
      <c r="AZ35" s="23">
        <v>0</v>
      </c>
      <c r="BA35" s="23">
        <v>0</v>
      </c>
      <c r="BB35" s="23">
        <v>0</v>
      </c>
      <c r="BC35" s="23">
        <v>0</v>
      </c>
      <c r="BD35" s="23">
        <v>0</v>
      </c>
      <c r="BE35" s="23">
        <v>0</v>
      </c>
      <c r="BF35" s="23">
        <v>0</v>
      </c>
      <c r="BG35" s="23">
        <f>SUM(AU35:BF35)</f>
        <v>0</v>
      </c>
      <c r="BH35" s="10"/>
    </row>
    <row r="36" spans="1:64" s="1" customFormat="1" ht="11.25" x14ac:dyDescent="0.2">
      <c r="A36" s="35" t="s">
        <v>119</v>
      </c>
      <c r="B36" s="36">
        <v>20</v>
      </c>
      <c r="C36" s="45" t="s">
        <v>120</v>
      </c>
      <c r="D36" s="35"/>
      <c r="E36" s="23">
        <v>5064</v>
      </c>
      <c r="F36" s="23">
        <v>0</v>
      </c>
      <c r="G36" s="23">
        <f>SUM(D36:E36)-F36</f>
        <v>5064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3664.0948699999999</v>
      </c>
      <c r="T36" s="23">
        <f>SUM(H36:S36)</f>
        <v>3664.0948699999999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3">
        <v>3664.0948699999999</v>
      </c>
      <c r="AG36" s="23">
        <f>SUM(U36:AF36)</f>
        <v>3664.0948699999999</v>
      </c>
      <c r="AH36" s="23">
        <v>0</v>
      </c>
      <c r="AI36" s="23">
        <v>0</v>
      </c>
      <c r="AJ36" s="23">
        <v>0</v>
      </c>
      <c r="AK36" s="23">
        <v>0</v>
      </c>
      <c r="AL36" s="23">
        <v>0</v>
      </c>
      <c r="AM36" s="23">
        <v>0</v>
      </c>
      <c r="AN36" s="23">
        <v>0</v>
      </c>
      <c r="AO36" s="23">
        <v>0</v>
      </c>
      <c r="AP36" s="23">
        <v>0</v>
      </c>
      <c r="AQ36" s="23">
        <v>0</v>
      </c>
      <c r="AR36" s="23">
        <v>0</v>
      </c>
      <c r="AS36" s="23">
        <v>3664.0948699999999</v>
      </c>
      <c r="AT36" s="23">
        <f>SUM(AH36:AS36)</f>
        <v>3664.0948699999999</v>
      </c>
      <c r="AU36" s="23">
        <v>0</v>
      </c>
      <c r="AV36" s="23">
        <v>0</v>
      </c>
      <c r="AW36" s="23">
        <v>0</v>
      </c>
      <c r="AX36" s="23">
        <v>0</v>
      </c>
      <c r="AY36" s="23">
        <v>0</v>
      </c>
      <c r="AZ36" s="23">
        <v>0</v>
      </c>
      <c r="BA36" s="23">
        <v>0</v>
      </c>
      <c r="BB36" s="23">
        <v>0</v>
      </c>
      <c r="BC36" s="23">
        <v>0</v>
      </c>
      <c r="BD36" s="23">
        <v>0</v>
      </c>
      <c r="BE36" s="23">
        <v>0</v>
      </c>
      <c r="BF36" s="23">
        <v>3349</v>
      </c>
      <c r="BG36" s="23">
        <f>SUM(AU36:BF36)</f>
        <v>3349</v>
      </c>
      <c r="BH36" s="10"/>
    </row>
    <row r="37" spans="1:64" s="1" customFormat="1" ht="11.25" x14ac:dyDescent="0.2">
      <c r="A37" s="35" t="s">
        <v>119</v>
      </c>
      <c r="B37" s="20">
        <v>21</v>
      </c>
      <c r="C37" s="45" t="s">
        <v>120</v>
      </c>
      <c r="D37" s="48"/>
      <c r="E37" s="23">
        <v>2000</v>
      </c>
      <c r="F37" s="23">
        <v>0</v>
      </c>
      <c r="G37" s="23">
        <f>SUM(D37:E37)-F37</f>
        <v>2000</v>
      </c>
      <c r="H37" s="22"/>
      <c r="I37" s="22"/>
      <c r="J37" s="22"/>
      <c r="K37" s="22"/>
      <c r="L37" s="22"/>
      <c r="M37" s="22"/>
      <c r="N37" s="22"/>
      <c r="O37" s="23">
        <v>0</v>
      </c>
      <c r="P37" s="22"/>
      <c r="Q37" s="22"/>
      <c r="R37" s="22"/>
      <c r="S37" s="23">
        <v>0</v>
      </c>
      <c r="T37" s="23">
        <f>SUM(H37:S37)</f>
        <v>0</v>
      </c>
      <c r="U37" s="22"/>
      <c r="V37" s="22"/>
      <c r="W37" s="22"/>
      <c r="X37" s="22"/>
      <c r="Y37" s="22"/>
      <c r="Z37" s="22"/>
      <c r="AA37" s="23">
        <v>0</v>
      </c>
      <c r="AB37" s="23">
        <v>0</v>
      </c>
      <c r="AC37" s="23">
        <v>0</v>
      </c>
      <c r="AD37" s="22"/>
      <c r="AE37" s="23">
        <v>0</v>
      </c>
      <c r="AF37" s="23">
        <v>0</v>
      </c>
      <c r="AG37" s="23">
        <f>SUM(U37:AF37)</f>
        <v>0</v>
      </c>
      <c r="AH37" s="22"/>
      <c r="AI37" s="22"/>
      <c r="AJ37" s="22"/>
      <c r="AK37" s="22"/>
      <c r="AL37" s="22"/>
      <c r="AM37" s="22"/>
      <c r="AN37" s="22"/>
      <c r="AO37" s="23">
        <v>0</v>
      </c>
      <c r="AP37" s="22"/>
      <c r="AQ37" s="22"/>
      <c r="AR37" s="22"/>
      <c r="AS37" s="23">
        <v>0</v>
      </c>
      <c r="AT37" s="23">
        <f>SUM(AH37:AS37)</f>
        <v>0</v>
      </c>
      <c r="AU37" s="22"/>
      <c r="AV37" s="22"/>
      <c r="AW37" s="22"/>
      <c r="AX37" s="22"/>
      <c r="AY37" s="22"/>
      <c r="AZ37" s="22"/>
      <c r="BA37" s="22"/>
      <c r="BB37" s="23">
        <v>0</v>
      </c>
      <c r="BC37" s="23">
        <v>0</v>
      </c>
      <c r="BD37" s="23">
        <v>0</v>
      </c>
      <c r="BE37" s="23">
        <v>0</v>
      </c>
      <c r="BF37" s="23">
        <v>0</v>
      </c>
      <c r="BG37" s="23">
        <f>SUM(AU37:BF37)</f>
        <v>0</v>
      </c>
      <c r="BH37" s="10"/>
    </row>
    <row r="38" spans="1:64" s="1" customFormat="1" ht="11.25" x14ac:dyDescent="0.2">
      <c r="A38" s="48" t="s">
        <v>121</v>
      </c>
      <c r="B38" s="49">
        <v>20</v>
      </c>
      <c r="C38" s="50" t="s">
        <v>122</v>
      </c>
      <c r="D38" s="48"/>
      <c r="E38" s="23">
        <v>0</v>
      </c>
      <c r="F38" s="23">
        <v>0</v>
      </c>
      <c r="G38" s="23">
        <f>SUM(D38:E38)-F38</f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23">
        <v>0</v>
      </c>
      <c r="T38" s="48">
        <f>SUM(H38:S38)</f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23">
        <v>0</v>
      </c>
      <c r="AD38" s="48">
        <v>0</v>
      </c>
      <c r="AE38" s="23">
        <v>0</v>
      </c>
      <c r="AF38" s="23">
        <v>0</v>
      </c>
      <c r="AG38" s="23">
        <f>SUM(U38:AF38)</f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23">
        <v>0</v>
      </c>
      <c r="AT38" s="23">
        <f>SUM(AH38:AS38)</f>
        <v>0</v>
      </c>
      <c r="AU38" s="48">
        <v>0</v>
      </c>
      <c r="AV38" s="48">
        <v>0</v>
      </c>
      <c r="AW38" s="48">
        <v>0</v>
      </c>
      <c r="AX38" s="48">
        <v>0</v>
      </c>
      <c r="AY38" s="48">
        <v>0</v>
      </c>
      <c r="AZ38" s="48">
        <v>0</v>
      </c>
      <c r="BA38" s="48">
        <v>0</v>
      </c>
      <c r="BB38" s="23">
        <v>0</v>
      </c>
      <c r="BC38" s="23">
        <v>0</v>
      </c>
      <c r="BD38" s="23">
        <v>0</v>
      </c>
      <c r="BE38" s="23">
        <v>0</v>
      </c>
      <c r="BF38" s="23">
        <v>0</v>
      </c>
      <c r="BG38" s="23">
        <f>SUM(AU38:BF38)</f>
        <v>0</v>
      </c>
      <c r="BH38" s="10"/>
    </row>
    <row r="39" spans="1:64" s="15" customFormat="1" ht="12" x14ac:dyDescent="0.2">
      <c r="A39" s="11" t="s">
        <v>123</v>
      </c>
      <c r="B39" s="12">
        <v>21</v>
      </c>
      <c r="C39" s="40" t="s">
        <v>124</v>
      </c>
      <c r="D39" s="11">
        <v>0</v>
      </c>
      <c r="E39" s="11">
        <v>0</v>
      </c>
      <c r="F39" s="11">
        <v>0</v>
      </c>
      <c r="G39" s="11">
        <f>SUM(D39:E39)-F39</f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f>SUM(H39:S39)</f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f>SUM(U39:AF39)</f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f>SUM(AH39:AS39)</f>
        <v>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0</v>
      </c>
      <c r="BC39" s="11">
        <v>0</v>
      </c>
      <c r="BD39" s="11">
        <v>0</v>
      </c>
      <c r="BE39" s="11">
        <v>0</v>
      </c>
      <c r="BF39" s="11">
        <v>0</v>
      </c>
      <c r="BG39" s="11">
        <f>SUM(AU39:BF39)</f>
        <v>0</v>
      </c>
      <c r="BH39" s="41"/>
    </row>
    <row r="40" spans="1:64" s="15" customFormat="1" ht="12" x14ac:dyDescent="0.2">
      <c r="A40" s="11" t="s">
        <v>125</v>
      </c>
      <c r="B40" s="12">
        <v>20</v>
      </c>
      <c r="C40" s="40" t="s">
        <v>126</v>
      </c>
      <c r="D40" s="11">
        <f>+D41</f>
        <v>110000</v>
      </c>
      <c r="E40" s="11">
        <f t="shared" ref="E40:BG40" si="21">+E41</f>
        <v>0</v>
      </c>
      <c r="F40" s="11">
        <f t="shared" si="21"/>
        <v>0</v>
      </c>
      <c r="G40" s="11">
        <f t="shared" si="21"/>
        <v>110000</v>
      </c>
      <c r="H40" s="11">
        <f t="shared" si="21"/>
        <v>0</v>
      </c>
      <c r="I40" s="11">
        <f t="shared" si="21"/>
        <v>0</v>
      </c>
      <c r="J40" s="11">
        <f t="shared" si="21"/>
        <v>0</v>
      </c>
      <c r="K40" s="11">
        <f t="shared" si="21"/>
        <v>0</v>
      </c>
      <c r="L40" s="11">
        <f t="shared" si="21"/>
        <v>0</v>
      </c>
      <c r="M40" s="11">
        <f t="shared" si="21"/>
        <v>0</v>
      </c>
      <c r="N40" s="11">
        <f t="shared" si="21"/>
        <v>0</v>
      </c>
      <c r="O40" s="11">
        <f t="shared" si="21"/>
        <v>0</v>
      </c>
      <c r="P40" s="11">
        <f t="shared" si="21"/>
        <v>0</v>
      </c>
      <c r="Q40" s="11">
        <f t="shared" si="21"/>
        <v>0</v>
      </c>
      <c r="R40" s="11">
        <f t="shared" si="21"/>
        <v>0</v>
      </c>
      <c r="S40" s="11">
        <f t="shared" si="21"/>
        <v>48861.59</v>
      </c>
      <c r="T40" s="11">
        <f t="shared" si="21"/>
        <v>48861.59</v>
      </c>
      <c r="U40" s="11">
        <f t="shared" si="21"/>
        <v>0</v>
      </c>
      <c r="V40" s="11">
        <f t="shared" si="21"/>
        <v>0</v>
      </c>
      <c r="W40" s="11">
        <f t="shared" si="21"/>
        <v>0</v>
      </c>
      <c r="X40" s="11">
        <f t="shared" si="21"/>
        <v>0</v>
      </c>
      <c r="Y40" s="11">
        <f t="shared" si="21"/>
        <v>0</v>
      </c>
      <c r="Z40" s="11">
        <f t="shared" si="21"/>
        <v>0</v>
      </c>
      <c r="AA40" s="11">
        <f t="shared" si="21"/>
        <v>0</v>
      </c>
      <c r="AB40" s="11">
        <f t="shared" si="21"/>
        <v>0</v>
      </c>
      <c r="AC40" s="11">
        <f t="shared" si="21"/>
        <v>0</v>
      </c>
      <c r="AD40" s="11">
        <f t="shared" si="21"/>
        <v>0</v>
      </c>
      <c r="AE40" s="11">
        <f t="shared" si="21"/>
        <v>0</v>
      </c>
      <c r="AF40" s="11">
        <f t="shared" si="21"/>
        <v>48861.59</v>
      </c>
      <c r="AG40" s="11">
        <f t="shared" si="21"/>
        <v>48861.59</v>
      </c>
      <c r="AH40" s="11">
        <f t="shared" si="21"/>
        <v>0</v>
      </c>
      <c r="AI40" s="11">
        <f t="shared" si="21"/>
        <v>0</v>
      </c>
      <c r="AJ40" s="11">
        <f t="shared" si="21"/>
        <v>0</v>
      </c>
      <c r="AK40" s="11">
        <f t="shared" si="21"/>
        <v>0</v>
      </c>
      <c r="AL40" s="11">
        <f t="shared" si="21"/>
        <v>0</v>
      </c>
      <c r="AM40" s="11">
        <f t="shared" si="21"/>
        <v>0</v>
      </c>
      <c r="AN40" s="11">
        <f t="shared" si="21"/>
        <v>0</v>
      </c>
      <c r="AO40" s="11">
        <f t="shared" si="21"/>
        <v>0</v>
      </c>
      <c r="AP40" s="11">
        <f t="shared" si="21"/>
        <v>0</v>
      </c>
      <c r="AQ40" s="11">
        <f t="shared" si="21"/>
        <v>0</v>
      </c>
      <c r="AR40" s="11">
        <f t="shared" si="21"/>
        <v>0</v>
      </c>
      <c r="AS40" s="11">
        <f t="shared" si="21"/>
        <v>48861.59</v>
      </c>
      <c r="AT40" s="11">
        <f t="shared" si="21"/>
        <v>48861.59</v>
      </c>
      <c r="AU40" s="11">
        <f t="shared" si="21"/>
        <v>0</v>
      </c>
      <c r="AV40" s="11">
        <f t="shared" si="21"/>
        <v>0</v>
      </c>
      <c r="AW40" s="11">
        <f t="shared" si="21"/>
        <v>0</v>
      </c>
      <c r="AX40" s="11">
        <f t="shared" si="21"/>
        <v>0</v>
      </c>
      <c r="AY40" s="11">
        <f t="shared" si="21"/>
        <v>0</v>
      </c>
      <c r="AZ40" s="11">
        <f t="shared" si="21"/>
        <v>0</v>
      </c>
      <c r="BA40" s="11">
        <f t="shared" si="21"/>
        <v>0</v>
      </c>
      <c r="BB40" s="11">
        <f t="shared" si="21"/>
        <v>0</v>
      </c>
      <c r="BC40" s="11">
        <f t="shared" si="21"/>
        <v>0</v>
      </c>
      <c r="BD40" s="11">
        <f t="shared" si="21"/>
        <v>0</v>
      </c>
      <c r="BE40" s="11">
        <f t="shared" si="21"/>
        <v>0</v>
      </c>
      <c r="BF40" s="11">
        <f t="shared" si="21"/>
        <v>48861.59</v>
      </c>
      <c r="BG40" s="11">
        <f t="shared" si="21"/>
        <v>48861.59</v>
      </c>
      <c r="BH40" s="41"/>
    </row>
    <row r="41" spans="1:64" s="1" customFormat="1" ht="11.25" x14ac:dyDescent="0.2">
      <c r="A41" s="22" t="s">
        <v>127</v>
      </c>
      <c r="B41" s="20">
        <v>20</v>
      </c>
      <c r="C41" s="21" t="s">
        <v>128</v>
      </c>
      <c r="D41" s="22">
        <v>110000</v>
      </c>
      <c r="E41" s="23">
        <v>0</v>
      </c>
      <c r="F41" s="23">
        <v>0</v>
      </c>
      <c r="G41" s="23">
        <f>SUM(D41:E41)-F41</f>
        <v>110000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48861.59</v>
      </c>
      <c r="T41" s="23">
        <f>SUM(H41:S41)</f>
        <v>48861.59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48861.59</v>
      </c>
      <c r="AG41" s="23">
        <f>SUM(U41:AF41)</f>
        <v>48861.59</v>
      </c>
      <c r="AH41" s="23">
        <v>0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>
        <v>0</v>
      </c>
      <c r="AQ41" s="23">
        <v>0</v>
      </c>
      <c r="AR41" s="23">
        <v>0</v>
      </c>
      <c r="AS41" s="23">
        <v>48861.59</v>
      </c>
      <c r="AT41" s="23">
        <f>SUM(AH41:AS41)</f>
        <v>48861.59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0</v>
      </c>
      <c r="BB41" s="23">
        <v>0</v>
      </c>
      <c r="BC41" s="23">
        <v>0</v>
      </c>
      <c r="BD41" s="23">
        <v>0</v>
      </c>
      <c r="BE41" s="23">
        <v>0</v>
      </c>
      <c r="BF41" s="23">
        <v>48861.59</v>
      </c>
      <c r="BG41" s="23">
        <f>SUM(AU41:BF41)</f>
        <v>48861.59</v>
      </c>
      <c r="BH41" s="10"/>
    </row>
    <row r="42" spans="1:64" s="5" customFormat="1" x14ac:dyDescent="0.2">
      <c r="A42" s="8" t="s">
        <v>129</v>
      </c>
      <c r="B42" s="9"/>
      <c r="C42" s="8" t="s">
        <v>130</v>
      </c>
      <c r="D42" s="8">
        <f>+D43</f>
        <v>25000000</v>
      </c>
      <c r="E42" s="8">
        <f t="shared" ref="E42:BG42" si="22">+E43</f>
        <v>20287527.539999999</v>
      </c>
      <c r="F42" s="8">
        <f t="shared" si="22"/>
        <v>0</v>
      </c>
      <c r="G42" s="8">
        <f t="shared" si="22"/>
        <v>45287527.539999999</v>
      </c>
      <c r="H42" s="8">
        <f t="shared" si="22"/>
        <v>5086523.7416400006</v>
      </c>
      <c r="I42" s="8">
        <f t="shared" si="22"/>
        <v>3219886.4506700002</v>
      </c>
      <c r="J42" s="8">
        <f t="shared" si="22"/>
        <v>5033363.2086100001</v>
      </c>
      <c r="K42" s="8">
        <f t="shared" si="22"/>
        <v>5176633.0275499998</v>
      </c>
      <c r="L42" s="8">
        <f t="shared" si="22"/>
        <v>2623061.1366399997</v>
      </c>
      <c r="M42" s="8">
        <f t="shared" si="22"/>
        <v>6278856.5504399994</v>
      </c>
      <c r="N42" s="8">
        <f t="shared" si="22"/>
        <v>4466948.1212799996</v>
      </c>
      <c r="O42" s="8">
        <f t="shared" si="22"/>
        <v>532114.26199999999</v>
      </c>
      <c r="P42" s="8">
        <f t="shared" si="22"/>
        <v>2398432.64836</v>
      </c>
      <c r="Q42" s="8">
        <f t="shared" si="22"/>
        <v>416888.90145</v>
      </c>
      <c r="R42" s="8">
        <f t="shared" si="22"/>
        <v>1217662.7857300001</v>
      </c>
      <c r="S42" s="8">
        <f t="shared" si="22"/>
        <v>-981236.24101999996</v>
      </c>
      <c r="T42" s="8">
        <f t="shared" si="22"/>
        <v>35469134.593349993</v>
      </c>
      <c r="U42" s="8">
        <f t="shared" si="22"/>
        <v>2570859.41677</v>
      </c>
      <c r="V42" s="8">
        <f t="shared" si="22"/>
        <v>3640724.1569400001</v>
      </c>
      <c r="W42" s="8">
        <f t="shared" si="22"/>
        <v>5650538.7146300003</v>
      </c>
      <c r="X42" s="8">
        <f t="shared" si="22"/>
        <v>4361026.9496599995</v>
      </c>
      <c r="Y42" s="8">
        <f t="shared" si="22"/>
        <v>2128620.6066800002</v>
      </c>
      <c r="Z42" s="8">
        <f t="shared" si="22"/>
        <v>1577227.7981800002</v>
      </c>
      <c r="AA42" s="8">
        <f t="shared" si="22"/>
        <v>9800151.2069400009</v>
      </c>
      <c r="AB42" s="8">
        <f t="shared" si="22"/>
        <v>1301940.0305699999</v>
      </c>
      <c r="AC42" s="8">
        <f t="shared" si="22"/>
        <v>1794785.7604499999</v>
      </c>
      <c r="AD42" s="8">
        <f t="shared" si="22"/>
        <v>1146423.0471700002</v>
      </c>
      <c r="AE42" s="8">
        <f t="shared" si="22"/>
        <v>823103.63196999999</v>
      </c>
      <c r="AF42" s="8">
        <f t="shared" si="22"/>
        <v>673733.27338999999</v>
      </c>
      <c r="AG42" s="8">
        <f t="shared" si="22"/>
        <v>35469134.593350001</v>
      </c>
      <c r="AH42" s="8">
        <f t="shared" si="22"/>
        <v>0</v>
      </c>
      <c r="AI42" s="8">
        <f t="shared" si="22"/>
        <v>274497.11442</v>
      </c>
      <c r="AJ42" s="8">
        <f t="shared" si="22"/>
        <v>725941.55580999993</v>
      </c>
      <c r="AK42" s="8">
        <f t="shared" si="22"/>
        <v>1067989.69741</v>
      </c>
      <c r="AL42" s="8">
        <f t="shared" si="22"/>
        <v>4757369.7418100005</v>
      </c>
      <c r="AM42" s="8">
        <f t="shared" si="22"/>
        <v>1925979.6180799999</v>
      </c>
      <c r="AN42" s="8">
        <f t="shared" si="22"/>
        <v>3494485.1677399999</v>
      </c>
      <c r="AO42" s="8">
        <f t="shared" si="22"/>
        <v>3771658.5833100001</v>
      </c>
      <c r="AP42" s="8">
        <f t="shared" si="22"/>
        <v>5252039.1495600007</v>
      </c>
      <c r="AQ42" s="8">
        <f t="shared" si="22"/>
        <v>4399662.0109700002</v>
      </c>
      <c r="AR42" s="8">
        <f t="shared" si="22"/>
        <v>3274648.88546</v>
      </c>
      <c r="AS42" s="8">
        <f t="shared" si="22"/>
        <v>5398985.7498000003</v>
      </c>
      <c r="AT42" s="8">
        <f t="shared" si="22"/>
        <v>34343257.27437</v>
      </c>
      <c r="AU42" s="8">
        <f t="shared" si="22"/>
        <v>0</v>
      </c>
      <c r="AV42" s="8">
        <f t="shared" si="22"/>
        <v>274497.11442</v>
      </c>
      <c r="AW42" s="8">
        <f t="shared" si="22"/>
        <v>725941.55580999993</v>
      </c>
      <c r="AX42" s="8">
        <f t="shared" si="22"/>
        <v>1067989.69741</v>
      </c>
      <c r="AY42" s="8">
        <f t="shared" si="22"/>
        <v>4757369.7418100005</v>
      </c>
      <c r="AZ42" s="8">
        <f t="shared" si="22"/>
        <v>1925979.6180799999</v>
      </c>
      <c r="BA42" s="8">
        <f t="shared" si="22"/>
        <v>3492037.1677399999</v>
      </c>
      <c r="BB42" s="8">
        <f t="shared" si="22"/>
        <v>3774106.5833100001</v>
      </c>
      <c r="BC42" s="8">
        <f t="shared" si="22"/>
        <v>5252039.1495600007</v>
      </c>
      <c r="BD42" s="8">
        <f t="shared" si="22"/>
        <v>4399662.0109700002</v>
      </c>
      <c r="BE42" s="8">
        <f t="shared" si="22"/>
        <v>3274648.88546</v>
      </c>
      <c r="BF42" s="8">
        <f t="shared" si="22"/>
        <v>5111700.7246099999</v>
      </c>
      <c r="BG42" s="8">
        <f t="shared" si="22"/>
        <v>34055972.249180004</v>
      </c>
      <c r="BH42" s="46" t="s">
        <v>131</v>
      </c>
      <c r="BI42" s="2"/>
    </row>
    <row r="43" spans="1:64" s="1" customFormat="1" ht="21.75" customHeight="1" x14ac:dyDescent="0.2">
      <c r="A43" s="23" t="s">
        <v>132</v>
      </c>
      <c r="B43" s="33">
        <v>20</v>
      </c>
      <c r="C43" s="51" t="s">
        <v>133</v>
      </c>
      <c r="D43" s="23">
        <v>25000000</v>
      </c>
      <c r="E43" s="23">
        <v>20287527.539999999</v>
      </c>
      <c r="F43" s="23">
        <v>0</v>
      </c>
      <c r="G43" s="23">
        <f>SUM(D43:E43)-F43</f>
        <v>45287527.539999999</v>
      </c>
      <c r="H43" s="23">
        <v>5086523.7416400006</v>
      </c>
      <c r="I43" s="23">
        <v>3219886.4506700002</v>
      </c>
      <c r="J43" s="23">
        <v>5033363.2086100001</v>
      </c>
      <c r="K43" s="23">
        <v>5176633.0275499998</v>
      </c>
      <c r="L43" s="23">
        <v>2623061.1366399997</v>
      </c>
      <c r="M43" s="23">
        <v>6278856.5504399994</v>
      </c>
      <c r="N43" s="23">
        <v>4466948.1212799996</v>
      </c>
      <c r="O43" s="23">
        <v>532114.26199999999</v>
      </c>
      <c r="P43" s="23">
        <v>2398432.64836</v>
      </c>
      <c r="Q43" s="23">
        <v>416888.90145</v>
      </c>
      <c r="R43" s="23">
        <v>1217662.7857300001</v>
      </c>
      <c r="S43" s="23">
        <v>-981236.24101999996</v>
      </c>
      <c r="T43" s="23">
        <f>SUM(H43:S43)</f>
        <v>35469134.593349993</v>
      </c>
      <c r="U43" s="23">
        <v>2570859.41677</v>
      </c>
      <c r="V43" s="23">
        <v>3640724.1569400001</v>
      </c>
      <c r="W43" s="23">
        <v>5650538.7146300003</v>
      </c>
      <c r="X43" s="23">
        <v>4361026.9496599995</v>
      </c>
      <c r="Y43" s="23">
        <v>2128620.6066800002</v>
      </c>
      <c r="Z43" s="23">
        <v>1577227.7981800002</v>
      </c>
      <c r="AA43" s="23">
        <v>9800151.2069400009</v>
      </c>
      <c r="AB43" s="23">
        <v>1301940.0305699999</v>
      </c>
      <c r="AC43" s="23">
        <v>1794785.7604499999</v>
      </c>
      <c r="AD43" s="23">
        <v>1146423.0471700002</v>
      </c>
      <c r="AE43" s="23">
        <v>823103.63196999999</v>
      </c>
      <c r="AF43" s="23">
        <v>673733.27338999999</v>
      </c>
      <c r="AG43" s="23">
        <f>SUM(U43:AF43)</f>
        <v>35469134.593350001</v>
      </c>
      <c r="AH43" s="23">
        <v>0</v>
      </c>
      <c r="AI43" s="23">
        <v>274497.11442</v>
      </c>
      <c r="AJ43" s="23">
        <v>725941.55580999993</v>
      </c>
      <c r="AK43" s="23">
        <v>1067989.69741</v>
      </c>
      <c r="AL43" s="23">
        <v>4757369.7418100005</v>
      </c>
      <c r="AM43" s="23">
        <v>1925979.6180799999</v>
      </c>
      <c r="AN43" s="23">
        <v>3494485.1677399999</v>
      </c>
      <c r="AO43" s="23">
        <v>3771658.5833100001</v>
      </c>
      <c r="AP43" s="23">
        <v>5252039.1495600007</v>
      </c>
      <c r="AQ43" s="23">
        <v>4399662.0109700002</v>
      </c>
      <c r="AR43" s="23">
        <v>3274648.88546</v>
      </c>
      <c r="AS43" s="23">
        <v>5398985.7498000003</v>
      </c>
      <c r="AT43" s="23">
        <f>SUM(AH43:AS43)</f>
        <v>34343257.27437</v>
      </c>
      <c r="AU43" s="23">
        <v>0</v>
      </c>
      <c r="AV43" s="23">
        <v>274497.11442</v>
      </c>
      <c r="AW43" s="23">
        <v>725941.55580999993</v>
      </c>
      <c r="AX43" s="23">
        <v>1067989.69741</v>
      </c>
      <c r="AY43" s="23">
        <v>4757369.7418100005</v>
      </c>
      <c r="AZ43" s="23">
        <v>1925979.6180799999</v>
      </c>
      <c r="BA43" s="23">
        <v>3492037.1677399999</v>
      </c>
      <c r="BB43" s="23">
        <v>3774106.5833100001</v>
      </c>
      <c r="BC43" s="23">
        <v>5252039.1495600007</v>
      </c>
      <c r="BD43" s="23">
        <v>4399662.0109700002</v>
      </c>
      <c r="BE43" s="23">
        <v>3274648.88546</v>
      </c>
      <c r="BF43" s="23">
        <v>5111700.7246099999</v>
      </c>
      <c r="BG43" s="23">
        <f>SUM(AU43:BF43)</f>
        <v>34055972.249180004</v>
      </c>
      <c r="BH43" s="10"/>
    </row>
    <row r="44" spans="1:64" s="5" customFormat="1" x14ac:dyDescent="0.2">
      <c r="A44" s="102" t="s">
        <v>134</v>
      </c>
      <c r="B44" s="102"/>
      <c r="C44" s="102"/>
      <c r="D44" s="8">
        <f>+D7+D42</f>
        <v>26061000</v>
      </c>
      <c r="E44" s="8">
        <f>+E7+E42</f>
        <v>20643843.32322</v>
      </c>
      <c r="F44" s="8">
        <f t="shared" ref="F44:BG44" si="23">+F7+F42</f>
        <v>356315.78321999998</v>
      </c>
      <c r="G44" s="8">
        <f t="shared" si="23"/>
        <v>46348527.539999999</v>
      </c>
      <c r="H44" s="8">
        <f t="shared" si="23"/>
        <v>5306107.0746400002</v>
      </c>
      <c r="I44" s="8">
        <f t="shared" si="23"/>
        <v>3379584.0276700002</v>
      </c>
      <c r="J44" s="8">
        <f t="shared" si="23"/>
        <v>5075447.5836100001</v>
      </c>
      <c r="K44" s="8">
        <f t="shared" si="23"/>
        <v>5265744.2140499996</v>
      </c>
      <c r="L44" s="8">
        <f t="shared" si="23"/>
        <v>2623051.2676399997</v>
      </c>
      <c r="M44" s="8">
        <f t="shared" si="23"/>
        <v>6483856.5504399994</v>
      </c>
      <c r="N44" s="8">
        <f t="shared" si="23"/>
        <v>4466948.7869999995</v>
      </c>
      <c r="O44" s="8">
        <f t="shared" si="23"/>
        <v>677114.26199999999</v>
      </c>
      <c r="P44" s="8">
        <f t="shared" si="23"/>
        <v>2398432.64836</v>
      </c>
      <c r="Q44" s="8">
        <f t="shared" si="23"/>
        <v>416888.90145</v>
      </c>
      <c r="R44" s="8">
        <f t="shared" si="23"/>
        <v>1273139.7857300001</v>
      </c>
      <c r="S44" s="8">
        <f t="shared" si="23"/>
        <v>-948527.46285000001</v>
      </c>
      <c r="T44" s="8">
        <f t="shared" si="23"/>
        <v>36417787.63973999</v>
      </c>
      <c r="U44" s="8">
        <f t="shared" si="23"/>
        <v>2673442.7497700001</v>
      </c>
      <c r="V44" s="8">
        <f t="shared" si="23"/>
        <v>3912983.0059400001</v>
      </c>
      <c r="W44" s="8">
        <f t="shared" si="23"/>
        <v>5692072.8736300003</v>
      </c>
      <c r="X44" s="8">
        <f t="shared" si="23"/>
        <v>4450562.1361599993</v>
      </c>
      <c r="Y44" s="8">
        <f t="shared" si="23"/>
        <v>2128659.56568</v>
      </c>
      <c r="Z44" s="8">
        <f t="shared" si="23"/>
        <v>1643918.0581800002</v>
      </c>
      <c r="AA44" s="8">
        <f t="shared" si="23"/>
        <v>9864865.8326600008</v>
      </c>
      <c r="AB44" s="8">
        <f t="shared" si="23"/>
        <v>1311174.31057</v>
      </c>
      <c r="AC44" s="8">
        <f t="shared" si="23"/>
        <v>1794911.7604499999</v>
      </c>
      <c r="AD44" s="8">
        <f t="shared" si="23"/>
        <v>1146423.0471700002</v>
      </c>
      <c r="AE44" s="8">
        <f t="shared" si="23"/>
        <v>823103.63196999999</v>
      </c>
      <c r="AF44" s="8">
        <f t="shared" si="23"/>
        <v>975670.66755999997</v>
      </c>
      <c r="AG44" s="8">
        <f>+AG7+AG42</f>
        <v>36417787.639739998</v>
      </c>
      <c r="AH44" s="8">
        <f t="shared" si="23"/>
        <v>0</v>
      </c>
      <c r="AI44" s="8">
        <f t="shared" si="23"/>
        <v>275797.26241999998</v>
      </c>
      <c r="AJ44" s="8">
        <f t="shared" si="23"/>
        <v>786544.28484999994</v>
      </c>
      <c r="AK44" s="8">
        <f t="shared" si="23"/>
        <v>1184105.49841</v>
      </c>
      <c r="AL44" s="8">
        <f t="shared" si="23"/>
        <v>4852097.9226900004</v>
      </c>
      <c r="AM44" s="8">
        <f t="shared" si="23"/>
        <v>2036032.1616799999</v>
      </c>
      <c r="AN44" s="8">
        <f t="shared" si="23"/>
        <v>3675646.5358600002</v>
      </c>
      <c r="AO44" s="8">
        <f t="shared" si="23"/>
        <v>3805560.0933099999</v>
      </c>
      <c r="AP44" s="8">
        <f t="shared" si="23"/>
        <v>5275069.7571600005</v>
      </c>
      <c r="AQ44" s="8">
        <f t="shared" si="23"/>
        <v>4406162.0109700002</v>
      </c>
      <c r="AR44" s="8">
        <f t="shared" si="23"/>
        <v>3281149.8097399999</v>
      </c>
      <c r="AS44" s="8">
        <f t="shared" si="23"/>
        <v>5605796.8596700002</v>
      </c>
      <c r="AT44" s="8">
        <f t="shared" si="23"/>
        <v>35183962.196759999</v>
      </c>
      <c r="AU44" s="8">
        <f t="shared" si="23"/>
        <v>0</v>
      </c>
      <c r="AV44" s="8">
        <f t="shared" si="23"/>
        <v>275797.26241999998</v>
      </c>
      <c r="AW44" s="8">
        <f t="shared" si="23"/>
        <v>786544.28484999994</v>
      </c>
      <c r="AX44" s="8">
        <f t="shared" si="23"/>
        <v>1184105.49841</v>
      </c>
      <c r="AY44" s="8">
        <f t="shared" si="23"/>
        <v>4852097.9226900004</v>
      </c>
      <c r="AZ44" s="8">
        <f t="shared" si="23"/>
        <v>2032543.03168</v>
      </c>
      <c r="BA44" s="8">
        <f t="shared" si="23"/>
        <v>3676687.6658600001</v>
      </c>
      <c r="BB44" s="8">
        <f t="shared" si="23"/>
        <v>3808008.0933099999</v>
      </c>
      <c r="BC44" s="8">
        <f t="shared" si="23"/>
        <v>5275069.7571600005</v>
      </c>
      <c r="BD44" s="8">
        <f t="shared" si="23"/>
        <v>4406162.0109700002</v>
      </c>
      <c r="BE44" s="8">
        <f t="shared" si="23"/>
        <v>3281149.8097399999</v>
      </c>
      <c r="BF44" s="8">
        <f t="shared" si="23"/>
        <v>5235504.6306100003</v>
      </c>
      <c r="BG44" s="8">
        <f t="shared" si="23"/>
        <v>34813669.967700005</v>
      </c>
      <c r="BH44" s="10"/>
      <c r="BI44" s="1"/>
    </row>
    <row r="45" spans="1:64" x14ac:dyDescent="0.2">
      <c r="T45" s="52"/>
      <c r="AG45" s="52"/>
      <c r="AT45" s="52"/>
      <c r="BG45" s="52"/>
    </row>
    <row r="46" spans="1:64" ht="10.5" customHeight="1" x14ac:dyDescent="0.2">
      <c r="A46" s="53"/>
      <c r="B46" s="5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J46" s="1"/>
      <c r="BK46" s="1"/>
      <c r="BL46" s="1"/>
    </row>
    <row r="47" spans="1:64" ht="12" customHeight="1" x14ac:dyDescent="0.2">
      <c r="A47" s="53"/>
      <c r="B47" s="54"/>
      <c r="D47" s="55"/>
      <c r="E47" s="55"/>
      <c r="F47" s="55"/>
      <c r="G47" s="55"/>
      <c r="Q47" s="55"/>
      <c r="AG47" s="5"/>
      <c r="AT47" s="56"/>
      <c r="BJ47" s="1"/>
      <c r="BK47" s="1"/>
      <c r="BL47" s="1"/>
    </row>
    <row r="48" spans="1:64" x14ac:dyDescent="0.2">
      <c r="A48" s="54"/>
      <c r="B48" s="54"/>
      <c r="H48" s="54"/>
      <c r="I48" s="54"/>
      <c r="J48" s="54"/>
      <c r="K48" s="54"/>
      <c r="L48" s="54"/>
      <c r="M48" s="54"/>
      <c r="N48" s="1"/>
      <c r="O48" s="54"/>
      <c r="P48" s="54"/>
      <c r="Q48" s="54"/>
      <c r="R48" s="54"/>
      <c r="T48" s="57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1"/>
      <c r="AG48" s="1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1"/>
      <c r="AT48" s="1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G48" s="1"/>
      <c r="BJ48" s="1"/>
      <c r="BK48" s="1"/>
      <c r="BL48" s="1"/>
    </row>
    <row r="49" spans="1:64" x14ac:dyDescent="0.2">
      <c r="A49" s="54"/>
      <c r="B49" s="1"/>
      <c r="E49" s="58"/>
      <c r="F49" s="59"/>
      <c r="BJ49" s="1"/>
      <c r="BK49" s="1"/>
      <c r="BL49" s="1"/>
    </row>
    <row r="50" spans="1:64" x14ac:dyDescent="0.2">
      <c r="A50" s="54"/>
      <c r="AF50" s="1"/>
      <c r="AG50" s="1"/>
      <c r="AS50" s="1"/>
      <c r="AT50" s="1"/>
    </row>
    <row r="51" spans="1:64" x14ac:dyDescent="0.2">
      <c r="A51" s="54"/>
      <c r="N51" s="1"/>
      <c r="AF51" s="1"/>
      <c r="AG51" s="1"/>
    </row>
    <row r="52" spans="1:64" x14ac:dyDescent="0.2">
      <c r="A52" s="54"/>
      <c r="N52" s="1"/>
      <c r="AF52" s="1"/>
      <c r="AG52" s="1"/>
    </row>
    <row r="53" spans="1:64" x14ac:dyDescent="0.2">
      <c r="A53" s="54"/>
      <c r="N53" s="1"/>
      <c r="AF53" s="1"/>
      <c r="AG53" s="1"/>
    </row>
    <row r="54" spans="1:64" x14ac:dyDescent="0.2">
      <c r="A54" s="54"/>
      <c r="D54" s="7"/>
      <c r="E54" s="7"/>
      <c r="F54" s="7"/>
      <c r="G54" s="7"/>
      <c r="H54" s="7"/>
      <c r="I54" s="7"/>
      <c r="N54" s="1"/>
      <c r="AF54" s="1"/>
      <c r="AG54" s="1"/>
    </row>
    <row r="55" spans="1:64" x14ac:dyDescent="0.2">
      <c r="A55" s="54"/>
      <c r="D55" s="60"/>
      <c r="E55" s="60"/>
      <c r="F55" s="60"/>
      <c r="G55" s="60"/>
      <c r="H55" s="60"/>
      <c r="I55" s="7"/>
      <c r="N55" s="1"/>
      <c r="AF55" s="1"/>
      <c r="AG55" s="1"/>
    </row>
    <row r="56" spans="1:64" x14ac:dyDescent="0.2">
      <c r="A56" s="54"/>
      <c r="N56" s="1"/>
      <c r="AF56" s="1"/>
      <c r="AG56" s="1"/>
    </row>
    <row r="57" spans="1:64" x14ac:dyDescent="0.2">
      <c r="A57" s="54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AF57" s="1"/>
      <c r="AG57" s="1"/>
    </row>
    <row r="58" spans="1:64" ht="15" x14ac:dyDescent="0.25">
      <c r="A58" s="54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3"/>
      <c r="P58" s="63"/>
      <c r="AF58" s="1"/>
      <c r="AG58" s="1"/>
    </row>
    <row r="59" spans="1:64" ht="15" x14ac:dyDescent="0.25">
      <c r="A59" s="54"/>
      <c r="D59" s="64"/>
      <c r="E59" s="62"/>
      <c r="F59" s="64"/>
      <c r="G59" s="64"/>
      <c r="H59" s="64"/>
      <c r="I59" s="64"/>
      <c r="J59" s="64"/>
      <c r="K59" s="64"/>
      <c r="L59" s="64"/>
      <c r="M59" s="64"/>
      <c r="N59" s="64"/>
      <c r="O59" s="65"/>
      <c r="P59" s="65"/>
    </row>
    <row r="60" spans="1:64" ht="15" x14ac:dyDescent="0.25">
      <c r="A60" s="54"/>
      <c r="F60" s="65"/>
      <c r="G60" s="65"/>
      <c r="H60" s="65"/>
      <c r="I60" s="65"/>
      <c r="J60" s="65"/>
      <c r="K60" s="66"/>
      <c r="L60" s="65"/>
      <c r="M60" s="65"/>
      <c r="N60" s="65"/>
      <c r="O60" s="65"/>
      <c r="P60" s="65"/>
    </row>
    <row r="61" spans="1:64" x14ac:dyDescent="0.2">
      <c r="A61" s="54"/>
      <c r="N61" s="1"/>
    </row>
    <row r="62" spans="1:64" x14ac:dyDescent="0.2">
      <c r="A62" s="54"/>
      <c r="N62" s="1"/>
    </row>
    <row r="63" spans="1:64" x14ac:dyDescent="0.2">
      <c r="A63" s="54"/>
      <c r="N63" s="1"/>
    </row>
    <row r="64" spans="1:64" x14ac:dyDescent="0.2">
      <c r="A64" s="54"/>
      <c r="N64" s="1"/>
    </row>
    <row r="65" spans="1:14" x14ac:dyDescent="0.2">
      <c r="A65" s="1"/>
      <c r="N65" s="1"/>
    </row>
    <row r="66" spans="1:14" x14ac:dyDescent="0.2">
      <c r="A66" s="1"/>
      <c r="N66" s="1"/>
    </row>
    <row r="67" spans="1:14" x14ac:dyDescent="0.2">
      <c r="A67" s="1"/>
      <c r="N67" s="1"/>
    </row>
  </sheetData>
  <mergeCells count="4">
    <mergeCell ref="A1:BG1"/>
    <mergeCell ref="A2:BG2"/>
    <mergeCell ref="A3:BG3"/>
    <mergeCell ref="A44:C44"/>
  </mergeCells>
  <pageMargins left="0.70866141732283472" right="0.70866141732283472" top="0.74803149606299213" bottom="0.74803149606299213" header="0.31496062992125984" footer="0.31496062992125984"/>
  <pageSetup scale="50" orientation="landscape" r:id="rId1"/>
  <ignoredErrors>
    <ignoredError sqref="D34:S34 AF34:BG34" formulaRange="1"/>
    <ignoredError sqref="G18:BG21 G25:BG25 G28:AF28 T40:T42 G40:S42 U40:BG42 S10 T26:BG26 G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55F44-F159-4DB8-90D1-ADBCA14D5029}">
  <sheetPr>
    <tabColor theme="0" tint="-0.249977111117893"/>
  </sheetPr>
  <dimension ref="A1:U18"/>
  <sheetViews>
    <sheetView showGridLines="0" showZeros="0" zoomScaleNormal="100" workbookViewId="0">
      <selection activeCell="P24" sqref="P24"/>
    </sheetView>
  </sheetViews>
  <sheetFormatPr baseColWidth="10" defaultColWidth="11" defaultRowHeight="12.75" x14ac:dyDescent="0.2"/>
  <cols>
    <col min="1" max="1" width="16.28515625" style="67" customWidth="1"/>
    <col min="2" max="2" width="4.28515625" style="67" customWidth="1"/>
    <col min="3" max="3" width="57.42578125" style="67" customWidth="1"/>
    <col min="4" max="4" width="11.5703125" style="69" customWidth="1"/>
    <col min="5" max="5" width="11.5703125" style="69" hidden="1" customWidth="1"/>
    <col min="6" max="6" width="11.5703125" style="67" hidden="1" customWidth="1"/>
    <col min="7" max="7" width="11.5703125" style="94" hidden="1" customWidth="1"/>
    <col min="8" max="15" width="11.5703125" style="67" hidden="1" customWidth="1"/>
    <col min="16" max="17" width="11.5703125" style="67" customWidth="1"/>
    <col min="18" max="18" width="11.42578125" style="67" customWidth="1"/>
    <col min="19" max="19" width="15.28515625" style="67" customWidth="1"/>
    <col min="20" max="20" width="13.85546875" style="67" customWidth="1"/>
    <col min="21" max="214" width="11.42578125" style="67" customWidth="1"/>
    <col min="215" max="215" width="13.7109375" style="67" customWidth="1"/>
    <col min="216" max="216" width="4.28515625" style="67" customWidth="1"/>
    <col min="217" max="217" width="56.140625" style="67" bestFit="1" customWidth="1"/>
    <col min="218" max="221" width="11.85546875" style="67" customWidth="1"/>
    <col min="222" max="256" width="11" style="67"/>
    <col min="257" max="257" width="16.28515625" style="67" customWidth="1"/>
    <col min="258" max="258" width="4.28515625" style="67" customWidth="1"/>
    <col min="259" max="259" width="57.42578125" style="67" customWidth="1"/>
    <col min="260" max="260" width="11.5703125" style="67" customWidth="1"/>
    <col min="261" max="271" width="0" style="67" hidden="1" customWidth="1"/>
    <col min="272" max="273" width="11.5703125" style="67" customWidth="1"/>
    <col min="274" max="274" width="11.42578125" style="67" customWidth="1"/>
    <col min="275" max="275" width="15.28515625" style="67" customWidth="1"/>
    <col min="276" max="276" width="13.85546875" style="67" customWidth="1"/>
    <col min="277" max="470" width="11.42578125" style="67" customWidth="1"/>
    <col min="471" max="471" width="13.7109375" style="67" customWidth="1"/>
    <col min="472" max="472" width="4.28515625" style="67" customWidth="1"/>
    <col min="473" max="473" width="56.140625" style="67" bestFit="1" customWidth="1"/>
    <col min="474" max="477" width="11.85546875" style="67" customWidth="1"/>
    <col min="478" max="512" width="11" style="67"/>
    <col min="513" max="513" width="16.28515625" style="67" customWidth="1"/>
    <col min="514" max="514" width="4.28515625" style="67" customWidth="1"/>
    <col min="515" max="515" width="57.42578125" style="67" customWidth="1"/>
    <col min="516" max="516" width="11.5703125" style="67" customWidth="1"/>
    <col min="517" max="527" width="0" style="67" hidden="1" customWidth="1"/>
    <col min="528" max="529" width="11.5703125" style="67" customWidth="1"/>
    <col min="530" max="530" width="11.42578125" style="67" customWidth="1"/>
    <col min="531" max="531" width="15.28515625" style="67" customWidth="1"/>
    <col min="532" max="532" width="13.85546875" style="67" customWidth="1"/>
    <col min="533" max="726" width="11.42578125" style="67" customWidth="1"/>
    <col min="727" max="727" width="13.7109375" style="67" customWidth="1"/>
    <col min="728" max="728" width="4.28515625" style="67" customWidth="1"/>
    <col min="729" max="729" width="56.140625" style="67" bestFit="1" customWidth="1"/>
    <col min="730" max="733" width="11.85546875" style="67" customWidth="1"/>
    <col min="734" max="768" width="11" style="67"/>
    <col min="769" max="769" width="16.28515625" style="67" customWidth="1"/>
    <col min="770" max="770" width="4.28515625" style="67" customWidth="1"/>
    <col min="771" max="771" width="57.42578125" style="67" customWidth="1"/>
    <col min="772" max="772" width="11.5703125" style="67" customWidth="1"/>
    <col min="773" max="783" width="0" style="67" hidden="1" customWidth="1"/>
    <col min="784" max="785" width="11.5703125" style="67" customWidth="1"/>
    <col min="786" max="786" width="11.42578125" style="67" customWidth="1"/>
    <col min="787" max="787" width="15.28515625" style="67" customWidth="1"/>
    <col min="788" max="788" width="13.85546875" style="67" customWidth="1"/>
    <col min="789" max="982" width="11.42578125" style="67" customWidth="1"/>
    <col min="983" max="983" width="13.7109375" style="67" customWidth="1"/>
    <col min="984" max="984" width="4.28515625" style="67" customWidth="1"/>
    <col min="985" max="985" width="56.140625" style="67" bestFit="1" customWidth="1"/>
    <col min="986" max="989" width="11.85546875" style="67" customWidth="1"/>
    <col min="990" max="1024" width="11" style="67"/>
    <col min="1025" max="1025" width="16.28515625" style="67" customWidth="1"/>
    <col min="1026" max="1026" width="4.28515625" style="67" customWidth="1"/>
    <col min="1027" max="1027" width="57.42578125" style="67" customWidth="1"/>
    <col min="1028" max="1028" width="11.5703125" style="67" customWidth="1"/>
    <col min="1029" max="1039" width="0" style="67" hidden="1" customWidth="1"/>
    <col min="1040" max="1041" width="11.5703125" style="67" customWidth="1"/>
    <col min="1042" max="1042" width="11.42578125" style="67" customWidth="1"/>
    <col min="1043" max="1043" width="15.28515625" style="67" customWidth="1"/>
    <col min="1044" max="1044" width="13.85546875" style="67" customWidth="1"/>
    <col min="1045" max="1238" width="11.42578125" style="67" customWidth="1"/>
    <col min="1239" max="1239" width="13.7109375" style="67" customWidth="1"/>
    <col min="1240" max="1240" width="4.28515625" style="67" customWidth="1"/>
    <col min="1241" max="1241" width="56.140625" style="67" bestFit="1" customWidth="1"/>
    <col min="1242" max="1245" width="11.85546875" style="67" customWidth="1"/>
    <col min="1246" max="1280" width="11" style="67"/>
    <col min="1281" max="1281" width="16.28515625" style="67" customWidth="1"/>
    <col min="1282" max="1282" width="4.28515625" style="67" customWidth="1"/>
    <col min="1283" max="1283" width="57.42578125" style="67" customWidth="1"/>
    <col min="1284" max="1284" width="11.5703125" style="67" customWidth="1"/>
    <col min="1285" max="1295" width="0" style="67" hidden="1" customWidth="1"/>
    <col min="1296" max="1297" width="11.5703125" style="67" customWidth="1"/>
    <col min="1298" max="1298" width="11.42578125" style="67" customWidth="1"/>
    <col min="1299" max="1299" width="15.28515625" style="67" customWidth="1"/>
    <col min="1300" max="1300" width="13.85546875" style="67" customWidth="1"/>
    <col min="1301" max="1494" width="11.42578125" style="67" customWidth="1"/>
    <col min="1495" max="1495" width="13.7109375" style="67" customWidth="1"/>
    <col min="1496" max="1496" width="4.28515625" style="67" customWidth="1"/>
    <col min="1497" max="1497" width="56.140625" style="67" bestFit="1" customWidth="1"/>
    <col min="1498" max="1501" width="11.85546875" style="67" customWidth="1"/>
    <col min="1502" max="1536" width="11" style="67"/>
    <col min="1537" max="1537" width="16.28515625" style="67" customWidth="1"/>
    <col min="1538" max="1538" width="4.28515625" style="67" customWidth="1"/>
    <col min="1539" max="1539" width="57.42578125" style="67" customWidth="1"/>
    <col min="1540" max="1540" width="11.5703125" style="67" customWidth="1"/>
    <col min="1541" max="1551" width="0" style="67" hidden="1" customWidth="1"/>
    <col min="1552" max="1553" width="11.5703125" style="67" customWidth="1"/>
    <col min="1554" max="1554" width="11.42578125" style="67" customWidth="1"/>
    <col min="1555" max="1555" width="15.28515625" style="67" customWidth="1"/>
    <col min="1556" max="1556" width="13.85546875" style="67" customWidth="1"/>
    <col min="1557" max="1750" width="11.42578125" style="67" customWidth="1"/>
    <col min="1751" max="1751" width="13.7109375" style="67" customWidth="1"/>
    <col min="1752" max="1752" width="4.28515625" style="67" customWidth="1"/>
    <col min="1753" max="1753" width="56.140625" style="67" bestFit="1" customWidth="1"/>
    <col min="1754" max="1757" width="11.85546875" style="67" customWidth="1"/>
    <col min="1758" max="1792" width="11" style="67"/>
    <col min="1793" max="1793" width="16.28515625" style="67" customWidth="1"/>
    <col min="1794" max="1794" width="4.28515625" style="67" customWidth="1"/>
    <col min="1795" max="1795" width="57.42578125" style="67" customWidth="1"/>
    <col min="1796" max="1796" width="11.5703125" style="67" customWidth="1"/>
    <col min="1797" max="1807" width="0" style="67" hidden="1" customWidth="1"/>
    <col min="1808" max="1809" width="11.5703125" style="67" customWidth="1"/>
    <col min="1810" max="1810" width="11.42578125" style="67" customWidth="1"/>
    <col min="1811" max="1811" width="15.28515625" style="67" customWidth="1"/>
    <col min="1812" max="1812" width="13.85546875" style="67" customWidth="1"/>
    <col min="1813" max="2006" width="11.42578125" style="67" customWidth="1"/>
    <col min="2007" max="2007" width="13.7109375" style="67" customWidth="1"/>
    <col min="2008" max="2008" width="4.28515625" style="67" customWidth="1"/>
    <col min="2009" max="2009" width="56.140625" style="67" bestFit="1" customWidth="1"/>
    <col min="2010" max="2013" width="11.85546875" style="67" customWidth="1"/>
    <col min="2014" max="2048" width="11" style="67"/>
    <col min="2049" max="2049" width="16.28515625" style="67" customWidth="1"/>
    <col min="2050" max="2050" width="4.28515625" style="67" customWidth="1"/>
    <col min="2051" max="2051" width="57.42578125" style="67" customWidth="1"/>
    <col min="2052" max="2052" width="11.5703125" style="67" customWidth="1"/>
    <col min="2053" max="2063" width="0" style="67" hidden="1" customWidth="1"/>
    <col min="2064" max="2065" width="11.5703125" style="67" customWidth="1"/>
    <col min="2066" max="2066" width="11.42578125" style="67" customWidth="1"/>
    <col min="2067" max="2067" width="15.28515625" style="67" customWidth="1"/>
    <col min="2068" max="2068" width="13.85546875" style="67" customWidth="1"/>
    <col min="2069" max="2262" width="11.42578125" style="67" customWidth="1"/>
    <col min="2263" max="2263" width="13.7109375" style="67" customWidth="1"/>
    <col min="2264" max="2264" width="4.28515625" style="67" customWidth="1"/>
    <col min="2265" max="2265" width="56.140625" style="67" bestFit="1" customWidth="1"/>
    <col min="2266" max="2269" width="11.85546875" style="67" customWidth="1"/>
    <col min="2270" max="2304" width="11" style="67"/>
    <col min="2305" max="2305" width="16.28515625" style="67" customWidth="1"/>
    <col min="2306" max="2306" width="4.28515625" style="67" customWidth="1"/>
    <col min="2307" max="2307" width="57.42578125" style="67" customWidth="1"/>
    <col min="2308" max="2308" width="11.5703125" style="67" customWidth="1"/>
    <col min="2309" max="2319" width="0" style="67" hidden="1" customWidth="1"/>
    <col min="2320" max="2321" width="11.5703125" style="67" customWidth="1"/>
    <col min="2322" max="2322" width="11.42578125" style="67" customWidth="1"/>
    <col min="2323" max="2323" width="15.28515625" style="67" customWidth="1"/>
    <col min="2324" max="2324" width="13.85546875" style="67" customWidth="1"/>
    <col min="2325" max="2518" width="11.42578125" style="67" customWidth="1"/>
    <col min="2519" max="2519" width="13.7109375" style="67" customWidth="1"/>
    <col min="2520" max="2520" width="4.28515625" style="67" customWidth="1"/>
    <col min="2521" max="2521" width="56.140625" style="67" bestFit="1" customWidth="1"/>
    <col min="2522" max="2525" width="11.85546875" style="67" customWidth="1"/>
    <col min="2526" max="2560" width="11" style="67"/>
    <col min="2561" max="2561" width="16.28515625" style="67" customWidth="1"/>
    <col min="2562" max="2562" width="4.28515625" style="67" customWidth="1"/>
    <col min="2563" max="2563" width="57.42578125" style="67" customWidth="1"/>
    <col min="2564" max="2564" width="11.5703125" style="67" customWidth="1"/>
    <col min="2565" max="2575" width="0" style="67" hidden="1" customWidth="1"/>
    <col min="2576" max="2577" width="11.5703125" style="67" customWidth="1"/>
    <col min="2578" max="2578" width="11.42578125" style="67" customWidth="1"/>
    <col min="2579" max="2579" width="15.28515625" style="67" customWidth="1"/>
    <col min="2580" max="2580" width="13.85546875" style="67" customWidth="1"/>
    <col min="2581" max="2774" width="11.42578125" style="67" customWidth="1"/>
    <col min="2775" max="2775" width="13.7109375" style="67" customWidth="1"/>
    <col min="2776" max="2776" width="4.28515625" style="67" customWidth="1"/>
    <col min="2777" max="2777" width="56.140625" style="67" bestFit="1" customWidth="1"/>
    <col min="2778" max="2781" width="11.85546875" style="67" customWidth="1"/>
    <col min="2782" max="2816" width="11" style="67"/>
    <col min="2817" max="2817" width="16.28515625" style="67" customWidth="1"/>
    <col min="2818" max="2818" width="4.28515625" style="67" customWidth="1"/>
    <col min="2819" max="2819" width="57.42578125" style="67" customWidth="1"/>
    <col min="2820" max="2820" width="11.5703125" style="67" customWidth="1"/>
    <col min="2821" max="2831" width="0" style="67" hidden="1" customWidth="1"/>
    <col min="2832" max="2833" width="11.5703125" style="67" customWidth="1"/>
    <col min="2834" max="2834" width="11.42578125" style="67" customWidth="1"/>
    <col min="2835" max="2835" width="15.28515625" style="67" customWidth="1"/>
    <col min="2836" max="2836" width="13.85546875" style="67" customWidth="1"/>
    <col min="2837" max="3030" width="11.42578125" style="67" customWidth="1"/>
    <col min="3031" max="3031" width="13.7109375" style="67" customWidth="1"/>
    <col min="3032" max="3032" width="4.28515625" style="67" customWidth="1"/>
    <col min="3033" max="3033" width="56.140625" style="67" bestFit="1" customWidth="1"/>
    <col min="3034" max="3037" width="11.85546875" style="67" customWidth="1"/>
    <col min="3038" max="3072" width="11" style="67"/>
    <col min="3073" max="3073" width="16.28515625" style="67" customWidth="1"/>
    <col min="3074" max="3074" width="4.28515625" style="67" customWidth="1"/>
    <col min="3075" max="3075" width="57.42578125" style="67" customWidth="1"/>
    <col min="3076" max="3076" width="11.5703125" style="67" customWidth="1"/>
    <col min="3077" max="3087" width="0" style="67" hidden="1" customWidth="1"/>
    <col min="3088" max="3089" width="11.5703125" style="67" customWidth="1"/>
    <col min="3090" max="3090" width="11.42578125" style="67" customWidth="1"/>
    <col min="3091" max="3091" width="15.28515625" style="67" customWidth="1"/>
    <col min="3092" max="3092" width="13.85546875" style="67" customWidth="1"/>
    <col min="3093" max="3286" width="11.42578125" style="67" customWidth="1"/>
    <col min="3287" max="3287" width="13.7109375" style="67" customWidth="1"/>
    <col min="3288" max="3288" width="4.28515625" style="67" customWidth="1"/>
    <col min="3289" max="3289" width="56.140625" style="67" bestFit="1" customWidth="1"/>
    <col min="3290" max="3293" width="11.85546875" style="67" customWidth="1"/>
    <col min="3294" max="3328" width="11" style="67"/>
    <col min="3329" max="3329" width="16.28515625" style="67" customWidth="1"/>
    <col min="3330" max="3330" width="4.28515625" style="67" customWidth="1"/>
    <col min="3331" max="3331" width="57.42578125" style="67" customWidth="1"/>
    <col min="3332" max="3332" width="11.5703125" style="67" customWidth="1"/>
    <col min="3333" max="3343" width="0" style="67" hidden="1" customWidth="1"/>
    <col min="3344" max="3345" width="11.5703125" style="67" customWidth="1"/>
    <col min="3346" max="3346" width="11.42578125" style="67" customWidth="1"/>
    <col min="3347" max="3347" width="15.28515625" style="67" customWidth="1"/>
    <col min="3348" max="3348" width="13.85546875" style="67" customWidth="1"/>
    <col min="3349" max="3542" width="11.42578125" style="67" customWidth="1"/>
    <col min="3543" max="3543" width="13.7109375" style="67" customWidth="1"/>
    <col min="3544" max="3544" width="4.28515625" style="67" customWidth="1"/>
    <col min="3545" max="3545" width="56.140625" style="67" bestFit="1" customWidth="1"/>
    <col min="3546" max="3549" width="11.85546875" style="67" customWidth="1"/>
    <col min="3550" max="3584" width="11" style="67"/>
    <col min="3585" max="3585" width="16.28515625" style="67" customWidth="1"/>
    <col min="3586" max="3586" width="4.28515625" style="67" customWidth="1"/>
    <col min="3587" max="3587" width="57.42578125" style="67" customWidth="1"/>
    <col min="3588" max="3588" width="11.5703125" style="67" customWidth="1"/>
    <col min="3589" max="3599" width="0" style="67" hidden="1" customWidth="1"/>
    <col min="3600" max="3601" width="11.5703125" style="67" customWidth="1"/>
    <col min="3602" max="3602" width="11.42578125" style="67" customWidth="1"/>
    <col min="3603" max="3603" width="15.28515625" style="67" customWidth="1"/>
    <col min="3604" max="3604" width="13.85546875" style="67" customWidth="1"/>
    <col min="3605" max="3798" width="11.42578125" style="67" customWidth="1"/>
    <col min="3799" max="3799" width="13.7109375" style="67" customWidth="1"/>
    <col min="3800" max="3800" width="4.28515625" style="67" customWidth="1"/>
    <col min="3801" max="3801" width="56.140625" style="67" bestFit="1" customWidth="1"/>
    <col min="3802" max="3805" width="11.85546875" style="67" customWidth="1"/>
    <col min="3806" max="3840" width="11" style="67"/>
    <col min="3841" max="3841" width="16.28515625" style="67" customWidth="1"/>
    <col min="3842" max="3842" width="4.28515625" style="67" customWidth="1"/>
    <col min="3843" max="3843" width="57.42578125" style="67" customWidth="1"/>
    <col min="3844" max="3844" width="11.5703125" style="67" customWidth="1"/>
    <col min="3845" max="3855" width="0" style="67" hidden="1" customWidth="1"/>
    <col min="3856" max="3857" width="11.5703125" style="67" customWidth="1"/>
    <col min="3858" max="3858" width="11.42578125" style="67" customWidth="1"/>
    <col min="3859" max="3859" width="15.28515625" style="67" customWidth="1"/>
    <col min="3860" max="3860" width="13.85546875" style="67" customWidth="1"/>
    <col min="3861" max="4054" width="11.42578125" style="67" customWidth="1"/>
    <col min="4055" max="4055" width="13.7109375" style="67" customWidth="1"/>
    <col min="4056" max="4056" width="4.28515625" style="67" customWidth="1"/>
    <col min="4057" max="4057" width="56.140625" style="67" bestFit="1" customWidth="1"/>
    <col min="4058" max="4061" width="11.85546875" style="67" customWidth="1"/>
    <col min="4062" max="4096" width="11" style="67"/>
    <col min="4097" max="4097" width="16.28515625" style="67" customWidth="1"/>
    <col min="4098" max="4098" width="4.28515625" style="67" customWidth="1"/>
    <col min="4099" max="4099" width="57.42578125" style="67" customWidth="1"/>
    <col min="4100" max="4100" width="11.5703125" style="67" customWidth="1"/>
    <col min="4101" max="4111" width="0" style="67" hidden="1" customWidth="1"/>
    <col min="4112" max="4113" width="11.5703125" style="67" customWidth="1"/>
    <col min="4114" max="4114" width="11.42578125" style="67" customWidth="1"/>
    <col min="4115" max="4115" width="15.28515625" style="67" customWidth="1"/>
    <col min="4116" max="4116" width="13.85546875" style="67" customWidth="1"/>
    <col min="4117" max="4310" width="11.42578125" style="67" customWidth="1"/>
    <col min="4311" max="4311" width="13.7109375" style="67" customWidth="1"/>
    <col min="4312" max="4312" width="4.28515625" style="67" customWidth="1"/>
    <col min="4313" max="4313" width="56.140625" style="67" bestFit="1" customWidth="1"/>
    <col min="4314" max="4317" width="11.85546875" style="67" customWidth="1"/>
    <col min="4318" max="4352" width="11" style="67"/>
    <col min="4353" max="4353" width="16.28515625" style="67" customWidth="1"/>
    <col min="4354" max="4354" width="4.28515625" style="67" customWidth="1"/>
    <col min="4355" max="4355" width="57.42578125" style="67" customWidth="1"/>
    <col min="4356" max="4356" width="11.5703125" style="67" customWidth="1"/>
    <col min="4357" max="4367" width="0" style="67" hidden="1" customWidth="1"/>
    <col min="4368" max="4369" width="11.5703125" style="67" customWidth="1"/>
    <col min="4370" max="4370" width="11.42578125" style="67" customWidth="1"/>
    <col min="4371" max="4371" width="15.28515625" style="67" customWidth="1"/>
    <col min="4372" max="4372" width="13.85546875" style="67" customWidth="1"/>
    <col min="4373" max="4566" width="11.42578125" style="67" customWidth="1"/>
    <col min="4567" max="4567" width="13.7109375" style="67" customWidth="1"/>
    <col min="4568" max="4568" width="4.28515625" style="67" customWidth="1"/>
    <col min="4569" max="4569" width="56.140625" style="67" bestFit="1" customWidth="1"/>
    <col min="4570" max="4573" width="11.85546875" style="67" customWidth="1"/>
    <col min="4574" max="4608" width="11" style="67"/>
    <col min="4609" max="4609" width="16.28515625" style="67" customWidth="1"/>
    <col min="4610" max="4610" width="4.28515625" style="67" customWidth="1"/>
    <col min="4611" max="4611" width="57.42578125" style="67" customWidth="1"/>
    <col min="4612" max="4612" width="11.5703125" style="67" customWidth="1"/>
    <col min="4613" max="4623" width="0" style="67" hidden="1" customWidth="1"/>
    <col min="4624" max="4625" width="11.5703125" style="67" customWidth="1"/>
    <col min="4626" max="4626" width="11.42578125" style="67" customWidth="1"/>
    <col min="4627" max="4627" width="15.28515625" style="67" customWidth="1"/>
    <col min="4628" max="4628" width="13.85546875" style="67" customWidth="1"/>
    <col min="4629" max="4822" width="11.42578125" style="67" customWidth="1"/>
    <col min="4823" max="4823" width="13.7109375" style="67" customWidth="1"/>
    <col min="4824" max="4824" width="4.28515625" style="67" customWidth="1"/>
    <col min="4825" max="4825" width="56.140625" style="67" bestFit="1" customWidth="1"/>
    <col min="4826" max="4829" width="11.85546875" style="67" customWidth="1"/>
    <col min="4830" max="4864" width="11" style="67"/>
    <col min="4865" max="4865" width="16.28515625" style="67" customWidth="1"/>
    <col min="4866" max="4866" width="4.28515625" style="67" customWidth="1"/>
    <col min="4867" max="4867" width="57.42578125" style="67" customWidth="1"/>
    <col min="4868" max="4868" width="11.5703125" style="67" customWidth="1"/>
    <col min="4869" max="4879" width="0" style="67" hidden="1" customWidth="1"/>
    <col min="4880" max="4881" width="11.5703125" style="67" customWidth="1"/>
    <col min="4882" max="4882" width="11.42578125" style="67" customWidth="1"/>
    <col min="4883" max="4883" width="15.28515625" style="67" customWidth="1"/>
    <col min="4884" max="4884" width="13.85546875" style="67" customWidth="1"/>
    <col min="4885" max="5078" width="11.42578125" style="67" customWidth="1"/>
    <col min="5079" max="5079" width="13.7109375" style="67" customWidth="1"/>
    <col min="5080" max="5080" width="4.28515625" style="67" customWidth="1"/>
    <col min="5081" max="5081" width="56.140625" style="67" bestFit="1" customWidth="1"/>
    <col min="5082" max="5085" width="11.85546875" style="67" customWidth="1"/>
    <col min="5086" max="5120" width="11" style="67"/>
    <col min="5121" max="5121" width="16.28515625" style="67" customWidth="1"/>
    <col min="5122" max="5122" width="4.28515625" style="67" customWidth="1"/>
    <col min="5123" max="5123" width="57.42578125" style="67" customWidth="1"/>
    <col min="5124" max="5124" width="11.5703125" style="67" customWidth="1"/>
    <col min="5125" max="5135" width="0" style="67" hidden="1" customWidth="1"/>
    <col min="5136" max="5137" width="11.5703125" style="67" customWidth="1"/>
    <col min="5138" max="5138" width="11.42578125" style="67" customWidth="1"/>
    <col min="5139" max="5139" width="15.28515625" style="67" customWidth="1"/>
    <col min="5140" max="5140" width="13.85546875" style="67" customWidth="1"/>
    <col min="5141" max="5334" width="11.42578125" style="67" customWidth="1"/>
    <col min="5335" max="5335" width="13.7109375" style="67" customWidth="1"/>
    <col min="5336" max="5336" width="4.28515625" style="67" customWidth="1"/>
    <col min="5337" max="5337" width="56.140625" style="67" bestFit="1" customWidth="1"/>
    <col min="5338" max="5341" width="11.85546875" style="67" customWidth="1"/>
    <col min="5342" max="5376" width="11" style="67"/>
    <col min="5377" max="5377" width="16.28515625" style="67" customWidth="1"/>
    <col min="5378" max="5378" width="4.28515625" style="67" customWidth="1"/>
    <col min="5379" max="5379" width="57.42578125" style="67" customWidth="1"/>
    <col min="5380" max="5380" width="11.5703125" style="67" customWidth="1"/>
    <col min="5381" max="5391" width="0" style="67" hidden="1" customWidth="1"/>
    <col min="5392" max="5393" width="11.5703125" style="67" customWidth="1"/>
    <col min="5394" max="5394" width="11.42578125" style="67" customWidth="1"/>
    <col min="5395" max="5395" width="15.28515625" style="67" customWidth="1"/>
    <col min="5396" max="5396" width="13.85546875" style="67" customWidth="1"/>
    <col min="5397" max="5590" width="11.42578125" style="67" customWidth="1"/>
    <col min="5591" max="5591" width="13.7109375" style="67" customWidth="1"/>
    <col min="5592" max="5592" width="4.28515625" style="67" customWidth="1"/>
    <col min="5593" max="5593" width="56.140625" style="67" bestFit="1" customWidth="1"/>
    <col min="5594" max="5597" width="11.85546875" style="67" customWidth="1"/>
    <col min="5598" max="5632" width="11" style="67"/>
    <col min="5633" max="5633" width="16.28515625" style="67" customWidth="1"/>
    <col min="5634" max="5634" width="4.28515625" style="67" customWidth="1"/>
    <col min="5635" max="5635" width="57.42578125" style="67" customWidth="1"/>
    <col min="5636" max="5636" width="11.5703125" style="67" customWidth="1"/>
    <col min="5637" max="5647" width="0" style="67" hidden="1" customWidth="1"/>
    <col min="5648" max="5649" width="11.5703125" style="67" customWidth="1"/>
    <col min="5650" max="5650" width="11.42578125" style="67" customWidth="1"/>
    <col min="5651" max="5651" width="15.28515625" style="67" customWidth="1"/>
    <col min="5652" max="5652" width="13.85546875" style="67" customWidth="1"/>
    <col min="5653" max="5846" width="11.42578125" style="67" customWidth="1"/>
    <col min="5847" max="5847" width="13.7109375" style="67" customWidth="1"/>
    <col min="5848" max="5848" width="4.28515625" style="67" customWidth="1"/>
    <col min="5849" max="5849" width="56.140625" style="67" bestFit="1" customWidth="1"/>
    <col min="5850" max="5853" width="11.85546875" style="67" customWidth="1"/>
    <col min="5854" max="5888" width="11" style="67"/>
    <col min="5889" max="5889" width="16.28515625" style="67" customWidth="1"/>
    <col min="5890" max="5890" width="4.28515625" style="67" customWidth="1"/>
    <col min="5891" max="5891" width="57.42578125" style="67" customWidth="1"/>
    <col min="5892" max="5892" width="11.5703125" style="67" customWidth="1"/>
    <col min="5893" max="5903" width="0" style="67" hidden="1" customWidth="1"/>
    <col min="5904" max="5905" width="11.5703125" style="67" customWidth="1"/>
    <col min="5906" max="5906" width="11.42578125" style="67" customWidth="1"/>
    <col min="5907" max="5907" width="15.28515625" style="67" customWidth="1"/>
    <col min="5908" max="5908" width="13.85546875" style="67" customWidth="1"/>
    <col min="5909" max="6102" width="11.42578125" style="67" customWidth="1"/>
    <col min="6103" max="6103" width="13.7109375" style="67" customWidth="1"/>
    <col min="6104" max="6104" width="4.28515625" style="67" customWidth="1"/>
    <col min="6105" max="6105" width="56.140625" style="67" bestFit="1" customWidth="1"/>
    <col min="6106" max="6109" width="11.85546875" style="67" customWidth="1"/>
    <col min="6110" max="6144" width="11" style="67"/>
    <col min="6145" max="6145" width="16.28515625" style="67" customWidth="1"/>
    <col min="6146" max="6146" width="4.28515625" style="67" customWidth="1"/>
    <col min="6147" max="6147" width="57.42578125" style="67" customWidth="1"/>
    <col min="6148" max="6148" width="11.5703125" style="67" customWidth="1"/>
    <col min="6149" max="6159" width="0" style="67" hidden="1" customWidth="1"/>
    <col min="6160" max="6161" width="11.5703125" style="67" customWidth="1"/>
    <col min="6162" max="6162" width="11.42578125" style="67" customWidth="1"/>
    <col min="6163" max="6163" width="15.28515625" style="67" customWidth="1"/>
    <col min="6164" max="6164" width="13.85546875" style="67" customWidth="1"/>
    <col min="6165" max="6358" width="11.42578125" style="67" customWidth="1"/>
    <col min="6359" max="6359" width="13.7109375" style="67" customWidth="1"/>
    <col min="6360" max="6360" width="4.28515625" style="67" customWidth="1"/>
    <col min="6361" max="6361" width="56.140625" style="67" bestFit="1" customWidth="1"/>
    <col min="6362" max="6365" width="11.85546875" style="67" customWidth="1"/>
    <col min="6366" max="6400" width="11" style="67"/>
    <col min="6401" max="6401" width="16.28515625" style="67" customWidth="1"/>
    <col min="6402" max="6402" width="4.28515625" style="67" customWidth="1"/>
    <col min="6403" max="6403" width="57.42578125" style="67" customWidth="1"/>
    <col min="6404" max="6404" width="11.5703125" style="67" customWidth="1"/>
    <col min="6405" max="6415" width="0" style="67" hidden="1" customWidth="1"/>
    <col min="6416" max="6417" width="11.5703125" style="67" customWidth="1"/>
    <col min="6418" max="6418" width="11.42578125" style="67" customWidth="1"/>
    <col min="6419" max="6419" width="15.28515625" style="67" customWidth="1"/>
    <col min="6420" max="6420" width="13.85546875" style="67" customWidth="1"/>
    <col min="6421" max="6614" width="11.42578125" style="67" customWidth="1"/>
    <col min="6615" max="6615" width="13.7109375" style="67" customWidth="1"/>
    <col min="6616" max="6616" width="4.28515625" style="67" customWidth="1"/>
    <col min="6617" max="6617" width="56.140625" style="67" bestFit="1" customWidth="1"/>
    <col min="6618" max="6621" width="11.85546875" style="67" customWidth="1"/>
    <col min="6622" max="6656" width="11" style="67"/>
    <col min="6657" max="6657" width="16.28515625" style="67" customWidth="1"/>
    <col min="6658" max="6658" width="4.28515625" style="67" customWidth="1"/>
    <col min="6659" max="6659" width="57.42578125" style="67" customWidth="1"/>
    <col min="6660" max="6660" width="11.5703125" style="67" customWidth="1"/>
    <col min="6661" max="6671" width="0" style="67" hidden="1" customWidth="1"/>
    <col min="6672" max="6673" width="11.5703125" style="67" customWidth="1"/>
    <col min="6674" max="6674" width="11.42578125" style="67" customWidth="1"/>
    <col min="6675" max="6675" width="15.28515625" style="67" customWidth="1"/>
    <col min="6676" max="6676" width="13.85546875" style="67" customWidth="1"/>
    <col min="6677" max="6870" width="11.42578125" style="67" customWidth="1"/>
    <col min="6871" max="6871" width="13.7109375" style="67" customWidth="1"/>
    <col min="6872" max="6872" width="4.28515625" style="67" customWidth="1"/>
    <col min="6873" max="6873" width="56.140625" style="67" bestFit="1" customWidth="1"/>
    <col min="6874" max="6877" width="11.85546875" style="67" customWidth="1"/>
    <col min="6878" max="6912" width="11" style="67"/>
    <col min="6913" max="6913" width="16.28515625" style="67" customWidth="1"/>
    <col min="6914" max="6914" width="4.28515625" style="67" customWidth="1"/>
    <col min="6915" max="6915" width="57.42578125" style="67" customWidth="1"/>
    <col min="6916" max="6916" width="11.5703125" style="67" customWidth="1"/>
    <col min="6917" max="6927" width="0" style="67" hidden="1" customWidth="1"/>
    <col min="6928" max="6929" width="11.5703125" style="67" customWidth="1"/>
    <col min="6930" max="6930" width="11.42578125" style="67" customWidth="1"/>
    <col min="6931" max="6931" width="15.28515625" style="67" customWidth="1"/>
    <col min="6932" max="6932" width="13.85546875" style="67" customWidth="1"/>
    <col min="6933" max="7126" width="11.42578125" style="67" customWidth="1"/>
    <col min="7127" max="7127" width="13.7109375" style="67" customWidth="1"/>
    <col min="7128" max="7128" width="4.28515625" style="67" customWidth="1"/>
    <col min="7129" max="7129" width="56.140625" style="67" bestFit="1" customWidth="1"/>
    <col min="7130" max="7133" width="11.85546875" style="67" customWidth="1"/>
    <col min="7134" max="7168" width="11" style="67"/>
    <col min="7169" max="7169" width="16.28515625" style="67" customWidth="1"/>
    <col min="7170" max="7170" width="4.28515625" style="67" customWidth="1"/>
    <col min="7171" max="7171" width="57.42578125" style="67" customWidth="1"/>
    <col min="7172" max="7172" width="11.5703125" style="67" customWidth="1"/>
    <col min="7173" max="7183" width="0" style="67" hidden="1" customWidth="1"/>
    <col min="7184" max="7185" width="11.5703125" style="67" customWidth="1"/>
    <col min="7186" max="7186" width="11.42578125" style="67" customWidth="1"/>
    <col min="7187" max="7187" width="15.28515625" style="67" customWidth="1"/>
    <col min="7188" max="7188" width="13.85546875" style="67" customWidth="1"/>
    <col min="7189" max="7382" width="11.42578125" style="67" customWidth="1"/>
    <col min="7383" max="7383" width="13.7109375" style="67" customWidth="1"/>
    <col min="7384" max="7384" width="4.28515625" style="67" customWidth="1"/>
    <col min="7385" max="7385" width="56.140625" style="67" bestFit="1" customWidth="1"/>
    <col min="7386" max="7389" width="11.85546875" style="67" customWidth="1"/>
    <col min="7390" max="7424" width="11" style="67"/>
    <col min="7425" max="7425" width="16.28515625" style="67" customWidth="1"/>
    <col min="7426" max="7426" width="4.28515625" style="67" customWidth="1"/>
    <col min="7427" max="7427" width="57.42578125" style="67" customWidth="1"/>
    <col min="7428" max="7428" width="11.5703125" style="67" customWidth="1"/>
    <col min="7429" max="7439" width="0" style="67" hidden="1" customWidth="1"/>
    <col min="7440" max="7441" width="11.5703125" style="67" customWidth="1"/>
    <col min="7442" max="7442" width="11.42578125" style="67" customWidth="1"/>
    <col min="7443" max="7443" width="15.28515625" style="67" customWidth="1"/>
    <col min="7444" max="7444" width="13.85546875" style="67" customWidth="1"/>
    <col min="7445" max="7638" width="11.42578125" style="67" customWidth="1"/>
    <col min="7639" max="7639" width="13.7109375" style="67" customWidth="1"/>
    <col min="7640" max="7640" width="4.28515625" style="67" customWidth="1"/>
    <col min="7641" max="7641" width="56.140625" style="67" bestFit="1" customWidth="1"/>
    <col min="7642" max="7645" width="11.85546875" style="67" customWidth="1"/>
    <col min="7646" max="7680" width="11" style="67"/>
    <col min="7681" max="7681" width="16.28515625" style="67" customWidth="1"/>
    <col min="7682" max="7682" width="4.28515625" style="67" customWidth="1"/>
    <col min="7683" max="7683" width="57.42578125" style="67" customWidth="1"/>
    <col min="7684" max="7684" width="11.5703125" style="67" customWidth="1"/>
    <col min="7685" max="7695" width="0" style="67" hidden="1" customWidth="1"/>
    <col min="7696" max="7697" width="11.5703125" style="67" customWidth="1"/>
    <col min="7698" max="7698" width="11.42578125" style="67" customWidth="1"/>
    <col min="7699" max="7699" width="15.28515625" style="67" customWidth="1"/>
    <col min="7700" max="7700" width="13.85546875" style="67" customWidth="1"/>
    <col min="7701" max="7894" width="11.42578125" style="67" customWidth="1"/>
    <col min="7895" max="7895" width="13.7109375" style="67" customWidth="1"/>
    <col min="7896" max="7896" width="4.28515625" style="67" customWidth="1"/>
    <col min="7897" max="7897" width="56.140625" style="67" bestFit="1" customWidth="1"/>
    <col min="7898" max="7901" width="11.85546875" style="67" customWidth="1"/>
    <col min="7902" max="7936" width="11" style="67"/>
    <col min="7937" max="7937" width="16.28515625" style="67" customWidth="1"/>
    <col min="7938" max="7938" width="4.28515625" style="67" customWidth="1"/>
    <col min="7939" max="7939" width="57.42578125" style="67" customWidth="1"/>
    <col min="7940" max="7940" width="11.5703125" style="67" customWidth="1"/>
    <col min="7941" max="7951" width="0" style="67" hidden="1" customWidth="1"/>
    <col min="7952" max="7953" width="11.5703125" style="67" customWidth="1"/>
    <col min="7954" max="7954" width="11.42578125" style="67" customWidth="1"/>
    <col min="7955" max="7955" width="15.28515625" style="67" customWidth="1"/>
    <col min="7956" max="7956" width="13.85546875" style="67" customWidth="1"/>
    <col min="7957" max="8150" width="11.42578125" style="67" customWidth="1"/>
    <col min="8151" max="8151" width="13.7109375" style="67" customWidth="1"/>
    <col min="8152" max="8152" width="4.28515625" style="67" customWidth="1"/>
    <col min="8153" max="8153" width="56.140625" style="67" bestFit="1" customWidth="1"/>
    <col min="8154" max="8157" width="11.85546875" style="67" customWidth="1"/>
    <col min="8158" max="8192" width="11" style="67"/>
    <col min="8193" max="8193" width="16.28515625" style="67" customWidth="1"/>
    <col min="8194" max="8194" width="4.28515625" style="67" customWidth="1"/>
    <col min="8195" max="8195" width="57.42578125" style="67" customWidth="1"/>
    <col min="8196" max="8196" width="11.5703125" style="67" customWidth="1"/>
    <col min="8197" max="8207" width="0" style="67" hidden="1" customWidth="1"/>
    <col min="8208" max="8209" width="11.5703125" style="67" customWidth="1"/>
    <col min="8210" max="8210" width="11.42578125" style="67" customWidth="1"/>
    <col min="8211" max="8211" width="15.28515625" style="67" customWidth="1"/>
    <col min="8212" max="8212" width="13.85546875" style="67" customWidth="1"/>
    <col min="8213" max="8406" width="11.42578125" style="67" customWidth="1"/>
    <col min="8407" max="8407" width="13.7109375" style="67" customWidth="1"/>
    <col min="8408" max="8408" width="4.28515625" style="67" customWidth="1"/>
    <col min="8409" max="8409" width="56.140625" style="67" bestFit="1" customWidth="1"/>
    <col min="8410" max="8413" width="11.85546875" style="67" customWidth="1"/>
    <col min="8414" max="8448" width="11" style="67"/>
    <col min="8449" max="8449" width="16.28515625" style="67" customWidth="1"/>
    <col min="8450" max="8450" width="4.28515625" style="67" customWidth="1"/>
    <col min="8451" max="8451" width="57.42578125" style="67" customWidth="1"/>
    <col min="8452" max="8452" width="11.5703125" style="67" customWidth="1"/>
    <col min="8453" max="8463" width="0" style="67" hidden="1" customWidth="1"/>
    <col min="8464" max="8465" width="11.5703125" style="67" customWidth="1"/>
    <col min="8466" max="8466" width="11.42578125" style="67" customWidth="1"/>
    <col min="8467" max="8467" width="15.28515625" style="67" customWidth="1"/>
    <col min="8468" max="8468" width="13.85546875" style="67" customWidth="1"/>
    <col min="8469" max="8662" width="11.42578125" style="67" customWidth="1"/>
    <col min="8663" max="8663" width="13.7109375" style="67" customWidth="1"/>
    <col min="8664" max="8664" width="4.28515625" style="67" customWidth="1"/>
    <col min="8665" max="8665" width="56.140625" style="67" bestFit="1" customWidth="1"/>
    <col min="8666" max="8669" width="11.85546875" style="67" customWidth="1"/>
    <col min="8670" max="8704" width="11" style="67"/>
    <col min="8705" max="8705" width="16.28515625" style="67" customWidth="1"/>
    <col min="8706" max="8706" width="4.28515625" style="67" customWidth="1"/>
    <col min="8707" max="8707" width="57.42578125" style="67" customWidth="1"/>
    <col min="8708" max="8708" width="11.5703125" style="67" customWidth="1"/>
    <col min="8709" max="8719" width="0" style="67" hidden="1" customWidth="1"/>
    <col min="8720" max="8721" width="11.5703125" style="67" customWidth="1"/>
    <col min="8722" max="8722" width="11.42578125" style="67" customWidth="1"/>
    <col min="8723" max="8723" width="15.28515625" style="67" customWidth="1"/>
    <col min="8724" max="8724" width="13.85546875" style="67" customWidth="1"/>
    <col min="8725" max="8918" width="11.42578125" style="67" customWidth="1"/>
    <col min="8919" max="8919" width="13.7109375" style="67" customWidth="1"/>
    <col min="8920" max="8920" width="4.28515625" style="67" customWidth="1"/>
    <col min="8921" max="8921" width="56.140625" style="67" bestFit="1" customWidth="1"/>
    <col min="8922" max="8925" width="11.85546875" style="67" customWidth="1"/>
    <col min="8926" max="8960" width="11" style="67"/>
    <col min="8961" max="8961" width="16.28515625" style="67" customWidth="1"/>
    <col min="8962" max="8962" width="4.28515625" style="67" customWidth="1"/>
    <col min="8963" max="8963" width="57.42578125" style="67" customWidth="1"/>
    <col min="8964" max="8964" width="11.5703125" style="67" customWidth="1"/>
    <col min="8965" max="8975" width="0" style="67" hidden="1" customWidth="1"/>
    <col min="8976" max="8977" width="11.5703125" style="67" customWidth="1"/>
    <col min="8978" max="8978" width="11.42578125" style="67" customWidth="1"/>
    <col min="8979" max="8979" width="15.28515625" style="67" customWidth="1"/>
    <col min="8980" max="8980" width="13.85546875" style="67" customWidth="1"/>
    <col min="8981" max="9174" width="11.42578125" style="67" customWidth="1"/>
    <col min="9175" max="9175" width="13.7109375" style="67" customWidth="1"/>
    <col min="9176" max="9176" width="4.28515625" style="67" customWidth="1"/>
    <col min="9177" max="9177" width="56.140625" style="67" bestFit="1" customWidth="1"/>
    <col min="9178" max="9181" width="11.85546875" style="67" customWidth="1"/>
    <col min="9182" max="9216" width="11" style="67"/>
    <col min="9217" max="9217" width="16.28515625" style="67" customWidth="1"/>
    <col min="9218" max="9218" width="4.28515625" style="67" customWidth="1"/>
    <col min="9219" max="9219" width="57.42578125" style="67" customWidth="1"/>
    <col min="9220" max="9220" width="11.5703125" style="67" customWidth="1"/>
    <col min="9221" max="9231" width="0" style="67" hidden="1" customWidth="1"/>
    <col min="9232" max="9233" width="11.5703125" style="67" customWidth="1"/>
    <col min="9234" max="9234" width="11.42578125" style="67" customWidth="1"/>
    <col min="9235" max="9235" width="15.28515625" style="67" customWidth="1"/>
    <col min="9236" max="9236" width="13.85546875" style="67" customWidth="1"/>
    <col min="9237" max="9430" width="11.42578125" style="67" customWidth="1"/>
    <col min="9431" max="9431" width="13.7109375" style="67" customWidth="1"/>
    <col min="9432" max="9432" width="4.28515625" style="67" customWidth="1"/>
    <col min="9433" max="9433" width="56.140625" style="67" bestFit="1" customWidth="1"/>
    <col min="9434" max="9437" width="11.85546875" style="67" customWidth="1"/>
    <col min="9438" max="9472" width="11" style="67"/>
    <col min="9473" max="9473" width="16.28515625" style="67" customWidth="1"/>
    <col min="9474" max="9474" width="4.28515625" style="67" customWidth="1"/>
    <col min="9475" max="9475" width="57.42578125" style="67" customWidth="1"/>
    <col min="9476" max="9476" width="11.5703125" style="67" customWidth="1"/>
    <col min="9477" max="9487" width="0" style="67" hidden="1" customWidth="1"/>
    <col min="9488" max="9489" width="11.5703125" style="67" customWidth="1"/>
    <col min="9490" max="9490" width="11.42578125" style="67" customWidth="1"/>
    <col min="9491" max="9491" width="15.28515625" style="67" customWidth="1"/>
    <col min="9492" max="9492" width="13.85546875" style="67" customWidth="1"/>
    <col min="9493" max="9686" width="11.42578125" style="67" customWidth="1"/>
    <col min="9687" max="9687" width="13.7109375" style="67" customWidth="1"/>
    <col min="9688" max="9688" width="4.28515625" style="67" customWidth="1"/>
    <col min="9689" max="9689" width="56.140625" style="67" bestFit="1" customWidth="1"/>
    <col min="9690" max="9693" width="11.85546875" style="67" customWidth="1"/>
    <col min="9694" max="9728" width="11" style="67"/>
    <col min="9729" max="9729" width="16.28515625" style="67" customWidth="1"/>
    <col min="9730" max="9730" width="4.28515625" style="67" customWidth="1"/>
    <col min="9731" max="9731" width="57.42578125" style="67" customWidth="1"/>
    <col min="9732" max="9732" width="11.5703125" style="67" customWidth="1"/>
    <col min="9733" max="9743" width="0" style="67" hidden="1" customWidth="1"/>
    <col min="9744" max="9745" width="11.5703125" style="67" customWidth="1"/>
    <col min="9746" max="9746" width="11.42578125" style="67" customWidth="1"/>
    <col min="9747" max="9747" width="15.28515625" style="67" customWidth="1"/>
    <col min="9748" max="9748" width="13.85546875" style="67" customWidth="1"/>
    <col min="9749" max="9942" width="11.42578125" style="67" customWidth="1"/>
    <col min="9943" max="9943" width="13.7109375" style="67" customWidth="1"/>
    <col min="9944" max="9944" width="4.28515625" style="67" customWidth="1"/>
    <col min="9945" max="9945" width="56.140625" style="67" bestFit="1" customWidth="1"/>
    <col min="9946" max="9949" width="11.85546875" style="67" customWidth="1"/>
    <col min="9950" max="9984" width="11" style="67"/>
    <col min="9985" max="9985" width="16.28515625" style="67" customWidth="1"/>
    <col min="9986" max="9986" width="4.28515625" style="67" customWidth="1"/>
    <col min="9987" max="9987" width="57.42578125" style="67" customWidth="1"/>
    <col min="9988" max="9988" width="11.5703125" style="67" customWidth="1"/>
    <col min="9989" max="9999" width="0" style="67" hidden="1" customWidth="1"/>
    <col min="10000" max="10001" width="11.5703125" style="67" customWidth="1"/>
    <col min="10002" max="10002" width="11.42578125" style="67" customWidth="1"/>
    <col min="10003" max="10003" width="15.28515625" style="67" customWidth="1"/>
    <col min="10004" max="10004" width="13.85546875" style="67" customWidth="1"/>
    <col min="10005" max="10198" width="11.42578125" style="67" customWidth="1"/>
    <col min="10199" max="10199" width="13.7109375" style="67" customWidth="1"/>
    <col min="10200" max="10200" width="4.28515625" style="67" customWidth="1"/>
    <col min="10201" max="10201" width="56.140625" style="67" bestFit="1" customWidth="1"/>
    <col min="10202" max="10205" width="11.85546875" style="67" customWidth="1"/>
    <col min="10206" max="10240" width="11" style="67"/>
    <col min="10241" max="10241" width="16.28515625" style="67" customWidth="1"/>
    <col min="10242" max="10242" width="4.28515625" style="67" customWidth="1"/>
    <col min="10243" max="10243" width="57.42578125" style="67" customWidth="1"/>
    <col min="10244" max="10244" width="11.5703125" style="67" customWidth="1"/>
    <col min="10245" max="10255" width="0" style="67" hidden="1" customWidth="1"/>
    <col min="10256" max="10257" width="11.5703125" style="67" customWidth="1"/>
    <col min="10258" max="10258" width="11.42578125" style="67" customWidth="1"/>
    <col min="10259" max="10259" width="15.28515625" style="67" customWidth="1"/>
    <col min="10260" max="10260" width="13.85546875" style="67" customWidth="1"/>
    <col min="10261" max="10454" width="11.42578125" style="67" customWidth="1"/>
    <col min="10455" max="10455" width="13.7109375" style="67" customWidth="1"/>
    <col min="10456" max="10456" width="4.28515625" style="67" customWidth="1"/>
    <col min="10457" max="10457" width="56.140625" style="67" bestFit="1" customWidth="1"/>
    <col min="10458" max="10461" width="11.85546875" style="67" customWidth="1"/>
    <col min="10462" max="10496" width="11" style="67"/>
    <col min="10497" max="10497" width="16.28515625" style="67" customWidth="1"/>
    <col min="10498" max="10498" width="4.28515625" style="67" customWidth="1"/>
    <col min="10499" max="10499" width="57.42578125" style="67" customWidth="1"/>
    <col min="10500" max="10500" width="11.5703125" style="67" customWidth="1"/>
    <col min="10501" max="10511" width="0" style="67" hidden="1" customWidth="1"/>
    <col min="10512" max="10513" width="11.5703125" style="67" customWidth="1"/>
    <col min="10514" max="10514" width="11.42578125" style="67" customWidth="1"/>
    <col min="10515" max="10515" width="15.28515625" style="67" customWidth="1"/>
    <col min="10516" max="10516" width="13.85546875" style="67" customWidth="1"/>
    <col min="10517" max="10710" width="11.42578125" style="67" customWidth="1"/>
    <col min="10711" max="10711" width="13.7109375" style="67" customWidth="1"/>
    <col min="10712" max="10712" width="4.28515625" style="67" customWidth="1"/>
    <col min="10713" max="10713" width="56.140625" style="67" bestFit="1" customWidth="1"/>
    <col min="10714" max="10717" width="11.85546875" style="67" customWidth="1"/>
    <col min="10718" max="10752" width="11" style="67"/>
    <col min="10753" max="10753" width="16.28515625" style="67" customWidth="1"/>
    <col min="10754" max="10754" width="4.28515625" style="67" customWidth="1"/>
    <col min="10755" max="10755" width="57.42578125" style="67" customWidth="1"/>
    <col min="10756" max="10756" width="11.5703125" style="67" customWidth="1"/>
    <col min="10757" max="10767" width="0" style="67" hidden="1" customWidth="1"/>
    <col min="10768" max="10769" width="11.5703125" style="67" customWidth="1"/>
    <col min="10770" max="10770" width="11.42578125" style="67" customWidth="1"/>
    <col min="10771" max="10771" width="15.28515625" style="67" customWidth="1"/>
    <col min="10772" max="10772" width="13.85546875" style="67" customWidth="1"/>
    <col min="10773" max="10966" width="11.42578125" style="67" customWidth="1"/>
    <col min="10967" max="10967" width="13.7109375" style="67" customWidth="1"/>
    <col min="10968" max="10968" width="4.28515625" style="67" customWidth="1"/>
    <col min="10969" max="10969" width="56.140625" style="67" bestFit="1" customWidth="1"/>
    <col min="10970" max="10973" width="11.85546875" style="67" customWidth="1"/>
    <col min="10974" max="11008" width="11" style="67"/>
    <col min="11009" max="11009" width="16.28515625" style="67" customWidth="1"/>
    <col min="11010" max="11010" width="4.28515625" style="67" customWidth="1"/>
    <col min="11011" max="11011" width="57.42578125" style="67" customWidth="1"/>
    <col min="11012" max="11012" width="11.5703125" style="67" customWidth="1"/>
    <col min="11013" max="11023" width="0" style="67" hidden="1" customWidth="1"/>
    <col min="11024" max="11025" width="11.5703125" style="67" customWidth="1"/>
    <col min="11026" max="11026" width="11.42578125" style="67" customWidth="1"/>
    <col min="11027" max="11027" width="15.28515625" style="67" customWidth="1"/>
    <col min="11028" max="11028" width="13.85546875" style="67" customWidth="1"/>
    <col min="11029" max="11222" width="11.42578125" style="67" customWidth="1"/>
    <col min="11223" max="11223" width="13.7109375" style="67" customWidth="1"/>
    <col min="11224" max="11224" width="4.28515625" style="67" customWidth="1"/>
    <col min="11225" max="11225" width="56.140625" style="67" bestFit="1" customWidth="1"/>
    <col min="11226" max="11229" width="11.85546875" style="67" customWidth="1"/>
    <col min="11230" max="11264" width="11" style="67"/>
    <col min="11265" max="11265" width="16.28515625" style="67" customWidth="1"/>
    <col min="11266" max="11266" width="4.28515625" style="67" customWidth="1"/>
    <col min="11267" max="11267" width="57.42578125" style="67" customWidth="1"/>
    <col min="11268" max="11268" width="11.5703125" style="67" customWidth="1"/>
    <col min="11269" max="11279" width="0" style="67" hidden="1" customWidth="1"/>
    <col min="11280" max="11281" width="11.5703125" style="67" customWidth="1"/>
    <col min="11282" max="11282" width="11.42578125" style="67" customWidth="1"/>
    <col min="11283" max="11283" width="15.28515625" style="67" customWidth="1"/>
    <col min="11284" max="11284" width="13.85546875" style="67" customWidth="1"/>
    <col min="11285" max="11478" width="11.42578125" style="67" customWidth="1"/>
    <col min="11479" max="11479" width="13.7109375" style="67" customWidth="1"/>
    <col min="11480" max="11480" width="4.28515625" style="67" customWidth="1"/>
    <col min="11481" max="11481" width="56.140625" style="67" bestFit="1" customWidth="1"/>
    <col min="11482" max="11485" width="11.85546875" style="67" customWidth="1"/>
    <col min="11486" max="11520" width="11" style="67"/>
    <col min="11521" max="11521" width="16.28515625" style="67" customWidth="1"/>
    <col min="11522" max="11522" width="4.28515625" style="67" customWidth="1"/>
    <col min="11523" max="11523" width="57.42578125" style="67" customWidth="1"/>
    <col min="11524" max="11524" width="11.5703125" style="67" customWidth="1"/>
    <col min="11525" max="11535" width="0" style="67" hidden="1" customWidth="1"/>
    <col min="11536" max="11537" width="11.5703125" style="67" customWidth="1"/>
    <col min="11538" max="11538" width="11.42578125" style="67" customWidth="1"/>
    <col min="11539" max="11539" width="15.28515625" style="67" customWidth="1"/>
    <col min="11540" max="11540" width="13.85546875" style="67" customWidth="1"/>
    <col min="11541" max="11734" width="11.42578125" style="67" customWidth="1"/>
    <col min="11735" max="11735" width="13.7109375" style="67" customWidth="1"/>
    <col min="11736" max="11736" width="4.28515625" style="67" customWidth="1"/>
    <col min="11737" max="11737" width="56.140625" style="67" bestFit="1" customWidth="1"/>
    <col min="11738" max="11741" width="11.85546875" style="67" customWidth="1"/>
    <col min="11742" max="11776" width="11" style="67"/>
    <col min="11777" max="11777" width="16.28515625" style="67" customWidth="1"/>
    <col min="11778" max="11778" width="4.28515625" style="67" customWidth="1"/>
    <col min="11779" max="11779" width="57.42578125" style="67" customWidth="1"/>
    <col min="11780" max="11780" width="11.5703125" style="67" customWidth="1"/>
    <col min="11781" max="11791" width="0" style="67" hidden="1" customWidth="1"/>
    <col min="11792" max="11793" width="11.5703125" style="67" customWidth="1"/>
    <col min="11794" max="11794" width="11.42578125" style="67" customWidth="1"/>
    <col min="11795" max="11795" width="15.28515625" style="67" customWidth="1"/>
    <col min="11796" max="11796" width="13.85546875" style="67" customWidth="1"/>
    <col min="11797" max="11990" width="11.42578125" style="67" customWidth="1"/>
    <col min="11991" max="11991" width="13.7109375" style="67" customWidth="1"/>
    <col min="11992" max="11992" width="4.28515625" style="67" customWidth="1"/>
    <col min="11993" max="11993" width="56.140625" style="67" bestFit="1" customWidth="1"/>
    <col min="11994" max="11997" width="11.85546875" style="67" customWidth="1"/>
    <col min="11998" max="12032" width="11" style="67"/>
    <col min="12033" max="12033" width="16.28515625" style="67" customWidth="1"/>
    <col min="12034" max="12034" width="4.28515625" style="67" customWidth="1"/>
    <col min="12035" max="12035" width="57.42578125" style="67" customWidth="1"/>
    <col min="12036" max="12036" width="11.5703125" style="67" customWidth="1"/>
    <col min="12037" max="12047" width="0" style="67" hidden="1" customWidth="1"/>
    <col min="12048" max="12049" width="11.5703125" style="67" customWidth="1"/>
    <col min="12050" max="12050" width="11.42578125" style="67" customWidth="1"/>
    <col min="12051" max="12051" width="15.28515625" style="67" customWidth="1"/>
    <col min="12052" max="12052" width="13.85546875" style="67" customWidth="1"/>
    <col min="12053" max="12246" width="11.42578125" style="67" customWidth="1"/>
    <col min="12247" max="12247" width="13.7109375" style="67" customWidth="1"/>
    <col min="12248" max="12248" width="4.28515625" style="67" customWidth="1"/>
    <col min="12249" max="12249" width="56.140625" style="67" bestFit="1" customWidth="1"/>
    <col min="12250" max="12253" width="11.85546875" style="67" customWidth="1"/>
    <col min="12254" max="12288" width="11" style="67"/>
    <col min="12289" max="12289" width="16.28515625" style="67" customWidth="1"/>
    <col min="12290" max="12290" width="4.28515625" style="67" customWidth="1"/>
    <col min="12291" max="12291" width="57.42578125" style="67" customWidth="1"/>
    <col min="12292" max="12292" width="11.5703125" style="67" customWidth="1"/>
    <col min="12293" max="12303" width="0" style="67" hidden="1" customWidth="1"/>
    <col min="12304" max="12305" width="11.5703125" style="67" customWidth="1"/>
    <col min="12306" max="12306" width="11.42578125" style="67" customWidth="1"/>
    <col min="12307" max="12307" width="15.28515625" style="67" customWidth="1"/>
    <col min="12308" max="12308" width="13.85546875" style="67" customWidth="1"/>
    <col min="12309" max="12502" width="11.42578125" style="67" customWidth="1"/>
    <col min="12503" max="12503" width="13.7109375" style="67" customWidth="1"/>
    <col min="12504" max="12504" width="4.28515625" style="67" customWidth="1"/>
    <col min="12505" max="12505" width="56.140625" style="67" bestFit="1" customWidth="1"/>
    <col min="12506" max="12509" width="11.85546875" style="67" customWidth="1"/>
    <col min="12510" max="12544" width="11" style="67"/>
    <col min="12545" max="12545" width="16.28515625" style="67" customWidth="1"/>
    <col min="12546" max="12546" width="4.28515625" style="67" customWidth="1"/>
    <col min="12547" max="12547" width="57.42578125" style="67" customWidth="1"/>
    <col min="12548" max="12548" width="11.5703125" style="67" customWidth="1"/>
    <col min="12549" max="12559" width="0" style="67" hidden="1" customWidth="1"/>
    <col min="12560" max="12561" width="11.5703125" style="67" customWidth="1"/>
    <col min="12562" max="12562" width="11.42578125" style="67" customWidth="1"/>
    <col min="12563" max="12563" width="15.28515625" style="67" customWidth="1"/>
    <col min="12564" max="12564" width="13.85546875" style="67" customWidth="1"/>
    <col min="12565" max="12758" width="11.42578125" style="67" customWidth="1"/>
    <col min="12759" max="12759" width="13.7109375" style="67" customWidth="1"/>
    <col min="12760" max="12760" width="4.28515625" style="67" customWidth="1"/>
    <col min="12761" max="12761" width="56.140625" style="67" bestFit="1" customWidth="1"/>
    <col min="12762" max="12765" width="11.85546875" style="67" customWidth="1"/>
    <col min="12766" max="12800" width="11" style="67"/>
    <col min="12801" max="12801" width="16.28515625" style="67" customWidth="1"/>
    <col min="12802" max="12802" width="4.28515625" style="67" customWidth="1"/>
    <col min="12803" max="12803" width="57.42578125" style="67" customWidth="1"/>
    <col min="12804" max="12804" width="11.5703125" style="67" customWidth="1"/>
    <col min="12805" max="12815" width="0" style="67" hidden="1" customWidth="1"/>
    <col min="12816" max="12817" width="11.5703125" style="67" customWidth="1"/>
    <col min="12818" max="12818" width="11.42578125" style="67" customWidth="1"/>
    <col min="12819" max="12819" width="15.28515625" style="67" customWidth="1"/>
    <col min="12820" max="12820" width="13.85546875" style="67" customWidth="1"/>
    <col min="12821" max="13014" width="11.42578125" style="67" customWidth="1"/>
    <col min="13015" max="13015" width="13.7109375" style="67" customWidth="1"/>
    <col min="13016" max="13016" width="4.28515625" style="67" customWidth="1"/>
    <col min="13017" max="13017" width="56.140625" style="67" bestFit="1" customWidth="1"/>
    <col min="13018" max="13021" width="11.85546875" style="67" customWidth="1"/>
    <col min="13022" max="13056" width="11" style="67"/>
    <col min="13057" max="13057" width="16.28515625" style="67" customWidth="1"/>
    <col min="13058" max="13058" width="4.28515625" style="67" customWidth="1"/>
    <col min="13059" max="13059" width="57.42578125" style="67" customWidth="1"/>
    <col min="13060" max="13060" width="11.5703125" style="67" customWidth="1"/>
    <col min="13061" max="13071" width="0" style="67" hidden="1" customWidth="1"/>
    <col min="13072" max="13073" width="11.5703125" style="67" customWidth="1"/>
    <col min="13074" max="13074" width="11.42578125" style="67" customWidth="1"/>
    <col min="13075" max="13075" width="15.28515625" style="67" customWidth="1"/>
    <col min="13076" max="13076" width="13.85546875" style="67" customWidth="1"/>
    <col min="13077" max="13270" width="11.42578125" style="67" customWidth="1"/>
    <col min="13271" max="13271" width="13.7109375" style="67" customWidth="1"/>
    <col min="13272" max="13272" width="4.28515625" style="67" customWidth="1"/>
    <col min="13273" max="13273" width="56.140625" style="67" bestFit="1" customWidth="1"/>
    <col min="13274" max="13277" width="11.85546875" style="67" customWidth="1"/>
    <col min="13278" max="13312" width="11" style="67"/>
    <col min="13313" max="13313" width="16.28515625" style="67" customWidth="1"/>
    <col min="13314" max="13314" width="4.28515625" style="67" customWidth="1"/>
    <col min="13315" max="13315" width="57.42578125" style="67" customWidth="1"/>
    <col min="13316" max="13316" width="11.5703125" style="67" customWidth="1"/>
    <col min="13317" max="13327" width="0" style="67" hidden="1" customWidth="1"/>
    <col min="13328" max="13329" width="11.5703125" style="67" customWidth="1"/>
    <col min="13330" max="13330" width="11.42578125" style="67" customWidth="1"/>
    <col min="13331" max="13331" width="15.28515625" style="67" customWidth="1"/>
    <col min="13332" max="13332" width="13.85546875" style="67" customWidth="1"/>
    <col min="13333" max="13526" width="11.42578125" style="67" customWidth="1"/>
    <col min="13527" max="13527" width="13.7109375" style="67" customWidth="1"/>
    <col min="13528" max="13528" width="4.28515625" style="67" customWidth="1"/>
    <col min="13529" max="13529" width="56.140625" style="67" bestFit="1" customWidth="1"/>
    <col min="13530" max="13533" width="11.85546875" style="67" customWidth="1"/>
    <col min="13534" max="13568" width="11" style="67"/>
    <col min="13569" max="13569" width="16.28515625" style="67" customWidth="1"/>
    <col min="13570" max="13570" width="4.28515625" style="67" customWidth="1"/>
    <col min="13571" max="13571" width="57.42578125" style="67" customWidth="1"/>
    <col min="13572" max="13572" width="11.5703125" style="67" customWidth="1"/>
    <col min="13573" max="13583" width="0" style="67" hidden="1" customWidth="1"/>
    <col min="13584" max="13585" width="11.5703125" style="67" customWidth="1"/>
    <col min="13586" max="13586" width="11.42578125" style="67" customWidth="1"/>
    <col min="13587" max="13587" width="15.28515625" style="67" customWidth="1"/>
    <col min="13588" max="13588" width="13.85546875" style="67" customWidth="1"/>
    <col min="13589" max="13782" width="11.42578125" style="67" customWidth="1"/>
    <col min="13783" max="13783" width="13.7109375" style="67" customWidth="1"/>
    <col min="13784" max="13784" width="4.28515625" style="67" customWidth="1"/>
    <col min="13785" max="13785" width="56.140625" style="67" bestFit="1" customWidth="1"/>
    <col min="13786" max="13789" width="11.85546875" style="67" customWidth="1"/>
    <col min="13790" max="13824" width="11" style="67"/>
    <col min="13825" max="13825" width="16.28515625" style="67" customWidth="1"/>
    <col min="13826" max="13826" width="4.28515625" style="67" customWidth="1"/>
    <col min="13827" max="13827" width="57.42578125" style="67" customWidth="1"/>
    <col min="13828" max="13828" width="11.5703125" style="67" customWidth="1"/>
    <col min="13829" max="13839" width="0" style="67" hidden="1" customWidth="1"/>
    <col min="13840" max="13841" width="11.5703125" style="67" customWidth="1"/>
    <col min="13842" max="13842" width="11.42578125" style="67" customWidth="1"/>
    <col min="13843" max="13843" width="15.28515625" style="67" customWidth="1"/>
    <col min="13844" max="13844" width="13.85546875" style="67" customWidth="1"/>
    <col min="13845" max="14038" width="11.42578125" style="67" customWidth="1"/>
    <col min="14039" max="14039" width="13.7109375" style="67" customWidth="1"/>
    <col min="14040" max="14040" width="4.28515625" style="67" customWidth="1"/>
    <col min="14041" max="14041" width="56.140625" style="67" bestFit="1" customWidth="1"/>
    <col min="14042" max="14045" width="11.85546875" style="67" customWidth="1"/>
    <col min="14046" max="14080" width="11" style="67"/>
    <col min="14081" max="14081" width="16.28515625" style="67" customWidth="1"/>
    <col min="14082" max="14082" width="4.28515625" style="67" customWidth="1"/>
    <col min="14083" max="14083" width="57.42578125" style="67" customWidth="1"/>
    <col min="14084" max="14084" width="11.5703125" style="67" customWidth="1"/>
    <col min="14085" max="14095" width="0" style="67" hidden="1" customWidth="1"/>
    <col min="14096" max="14097" width="11.5703125" style="67" customWidth="1"/>
    <col min="14098" max="14098" width="11.42578125" style="67" customWidth="1"/>
    <col min="14099" max="14099" width="15.28515625" style="67" customWidth="1"/>
    <col min="14100" max="14100" width="13.85546875" style="67" customWidth="1"/>
    <col min="14101" max="14294" width="11.42578125" style="67" customWidth="1"/>
    <col min="14295" max="14295" width="13.7109375" style="67" customWidth="1"/>
    <col min="14296" max="14296" width="4.28515625" style="67" customWidth="1"/>
    <col min="14297" max="14297" width="56.140625" style="67" bestFit="1" customWidth="1"/>
    <col min="14298" max="14301" width="11.85546875" style="67" customWidth="1"/>
    <col min="14302" max="14336" width="11" style="67"/>
    <col min="14337" max="14337" width="16.28515625" style="67" customWidth="1"/>
    <col min="14338" max="14338" width="4.28515625" style="67" customWidth="1"/>
    <col min="14339" max="14339" width="57.42578125" style="67" customWidth="1"/>
    <col min="14340" max="14340" width="11.5703125" style="67" customWidth="1"/>
    <col min="14341" max="14351" width="0" style="67" hidden="1" customWidth="1"/>
    <col min="14352" max="14353" width="11.5703125" style="67" customWidth="1"/>
    <col min="14354" max="14354" width="11.42578125" style="67" customWidth="1"/>
    <col min="14355" max="14355" width="15.28515625" style="67" customWidth="1"/>
    <col min="14356" max="14356" width="13.85546875" style="67" customWidth="1"/>
    <col min="14357" max="14550" width="11.42578125" style="67" customWidth="1"/>
    <col min="14551" max="14551" width="13.7109375" style="67" customWidth="1"/>
    <col min="14552" max="14552" width="4.28515625" style="67" customWidth="1"/>
    <col min="14553" max="14553" width="56.140625" style="67" bestFit="1" customWidth="1"/>
    <col min="14554" max="14557" width="11.85546875" style="67" customWidth="1"/>
    <col min="14558" max="14592" width="11" style="67"/>
    <col min="14593" max="14593" width="16.28515625" style="67" customWidth="1"/>
    <col min="14594" max="14594" width="4.28515625" style="67" customWidth="1"/>
    <col min="14595" max="14595" width="57.42578125" style="67" customWidth="1"/>
    <col min="14596" max="14596" width="11.5703125" style="67" customWidth="1"/>
    <col min="14597" max="14607" width="0" style="67" hidden="1" customWidth="1"/>
    <col min="14608" max="14609" width="11.5703125" style="67" customWidth="1"/>
    <col min="14610" max="14610" width="11.42578125" style="67" customWidth="1"/>
    <col min="14611" max="14611" width="15.28515625" style="67" customWidth="1"/>
    <col min="14612" max="14612" width="13.85546875" style="67" customWidth="1"/>
    <col min="14613" max="14806" width="11.42578125" style="67" customWidth="1"/>
    <col min="14807" max="14807" width="13.7109375" style="67" customWidth="1"/>
    <col min="14808" max="14808" width="4.28515625" style="67" customWidth="1"/>
    <col min="14809" max="14809" width="56.140625" style="67" bestFit="1" customWidth="1"/>
    <col min="14810" max="14813" width="11.85546875" style="67" customWidth="1"/>
    <col min="14814" max="14848" width="11" style="67"/>
    <col min="14849" max="14849" width="16.28515625" style="67" customWidth="1"/>
    <col min="14850" max="14850" width="4.28515625" style="67" customWidth="1"/>
    <col min="14851" max="14851" width="57.42578125" style="67" customWidth="1"/>
    <col min="14852" max="14852" width="11.5703125" style="67" customWidth="1"/>
    <col min="14853" max="14863" width="0" style="67" hidden="1" customWidth="1"/>
    <col min="14864" max="14865" width="11.5703125" style="67" customWidth="1"/>
    <col min="14866" max="14866" width="11.42578125" style="67" customWidth="1"/>
    <col min="14867" max="14867" width="15.28515625" style="67" customWidth="1"/>
    <col min="14868" max="14868" width="13.85546875" style="67" customWidth="1"/>
    <col min="14869" max="15062" width="11.42578125" style="67" customWidth="1"/>
    <col min="15063" max="15063" width="13.7109375" style="67" customWidth="1"/>
    <col min="15064" max="15064" width="4.28515625" style="67" customWidth="1"/>
    <col min="15065" max="15065" width="56.140625" style="67" bestFit="1" customWidth="1"/>
    <col min="15066" max="15069" width="11.85546875" style="67" customWidth="1"/>
    <col min="15070" max="15104" width="11" style="67"/>
    <col min="15105" max="15105" width="16.28515625" style="67" customWidth="1"/>
    <col min="15106" max="15106" width="4.28515625" style="67" customWidth="1"/>
    <col min="15107" max="15107" width="57.42578125" style="67" customWidth="1"/>
    <col min="15108" max="15108" width="11.5703125" style="67" customWidth="1"/>
    <col min="15109" max="15119" width="0" style="67" hidden="1" customWidth="1"/>
    <col min="15120" max="15121" width="11.5703125" style="67" customWidth="1"/>
    <col min="15122" max="15122" width="11.42578125" style="67" customWidth="1"/>
    <col min="15123" max="15123" width="15.28515625" style="67" customWidth="1"/>
    <col min="15124" max="15124" width="13.85546875" style="67" customWidth="1"/>
    <col min="15125" max="15318" width="11.42578125" style="67" customWidth="1"/>
    <col min="15319" max="15319" width="13.7109375" style="67" customWidth="1"/>
    <col min="15320" max="15320" width="4.28515625" style="67" customWidth="1"/>
    <col min="15321" max="15321" width="56.140625" style="67" bestFit="1" customWidth="1"/>
    <col min="15322" max="15325" width="11.85546875" style="67" customWidth="1"/>
    <col min="15326" max="15360" width="11" style="67"/>
    <col min="15361" max="15361" width="16.28515625" style="67" customWidth="1"/>
    <col min="15362" max="15362" width="4.28515625" style="67" customWidth="1"/>
    <col min="15363" max="15363" width="57.42578125" style="67" customWidth="1"/>
    <col min="15364" max="15364" width="11.5703125" style="67" customWidth="1"/>
    <col min="15365" max="15375" width="0" style="67" hidden="1" customWidth="1"/>
    <col min="15376" max="15377" width="11.5703125" style="67" customWidth="1"/>
    <col min="15378" max="15378" width="11.42578125" style="67" customWidth="1"/>
    <col min="15379" max="15379" width="15.28515625" style="67" customWidth="1"/>
    <col min="15380" max="15380" width="13.85546875" style="67" customWidth="1"/>
    <col min="15381" max="15574" width="11.42578125" style="67" customWidth="1"/>
    <col min="15575" max="15575" width="13.7109375" style="67" customWidth="1"/>
    <col min="15576" max="15576" width="4.28515625" style="67" customWidth="1"/>
    <col min="15577" max="15577" width="56.140625" style="67" bestFit="1" customWidth="1"/>
    <col min="15578" max="15581" width="11.85546875" style="67" customWidth="1"/>
    <col min="15582" max="15616" width="11" style="67"/>
    <col min="15617" max="15617" width="16.28515625" style="67" customWidth="1"/>
    <col min="15618" max="15618" width="4.28515625" style="67" customWidth="1"/>
    <col min="15619" max="15619" width="57.42578125" style="67" customWidth="1"/>
    <col min="15620" max="15620" width="11.5703125" style="67" customWidth="1"/>
    <col min="15621" max="15631" width="0" style="67" hidden="1" customWidth="1"/>
    <col min="15632" max="15633" width="11.5703125" style="67" customWidth="1"/>
    <col min="15634" max="15634" width="11.42578125" style="67" customWidth="1"/>
    <col min="15635" max="15635" width="15.28515625" style="67" customWidth="1"/>
    <col min="15636" max="15636" width="13.85546875" style="67" customWidth="1"/>
    <col min="15637" max="15830" width="11.42578125" style="67" customWidth="1"/>
    <col min="15831" max="15831" width="13.7109375" style="67" customWidth="1"/>
    <col min="15832" max="15832" width="4.28515625" style="67" customWidth="1"/>
    <col min="15833" max="15833" width="56.140625" style="67" bestFit="1" customWidth="1"/>
    <col min="15834" max="15837" width="11.85546875" style="67" customWidth="1"/>
    <col min="15838" max="15872" width="11" style="67"/>
    <col min="15873" max="15873" width="16.28515625" style="67" customWidth="1"/>
    <col min="15874" max="15874" width="4.28515625" style="67" customWidth="1"/>
    <col min="15875" max="15875" width="57.42578125" style="67" customWidth="1"/>
    <col min="15876" max="15876" width="11.5703125" style="67" customWidth="1"/>
    <col min="15877" max="15887" width="0" style="67" hidden="1" customWidth="1"/>
    <col min="15888" max="15889" width="11.5703125" style="67" customWidth="1"/>
    <col min="15890" max="15890" width="11.42578125" style="67" customWidth="1"/>
    <col min="15891" max="15891" width="15.28515625" style="67" customWidth="1"/>
    <col min="15892" max="15892" width="13.85546875" style="67" customWidth="1"/>
    <col min="15893" max="16086" width="11.42578125" style="67" customWidth="1"/>
    <col min="16087" max="16087" width="13.7109375" style="67" customWidth="1"/>
    <col min="16088" max="16088" width="4.28515625" style="67" customWidth="1"/>
    <col min="16089" max="16089" width="56.140625" style="67" bestFit="1" customWidth="1"/>
    <col min="16090" max="16093" width="11.85546875" style="67" customWidth="1"/>
    <col min="16094" max="16128" width="11" style="67"/>
    <col min="16129" max="16129" width="16.28515625" style="67" customWidth="1"/>
    <col min="16130" max="16130" width="4.28515625" style="67" customWidth="1"/>
    <col min="16131" max="16131" width="57.42578125" style="67" customWidth="1"/>
    <col min="16132" max="16132" width="11.5703125" style="67" customWidth="1"/>
    <col min="16133" max="16143" width="0" style="67" hidden="1" customWidth="1"/>
    <col min="16144" max="16145" width="11.5703125" style="67" customWidth="1"/>
    <col min="16146" max="16146" width="11.42578125" style="67" customWidth="1"/>
    <col min="16147" max="16147" width="15.28515625" style="67" customWidth="1"/>
    <col min="16148" max="16148" width="13.85546875" style="67" customWidth="1"/>
    <col min="16149" max="16342" width="11.42578125" style="67" customWidth="1"/>
    <col min="16343" max="16343" width="13.7109375" style="67" customWidth="1"/>
    <col min="16344" max="16344" width="4.28515625" style="67" customWidth="1"/>
    <col min="16345" max="16345" width="56.140625" style="67" bestFit="1" customWidth="1"/>
    <col min="16346" max="16349" width="11.85546875" style="67" customWidth="1"/>
    <col min="16350" max="16384" width="11" style="67"/>
  </cols>
  <sheetData>
    <row r="1" spans="1:21" ht="20.25" x14ac:dyDescent="0.3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21" x14ac:dyDescent="0.2">
      <c r="A2" s="104" t="s">
        <v>137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21" x14ac:dyDescent="0.2">
      <c r="A3" s="104" t="s">
        <v>138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1" x14ac:dyDescent="0.2">
      <c r="A4" s="68" t="s">
        <v>3</v>
      </c>
      <c r="E4" s="70"/>
      <c r="F4" s="71"/>
      <c r="G4" s="72"/>
      <c r="H4" s="71"/>
      <c r="I4" s="71"/>
      <c r="J4" s="71"/>
      <c r="K4" s="71"/>
      <c r="L4" s="71"/>
      <c r="M4" s="71"/>
      <c r="N4" s="71"/>
      <c r="O4" s="71"/>
      <c r="P4" s="71"/>
      <c r="Q4" s="72" t="s">
        <v>139</v>
      </c>
    </row>
    <row r="5" spans="1:21" x14ac:dyDescent="0.2">
      <c r="A5" s="68" t="s">
        <v>5</v>
      </c>
      <c r="E5" s="73"/>
      <c r="F5" s="71"/>
      <c r="G5" s="72"/>
      <c r="H5" s="71"/>
      <c r="I5" s="71"/>
      <c r="J5" s="71"/>
      <c r="K5" s="71"/>
      <c r="L5" s="71"/>
      <c r="M5" s="71"/>
      <c r="N5" s="71"/>
      <c r="O5" s="71"/>
      <c r="P5" s="71"/>
      <c r="Q5" s="72"/>
    </row>
    <row r="6" spans="1:21" s="77" customFormat="1" ht="22.5" x14ac:dyDescent="0.2">
      <c r="A6" s="74" t="s">
        <v>7</v>
      </c>
      <c r="B6" s="74" t="s">
        <v>8</v>
      </c>
      <c r="C6" s="74" t="s">
        <v>9</v>
      </c>
      <c r="D6" s="75" t="s">
        <v>136</v>
      </c>
      <c r="E6" s="75" t="s">
        <v>140</v>
      </c>
      <c r="F6" s="75" t="s">
        <v>54</v>
      </c>
      <c r="G6" s="76" t="s">
        <v>55</v>
      </c>
      <c r="H6" s="75" t="s">
        <v>56</v>
      </c>
      <c r="I6" s="75" t="s">
        <v>57</v>
      </c>
      <c r="J6" s="75" t="s">
        <v>58</v>
      </c>
      <c r="K6" s="75" t="s">
        <v>59</v>
      </c>
      <c r="L6" s="75" t="s">
        <v>60</v>
      </c>
      <c r="M6" s="75" t="s">
        <v>61</v>
      </c>
      <c r="N6" s="75" t="s">
        <v>62</v>
      </c>
      <c r="O6" s="75" t="s">
        <v>63</v>
      </c>
      <c r="P6" s="75" t="s">
        <v>64</v>
      </c>
      <c r="Q6" s="75" t="s">
        <v>65</v>
      </c>
    </row>
    <row r="7" spans="1:21" s="77" customFormat="1" x14ac:dyDescent="0.2">
      <c r="A7" s="78" t="s">
        <v>66</v>
      </c>
      <c r="B7" s="74"/>
      <c r="C7" s="78" t="s">
        <v>141</v>
      </c>
      <c r="D7" s="76">
        <f>+D8+D12</f>
        <v>2392.1857199999999</v>
      </c>
      <c r="E7" s="76">
        <f t="shared" ref="E7:P7" si="0">+E8+E12</f>
        <v>2392.0657099999999</v>
      </c>
      <c r="F7" s="75">
        <f t="shared" si="0"/>
        <v>0</v>
      </c>
      <c r="G7" s="76">
        <f t="shared" si="0"/>
        <v>0.12001000000000001</v>
      </c>
      <c r="H7" s="75">
        <f t="shared" si="0"/>
        <v>0</v>
      </c>
      <c r="I7" s="75">
        <f t="shared" si="0"/>
        <v>0</v>
      </c>
      <c r="J7" s="75">
        <f t="shared" si="0"/>
        <v>0</v>
      </c>
      <c r="K7" s="75">
        <f t="shared" si="0"/>
        <v>0</v>
      </c>
      <c r="L7" s="75">
        <f t="shared" si="0"/>
        <v>0</v>
      </c>
      <c r="M7" s="75">
        <f t="shared" si="0"/>
        <v>0</v>
      </c>
      <c r="N7" s="75">
        <f t="shared" si="0"/>
        <v>0</v>
      </c>
      <c r="O7" s="75">
        <f t="shared" si="0"/>
        <v>0</v>
      </c>
      <c r="P7" s="75">
        <f t="shared" si="0"/>
        <v>0</v>
      </c>
      <c r="Q7" s="79">
        <f>+Q8+Q12</f>
        <v>2392.1857199999999</v>
      </c>
    </row>
    <row r="8" spans="1:21" s="77" customFormat="1" x14ac:dyDescent="0.2">
      <c r="A8" s="78" t="s">
        <v>68</v>
      </c>
      <c r="B8" s="74"/>
      <c r="C8" s="80" t="s">
        <v>142</v>
      </c>
      <c r="D8" s="76">
        <f>+D9</f>
        <v>240.18572</v>
      </c>
      <c r="E8" s="76">
        <f t="shared" ref="E8:P10" si="1">+E9</f>
        <v>240.06571</v>
      </c>
      <c r="F8" s="75">
        <f t="shared" si="1"/>
        <v>0</v>
      </c>
      <c r="G8" s="76">
        <f t="shared" si="1"/>
        <v>0.12001000000000001</v>
      </c>
      <c r="H8" s="75">
        <f t="shared" si="1"/>
        <v>0</v>
      </c>
      <c r="I8" s="75">
        <f t="shared" si="1"/>
        <v>0</v>
      </c>
      <c r="J8" s="75">
        <f t="shared" si="1"/>
        <v>0</v>
      </c>
      <c r="K8" s="75">
        <f t="shared" si="1"/>
        <v>0</v>
      </c>
      <c r="L8" s="75">
        <f t="shared" si="1"/>
        <v>0</v>
      </c>
      <c r="M8" s="75">
        <f t="shared" si="1"/>
        <v>0</v>
      </c>
      <c r="N8" s="75">
        <f t="shared" si="1"/>
        <v>0</v>
      </c>
      <c r="O8" s="75">
        <f t="shared" si="1"/>
        <v>0</v>
      </c>
      <c r="P8" s="75">
        <f t="shared" si="1"/>
        <v>0</v>
      </c>
      <c r="Q8" s="79">
        <f t="shared" ref="Q8:Q17" si="2">SUM(E8:P8)</f>
        <v>240.18572</v>
      </c>
    </row>
    <row r="9" spans="1:21" s="77" customFormat="1" x14ac:dyDescent="0.2">
      <c r="A9" s="78" t="s">
        <v>76</v>
      </c>
      <c r="B9" s="74"/>
      <c r="C9" s="81" t="s">
        <v>143</v>
      </c>
      <c r="D9" s="76">
        <f>+D10</f>
        <v>240.18572</v>
      </c>
      <c r="E9" s="76">
        <f t="shared" si="1"/>
        <v>240.06571</v>
      </c>
      <c r="F9" s="75">
        <f t="shared" si="1"/>
        <v>0</v>
      </c>
      <c r="G9" s="76">
        <f t="shared" si="1"/>
        <v>0.12001000000000001</v>
      </c>
      <c r="H9" s="75">
        <f t="shared" si="1"/>
        <v>0</v>
      </c>
      <c r="I9" s="75">
        <f t="shared" si="1"/>
        <v>0</v>
      </c>
      <c r="J9" s="75">
        <f t="shared" si="1"/>
        <v>0</v>
      </c>
      <c r="K9" s="75">
        <f t="shared" si="1"/>
        <v>0</v>
      </c>
      <c r="L9" s="75">
        <f t="shared" si="1"/>
        <v>0</v>
      </c>
      <c r="M9" s="75">
        <f t="shared" si="1"/>
        <v>0</v>
      </c>
      <c r="N9" s="75">
        <f t="shared" si="1"/>
        <v>0</v>
      </c>
      <c r="O9" s="75">
        <f t="shared" si="1"/>
        <v>0</v>
      </c>
      <c r="P9" s="75">
        <f t="shared" si="1"/>
        <v>0</v>
      </c>
      <c r="Q9" s="79">
        <f t="shared" si="2"/>
        <v>240.18572</v>
      </c>
    </row>
    <row r="10" spans="1:21" s="77" customFormat="1" x14ac:dyDescent="0.2">
      <c r="A10" s="78" t="s">
        <v>78</v>
      </c>
      <c r="B10" s="74"/>
      <c r="C10" s="78" t="s">
        <v>79</v>
      </c>
      <c r="D10" s="76">
        <f>+D11</f>
        <v>240.18572</v>
      </c>
      <c r="E10" s="76">
        <f t="shared" si="1"/>
        <v>240.06571</v>
      </c>
      <c r="F10" s="75">
        <f t="shared" si="1"/>
        <v>0</v>
      </c>
      <c r="G10" s="76">
        <f t="shared" si="1"/>
        <v>0.12001000000000001</v>
      </c>
      <c r="H10" s="75">
        <f t="shared" si="1"/>
        <v>0</v>
      </c>
      <c r="I10" s="75">
        <f t="shared" si="1"/>
        <v>0</v>
      </c>
      <c r="J10" s="75">
        <f t="shared" si="1"/>
        <v>0</v>
      </c>
      <c r="K10" s="75">
        <f t="shared" si="1"/>
        <v>0</v>
      </c>
      <c r="L10" s="75">
        <f t="shared" si="1"/>
        <v>0</v>
      </c>
      <c r="M10" s="75">
        <f t="shared" si="1"/>
        <v>0</v>
      </c>
      <c r="N10" s="75">
        <f t="shared" si="1"/>
        <v>0</v>
      </c>
      <c r="O10" s="75">
        <f t="shared" si="1"/>
        <v>0</v>
      </c>
      <c r="P10" s="75">
        <f t="shared" si="1"/>
        <v>0</v>
      </c>
      <c r="Q10" s="79">
        <f t="shared" si="2"/>
        <v>240.18572</v>
      </c>
    </row>
    <row r="11" spans="1:21" x14ac:dyDescent="0.2">
      <c r="A11" s="82" t="s">
        <v>86</v>
      </c>
      <c r="B11" s="83">
        <v>20</v>
      </c>
      <c r="C11" s="84" t="s">
        <v>87</v>
      </c>
      <c r="D11" s="85">
        <v>240.18572</v>
      </c>
      <c r="E11" s="85">
        <v>240.06571</v>
      </c>
      <c r="F11" s="85">
        <v>0</v>
      </c>
      <c r="G11" s="86">
        <v>0.12001000000000001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7">
        <f>SUM(E11:P11)</f>
        <v>240.18572</v>
      </c>
      <c r="R11" s="88"/>
      <c r="S11" s="89"/>
      <c r="T11" s="89"/>
      <c r="U11" s="90"/>
    </row>
    <row r="12" spans="1:21" s="77" customFormat="1" ht="25.5" x14ac:dyDescent="0.2">
      <c r="A12" s="80" t="s">
        <v>111</v>
      </c>
      <c r="B12" s="74"/>
      <c r="C12" s="80" t="s">
        <v>112</v>
      </c>
      <c r="D12" s="76">
        <f>+D13</f>
        <v>2152</v>
      </c>
      <c r="E12" s="76">
        <f>+E13</f>
        <v>2152</v>
      </c>
      <c r="F12" s="76">
        <f t="shared" ref="F12:P13" si="3">+F13</f>
        <v>0</v>
      </c>
      <c r="G12" s="76">
        <f t="shared" si="3"/>
        <v>0</v>
      </c>
      <c r="H12" s="76">
        <f t="shared" si="3"/>
        <v>0</v>
      </c>
      <c r="I12" s="76">
        <f t="shared" si="3"/>
        <v>0</v>
      </c>
      <c r="J12" s="76">
        <f t="shared" si="3"/>
        <v>0</v>
      </c>
      <c r="K12" s="76">
        <f t="shared" si="3"/>
        <v>0</v>
      </c>
      <c r="L12" s="76">
        <f t="shared" si="3"/>
        <v>0</v>
      </c>
      <c r="M12" s="76">
        <f t="shared" si="3"/>
        <v>0</v>
      </c>
      <c r="N12" s="76">
        <f t="shared" si="3"/>
        <v>0</v>
      </c>
      <c r="O12" s="76">
        <f t="shared" si="3"/>
        <v>0</v>
      </c>
      <c r="P12" s="76">
        <f t="shared" si="3"/>
        <v>0</v>
      </c>
      <c r="Q12" s="79">
        <f>+Q13</f>
        <v>2152</v>
      </c>
    </row>
    <row r="13" spans="1:21" s="77" customFormat="1" x14ac:dyDescent="0.2">
      <c r="A13" s="81" t="s">
        <v>113</v>
      </c>
      <c r="B13" s="74"/>
      <c r="C13" s="81" t="s">
        <v>114</v>
      </c>
      <c r="D13" s="76">
        <f>+D14</f>
        <v>2152</v>
      </c>
      <c r="E13" s="76">
        <f>+E14</f>
        <v>2152</v>
      </c>
      <c r="F13" s="76">
        <f t="shared" si="3"/>
        <v>0</v>
      </c>
      <c r="G13" s="76">
        <f t="shared" si="3"/>
        <v>0</v>
      </c>
      <c r="H13" s="76">
        <f t="shared" si="3"/>
        <v>0</v>
      </c>
      <c r="I13" s="76">
        <f t="shared" si="3"/>
        <v>0</v>
      </c>
      <c r="J13" s="76">
        <f t="shared" si="3"/>
        <v>0</v>
      </c>
      <c r="K13" s="76">
        <f t="shared" si="3"/>
        <v>0</v>
      </c>
      <c r="L13" s="76">
        <f t="shared" si="3"/>
        <v>0</v>
      </c>
      <c r="M13" s="76">
        <f t="shared" si="3"/>
        <v>0</v>
      </c>
      <c r="N13" s="76">
        <f t="shared" si="3"/>
        <v>0</v>
      </c>
      <c r="O13" s="76">
        <f t="shared" si="3"/>
        <v>0</v>
      </c>
      <c r="P13" s="76">
        <f t="shared" si="3"/>
        <v>0</v>
      </c>
      <c r="Q13" s="79">
        <f>+Q14</f>
        <v>2152</v>
      </c>
    </row>
    <row r="14" spans="1:21" x14ac:dyDescent="0.2">
      <c r="A14" s="82" t="s">
        <v>119</v>
      </c>
      <c r="B14" s="83"/>
      <c r="C14" s="84" t="s">
        <v>120</v>
      </c>
      <c r="D14" s="85">
        <v>2152</v>
      </c>
      <c r="E14" s="85">
        <v>2152</v>
      </c>
      <c r="F14" s="85">
        <v>0</v>
      </c>
      <c r="G14" s="86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7">
        <f>SUM(E14:P14)</f>
        <v>2152</v>
      </c>
      <c r="R14" s="88"/>
      <c r="S14" s="89"/>
      <c r="T14" s="89"/>
      <c r="U14" s="90"/>
    </row>
    <row r="15" spans="1:21" s="71" customFormat="1" x14ac:dyDescent="0.2">
      <c r="A15" s="74"/>
      <c r="B15" s="74"/>
      <c r="C15" s="91" t="s">
        <v>130</v>
      </c>
      <c r="D15" s="79">
        <f t="shared" ref="D15:P15" si="4">SUM(D16:D16)</f>
        <v>396092.13658999995</v>
      </c>
      <c r="E15" s="79">
        <f t="shared" si="4"/>
        <v>396089.44201999996</v>
      </c>
      <c r="F15" s="79">
        <f t="shared" si="4"/>
        <v>0</v>
      </c>
      <c r="G15" s="92">
        <f t="shared" si="4"/>
        <v>2.6468000000000003</v>
      </c>
      <c r="H15" s="79">
        <f t="shared" si="4"/>
        <v>4.777E-2</v>
      </c>
      <c r="I15" s="79">
        <f t="shared" si="4"/>
        <v>0</v>
      </c>
      <c r="J15" s="79">
        <f t="shared" si="4"/>
        <v>0</v>
      </c>
      <c r="K15" s="79">
        <f t="shared" si="4"/>
        <v>0</v>
      </c>
      <c r="L15" s="79">
        <f t="shared" si="4"/>
        <v>0</v>
      </c>
      <c r="M15" s="79">
        <f t="shared" si="4"/>
        <v>0</v>
      </c>
      <c r="N15" s="79">
        <f t="shared" si="4"/>
        <v>0</v>
      </c>
      <c r="O15" s="79">
        <f t="shared" si="4"/>
        <v>0</v>
      </c>
      <c r="P15" s="79">
        <f t="shared" si="4"/>
        <v>0</v>
      </c>
      <c r="Q15" s="79">
        <f t="shared" si="2"/>
        <v>396092.13658999995</v>
      </c>
      <c r="R15" s="69"/>
    </row>
    <row r="16" spans="1:21" ht="22.5" x14ac:dyDescent="0.2">
      <c r="A16" s="82" t="s">
        <v>144</v>
      </c>
      <c r="B16" s="83" t="s">
        <v>145</v>
      </c>
      <c r="C16" s="84" t="s">
        <v>146</v>
      </c>
      <c r="D16" s="85">
        <v>396092.13658999995</v>
      </c>
      <c r="E16" s="85">
        <v>396089.44201999996</v>
      </c>
      <c r="F16" s="85">
        <v>0</v>
      </c>
      <c r="G16" s="86">
        <v>2.6468000000000003</v>
      </c>
      <c r="H16" s="85">
        <v>4.777E-2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7">
        <f>SUM(E16:P16)</f>
        <v>396092.13658999995</v>
      </c>
      <c r="R16" s="88"/>
      <c r="S16" s="89"/>
      <c r="T16" s="89"/>
      <c r="U16" s="90"/>
    </row>
    <row r="17" spans="1:21" s="71" customFormat="1" x14ac:dyDescent="0.2">
      <c r="A17" s="105" t="s">
        <v>134</v>
      </c>
      <c r="B17" s="105"/>
      <c r="C17" s="105"/>
      <c r="D17" s="79">
        <f>D7+D15</f>
        <v>398484.32230999996</v>
      </c>
      <c r="E17" s="79">
        <f t="shared" ref="E17:P17" si="5">E7+E15</f>
        <v>398481.50772999995</v>
      </c>
      <c r="F17" s="79">
        <f t="shared" si="5"/>
        <v>0</v>
      </c>
      <c r="G17" s="92">
        <f t="shared" si="5"/>
        <v>2.7668100000000004</v>
      </c>
      <c r="H17" s="79">
        <f t="shared" si="5"/>
        <v>4.777E-2</v>
      </c>
      <c r="I17" s="79">
        <f t="shared" si="5"/>
        <v>0</v>
      </c>
      <c r="J17" s="79">
        <f t="shared" si="5"/>
        <v>0</v>
      </c>
      <c r="K17" s="79">
        <f t="shared" si="5"/>
        <v>0</v>
      </c>
      <c r="L17" s="79">
        <f t="shared" si="5"/>
        <v>0</v>
      </c>
      <c r="M17" s="79">
        <f t="shared" si="5"/>
        <v>0</v>
      </c>
      <c r="N17" s="79">
        <f t="shared" si="5"/>
        <v>0</v>
      </c>
      <c r="O17" s="79">
        <f t="shared" si="5"/>
        <v>0</v>
      </c>
      <c r="P17" s="79">
        <f t="shared" si="5"/>
        <v>0</v>
      </c>
      <c r="Q17" s="79">
        <f t="shared" si="2"/>
        <v>398484.32230999996</v>
      </c>
      <c r="R17" s="69"/>
      <c r="S17" s="89"/>
      <c r="T17" s="89"/>
      <c r="U17" s="93"/>
    </row>
    <row r="18" spans="1:21" x14ac:dyDescent="0.2">
      <c r="T18" s="90"/>
      <c r="U18" s="90"/>
    </row>
  </sheetData>
  <mergeCells count="4">
    <mergeCell ref="A1:Q1"/>
    <mergeCell ref="A2:Q2"/>
    <mergeCell ref="A3:Q3"/>
    <mergeCell ref="A17:C17"/>
  </mergeCells>
  <pageMargins left="0.7" right="0.7" top="0.75" bottom="0.75" header="0.3" footer="0.3"/>
  <pageSetup orientation="portrait" r:id="rId1"/>
  <ignoredErrors>
    <ignoredError sqref="B16:P16" numberStoredAsText="1"/>
    <ignoredError sqref="Q16" numberStoredAsText="1" formulaRange="1"/>
    <ignoredError sqref="Q11:Q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2D65C-1F43-4B0F-8EC2-3CAC3940DF5F}">
  <sheetPr>
    <tabColor theme="0" tint="-0.249977111117893"/>
  </sheetPr>
  <dimension ref="A1:AE14"/>
  <sheetViews>
    <sheetView workbookViewId="0">
      <selection activeCell="E13" sqref="E13"/>
    </sheetView>
  </sheetViews>
  <sheetFormatPr baseColWidth="10" defaultColWidth="11" defaultRowHeight="12.75" x14ac:dyDescent="0.2"/>
  <cols>
    <col min="1" max="1" width="15.42578125" style="67" customWidth="1"/>
    <col min="2" max="2" width="4.28515625" style="67" customWidth="1"/>
    <col min="3" max="3" width="56.140625" style="67" bestFit="1" customWidth="1"/>
    <col min="4" max="4" width="14" style="67" customWidth="1"/>
    <col min="5" max="5" width="13.85546875" style="69" bestFit="1" customWidth="1"/>
    <col min="6" max="6" width="13.85546875" style="69" hidden="1" customWidth="1"/>
    <col min="7" max="7" width="9.140625" style="69" hidden="1" customWidth="1"/>
    <col min="8" max="16" width="11.7109375" style="69" hidden="1" customWidth="1"/>
    <col min="17" max="18" width="11.7109375" style="69" customWidth="1"/>
    <col min="19" max="19" width="11.7109375" style="69" hidden="1" customWidth="1"/>
    <col min="20" max="29" width="11.7109375" style="67" hidden="1" customWidth="1"/>
    <col min="30" max="30" width="10.28515625" style="67" customWidth="1"/>
    <col min="31" max="31" width="11.7109375" style="67" customWidth="1"/>
    <col min="32" max="228" width="11.42578125" style="67" customWidth="1"/>
    <col min="229" max="229" width="13.7109375" style="67" customWidth="1"/>
    <col min="230" max="230" width="4.28515625" style="67" customWidth="1"/>
    <col min="231" max="231" width="56.140625" style="67" bestFit="1" customWidth="1"/>
    <col min="232" max="235" width="11.85546875" style="67" customWidth="1"/>
    <col min="236" max="256" width="11" style="67"/>
    <col min="257" max="257" width="15.42578125" style="67" customWidth="1"/>
    <col min="258" max="258" width="4.28515625" style="67" customWidth="1"/>
    <col min="259" max="259" width="56.140625" style="67" bestFit="1" customWidth="1"/>
    <col min="260" max="260" width="14" style="67" customWidth="1"/>
    <col min="261" max="261" width="13.85546875" style="67" bestFit="1" customWidth="1"/>
    <col min="262" max="272" width="0" style="67" hidden="1" customWidth="1"/>
    <col min="273" max="274" width="11.7109375" style="67" customWidth="1"/>
    <col min="275" max="285" width="0" style="67" hidden="1" customWidth="1"/>
    <col min="286" max="286" width="10.28515625" style="67" customWidth="1"/>
    <col min="287" max="287" width="11.7109375" style="67" customWidth="1"/>
    <col min="288" max="484" width="11.42578125" style="67" customWidth="1"/>
    <col min="485" max="485" width="13.7109375" style="67" customWidth="1"/>
    <col min="486" max="486" width="4.28515625" style="67" customWidth="1"/>
    <col min="487" max="487" width="56.140625" style="67" bestFit="1" customWidth="1"/>
    <col min="488" max="491" width="11.85546875" style="67" customWidth="1"/>
    <col min="492" max="512" width="11" style="67"/>
    <col min="513" max="513" width="15.42578125" style="67" customWidth="1"/>
    <col min="514" max="514" width="4.28515625" style="67" customWidth="1"/>
    <col min="515" max="515" width="56.140625" style="67" bestFit="1" customWidth="1"/>
    <col min="516" max="516" width="14" style="67" customWidth="1"/>
    <col min="517" max="517" width="13.85546875" style="67" bestFit="1" customWidth="1"/>
    <col min="518" max="528" width="0" style="67" hidden="1" customWidth="1"/>
    <col min="529" max="530" width="11.7109375" style="67" customWidth="1"/>
    <col min="531" max="541" width="0" style="67" hidden="1" customWidth="1"/>
    <col min="542" max="542" width="10.28515625" style="67" customWidth="1"/>
    <col min="543" max="543" width="11.7109375" style="67" customWidth="1"/>
    <col min="544" max="740" width="11.42578125" style="67" customWidth="1"/>
    <col min="741" max="741" width="13.7109375" style="67" customWidth="1"/>
    <col min="742" max="742" width="4.28515625" style="67" customWidth="1"/>
    <col min="743" max="743" width="56.140625" style="67" bestFit="1" customWidth="1"/>
    <col min="744" max="747" width="11.85546875" style="67" customWidth="1"/>
    <col min="748" max="768" width="11" style="67"/>
    <col min="769" max="769" width="15.42578125" style="67" customWidth="1"/>
    <col min="770" max="770" width="4.28515625" style="67" customWidth="1"/>
    <col min="771" max="771" width="56.140625" style="67" bestFit="1" customWidth="1"/>
    <col min="772" max="772" width="14" style="67" customWidth="1"/>
    <col min="773" max="773" width="13.85546875" style="67" bestFit="1" customWidth="1"/>
    <col min="774" max="784" width="0" style="67" hidden="1" customWidth="1"/>
    <col min="785" max="786" width="11.7109375" style="67" customWidth="1"/>
    <col min="787" max="797" width="0" style="67" hidden="1" customWidth="1"/>
    <col min="798" max="798" width="10.28515625" style="67" customWidth="1"/>
    <col min="799" max="799" width="11.7109375" style="67" customWidth="1"/>
    <col min="800" max="996" width="11.42578125" style="67" customWidth="1"/>
    <col min="997" max="997" width="13.7109375" style="67" customWidth="1"/>
    <col min="998" max="998" width="4.28515625" style="67" customWidth="1"/>
    <col min="999" max="999" width="56.140625" style="67" bestFit="1" customWidth="1"/>
    <col min="1000" max="1003" width="11.85546875" style="67" customWidth="1"/>
    <col min="1004" max="1024" width="11" style="67"/>
    <col min="1025" max="1025" width="15.42578125" style="67" customWidth="1"/>
    <col min="1026" max="1026" width="4.28515625" style="67" customWidth="1"/>
    <col min="1027" max="1027" width="56.140625" style="67" bestFit="1" customWidth="1"/>
    <col min="1028" max="1028" width="14" style="67" customWidth="1"/>
    <col min="1029" max="1029" width="13.85546875" style="67" bestFit="1" customWidth="1"/>
    <col min="1030" max="1040" width="0" style="67" hidden="1" customWidth="1"/>
    <col min="1041" max="1042" width="11.7109375" style="67" customWidth="1"/>
    <col min="1043" max="1053" width="0" style="67" hidden="1" customWidth="1"/>
    <col min="1054" max="1054" width="10.28515625" style="67" customWidth="1"/>
    <col min="1055" max="1055" width="11.7109375" style="67" customWidth="1"/>
    <col min="1056" max="1252" width="11.42578125" style="67" customWidth="1"/>
    <col min="1253" max="1253" width="13.7109375" style="67" customWidth="1"/>
    <col min="1254" max="1254" width="4.28515625" style="67" customWidth="1"/>
    <col min="1255" max="1255" width="56.140625" style="67" bestFit="1" customWidth="1"/>
    <col min="1256" max="1259" width="11.85546875" style="67" customWidth="1"/>
    <col min="1260" max="1280" width="11" style="67"/>
    <col min="1281" max="1281" width="15.42578125" style="67" customWidth="1"/>
    <col min="1282" max="1282" width="4.28515625" style="67" customWidth="1"/>
    <col min="1283" max="1283" width="56.140625" style="67" bestFit="1" customWidth="1"/>
    <col min="1284" max="1284" width="14" style="67" customWidth="1"/>
    <col min="1285" max="1285" width="13.85546875" style="67" bestFit="1" customWidth="1"/>
    <col min="1286" max="1296" width="0" style="67" hidden="1" customWidth="1"/>
    <col min="1297" max="1298" width="11.7109375" style="67" customWidth="1"/>
    <col min="1299" max="1309" width="0" style="67" hidden="1" customWidth="1"/>
    <col min="1310" max="1310" width="10.28515625" style="67" customWidth="1"/>
    <col min="1311" max="1311" width="11.7109375" style="67" customWidth="1"/>
    <col min="1312" max="1508" width="11.42578125" style="67" customWidth="1"/>
    <col min="1509" max="1509" width="13.7109375" style="67" customWidth="1"/>
    <col min="1510" max="1510" width="4.28515625" style="67" customWidth="1"/>
    <col min="1511" max="1511" width="56.140625" style="67" bestFit="1" customWidth="1"/>
    <col min="1512" max="1515" width="11.85546875" style="67" customWidth="1"/>
    <col min="1516" max="1536" width="11" style="67"/>
    <col min="1537" max="1537" width="15.42578125" style="67" customWidth="1"/>
    <col min="1538" max="1538" width="4.28515625" style="67" customWidth="1"/>
    <col min="1539" max="1539" width="56.140625" style="67" bestFit="1" customWidth="1"/>
    <col min="1540" max="1540" width="14" style="67" customWidth="1"/>
    <col min="1541" max="1541" width="13.85546875" style="67" bestFit="1" customWidth="1"/>
    <col min="1542" max="1552" width="0" style="67" hidden="1" customWidth="1"/>
    <col min="1553" max="1554" width="11.7109375" style="67" customWidth="1"/>
    <col min="1555" max="1565" width="0" style="67" hidden="1" customWidth="1"/>
    <col min="1566" max="1566" width="10.28515625" style="67" customWidth="1"/>
    <col min="1567" max="1567" width="11.7109375" style="67" customWidth="1"/>
    <col min="1568" max="1764" width="11.42578125" style="67" customWidth="1"/>
    <col min="1765" max="1765" width="13.7109375" style="67" customWidth="1"/>
    <col min="1766" max="1766" width="4.28515625" style="67" customWidth="1"/>
    <col min="1767" max="1767" width="56.140625" style="67" bestFit="1" customWidth="1"/>
    <col min="1768" max="1771" width="11.85546875" style="67" customWidth="1"/>
    <col min="1772" max="1792" width="11" style="67"/>
    <col min="1793" max="1793" width="15.42578125" style="67" customWidth="1"/>
    <col min="1794" max="1794" width="4.28515625" style="67" customWidth="1"/>
    <col min="1795" max="1795" width="56.140625" style="67" bestFit="1" customWidth="1"/>
    <col min="1796" max="1796" width="14" style="67" customWidth="1"/>
    <col min="1797" max="1797" width="13.85546875" style="67" bestFit="1" customWidth="1"/>
    <col min="1798" max="1808" width="0" style="67" hidden="1" customWidth="1"/>
    <col min="1809" max="1810" width="11.7109375" style="67" customWidth="1"/>
    <col min="1811" max="1821" width="0" style="67" hidden="1" customWidth="1"/>
    <col min="1822" max="1822" width="10.28515625" style="67" customWidth="1"/>
    <col min="1823" max="1823" width="11.7109375" style="67" customWidth="1"/>
    <col min="1824" max="2020" width="11.42578125" style="67" customWidth="1"/>
    <col min="2021" max="2021" width="13.7109375" style="67" customWidth="1"/>
    <col min="2022" max="2022" width="4.28515625" style="67" customWidth="1"/>
    <col min="2023" max="2023" width="56.140625" style="67" bestFit="1" customWidth="1"/>
    <col min="2024" max="2027" width="11.85546875" style="67" customWidth="1"/>
    <col min="2028" max="2048" width="11" style="67"/>
    <col min="2049" max="2049" width="15.42578125" style="67" customWidth="1"/>
    <col min="2050" max="2050" width="4.28515625" style="67" customWidth="1"/>
    <col min="2051" max="2051" width="56.140625" style="67" bestFit="1" customWidth="1"/>
    <col min="2052" max="2052" width="14" style="67" customWidth="1"/>
    <col min="2053" max="2053" width="13.85546875" style="67" bestFit="1" customWidth="1"/>
    <col min="2054" max="2064" width="0" style="67" hidden="1" customWidth="1"/>
    <col min="2065" max="2066" width="11.7109375" style="67" customWidth="1"/>
    <col min="2067" max="2077" width="0" style="67" hidden="1" customWidth="1"/>
    <col min="2078" max="2078" width="10.28515625" style="67" customWidth="1"/>
    <col min="2079" max="2079" width="11.7109375" style="67" customWidth="1"/>
    <col min="2080" max="2276" width="11.42578125" style="67" customWidth="1"/>
    <col min="2277" max="2277" width="13.7109375" style="67" customWidth="1"/>
    <col min="2278" max="2278" width="4.28515625" style="67" customWidth="1"/>
    <col min="2279" max="2279" width="56.140625" style="67" bestFit="1" customWidth="1"/>
    <col min="2280" max="2283" width="11.85546875" style="67" customWidth="1"/>
    <col min="2284" max="2304" width="11" style="67"/>
    <col min="2305" max="2305" width="15.42578125" style="67" customWidth="1"/>
    <col min="2306" max="2306" width="4.28515625" style="67" customWidth="1"/>
    <col min="2307" max="2307" width="56.140625" style="67" bestFit="1" customWidth="1"/>
    <col min="2308" max="2308" width="14" style="67" customWidth="1"/>
    <col min="2309" max="2309" width="13.85546875" style="67" bestFit="1" customWidth="1"/>
    <col min="2310" max="2320" width="0" style="67" hidden="1" customWidth="1"/>
    <col min="2321" max="2322" width="11.7109375" style="67" customWidth="1"/>
    <col min="2323" max="2333" width="0" style="67" hidden="1" customWidth="1"/>
    <col min="2334" max="2334" width="10.28515625" style="67" customWidth="1"/>
    <col min="2335" max="2335" width="11.7109375" style="67" customWidth="1"/>
    <col min="2336" max="2532" width="11.42578125" style="67" customWidth="1"/>
    <col min="2533" max="2533" width="13.7109375" style="67" customWidth="1"/>
    <col min="2534" max="2534" width="4.28515625" style="67" customWidth="1"/>
    <col min="2535" max="2535" width="56.140625" style="67" bestFit="1" customWidth="1"/>
    <col min="2536" max="2539" width="11.85546875" style="67" customWidth="1"/>
    <col min="2540" max="2560" width="11" style="67"/>
    <col min="2561" max="2561" width="15.42578125" style="67" customWidth="1"/>
    <col min="2562" max="2562" width="4.28515625" style="67" customWidth="1"/>
    <col min="2563" max="2563" width="56.140625" style="67" bestFit="1" customWidth="1"/>
    <col min="2564" max="2564" width="14" style="67" customWidth="1"/>
    <col min="2565" max="2565" width="13.85546875" style="67" bestFit="1" customWidth="1"/>
    <col min="2566" max="2576" width="0" style="67" hidden="1" customWidth="1"/>
    <col min="2577" max="2578" width="11.7109375" style="67" customWidth="1"/>
    <col min="2579" max="2589" width="0" style="67" hidden="1" customWidth="1"/>
    <col min="2590" max="2590" width="10.28515625" style="67" customWidth="1"/>
    <col min="2591" max="2591" width="11.7109375" style="67" customWidth="1"/>
    <col min="2592" max="2788" width="11.42578125" style="67" customWidth="1"/>
    <col min="2789" max="2789" width="13.7109375" style="67" customWidth="1"/>
    <col min="2790" max="2790" width="4.28515625" style="67" customWidth="1"/>
    <col min="2791" max="2791" width="56.140625" style="67" bestFit="1" customWidth="1"/>
    <col min="2792" max="2795" width="11.85546875" style="67" customWidth="1"/>
    <col min="2796" max="2816" width="11" style="67"/>
    <col min="2817" max="2817" width="15.42578125" style="67" customWidth="1"/>
    <col min="2818" max="2818" width="4.28515625" style="67" customWidth="1"/>
    <col min="2819" max="2819" width="56.140625" style="67" bestFit="1" customWidth="1"/>
    <col min="2820" max="2820" width="14" style="67" customWidth="1"/>
    <col min="2821" max="2821" width="13.85546875" style="67" bestFit="1" customWidth="1"/>
    <col min="2822" max="2832" width="0" style="67" hidden="1" customWidth="1"/>
    <col min="2833" max="2834" width="11.7109375" style="67" customWidth="1"/>
    <col min="2835" max="2845" width="0" style="67" hidden="1" customWidth="1"/>
    <col min="2846" max="2846" width="10.28515625" style="67" customWidth="1"/>
    <col min="2847" max="2847" width="11.7109375" style="67" customWidth="1"/>
    <col min="2848" max="3044" width="11.42578125" style="67" customWidth="1"/>
    <col min="3045" max="3045" width="13.7109375" style="67" customWidth="1"/>
    <col min="3046" max="3046" width="4.28515625" style="67" customWidth="1"/>
    <col min="3047" max="3047" width="56.140625" style="67" bestFit="1" customWidth="1"/>
    <col min="3048" max="3051" width="11.85546875" style="67" customWidth="1"/>
    <col min="3052" max="3072" width="11" style="67"/>
    <col min="3073" max="3073" width="15.42578125" style="67" customWidth="1"/>
    <col min="3074" max="3074" width="4.28515625" style="67" customWidth="1"/>
    <col min="3075" max="3075" width="56.140625" style="67" bestFit="1" customWidth="1"/>
    <col min="3076" max="3076" width="14" style="67" customWidth="1"/>
    <col min="3077" max="3077" width="13.85546875" style="67" bestFit="1" customWidth="1"/>
    <col min="3078" max="3088" width="0" style="67" hidden="1" customWidth="1"/>
    <col min="3089" max="3090" width="11.7109375" style="67" customWidth="1"/>
    <col min="3091" max="3101" width="0" style="67" hidden="1" customWidth="1"/>
    <col min="3102" max="3102" width="10.28515625" style="67" customWidth="1"/>
    <col min="3103" max="3103" width="11.7109375" style="67" customWidth="1"/>
    <col min="3104" max="3300" width="11.42578125" style="67" customWidth="1"/>
    <col min="3301" max="3301" width="13.7109375" style="67" customWidth="1"/>
    <col min="3302" max="3302" width="4.28515625" style="67" customWidth="1"/>
    <col min="3303" max="3303" width="56.140625" style="67" bestFit="1" customWidth="1"/>
    <col min="3304" max="3307" width="11.85546875" style="67" customWidth="1"/>
    <col min="3308" max="3328" width="11" style="67"/>
    <col min="3329" max="3329" width="15.42578125" style="67" customWidth="1"/>
    <col min="3330" max="3330" width="4.28515625" style="67" customWidth="1"/>
    <col min="3331" max="3331" width="56.140625" style="67" bestFit="1" customWidth="1"/>
    <col min="3332" max="3332" width="14" style="67" customWidth="1"/>
    <col min="3333" max="3333" width="13.85546875" style="67" bestFit="1" customWidth="1"/>
    <col min="3334" max="3344" width="0" style="67" hidden="1" customWidth="1"/>
    <col min="3345" max="3346" width="11.7109375" style="67" customWidth="1"/>
    <col min="3347" max="3357" width="0" style="67" hidden="1" customWidth="1"/>
    <col min="3358" max="3358" width="10.28515625" style="67" customWidth="1"/>
    <col min="3359" max="3359" width="11.7109375" style="67" customWidth="1"/>
    <col min="3360" max="3556" width="11.42578125" style="67" customWidth="1"/>
    <col min="3557" max="3557" width="13.7109375" style="67" customWidth="1"/>
    <col min="3558" max="3558" width="4.28515625" style="67" customWidth="1"/>
    <col min="3559" max="3559" width="56.140625" style="67" bestFit="1" customWidth="1"/>
    <col min="3560" max="3563" width="11.85546875" style="67" customWidth="1"/>
    <col min="3564" max="3584" width="11" style="67"/>
    <col min="3585" max="3585" width="15.42578125" style="67" customWidth="1"/>
    <col min="3586" max="3586" width="4.28515625" style="67" customWidth="1"/>
    <col min="3587" max="3587" width="56.140625" style="67" bestFit="1" customWidth="1"/>
    <col min="3588" max="3588" width="14" style="67" customWidth="1"/>
    <col min="3589" max="3589" width="13.85546875" style="67" bestFit="1" customWidth="1"/>
    <col min="3590" max="3600" width="0" style="67" hidden="1" customWidth="1"/>
    <col min="3601" max="3602" width="11.7109375" style="67" customWidth="1"/>
    <col min="3603" max="3613" width="0" style="67" hidden="1" customWidth="1"/>
    <col min="3614" max="3614" width="10.28515625" style="67" customWidth="1"/>
    <col min="3615" max="3615" width="11.7109375" style="67" customWidth="1"/>
    <col min="3616" max="3812" width="11.42578125" style="67" customWidth="1"/>
    <col min="3813" max="3813" width="13.7109375" style="67" customWidth="1"/>
    <col min="3814" max="3814" width="4.28515625" style="67" customWidth="1"/>
    <col min="3815" max="3815" width="56.140625" style="67" bestFit="1" customWidth="1"/>
    <col min="3816" max="3819" width="11.85546875" style="67" customWidth="1"/>
    <col min="3820" max="3840" width="11" style="67"/>
    <col min="3841" max="3841" width="15.42578125" style="67" customWidth="1"/>
    <col min="3842" max="3842" width="4.28515625" style="67" customWidth="1"/>
    <col min="3843" max="3843" width="56.140625" style="67" bestFit="1" customWidth="1"/>
    <col min="3844" max="3844" width="14" style="67" customWidth="1"/>
    <col min="3845" max="3845" width="13.85546875" style="67" bestFit="1" customWidth="1"/>
    <col min="3846" max="3856" width="0" style="67" hidden="1" customWidth="1"/>
    <col min="3857" max="3858" width="11.7109375" style="67" customWidth="1"/>
    <col min="3859" max="3869" width="0" style="67" hidden="1" customWidth="1"/>
    <col min="3870" max="3870" width="10.28515625" style="67" customWidth="1"/>
    <col min="3871" max="3871" width="11.7109375" style="67" customWidth="1"/>
    <col min="3872" max="4068" width="11.42578125" style="67" customWidth="1"/>
    <col min="4069" max="4069" width="13.7109375" style="67" customWidth="1"/>
    <col min="4070" max="4070" width="4.28515625" style="67" customWidth="1"/>
    <col min="4071" max="4071" width="56.140625" style="67" bestFit="1" customWidth="1"/>
    <col min="4072" max="4075" width="11.85546875" style="67" customWidth="1"/>
    <col min="4076" max="4096" width="11" style="67"/>
    <col min="4097" max="4097" width="15.42578125" style="67" customWidth="1"/>
    <col min="4098" max="4098" width="4.28515625" style="67" customWidth="1"/>
    <col min="4099" max="4099" width="56.140625" style="67" bestFit="1" customWidth="1"/>
    <col min="4100" max="4100" width="14" style="67" customWidth="1"/>
    <col min="4101" max="4101" width="13.85546875" style="67" bestFit="1" customWidth="1"/>
    <col min="4102" max="4112" width="0" style="67" hidden="1" customWidth="1"/>
    <col min="4113" max="4114" width="11.7109375" style="67" customWidth="1"/>
    <col min="4115" max="4125" width="0" style="67" hidden="1" customWidth="1"/>
    <col min="4126" max="4126" width="10.28515625" style="67" customWidth="1"/>
    <col min="4127" max="4127" width="11.7109375" style="67" customWidth="1"/>
    <col min="4128" max="4324" width="11.42578125" style="67" customWidth="1"/>
    <col min="4325" max="4325" width="13.7109375" style="67" customWidth="1"/>
    <col min="4326" max="4326" width="4.28515625" style="67" customWidth="1"/>
    <col min="4327" max="4327" width="56.140625" style="67" bestFit="1" customWidth="1"/>
    <col min="4328" max="4331" width="11.85546875" style="67" customWidth="1"/>
    <col min="4332" max="4352" width="11" style="67"/>
    <col min="4353" max="4353" width="15.42578125" style="67" customWidth="1"/>
    <col min="4354" max="4354" width="4.28515625" style="67" customWidth="1"/>
    <col min="4355" max="4355" width="56.140625" style="67" bestFit="1" customWidth="1"/>
    <col min="4356" max="4356" width="14" style="67" customWidth="1"/>
    <col min="4357" max="4357" width="13.85546875" style="67" bestFit="1" customWidth="1"/>
    <col min="4358" max="4368" width="0" style="67" hidden="1" customWidth="1"/>
    <col min="4369" max="4370" width="11.7109375" style="67" customWidth="1"/>
    <col min="4371" max="4381" width="0" style="67" hidden="1" customWidth="1"/>
    <col min="4382" max="4382" width="10.28515625" style="67" customWidth="1"/>
    <col min="4383" max="4383" width="11.7109375" style="67" customWidth="1"/>
    <col min="4384" max="4580" width="11.42578125" style="67" customWidth="1"/>
    <col min="4581" max="4581" width="13.7109375" style="67" customWidth="1"/>
    <col min="4582" max="4582" width="4.28515625" style="67" customWidth="1"/>
    <col min="4583" max="4583" width="56.140625" style="67" bestFit="1" customWidth="1"/>
    <col min="4584" max="4587" width="11.85546875" style="67" customWidth="1"/>
    <col min="4588" max="4608" width="11" style="67"/>
    <col min="4609" max="4609" width="15.42578125" style="67" customWidth="1"/>
    <col min="4610" max="4610" width="4.28515625" style="67" customWidth="1"/>
    <col min="4611" max="4611" width="56.140625" style="67" bestFit="1" customWidth="1"/>
    <col min="4612" max="4612" width="14" style="67" customWidth="1"/>
    <col min="4613" max="4613" width="13.85546875" style="67" bestFit="1" customWidth="1"/>
    <col min="4614" max="4624" width="0" style="67" hidden="1" customWidth="1"/>
    <col min="4625" max="4626" width="11.7109375" style="67" customWidth="1"/>
    <col min="4627" max="4637" width="0" style="67" hidden="1" customWidth="1"/>
    <col min="4638" max="4638" width="10.28515625" style="67" customWidth="1"/>
    <col min="4639" max="4639" width="11.7109375" style="67" customWidth="1"/>
    <col min="4640" max="4836" width="11.42578125" style="67" customWidth="1"/>
    <col min="4837" max="4837" width="13.7109375" style="67" customWidth="1"/>
    <col min="4838" max="4838" width="4.28515625" style="67" customWidth="1"/>
    <col min="4839" max="4839" width="56.140625" style="67" bestFit="1" customWidth="1"/>
    <col min="4840" max="4843" width="11.85546875" style="67" customWidth="1"/>
    <col min="4844" max="4864" width="11" style="67"/>
    <col min="4865" max="4865" width="15.42578125" style="67" customWidth="1"/>
    <col min="4866" max="4866" width="4.28515625" style="67" customWidth="1"/>
    <col min="4867" max="4867" width="56.140625" style="67" bestFit="1" customWidth="1"/>
    <col min="4868" max="4868" width="14" style="67" customWidth="1"/>
    <col min="4869" max="4869" width="13.85546875" style="67" bestFit="1" customWidth="1"/>
    <col min="4870" max="4880" width="0" style="67" hidden="1" customWidth="1"/>
    <col min="4881" max="4882" width="11.7109375" style="67" customWidth="1"/>
    <col min="4883" max="4893" width="0" style="67" hidden="1" customWidth="1"/>
    <col min="4894" max="4894" width="10.28515625" style="67" customWidth="1"/>
    <col min="4895" max="4895" width="11.7109375" style="67" customWidth="1"/>
    <col min="4896" max="5092" width="11.42578125" style="67" customWidth="1"/>
    <col min="5093" max="5093" width="13.7109375" style="67" customWidth="1"/>
    <col min="5094" max="5094" width="4.28515625" style="67" customWidth="1"/>
    <col min="5095" max="5095" width="56.140625" style="67" bestFit="1" customWidth="1"/>
    <col min="5096" max="5099" width="11.85546875" style="67" customWidth="1"/>
    <col min="5100" max="5120" width="11" style="67"/>
    <col min="5121" max="5121" width="15.42578125" style="67" customWidth="1"/>
    <col min="5122" max="5122" width="4.28515625" style="67" customWidth="1"/>
    <col min="5123" max="5123" width="56.140625" style="67" bestFit="1" customWidth="1"/>
    <col min="5124" max="5124" width="14" style="67" customWidth="1"/>
    <col min="5125" max="5125" width="13.85546875" style="67" bestFit="1" customWidth="1"/>
    <col min="5126" max="5136" width="0" style="67" hidden="1" customWidth="1"/>
    <col min="5137" max="5138" width="11.7109375" style="67" customWidth="1"/>
    <col min="5139" max="5149" width="0" style="67" hidden="1" customWidth="1"/>
    <col min="5150" max="5150" width="10.28515625" style="67" customWidth="1"/>
    <col min="5151" max="5151" width="11.7109375" style="67" customWidth="1"/>
    <col min="5152" max="5348" width="11.42578125" style="67" customWidth="1"/>
    <col min="5349" max="5349" width="13.7109375" style="67" customWidth="1"/>
    <col min="5350" max="5350" width="4.28515625" style="67" customWidth="1"/>
    <col min="5351" max="5351" width="56.140625" style="67" bestFit="1" customWidth="1"/>
    <col min="5352" max="5355" width="11.85546875" style="67" customWidth="1"/>
    <col min="5356" max="5376" width="11" style="67"/>
    <col min="5377" max="5377" width="15.42578125" style="67" customWidth="1"/>
    <col min="5378" max="5378" width="4.28515625" style="67" customWidth="1"/>
    <col min="5379" max="5379" width="56.140625" style="67" bestFit="1" customWidth="1"/>
    <col min="5380" max="5380" width="14" style="67" customWidth="1"/>
    <col min="5381" max="5381" width="13.85546875" style="67" bestFit="1" customWidth="1"/>
    <col min="5382" max="5392" width="0" style="67" hidden="1" customWidth="1"/>
    <col min="5393" max="5394" width="11.7109375" style="67" customWidth="1"/>
    <col min="5395" max="5405" width="0" style="67" hidden="1" customWidth="1"/>
    <col min="5406" max="5406" width="10.28515625" style="67" customWidth="1"/>
    <col min="5407" max="5407" width="11.7109375" style="67" customWidth="1"/>
    <col min="5408" max="5604" width="11.42578125" style="67" customWidth="1"/>
    <col min="5605" max="5605" width="13.7109375" style="67" customWidth="1"/>
    <col min="5606" max="5606" width="4.28515625" style="67" customWidth="1"/>
    <col min="5607" max="5607" width="56.140625" style="67" bestFit="1" customWidth="1"/>
    <col min="5608" max="5611" width="11.85546875" style="67" customWidth="1"/>
    <col min="5612" max="5632" width="11" style="67"/>
    <col min="5633" max="5633" width="15.42578125" style="67" customWidth="1"/>
    <col min="5634" max="5634" width="4.28515625" style="67" customWidth="1"/>
    <col min="5635" max="5635" width="56.140625" style="67" bestFit="1" customWidth="1"/>
    <col min="5636" max="5636" width="14" style="67" customWidth="1"/>
    <col min="5637" max="5637" width="13.85546875" style="67" bestFit="1" customWidth="1"/>
    <col min="5638" max="5648" width="0" style="67" hidden="1" customWidth="1"/>
    <col min="5649" max="5650" width="11.7109375" style="67" customWidth="1"/>
    <col min="5651" max="5661" width="0" style="67" hidden="1" customWidth="1"/>
    <col min="5662" max="5662" width="10.28515625" style="67" customWidth="1"/>
    <col min="5663" max="5663" width="11.7109375" style="67" customWidth="1"/>
    <col min="5664" max="5860" width="11.42578125" style="67" customWidth="1"/>
    <col min="5861" max="5861" width="13.7109375" style="67" customWidth="1"/>
    <col min="5862" max="5862" width="4.28515625" style="67" customWidth="1"/>
    <col min="5863" max="5863" width="56.140625" style="67" bestFit="1" customWidth="1"/>
    <col min="5864" max="5867" width="11.85546875" style="67" customWidth="1"/>
    <col min="5868" max="5888" width="11" style="67"/>
    <col min="5889" max="5889" width="15.42578125" style="67" customWidth="1"/>
    <col min="5890" max="5890" width="4.28515625" style="67" customWidth="1"/>
    <col min="5891" max="5891" width="56.140625" style="67" bestFit="1" customWidth="1"/>
    <col min="5892" max="5892" width="14" style="67" customWidth="1"/>
    <col min="5893" max="5893" width="13.85546875" style="67" bestFit="1" customWidth="1"/>
    <col min="5894" max="5904" width="0" style="67" hidden="1" customWidth="1"/>
    <col min="5905" max="5906" width="11.7109375" style="67" customWidth="1"/>
    <col min="5907" max="5917" width="0" style="67" hidden="1" customWidth="1"/>
    <col min="5918" max="5918" width="10.28515625" style="67" customWidth="1"/>
    <col min="5919" max="5919" width="11.7109375" style="67" customWidth="1"/>
    <col min="5920" max="6116" width="11.42578125" style="67" customWidth="1"/>
    <col min="6117" max="6117" width="13.7109375" style="67" customWidth="1"/>
    <col min="6118" max="6118" width="4.28515625" style="67" customWidth="1"/>
    <col min="6119" max="6119" width="56.140625" style="67" bestFit="1" customWidth="1"/>
    <col min="6120" max="6123" width="11.85546875" style="67" customWidth="1"/>
    <col min="6124" max="6144" width="11" style="67"/>
    <col min="6145" max="6145" width="15.42578125" style="67" customWidth="1"/>
    <col min="6146" max="6146" width="4.28515625" style="67" customWidth="1"/>
    <col min="6147" max="6147" width="56.140625" style="67" bestFit="1" customWidth="1"/>
    <col min="6148" max="6148" width="14" style="67" customWidth="1"/>
    <col min="6149" max="6149" width="13.85546875" style="67" bestFit="1" customWidth="1"/>
    <col min="6150" max="6160" width="0" style="67" hidden="1" customWidth="1"/>
    <col min="6161" max="6162" width="11.7109375" style="67" customWidth="1"/>
    <col min="6163" max="6173" width="0" style="67" hidden="1" customWidth="1"/>
    <col min="6174" max="6174" width="10.28515625" style="67" customWidth="1"/>
    <col min="6175" max="6175" width="11.7109375" style="67" customWidth="1"/>
    <col min="6176" max="6372" width="11.42578125" style="67" customWidth="1"/>
    <col min="6373" max="6373" width="13.7109375" style="67" customWidth="1"/>
    <col min="6374" max="6374" width="4.28515625" style="67" customWidth="1"/>
    <col min="6375" max="6375" width="56.140625" style="67" bestFit="1" customWidth="1"/>
    <col min="6376" max="6379" width="11.85546875" style="67" customWidth="1"/>
    <col min="6380" max="6400" width="11" style="67"/>
    <col min="6401" max="6401" width="15.42578125" style="67" customWidth="1"/>
    <col min="6402" max="6402" width="4.28515625" style="67" customWidth="1"/>
    <col min="6403" max="6403" width="56.140625" style="67" bestFit="1" customWidth="1"/>
    <col min="6404" max="6404" width="14" style="67" customWidth="1"/>
    <col min="6405" max="6405" width="13.85546875" style="67" bestFit="1" customWidth="1"/>
    <col min="6406" max="6416" width="0" style="67" hidden="1" customWidth="1"/>
    <col min="6417" max="6418" width="11.7109375" style="67" customWidth="1"/>
    <col min="6419" max="6429" width="0" style="67" hidden="1" customWidth="1"/>
    <col min="6430" max="6430" width="10.28515625" style="67" customWidth="1"/>
    <col min="6431" max="6431" width="11.7109375" style="67" customWidth="1"/>
    <col min="6432" max="6628" width="11.42578125" style="67" customWidth="1"/>
    <col min="6629" max="6629" width="13.7109375" style="67" customWidth="1"/>
    <col min="6630" max="6630" width="4.28515625" style="67" customWidth="1"/>
    <col min="6631" max="6631" width="56.140625" style="67" bestFit="1" customWidth="1"/>
    <col min="6632" max="6635" width="11.85546875" style="67" customWidth="1"/>
    <col min="6636" max="6656" width="11" style="67"/>
    <col min="6657" max="6657" width="15.42578125" style="67" customWidth="1"/>
    <col min="6658" max="6658" width="4.28515625" style="67" customWidth="1"/>
    <col min="6659" max="6659" width="56.140625" style="67" bestFit="1" customWidth="1"/>
    <col min="6660" max="6660" width="14" style="67" customWidth="1"/>
    <col min="6661" max="6661" width="13.85546875" style="67" bestFit="1" customWidth="1"/>
    <col min="6662" max="6672" width="0" style="67" hidden="1" customWidth="1"/>
    <col min="6673" max="6674" width="11.7109375" style="67" customWidth="1"/>
    <col min="6675" max="6685" width="0" style="67" hidden="1" customWidth="1"/>
    <col min="6686" max="6686" width="10.28515625" style="67" customWidth="1"/>
    <col min="6687" max="6687" width="11.7109375" style="67" customWidth="1"/>
    <col min="6688" max="6884" width="11.42578125" style="67" customWidth="1"/>
    <col min="6885" max="6885" width="13.7109375" style="67" customWidth="1"/>
    <col min="6886" max="6886" width="4.28515625" style="67" customWidth="1"/>
    <col min="6887" max="6887" width="56.140625" style="67" bestFit="1" customWidth="1"/>
    <col min="6888" max="6891" width="11.85546875" style="67" customWidth="1"/>
    <col min="6892" max="6912" width="11" style="67"/>
    <col min="6913" max="6913" width="15.42578125" style="67" customWidth="1"/>
    <col min="6914" max="6914" width="4.28515625" style="67" customWidth="1"/>
    <col min="6915" max="6915" width="56.140625" style="67" bestFit="1" customWidth="1"/>
    <col min="6916" max="6916" width="14" style="67" customWidth="1"/>
    <col min="6917" max="6917" width="13.85546875" style="67" bestFit="1" customWidth="1"/>
    <col min="6918" max="6928" width="0" style="67" hidden="1" customWidth="1"/>
    <col min="6929" max="6930" width="11.7109375" style="67" customWidth="1"/>
    <col min="6931" max="6941" width="0" style="67" hidden="1" customWidth="1"/>
    <col min="6942" max="6942" width="10.28515625" style="67" customWidth="1"/>
    <col min="6943" max="6943" width="11.7109375" style="67" customWidth="1"/>
    <col min="6944" max="7140" width="11.42578125" style="67" customWidth="1"/>
    <col min="7141" max="7141" width="13.7109375" style="67" customWidth="1"/>
    <col min="7142" max="7142" width="4.28515625" style="67" customWidth="1"/>
    <col min="7143" max="7143" width="56.140625" style="67" bestFit="1" customWidth="1"/>
    <col min="7144" max="7147" width="11.85546875" style="67" customWidth="1"/>
    <col min="7148" max="7168" width="11" style="67"/>
    <col min="7169" max="7169" width="15.42578125" style="67" customWidth="1"/>
    <col min="7170" max="7170" width="4.28515625" style="67" customWidth="1"/>
    <col min="7171" max="7171" width="56.140625" style="67" bestFit="1" customWidth="1"/>
    <col min="7172" max="7172" width="14" style="67" customWidth="1"/>
    <col min="7173" max="7173" width="13.85546875" style="67" bestFit="1" customWidth="1"/>
    <col min="7174" max="7184" width="0" style="67" hidden="1" customWidth="1"/>
    <col min="7185" max="7186" width="11.7109375" style="67" customWidth="1"/>
    <col min="7187" max="7197" width="0" style="67" hidden="1" customWidth="1"/>
    <col min="7198" max="7198" width="10.28515625" style="67" customWidth="1"/>
    <col min="7199" max="7199" width="11.7109375" style="67" customWidth="1"/>
    <col min="7200" max="7396" width="11.42578125" style="67" customWidth="1"/>
    <col min="7397" max="7397" width="13.7109375" style="67" customWidth="1"/>
    <col min="7398" max="7398" width="4.28515625" style="67" customWidth="1"/>
    <col min="7399" max="7399" width="56.140625" style="67" bestFit="1" customWidth="1"/>
    <col min="7400" max="7403" width="11.85546875" style="67" customWidth="1"/>
    <col min="7404" max="7424" width="11" style="67"/>
    <col min="7425" max="7425" width="15.42578125" style="67" customWidth="1"/>
    <col min="7426" max="7426" width="4.28515625" style="67" customWidth="1"/>
    <col min="7427" max="7427" width="56.140625" style="67" bestFit="1" customWidth="1"/>
    <col min="7428" max="7428" width="14" style="67" customWidth="1"/>
    <col min="7429" max="7429" width="13.85546875" style="67" bestFit="1" customWidth="1"/>
    <col min="7430" max="7440" width="0" style="67" hidden="1" customWidth="1"/>
    <col min="7441" max="7442" width="11.7109375" style="67" customWidth="1"/>
    <col min="7443" max="7453" width="0" style="67" hidden="1" customWidth="1"/>
    <col min="7454" max="7454" width="10.28515625" style="67" customWidth="1"/>
    <col min="7455" max="7455" width="11.7109375" style="67" customWidth="1"/>
    <col min="7456" max="7652" width="11.42578125" style="67" customWidth="1"/>
    <col min="7653" max="7653" width="13.7109375" style="67" customWidth="1"/>
    <col min="7654" max="7654" width="4.28515625" style="67" customWidth="1"/>
    <col min="7655" max="7655" width="56.140625" style="67" bestFit="1" customWidth="1"/>
    <col min="7656" max="7659" width="11.85546875" style="67" customWidth="1"/>
    <col min="7660" max="7680" width="11" style="67"/>
    <col min="7681" max="7681" width="15.42578125" style="67" customWidth="1"/>
    <col min="7682" max="7682" width="4.28515625" style="67" customWidth="1"/>
    <col min="7683" max="7683" width="56.140625" style="67" bestFit="1" customWidth="1"/>
    <col min="7684" max="7684" width="14" style="67" customWidth="1"/>
    <col min="7685" max="7685" width="13.85546875" style="67" bestFit="1" customWidth="1"/>
    <col min="7686" max="7696" width="0" style="67" hidden="1" customWidth="1"/>
    <col min="7697" max="7698" width="11.7109375" style="67" customWidth="1"/>
    <col min="7699" max="7709" width="0" style="67" hidden="1" customWidth="1"/>
    <col min="7710" max="7710" width="10.28515625" style="67" customWidth="1"/>
    <col min="7711" max="7711" width="11.7109375" style="67" customWidth="1"/>
    <col min="7712" max="7908" width="11.42578125" style="67" customWidth="1"/>
    <col min="7909" max="7909" width="13.7109375" style="67" customWidth="1"/>
    <col min="7910" max="7910" width="4.28515625" style="67" customWidth="1"/>
    <col min="7911" max="7911" width="56.140625" style="67" bestFit="1" customWidth="1"/>
    <col min="7912" max="7915" width="11.85546875" style="67" customWidth="1"/>
    <col min="7916" max="7936" width="11" style="67"/>
    <col min="7937" max="7937" width="15.42578125" style="67" customWidth="1"/>
    <col min="7938" max="7938" width="4.28515625" style="67" customWidth="1"/>
    <col min="7939" max="7939" width="56.140625" style="67" bestFit="1" customWidth="1"/>
    <col min="7940" max="7940" width="14" style="67" customWidth="1"/>
    <col min="7941" max="7941" width="13.85546875" style="67" bestFit="1" customWidth="1"/>
    <col min="7942" max="7952" width="0" style="67" hidden="1" customWidth="1"/>
    <col min="7953" max="7954" width="11.7109375" style="67" customWidth="1"/>
    <col min="7955" max="7965" width="0" style="67" hidden="1" customWidth="1"/>
    <col min="7966" max="7966" width="10.28515625" style="67" customWidth="1"/>
    <col min="7967" max="7967" width="11.7109375" style="67" customWidth="1"/>
    <col min="7968" max="8164" width="11.42578125" style="67" customWidth="1"/>
    <col min="8165" max="8165" width="13.7109375" style="67" customWidth="1"/>
    <col min="8166" max="8166" width="4.28515625" style="67" customWidth="1"/>
    <col min="8167" max="8167" width="56.140625" style="67" bestFit="1" customWidth="1"/>
    <col min="8168" max="8171" width="11.85546875" style="67" customWidth="1"/>
    <col min="8172" max="8192" width="11" style="67"/>
    <col min="8193" max="8193" width="15.42578125" style="67" customWidth="1"/>
    <col min="8194" max="8194" width="4.28515625" style="67" customWidth="1"/>
    <col min="8195" max="8195" width="56.140625" style="67" bestFit="1" customWidth="1"/>
    <col min="8196" max="8196" width="14" style="67" customWidth="1"/>
    <col min="8197" max="8197" width="13.85546875" style="67" bestFit="1" customWidth="1"/>
    <col min="8198" max="8208" width="0" style="67" hidden="1" customWidth="1"/>
    <col min="8209" max="8210" width="11.7109375" style="67" customWidth="1"/>
    <col min="8211" max="8221" width="0" style="67" hidden="1" customWidth="1"/>
    <col min="8222" max="8222" width="10.28515625" style="67" customWidth="1"/>
    <col min="8223" max="8223" width="11.7109375" style="67" customWidth="1"/>
    <col min="8224" max="8420" width="11.42578125" style="67" customWidth="1"/>
    <col min="8421" max="8421" width="13.7109375" style="67" customWidth="1"/>
    <col min="8422" max="8422" width="4.28515625" style="67" customWidth="1"/>
    <col min="8423" max="8423" width="56.140625" style="67" bestFit="1" customWidth="1"/>
    <col min="8424" max="8427" width="11.85546875" style="67" customWidth="1"/>
    <col min="8428" max="8448" width="11" style="67"/>
    <col min="8449" max="8449" width="15.42578125" style="67" customWidth="1"/>
    <col min="8450" max="8450" width="4.28515625" style="67" customWidth="1"/>
    <col min="8451" max="8451" width="56.140625" style="67" bestFit="1" customWidth="1"/>
    <col min="8452" max="8452" width="14" style="67" customWidth="1"/>
    <col min="8453" max="8453" width="13.85546875" style="67" bestFit="1" customWidth="1"/>
    <col min="8454" max="8464" width="0" style="67" hidden="1" customWidth="1"/>
    <col min="8465" max="8466" width="11.7109375" style="67" customWidth="1"/>
    <col min="8467" max="8477" width="0" style="67" hidden="1" customWidth="1"/>
    <col min="8478" max="8478" width="10.28515625" style="67" customWidth="1"/>
    <col min="8479" max="8479" width="11.7109375" style="67" customWidth="1"/>
    <col min="8480" max="8676" width="11.42578125" style="67" customWidth="1"/>
    <col min="8677" max="8677" width="13.7109375" style="67" customWidth="1"/>
    <col min="8678" max="8678" width="4.28515625" style="67" customWidth="1"/>
    <col min="8679" max="8679" width="56.140625" style="67" bestFit="1" customWidth="1"/>
    <col min="8680" max="8683" width="11.85546875" style="67" customWidth="1"/>
    <col min="8684" max="8704" width="11" style="67"/>
    <col min="8705" max="8705" width="15.42578125" style="67" customWidth="1"/>
    <col min="8706" max="8706" width="4.28515625" style="67" customWidth="1"/>
    <col min="8707" max="8707" width="56.140625" style="67" bestFit="1" customWidth="1"/>
    <col min="8708" max="8708" width="14" style="67" customWidth="1"/>
    <col min="8709" max="8709" width="13.85546875" style="67" bestFit="1" customWidth="1"/>
    <col min="8710" max="8720" width="0" style="67" hidden="1" customWidth="1"/>
    <col min="8721" max="8722" width="11.7109375" style="67" customWidth="1"/>
    <col min="8723" max="8733" width="0" style="67" hidden="1" customWidth="1"/>
    <col min="8734" max="8734" width="10.28515625" style="67" customWidth="1"/>
    <col min="8735" max="8735" width="11.7109375" style="67" customWidth="1"/>
    <col min="8736" max="8932" width="11.42578125" style="67" customWidth="1"/>
    <col min="8933" max="8933" width="13.7109375" style="67" customWidth="1"/>
    <col min="8934" max="8934" width="4.28515625" style="67" customWidth="1"/>
    <col min="8935" max="8935" width="56.140625" style="67" bestFit="1" customWidth="1"/>
    <col min="8936" max="8939" width="11.85546875" style="67" customWidth="1"/>
    <col min="8940" max="8960" width="11" style="67"/>
    <col min="8961" max="8961" width="15.42578125" style="67" customWidth="1"/>
    <col min="8962" max="8962" width="4.28515625" style="67" customWidth="1"/>
    <col min="8963" max="8963" width="56.140625" style="67" bestFit="1" customWidth="1"/>
    <col min="8964" max="8964" width="14" style="67" customWidth="1"/>
    <col min="8965" max="8965" width="13.85546875" style="67" bestFit="1" customWidth="1"/>
    <col min="8966" max="8976" width="0" style="67" hidden="1" customWidth="1"/>
    <col min="8977" max="8978" width="11.7109375" style="67" customWidth="1"/>
    <col min="8979" max="8989" width="0" style="67" hidden="1" customWidth="1"/>
    <col min="8990" max="8990" width="10.28515625" style="67" customWidth="1"/>
    <col min="8991" max="8991" width="11.7109375" style="67" customWidth="1"/>
    <col min="8992" max="9188" width="11.42578125" style="67" customWidth="1"/>
    <col min="9189" max="9189" width="13.7109375" style="67" customWidth="1"/>
    <col min="9190" max="9190" width="4.28515625" style="67" customWidth="1"/>
    <col min="9191" max="9191" width="56.140625" style="67" bestFit="1" customWidth="1"/>
    <col min="9192" max="9195" width="11.85546875" style="67" customWidth="1"/>
    <col min="9196" max="9216" width="11" style="67"/>
    <col min="9217" max="9217" width="15.42578125" style="67" customWidth="1"/>
    <col min="9218" max="9218" width="4.28515625" style="67" customWidth="1"/>
    <col min="9219" max="9219" width="56.140625" style="67" bestFit="1" customWidth="1"/>
    <col min="9220" max="9220" width="14" style="67" customWidth="1"/>
    <col min="9221" max="9221" width="13.85546875" style="67" bestFit="1" customWidth="1"/>
    <col min="9222" max="9232" width="0" style="67" hidden="1" customWidth="1"/>
    <col min="9233" max="9234" width="11.7109375" style="67" customWidth="1"/>
    <col min="9235" max="9245" width="0" style="67" hidden="1" customWidth="1"/>
    <col min="9246" max="9246" width="10.28515625" style="67" customWidth="1"/>
    <col min="9247" max="9247" width="11.7109375" style="67" customWidth="1"/>
    <col min="9248" max="9444" width="11.42578125" style="67" customWidth="1"/>
    <col min="9445" max="9445" width="13.7109375" style="67" customWidth="1"/>
    <col min="9446" max="9446" width="4.28515625" style="67" customWidth="1"/>
    <col min="9447" max="9447" width="56.140625" style="67" bestFit="1" customWidth="1"/>
    <col min="9448" max="9451" width="11.85546875" style="67" customWidth="1"/>
    <col min="9452" max="9472" width="11" style="67"/>
    <col min="9473" max="9473" width="15.42578125" style="67" customWidth="1"/>
    <col min="9474" max="9474" width="4.28515625" style="67" customWidth="1"/>
    <col min="9475" max="9475" width="56.140625" style="67" bestFit="1" customWidth="1"/>
    <col min="9476" max="9476" width="14" style="67" customWidth="1"/>
    <col min="9477" max="9477" width="13.85546875" style="67" bestFit="1" customWidth="1"/>
    <col min="9478" max="9488" width="0" style="67" hidden="1" customWidth="1"/>
    <col min="9489" max="9490" width="11.7109375" style="67" customWidth="1"/>
    <col min="9491" max="9501" width="0" style="67" hidden="1" customWidth="1"/>
    <col min="9502" max="9502" width="10.28515625" style="67" customWidth="1"/>
    <col min="9503" max="9503" width="11.7109375" style="67" customWidth="1"/>
    <col min="9504" max="9700" width="11.42578125" style="67" customWidth="1"/>
    <col min="9701" max="9701" width="13.7109375" style="67" customWidth="1"/>
    <col min="9702" max="9702" width="4.28515625" style="67" customWidth="1"/>
    <col min="9703" max="9703" width="56.140625" style="67" bestFit="1" customWidth="1"/>
    <col min="9704" max="9707" width="11.85546875" style="67" customWidth="1"/>
    <col min="9708" max="9728" width="11" style="67"/>
    <col min="9729" max="9729" width="15.42578125" style="67" customWidth="1"/>
    <col min="9730" max="9730" width="4.28515625" style="67" customWidth="1"/>
    <col min="9731" max="9731" width="56.140625" style="67" bestFit="1" customWidth="1"/>
    <col min="9732" max="9732" width="14" style="67" customWidth="1"/>
    <col min="9733" max="9733" width="13.85546875" style="67" bestFit="1" customWidth="1"/>
    <col min="9734" max="9744" width="0" style="67" hidden="1" customWidth="1"/>
    <col min="9745" max="9746" width="11.7109375" style="67" customWidth="1"/>
    <col min="9747" max="9757" width="0" style="67" hidden="1" customWidth="1"/>
    <col min="9758" max="9758" width="10.28515625" style="67" customWidth="1"/>
    <col min="9759" max="9759" width="11.7109375" style="67" customWidth="1"/>
    <col min="9760" max="9956" width="11.42578125" style="67" customWidth="1"/>
    <col min="9957" max="9957" width="13.7109375" style="67" customWidth="1"/>
    <col min="9958" max="9958" width="4.28515625" style="67" customWidth="1"/>
    <col min="9959" max="9959" width="56.140625" style="67" bestFit="1" customWidth="1"/>
    <col min="9960" max="9963" width="11.85546875" style="67" customWidth="1"/>
    <col min="9964" max="9984" width="11" style="67"/>
    <col min="9985" max="9985" width="15.42578125" style="67" customWidth="1"/>
    <col min="9986" max="9986" width="4.28515625" style="67" customWidth="1"/>
    <col min="9987" max="9987" width="56.140625" style="67" bestFit="1" customWidth="1"/>
    <col min="9988" max="9988" width="14" style="67" customWidth="1"/>
    <col min="9989" max="9989" width="13.85546875" style="67" bestFit="1" customWidth="1"/>
    <col min="9990" max="10000" width="0" style="67" hidden="1" customWidth="1"/>
    <col min="10001" max="10002" width="11.7109375" style="67" customWidth="1"/>
    <col min="10003" max="10013" width="0" style="67" hidden="1" customWidth="1"/>
    <col min="10014" max="10014" width="10.28515625" style="67" customWidth="1"/>
    <col min="10015" max="10015" width="11.7109375" style="67" customWidth="1"/>
    <col min="10016" max="10212" width="11.42578125" style="67" customWidth="1"/>
    <col min="10213" max="10213" width="13.7109375" style="67" customWidth="1"/>
    <col min="10214" max="10214" width="4.28515625" style="67" customWidth="1"/>
    <col min="10215" max="10215" width="56.140625" style="67" bestFit="1" customWidth="1"/>
    <col min="10216" max="10219" width="11.85546875" style="67" customWidth="1"/>
    <col min="10220" max="10240" width="11" style="67"/>
    <col min="10241" max="10241" width="15.42578125" style="67" customWidth="1"/>
    <col min="10242" max="10242" width="4.28515625" style="67" customWidth="1"/>
    <col min="10243" max="10243" width="56.140625" style="67" bestFit="1" customWidth="1"/>
    <col min="10244" max="10244" width="14" style="67" customWidth="1"/>
    <col min="10245" max="10245" width="13.85546875" style="67" bestFit="1" customWidth="1"/>
    <col min="10246" max="10256" width="0" style="67" hidden="1" customWidth="1"/>
    <col min="10257" max="10258" width="11.7109375" style="67" customWidth="1"/>
    <col min="10259" max="10269" width="0" style="67" hidden="1" customWidth="1"/>
    <col min="10270" max="10270" width="10.28515625" style="67" customWidth="1"/>
    <col min="10271" max="10271" width="11.7109375" style="67" customWidth="1"/>
    <col min="10272" max="10468" width="11.42578125" style="67" customWidth="1"/>
    <col min="10469" max="10469" width="13.7109375" style="67" customWidth="1"/>
    <col min="10470" max="10470" width="4.28515625" style="67" customWidth="1"/>
    <col min="10471" max="10471" width="56.140625" style="67" bestFit="1" customWidth="1"/>
    <col min="10472" max="10475" width="11.85546875" style="67" customWidth="1"/>
    <col min="10476" max="10496" width="11" style="67"/>
    <col min="10497" max="10497" width="15.42578125" style="67" customWidth="1"/>
    <col min="10498" max="10498" width="4.28515625" style="67" customWidth="1"/>
    <col min="10499" max="10499" width="56.140625" style="67" bestFit="1" customWidth="1"/>
    <col min="10500" max="10500" width="14" style="67" customWidth="1"/>
    <col min="10501" max="10501" width="13.85546875" style="67" bestFit="1" customWidth="1"/>
    <col min="10502" max="10512" width="0" style="67" hidden="1" customWidth="1"/>
    <col min="10513" max="10514" width="11.7109375" style="67" customWidth="1"/>
    <col min="10515" max="10525" width="0" style="67" hidden="1" customWidth="1"/>
    <col min="10526" max="10526" width="10.28515625" style="67" customWidth="1"/>
    <col min="10527" max="10527" width="11.7109375" style="67" customWidth="1"/>
    <col min="10528" max="10724" width="11.42578125" style="67" customWidth="1"/>
    <col min="10725" max="10725" width="13.7109375" style="67" customWidth="1"/>
    <col min="10726" max="10726" width="4.28515625" style="67" customWidth="1"/>
    <col min="10727" max="10727" width="56.140625" style="67" bestFit="1" customWidth="1"/>
    <col min="10728" max="10731" width="11.85546875" style="67" customWidth="1"/>
    <col min="10732" max="10752" width="11" style="67"/>
    <col min="10753" max="10753" width="15.42578125" style="67" customWidth="1"/>
    <col min="10754" max="10754" width="4.28515625" style="67" customWidth="1"/>
    <col min="10755" max="10755" width="56.140625" style="67" bestFit="1" customWidth="1"/>
    <col min="10756" max="10756" width="14" style="67" customWidth="1"/>
    <col min="10757" max="10757" width="13.85546875" style="67" bestFit="1" customWidth="1"/>
    <col min="10758" max="10768" width="0" style="67" hidden="1" customWidth="1"/>
    <col min="10769" max="10770" width="11.7109375" style="67" customWidth="1"/>
    <col min="10771" max="10781" width="0" style="67" hidden="1" customWidth="1"/>
    <col min="10782" max="10782" width="10.28515625" style="67" customWidth="1"/>
    <col min="10783" max="10783" width="11.7109375" style="67" customWidth="1"/>
    <col min="10784" max="10980" width="11.42578125" style="67" customWidth="1"/>
    <col min="10981" max="10981" width="13.7109375" style="67" customWidth="1"/>
    <col min="10982" max="10982" width="4.28515625" style="67" customWidth="1"/>
    <col min="10983" max="10983" width="56.140625" style="67" bestFit="1" customWidth="1"/>
    <col min="10984" max="10987" width="11.85546875" style="67" customWidth="1"/>
    <col min="10988" max="11008" width="11" style="67"/>
    <col min="11009" max="11009" width="15.42578125" style="67" customWidth="1"/>
    <col min="11010" max="11010" width="4.28515625" style="67" customWidth="1"/>
    <col min="11011" max="11011" width="56.140625" style="67" bestFit="1" customWidth="1"/>
    <col min="11012" max="11012" width="14" style="67" customWidth="1"/>
    <col min="11013" max="11013" width="13.85546875" style="67" bestFit="1" customWidth="1"/>
    <col min="11014" max="11024" width="0" style="67" hidden="1" customWidth="1"/>
    <col min="11025" max="11026" width="11.7109375" style="67" customWidth="1"/>
    <col min="11027" max="11037" width="0" style="67" hidden="1" customWidth="1"/>
    <col min="11038" max="11038" width="10.28515625" style="67" customWidth="1"/>
    <col min="11039" max="11039" width="11.7109375" style="67" customWidth="1"/>
    <col min="11040" max="11236" width="11.42578125" style="67" customWidth="1"/>
    <col min="11237" max="11237" width="13.7109375" style="67" customWidth="1"/>
    <col min="11238" max="11238" width="4.28515625" style="67" customWidth="1"/>
    <col min="11239" max="11239" width="56.140625" style="67" bestFit="1" customWidth="1"/>
    <col min="11240" max="11243" width="11.85546875" style="67" customWidth="1"/>
    <col min="11244" max="11264" width="11" style="67"/>
    <col min="11265" max="11265" width="15.42578125" style="67" customWidth="1"/>
    <col min="11266" max="11266" width="4.28515625" style="67" customWidth="1"/>
    <col min="11267" max="11267" width="56.140625" style="67" bestFit="1" customWidth="1"/>
    <col min="11268" max="11268" width="14" style="67" customWidth="1"/>
    <col min="11269" max="11269" width="13.85546875" style="67" bestFit="1" customWidth="1"/>
    <col min="11270" max="11280" width="0" style="67" hidden="1" customWidth="1"/>
    <col min="11281" max="11282" width="11.7109375" style="67" customWidth="1"/>
    <col min="11283" max="11293" width="0" style="67" hidden="1" customWidth="1"/>
    <col min="11294" max="11294" width="10.28515625" style="67" customWidth="1"/>
    <col min="11295" max="11295" width="11.7109375" style="67" customWidth="1"/>
    <col min="11296" max="11492" width="11.42578125" style="67" customWidth="1"/>
    <col min="11493" max="11493" width="13.7109375" style="67" customWidth="1"/>
    <col min="11494" max="11494" width="4.28515625" style="67" customWidth="1"/>
    <col min="11495" max="11495" width="56.140625" style="67" bestFit="1" customWidth="1"/>
    <col min="11496" max="11499" width="11.85546875" style="67" customWidth="1"/>
    <col min="11500" max="11520" width="11" style="67"/>
    <col min="11521" max="11521" width="15.42578125" style="67" customWidth="1"/>
    <col min="11522" max="11522" width="4.28515625" style="67" customWidth="1"/>
    <col min="11523" max="11523" width="56.140625" style="67" bestFit="1" customWidth="1"/>
    <col min="11524" max="11524" width="14" style="67" customWidth="1"/>
    <col min="11525" max="11525" width="13.85546875" style="67" bestFit="1" customWidth="1"/>
    <col min="11526" max="11536" width="0" style="67" hidden="1" customWidth="1"/>
    <col min="11537" max="11538" width="11.7109375" style="67" customWidth="1"/>
    <col min="11539" max="11549" width="0" style="67" hidden="1" customWidth="1"/>
    <col min="11550" max="11550" width="10.28515625" style="67" customWidth="1"/>
    <col min="11551" max="11551" width="11.7109375" style="67" customWidth="1"/>
    <col min="11552" max="11748" width="11.42578125" style="67" customWidth="1"/>
    <col min="11749" max="11749" width="13.7109375" style="67" customWidth="1"/>
    <col min="11750" max="11750" width="4.28515625" style="67" customWidth="1"/>
    <col min="11751" max="11751" width="56.140625" style="67" bestFit="1" customWidth="1"/>
    <col min="11752" max="11755" width="11.85546875" style="67" customWidth="1"/>
    <col min="11756" max="11776" width="11" style="67"/>
    <col min="11777" max="11777" width="15.42578125" style="67" customWidth="1"/>
    <col min="11778" max="11778" width="4.28515625" style="67" customWidth="1"/>
    <col min="11779" max="11779" width="56.140625" style="67" bestFit="1" customWidth="1"/>
    <col min="11780" max="11780" width="14" style="67" customWidth="1"/>
    <col min="11781" max="11781" width="13.85546875" style="67" bestFit="1" customWidth="1"/>
    <col min="11782" max="11792" width="0" style="67" hidden="1" customWidth="1"/>
    <col min="11793" max="11794" width="11.7109375" style="67" customWidth="1"/>
    <col min="11795" max="11805" width="0" style="67" hidden="1" customWidth="1"/>
    <col min="11806" max="11806" width="10.28515625" style="67" customWidth="1"/>
    <col min="11807" max="11807" width="11.7109375" style="67" customWidth="1"/>
    <col min="11808" max="12004" width="11.42578125" style="67" customWidth="1"/>
    <col min="12005" max="12005" width="13.7109375" style="67" customWidth="1"/>
    <col min="12006" max="12006" width="4.28515625" style="67" customWidth="1"/>
    <col min="12007" max="12007" width="56.140625" style="67" bestFit="1" customWidth="1"/>
    <col min="12008" max="12011" width="11.85546875" style="67" customWidth="1"/>
    <col min="12012" max="12032" width="11" style="67"/>
    <col min="12033" max="12033" width="15.42578125" style="67" customWidth="1"/>
    <col min="12034" max="12034" width="4.28515625" style="67" customWidth="1"/>
    <col min="12035" max="12035" width="56.140625" style="67" bestFit="1" customWidth="1"/>
    <col min="12036" max="12036" width="14" style="67" customWidth="1"/>
    <col min="12037" max="12037" width="13.85546875" style="67" bestFit="1" customWidth="1"/>
    <col min="12038" max="12048" width="0" style="67" hidden="1" customWidth="1"/>
    <col min="12049" max="12050" width="11.7109375" style="67" customWidth="1"/>
    <col min="12051" max="12061" width="0" style="67" hidden="1" customWidth="1"/>
    <col min="12062" max="12062" width="10.28515625" style="67" customWidth="1"/>
    <col min="12063" max="12063" width="11.7109375" style="67" customWidth="1"/>
    <col min="12064" max="12260" width="11.42578125" style="67" customWidth="1"/>
    <col min="12261" max="12261" width="13.7109375" style="67" customWidth="1"/>
    <col min="12262" max="12262" width="4.28515625" style="67" customWidth="1"/>
    <col min="12263" max="12263" width="56.140625" style="67" bestFit="1" customWidth="1"/>
    <col min="12264" max="12267" width="11.85546875" style="67" customWidth="1"/>
    <col min="12268" max="12288" width="11" style="67"/>
    <col min="12289" max="12289" width="15.42578125" style="67" customWidth="1"/>
    <col min="12290" max="12290" width="4.28515625" style="67" customWidth="1"/>
    <col min="12291" max="12291" width="56.140625" style="67" bestFit="1" customWidth="1"/>
    <col min="12292" max="12292" width="14" style="67" customWidth="1"/>
    <col min="12293" max="12293" width="13.85546875" style="67" bestFit="1" customWidth="1"/>
    <col min="12294" max="12304" width="0" style="67" hidden="1" customWidth="1"/>
    <col min="12305" max="12306" width="11.7109375" style="67" customWidth="1"/>
    <col min="12307" max="12317" width="0" style="67" hidden="1" customWidth="1"/>
    <col min="12318" max="12318" width="10.28515625" style="67" customWidth="1"/>
    <col min="12319" max="12319" width="11.7109375" style="67" customWidth="1"/>
    <col min="12320" max="12516" width="11.42578125" style="67" customWidth="1"/>
    <col min="12517" max="12517" width="13.7109375" style="67" customWidth="1"/>
    <col min="12518" max="12518" width="4.28515625" style="67" customWidth="1"/>
    <col min="12519" max="12519" width="56.140625" style="67" bestFit="1" customWidth="1"/>
    <col min="12520" max="12523" width="11.85546875" style="67" customWidth="1"/>
    <col min="12524" max="12544" width="11" style="67"/>
    <col min="12545" max="12545" width="15.42578125" style="67" customWidth="1"/>
    <col min="12546" max="12546" width="4.28515625" style="67" customWidth="1"/>
    <col min="12547" max="12547" width="56.140625" style="67" bestFit="1" customWidth="1"/>
    <col min="12548" max="12548" width="14" style="67" customWidth="1"/>
    <col min="12549" max="12549" width="13.85546875" style="67" bestFit="1" customWidth="1"/>
    <col min="12550" max="12560" width="0" style="67" hidden="1" customWidth="1"/>
    <col min="12561" max="12562" width="11.7109375" style="67" customWidth="1"/>
    <col min="12563" max="12573" width="0" style="67" hidden="1" customWidth="1"/>
    <col min="12574" max="12574" width="10.28515625" style="67" customWidth="1"/>
    <col min="12575" max="12575" width="11.7109375" style="67" customWidth="1"/>
    <col min="12576" max="12772" width="11.42578125" style="67" customWidth="1"/>
    <col min="12773" max="12773" width="13.7109375" style="67" customWidth="1"/>
    <col min="12774" max="12774" width="4.28515625" style="67" customWidth="1"/>
    <col min="12775" max="12775" width="56.140625" style="67" bestFit="1" customWidth="1"/>
    <col min="12776" max="12779" width="11.85546875" style="67" customWidth="1"/>
    <col min="12780" max="12800" width="11" style="67"/>
    <col min="12801" max="12801" width="15.42578125" style="67" customWidth="1"/>
    <col min="12802" max="12802" width="4.28515625" style="67" customWidth="1"/>
    <col min="12803" max="12803" width="56.140625" style="67" bestFit="1" customWidth="1"/>
    <col min="12804" max="12804" width="14" style="67" customWidth="1"/>
    <col min="12805" max="12805" width="13.85546875" style="67" bestFit="1" customWidth="1"/>
    <col min="12806" max="12816" width="0" style="67" hidden="1" customWidth="1"/>
    <col min="12817" max="12818" width="11.7109375" style="67" customWidth="1"/>
    <col min="12819" max="12829" width="0" style="67" hidden="1" customWidth="1"/>
    <col min="12830" max="12830" width="10.28515625" style="67" customWidth="1"/>
    <col min="12831" max="12831" width="11.7109375" style="67" customWidth="1"/>
    <col min="12832" max="13028" width="11.42578125" style="67" customWidth="1"/>
    <col min="13029" max="13029" width="13.7109375" style="67" customWidth="1"/>
    <col min="13030" max="13030" width="4.28515625" style="67" customWidth="1"/>
    <col min="13031" max="13031" width="56.140625" style="67" bestFit="1" customWidth="1"/>
    <col min="13032" max="13035" width="11.85546875" style="67" customWidth="1"/>
    <col min="13036" max="13056" width="11" style="67"/>
    <col min="13057" max="13057" width="15.42578125" style="67" customWidth="1"/>
    <col min="13058" max="13058" width="4.28515625" style="67" customWidth="1"/>
    <col min="13059" max="13059" width="56.140625" style="67" bestFit="1" customWidth="1"/>
    <col min="13060" max="13060" width="14" style="67" customWidth="1"/>
    <col min="13061" max="13061" width="13.85546875" style="67" bestFit="1" customWidth="1"/>
    <col min="13062" max="13072" width="0" style="67" hidden="1" customWidth="1"/>
    <col min="13073" max="13074" width="11.7109375" style="67" customWidth="1"/>
    <col min="13075" max="13085" width="0" style="67" hidden="1" customWidth="1"/>
    <col min="13086" max="13086" width="10.28515625" style="67" customWidth="1"/>
    <col min="13087" max="13087" width="11.7109375" style="67" customWidth="1"/>
    <col min="13088" max="13284" width="11.42578125" style="67" customWidth="1"/>
    <col min="13285" max="13285" width="13.7109375" style="67" customWidth="1"/>
    <col min="13286" max="13286" width="4.28515625" style="67" customWidth="1"/>
    <col min="13287" max="13287" width="56.140625" style="67" bestFit="1" customWidth="1"/>
    <col min="13288" max="13291" width="11.85546875" style="67" customWidth="1"/>
    <col min="13292" max="13312" width="11" style="67"/>
    <col min="13313" max="13313" width="15.42578125" style="67" customWidth="1"/>
    <col min="13314" max="13314" width="4.28515625" style="67" customWidth="1"/>
    <col min="13315" max="13315" width="56.140625" style="67" bestFit="1" customWidth="1"/>
    <col min="13316" max="13316" width="14" style="67" customWidth="1"/>
    <col min="13317" max="13317" width="13.85546875" style="67" bestFit="1" customWidth="1"/>
    <col min="13318" max="13328" width="0" style="67" hidden="1" customWidth="1"/>
    <col min="13329" max="13330" width="11.7109375" style="67" customWidth="1"/>
    <col min="13331" max="13341" width="0" style="67" hidden="1" customWidth="1"/>
    <col min="13342" max="13342" width="10.28515625" style="67" customWidth="1"/>
    <col min="13343" max="13343" width="11.7109375" style="67" customWidth="1"/>
    <col min="13344" max="13540" width="11.42578125" style="67" customWidth="1"/>
    <col min="13541" max="13541" width="13.7109375" style="67" customWidth="1"/>
    <col min="13542" max="13542" width="4.28515625" style="67" customWidth="1"/>
    <col min="13543" max="13543" width="56.140625" style="67" bestFit="1" customWidth="1"/>
    <col min="13544" max="13547" width="11.85546875" style="67" customWidth="1"/>
    <col min="13548" max="13568" width="11" style="67"/>
    <col min="13569" max="13569" width="15.42578125" style="67" customWidth="1"/>
    <col min="13570" max="13570" width="4.28515625" style="67" customWidth="1"/>
    <col min="13571" max="13571" width="56.140625" style="67" bestFit="1" customWidth="1"/>
    <col min="13572" max="13572" width="14" style="67" customWidth="1"/>
    <col min="13573" max="13573" width="13.85546875" style="67" bestFit="1" customWidth="1"/>
    <col min="13574" max="13584" width="0" style="67" hidden="1" customWidth="1"/>
    <col min="13585" max="13586" width="11.7109375" style="67" customWidth="1"/>
    <col min="13587" max="13597" width="0" style="67" hidden="1" customWidth="1"/>
    <col min="13598" max="13598" width="10.28515625" style="67" customWidth="1"/>
    <col min="13599" max="13599" width="11.7109375" style="67" customWidth="1"/>
    <col min="13600" max="13796" width="11.42578125" style="67" customWidth="1"/>
    <col min="13797" max="13797" width="13.7109375" style="67" customWidth="1"/>
    <col min="13798" max="13798" width="4.28515625" style="67" customWidth="1"/>
    <col min="13799" max="13799" width="56.140625" style="67" bestFit="1" customWidth="1"/>
    <col min="13800" max="13803" width="11.85546875" style="67" customWidth="1"/>
    <col min="13804" max="13824" width="11" style="67"/>
    <col min="13825" max="13825" width="15.42578125" style="67" customWidth="1"/>
    <col min="13826" max="13826" width="4.28515625" style="67" customWidth="1"/>
    <col min="13827" max="13827" width="56.140625" style="67" bestFit="1" customWidth="1"/>
    <col min="13828" max="13828" width="14" style="67" customWidth="1"/>
    <col min="13829" max="13829" width="13.85546875" style="67" bestFit="1" customWidth="1"/>
    <col min="13830" max="13840" width="0" style="67" hidden="1" customWidth="1"/>
    <col min="13841" max="13842" width="11.7109375" style="67" customWidth="1"/>
    <col min="13843" max="13853" width="0" style="67" hidden="1" customWidth="1"/>
    <col min="13854" max="13854" width="10.28515625" style="67" customWidth="1"/>
    <col min="13855" max="13855" width="11.7109375" style="67" customWidth="1"/>
    <col min="13856" max="14052" width="11.42578125" style="67" customWidth="1"/>
    <col min="14053" max="14053" width="13.7109375" style="67" customWidth="1"/>
    <col min="14054" max="14054" width="4.28515625" style="67" customWidth="1"/>
    <col min="14055" max="14055" width="56.140625" style="67" bestFit="1" customWidth="1"/>
    <col min="14056" max="14059" width="11.85546875" style="67" customWidth="1"/>
    <col min="14060" max="14080" width="11" style="67"/>
    <col min="14081" max="14081" width="15.42578125" style="67" customWidth="1"/>
    <col min="14082" max="14082" width="4.28515625" style="67" customWidth="1"/>
    <col min="14083" max="14083" width="56.140625" style="67" bestFit="1" customWidth="1"/>
    <col min="14084" max="14084" width="14" style="67" customWidth="1"/>
    <col min="14085" max="14085" width="13.85546875" style="67" bestFit="1" customWidth="1"/>
    <col min="14086" max="14096" width="0" style="67" hidden="1" customWidth="1"/>
    <col min="14097" max="14098" width="11.7109375" style="67" customWidth="1"/>
    <col min="14099" max="14109" width="0" style="67" hidden="1" customWidth="1"/>
    <col min="14110" max="14110" width="10.28515625" style="67" customWidth="1"/>
    <col min="14111" max="14111" width="11.7109375" style="67" customWidth="1"/>
    <col min="14112" max="14308" width="11.42578125" style="67" customWidth="1"/>
    <col min="14309" max="14309" width="13.7109375" style="67" customWidth="1"/>
    <col min="14310" max="14310" width="4.28515625" style="67" customWidth="1"/>
    <col min="14311" max="14311" width="56.140625" style="67" bestFit="1" customWidth="1"/>
    <col min="14312" max="14315" width="11.85546875" style="67" customWidth="1"/>
    <col min="14316" max="14336" width="11" style="67"/>
    <col min="14337" max="14337" width="15.42578125" style="67" customWidth="1"/>
    <col min="14338" max="14338" width="4.28515625" style="67" customWidth="1"/>
    <col min="14339" max="14339" width="56.140625" style="67" bestFit="1" customWidth="1"/>
    <col min="14340" max="14340" width="14" style="67" customWidth="1"/>
    <col min="14341" max="14341" width="13.85546875" style="67" bestFit="1" customWidth="1"/>
    <col min="14342" max="14352" width="0" style="67" hidden="1" customWidth="1"/>
    <col min="14353" max="14354" width="11.7109375" style="67" customWidth="1"/>
    <col min="14355" max="14365" width="0" style="67" hidden="1" customWidth="1"/>
    <col min="14366" max="14366" width="10.28515625" style="67" customWidth="1"/>
    <col min="14367" max="14367" width="11.7109375" style="67" customWidth="1"/>
    <col min="14368" max="14564" width="11.42578125" style="67" customWidth="1"/>
    <col min="14565" max="14565" width="13.7109375" style="67" customWidth="1"/>
    <col min="14566" max="14566" width="4.28515625" style="67" customWidth="1"/>
    <col min="14567" max="14567" width="56.140625" style="67" bestFit="1" customWidth="1"/>
    <col min="14568" max="14571" width="11.85546875" style="67" customWidth="1"/>
    <col min="14572" max="14592" width="11" style="67"/>
    <col min="14593" max="14593" width="15.42578125" style="67" customWidth="1"/>
    <col min="14594" max="14594" width="4.28515625" style="67" customWidth="1"/>
    <col min="14595" max="14595" width="56.140625" style="67" bestFit="1" customWidth="1"/>
    <col min="14596" max="14596" width="14" style="67" customWidth="1"/>
    <col min="14597" max="14597" width="13.85546875" style="67" bestFit="1" customWidth="1"/>
    <col min="14598" max="14608" width="0" style="67" hidden="1" customWidth="1"/>
    <col min="14609" max="14610" width="11.7109375" style="67" customWidth="1"/>
    <col min="14611" max="14621" width="0" style="67" hidden="1" customWidth="1"/>
    <col min="14622" max="14622" width="10.28515625" style="67" customWidth="1"/>
    <col min="14623" max="14623" width="11.7109375" style="67" customWidth="1"/>
    <col min="14624" max="14820" width="11.42578125" style="67" customWidth="1"/>
    <col min="14821" max="14821" width="13.7109375" style="67" customWidth="1"/>
    <col min="14822" max="14822" width="4.28515625" style="67" customWidth="1"/>
    <col min="14823" max="14823" width="56.140625" style="67" bestFit="1" customWidth="1"/>
    <col min="14824" max="14827" width="11.85546875" style="67" customWidth="1"/>
    <col min="14828" max="14848" width="11" style="67"/>
    <col min="14849" max="14849" width="15.42578125" style="67" customWidth="1"/>
    <col min="14850" max="14850" width="4.28515625" style="67" customWidth="1"/>
    <col min="14851" max="14851" width="56.140625" style="67" bestFit="1" customWidth="1"/>
    <col min="14852" max="14852" width="14" style="67" customWidth="1"/>
    <col min="14853" max="14853" width="13.85546875" style="67" bestFit="1" customWidth="1"/>
    <col min="14854" max="14864" width="0" style="67" hidden="1" customWidth="1"/>
    <col min="14865" max="14866" width="11.7109375" style="67" customWidth="1"/>
    <col min="14867" max="14877" width="0" style="67" hidden="1" customWidth="1"/>
    <col min="14878" max="14878" width="10.28515625" style="67" customWidth="1"/>
    <col min="14879" max="14879" width="11.7109375" style="67" customWidth="1"/>
    <col min="14880" max="15076" width="11.42578125" style="67" customWidth="1"/>
    <col min="15077" max="15077" width="13.7109375" style="67" customWidth="1"/>
    <col min="15078" max="15078" width="4.28515625" style="67" customWidth="1"/>
    <col min="15079" max="15079" width="56.140625" style="67" bestFit="1" customWidth="1"/>
    <col min="15080" max="15083" width="11.85546875" style="67" customWidth="1"/>
    <col min="15084" max="15104" width="11" style="67"/>
    <col min="15105" max="15105" width="15.42578125" style="67" customWidth="1"/>
    <col min="15106" max="15106" width="4.28515625" style="67" customWidth="1"/>
    <col min="15107" max="15107" width="56.140625" style="67" bestFit="1" customWidth="1"/>
    <col min="15108" max="15108" width="14" style="67" customWidth="1"/>
    <col min="15109" max="15109" width="13.85546875" style="67" bestFit="1" customWidth="1"/>
    <col min="15110" max="15120" width="0" style="67" hidden="1" customWidth="1"/>
    <col min="15121" max="15122" width="11.7109375" style="67" customWidth="1"/>
    <col min="15123" max="15133" width="0" style="67" hidden="1" customWidth="1"/>
    <col min="15134" max="15134" width="10.28515625" style="67" customWidth="1"/>
    <col min="15135" max="15135" width="11.7109375" style="67" customWidth="1"/>
    <col min="15136" max="15332" width="11.42578125" style="67" customWidth="1"/>
    <col min="15333" max="15333" width="13.7109375" style="67" customWidth="1"/>
    <col min="15334" max="15334" width="4.28515625" style="67" customWidth="1"/>
    <col min="15335" max="15335" width="56.140625" style="67" bestFit="1" customWidth="1"/>
    <col min="15336" max="15339" width="11.85546875" style="67" customWidth="1"/>
    <col min="15340" max="15360" width="11" style="67"/>
    <col min="15361" max="15361" width="15.42578125" style="67" customWidth="1"/>
    <col min="15362" max="15362" width="4.28515625" style="67" customWidth="1"/>
    <col min="15363" max="15363" width="56.140625" style="67" bestFit="1" customWidth="1"/>
    <col min="15364" max="15364" width="14" style="67" customWidth="1"/>
    <col min="15365" max="15365" width="13.85546875" style="67" bestFit="1" customWidth="1"/>
    <col min="15366" max="15376" width="0" style="67" hidden="1" customWidth="1"/>
    <col min="15377" max="15378" width="11.7109375" style="67" customWidth="1"/>
    <col min="15379" max="15389" width="0" style="67" hidden="1" customWidth="1"/>
    <col min="15390" max="15390" width="10.28515625" style="67" customWidth="1"/>
    <col min="15391" max="15391" width="11.7109375" style="67" customWidth="1"/>
    <col min="15392" max="15588" width="11.42578125" style="67" customWidth="1"/>
    <col min="15589" max="15589" width="13.7109375" style="67" customWidth="1"/>
    <col min="15590" max="15590" width="4.28515625" style="67" customWidth="1"/>
    <col min="15591" max="15591" width="56.140625" style="67" bestFit="1" customWidth="1"/>
    <col min="15592" max="15595" width="11.85546875" style="67" customWidth="1"/>
    <col min="15596" max="15616" width="11" style="67"/>
    <col min="15617" max="15617" width="15.42578125" style="67" customWidth="1"/>
    <col min="15618" max="15618" width="4.28515625" style="67" customWidth="1"/>
    <col min="15619" max="15619" width="56.140625" style="67" bestFit="1" customWidth="1"/>
    <col min="15620" max="15620" width="14" style="67" customWidth="1"/>
    <col min="15621" max="15621" width="13.85546875" style="67" bestFit="1" customWidth="1"/>
    <col min="15622" max="15632" width="0" style="67" hidden="1" customWidth="1"/>
    <col min="15633" max="15634" width="11.7109375" style="67" customWidth="1"/>
    <col min="15635" max="15645" width="0" style="67" hidden="1" customWidth="1"/>
    <col min="15646" max="15646" width="10.28515625" style="67" customWidth="1"/>
    <col min="15647" max="15647" width="11.7109375" style="67" customWidth="1"/>
    <col min="15648" max="15844" width="11.42578125" style="67" customWidth="1"/>
    <col min="15845" max="15845" width="13.7109375" style="67" customWidth="1"/>
    <col min="15846" max="15846" width="4.28515625" style="67" customWidth="1"/>
    <col min="15847" max="15847" width="56.140625" style="67" bestFit="1" customWidth="1"/>
    <col min="15848" max="15851" width="11.85546875" style="67" customWidth="1"/>
    <col min="15852" max="15872" width="11" style="67"/>
    <col min="15873" max="15873" width="15.42578125" style="67" customWidth="1"/>
    <col min="15874" max="15874" width="4.28515625" style="67" customWidth="1"/>
    <col min="15875" max="15875" width="56.140625" style="67" bestFit="1" customWidth="1"/>
    <col min="15876" max="15876" width="14" style="67" customWidth="1"/>
    <col min="15877" max="15877" width="13.85546875" style="67" bestFit="1" customWidth="1"/>
    <col min="15878" max="15888" width="0" style="67" hidden="1" customWidth="1"/>
    <col min="15889" max="15890" width="11.7109375" style="67" customWidth="1"/>
    <col min="15891" max="15901" width="0" style="67" hidden="1" customWidth="1"/>
    <col min="15902" max="15902" width="10.28515625" style="67" customWidth="1"/>
    <col min="15903" max="15903" width="11.7109375" style="67" customWidth="1"/>
    <col min="15904" max="16100" width="11.42578125" style="67" customWidth="1"/>
    <col min="16101" max="16101" width="13.7109375" style="67" customWidth="1"/>
    <col min="16102" max="16102" width="4.28515625" style="67" customWidth="1"/>
    <col min="16103" max="16103" width="56.140625" style="67" bestFit="1" customWidth="1"/>
    <col min="16104" max="16107" width="11.85546875" style="67" customWidth="1"/>
    <col min="16108" max="16128" width="11" style="67"/>
    <col min="16129" max="16129" width="15.42578125" style="67" customWidth="1"/>
    <col min="16130" max="16130" width="4.28515625" style="67" customWidth="1"/>
    <col min="16131" max="16131" width="56.140625" style="67" bestFit="1" customWidth="1"/>
    <col min="16132" max="16132" width="14" style="67" customWidth="1"/>
    <col min="16133" max="16133" width="13.85546875" style="67" bestFit="1" customWidth="1"/>
    <col min="16134" max="16144" width="0" style="67" hidden="1" customWidth="1"/>
    <col min="16145" max="16146" width="11.7109375" style="67" customWidth="1"/>
    <col min="16147" max="16157" width="0" style="67" hidden="1" customWidth="1"/>
    <col min="16158" max="16158" width="10.28515625" style="67" customWidth="1"/>
    <col min="16159" max="16159" width="11.7109375" style="67" customWidth="1"/>
    <col min="16160" max="16356" width="11.42578125" style="67" customWidth="1"/>
    <col min="16357" max="16357" width="13.7109375" style="67" customWidth="1"/>
    <col min="16358" max="16358" width="4.28515625" style="67" customWidth="1"/>
    <col min="16359" max="16359" width="56.140625" style="67" bestFit="1" customWidth="1"/>
    <col min="16360" max="16363" width="11.85546875" style="67" customWidth="1"/>
    <col min="16364" max="16384" width="11" style="67"/>
  </cols>
  <sheetData>
    <row r="1" spans="1:31" ht="20.25" x14ac:dyDescent="0.3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</row>
    <row r="2" spans="1:31" x14ac:dyDescent="0.2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</row>
    <row r="3" spans="1:31" x14ac:dyDescent="0.2">
      <c r="A3" s="104" t="s">
        <v>147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</row>
    <row r="4" spans="1:31" x14ac:dyDescent="0.2">
      <c r="A4" s="68" t="s">
        <v>3</v>
      </c>
      <c r="S4" s="70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2" t="s">
        <v>4</v>
      </c>
    </row>
    <row r="5" spans="1:31" x14ac:dyDescent="0.2">
      <c r="A5" s="68" t="s">
        <v>5</v>
      </c>
      <c r="S5" s="73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2" t="s">
        <v>6</v>
      </c>
    </row>
    <row r="6" spans="1:31" s="77" customFormat="1" ht="24.95" customHeight="1" x14ac:dyDescent="0.2">
      <c r="A6" s="74" t="s">
        <v>7</v>
      </c>
      <c r="B6" s="74" t="s">
        <v>8</v>
      </c>
      <c r="C6" s="74" t="s">
        <v>9</v>
      </c>
      <c r="D6" s="74" t="s">
        <v>148</v>
      </c>
      <c r="E6" s="75" t="s">
        <v>135</v>
      </c>
      <c r="F6" s="75" t="s">
        <v>40</v>
      </c>
      <c r="G6" s="75" t="s">
        <v>149</v>
      </c>
      <c r="H6" s="75" t="s">
        <v>42</v>
      </c>
      <c r="I6" s="75" t="s">
        <v>43</v>
      </c>
      <c r="J6" s="75" t="s">
        <v>44</v>
      </c>
      <c r="K6" s="75" t="s">
        <v>45</v>
      </c>
      <c r="L6" s="75" t="s">
        <v>46</v>
      </c>
      <c r="M6" s="75" t="s">
        <v>47</v>
      </c>
      <c r="N6" s="75" t="s">
        <v>48</v>
      </c>
      <c r="O6" s="75" t="s">
        <v>49</v>
      </c>
      <c r="P6" s="75" t="s">
        <v>50</v>
      </c>
      <c r="Q6" s="75" t="s">
        <v>51</v>
      </c>
      <c r="R6" s="75" t="s">
        <v>52</v>
      </c>
      <c r="S6" s="75" t="s">
        <v>53</v>
      </c>
      <c r="T6" s="75" t="s">
        <v>54</v>
      </c>
      <c r="U6" s="75" t="s">
        <v>55</v>
      </c>
      <c r="V6" s="75" t="s">
        <v>56</v>
      </c>
      <c r="W6" s="75" t="s">
        <v>57</v>
      </c>
      <c r="X6" s="75" t="s">
        <v>58</v>
      </c>
      <c r="Y6" s="75" t="s">
        <v>59</v>
      </c>
      <c r="Z6" s="75" t="s">
        <v>60</v>
      </c>
      <c r="AA6" s="75" t="s">
        <v>61</v>
      </c>
      <c r="AB6" s="75" t="s">
        <v>62</v>
      </c>
      <c r="AC6" s="75" t="s">
        <v>63</v>
      </c>
      <c r="AD6" s="75" t="s">
        <v>64</v>
      </c>
      <c r="AE6" s="75" t="s">
        <v>65</v>
      </c>
    </row>
    <row r="7" spans="1:31" s="71" customFormat="1" ht="17.25" customHeight="1" x14ac:dyDescent="0.2">
      <c r="A7" s="78" t="s">
        <v>66</v>
      </c>
      <c r="B7" s="74"/>
      <c r="C7" s="91" t="s">
        <v>141</v>
      </c>
      <c r="D7" s="79">
        <f t="shared" ref="D7:S10" si="0">+D8</f>
        <v>3916.6669999999999</v>
      </c>
      <c r="E7" s="79">
        <f t="shared" si="0"/>
        <v>3916.6669999999999</v>
      </c>
      <c r="F7" s="79">
        <f t="shared" si="0"/>
        <v>3916.6669999999999</v>
      </c>
      <c r="G7" s="79">
        <f t="shared" si="0"/>
        <v>0</v>
      </c>
      <c r="H7" s="79">
        <f t="shared" si="0"/>
        <v>0</v>
      </c>
      <c r="I7" s="79">
        <f t="shared" si="0"/>
        <v>0</v>
      </c>
      <c r="J7" s="79">
        <f t="shared" si="0"/>
        <v>0</v>
      </c>
      <c r="K7" s="79">
        <f t="shared" si="0"/>
        <v>0</v>
      </c>
      <c r="L7" s="79">
        <f t="shared" si="0"/>
        <v>0</v>
      </c>
      <c r="M7" s="79">
        <f t="shared" si="0"/>
        <v>0</v>
      </c>
      <c r="N7" s="79">
        <f t="shared" si="0"/>
        <v>0</v>
      </c>
      <c r="O7" s="79">
        <f t="shared" si="0"/>
        <v>0</v>
      </c>
      <c r="P7" s="79">
        <f t="shared" si="0"/>
        <v>0</v>
      </c>
      <c r="Q7" s="79">
        <f t="shared" si="0"/>
        <v>0</v>
      </c>
      <c r="R7" s="79">
        <f t="shared" si="0"/>
        <v>3916.6669999999999</v>
      </c>
      <c r="S7" s="79">
        <f t="shared" si="0"/>
        <v>3916.6669999999999</v>
      </c>
      <c r="T7" s="79">
        <f t="shared" ref="T7:AE10" si="1">+T8</f>
        <v>0</v>
      </c>
      <c r="U7" s="79">
        <f t="shared" si="1"/>
        <v>0</v>
      </c>
      <c r="V7" s="79">
        <f t="shared" si="1"/>
        <v>0</v>
      </c>
      <c r="W7" s="79">
        <f t="shared" si="1"/>
        <v>0</v>
      </c>
      <c r="X7" s="79">
        <f t="shared" si="1"/>
        <v>0</v>
      </c>
      <c r="Y7" s="79">
        <f t="shared" si="1"/>
        <v>0</v>
      </c>
      <c r="Z7" s="79">
        <f t="shared" si="1"/>
        <v>0</v>
      </c>
      <c r="AA7" s="79">
        <f t="shared" si="1"/>
        <v>0</v>
      </c>
      <c r="AB7" s="79">
        <f t="shared" si="1"/>
        <v>0</v>
      </c>
      <c r="AC7" s="79">
        <f t="shared" si="1"/>
        <v>0</v>
      </c>
      <c r="AD7" s="79">
        <f t="shared" si="1"/>
        <v>0</v>
      </c>
      <c r="AE7" s="79">
        <f t="shared" si="1"/>
        <v>3916.6669999999999</v>
      </c>
    </row>
    <row r="8" spans="1:31" s="77" customFormat="1" ht="20.25" customHeight="1" x14ac:dyDescent="0.2">
      <c r="A8" s="78" t="s">
        <v>68</v>
      </c>
      <c r="B8" s="74"/>
      <c r="C8" s="95" t="s">
        <v>142</v>
      </c>
      <c r="D8" s="76">
        <f t="shared" si="0"/>
        <v>3916.6669999999999</v>
      </c>
      <c r="E8" s="76">
        <f t="shared" si="0"/>
        <v>3916.6669999999999</v>
      </c>
      <c r="F8" s="76">
        <f t="shared" si="0"/>
        <v>3916.6669999999999</v>
      </c>
      <c r="G8" s="76">
        <f t="shared" si="0"/>
        <v>0</v>
      </c>
      <c r="H8" s="76">
        <f t="shared" si="0"/>
        <v>0</v>
      </c>
      <c r="I8" s="76">
        <f t="shared" si="0"/>
        <v>0</v>
      </c>
      <c r="J8" s="76">
        <f t="shared" si="0"/>
        <v>0</v>
      </c>
      <c r="K8" s="76">
        <f t="shared" si="0"/>
        <v>0</v>
      </c>
      <c r="L8" s="76">
        <f t="shared" si="0"/>
        <v>0</v>
      </c>
      <c r="M8" s="76">
        <f t="shared" si="0"/>
        <v>0</v>
      </c>
      <c r="N8" s="76">
        <f t="shared" si="0"/>
        <v>0</v>
      </c>
      <c r="O8" s="76">
        <f t="shared" si="0"/>
        <v>0</v>
      </c>
      <c r="P8" s="76">
        <f t="shared" si="0"/>
        <v>0</v>
      </c>
      <c r="Q8" s="76">
        <f t="shared" si="0"/>
        <v>0</v>
      </c>
      <c r="R8" s="76">
        <f t="shared" si="0"/>
        <v>3916.6669999999999</v>
      </c>
      <c r="S8" s="76">
        <f t="shared" si="0"/>
        <v>3916.6669999999999</v>
      </c>
      <c r="T8" s="76">
        <f t="shared" si="1"/>
        <v>0</v>
      </c>
      <c r="U8" s="76">
        <f t="shared" si="1"/>
        <v>0</v>
      </c>
      <c r="V8" s="76">
        <f t="shared" si="1"/>
        <v>0</v>
      </c>
      <c r="W8" s="76">
        <f t="shared" si="1"/>
        <v>0</v>
      </c>
      <c r="X8" s="76">
        <f t="shared" si="1"/>
        <v>0</v>
      </c>
      <c r="Y8" s="76">
        <f t="shared" si="1"/>
        <v>0</v>
      </c>
      <c r="Z8" s="76">
        <f t="shared" si="1"/>
        <v>0</v>
      </c>
      <c r="AA8" s="76">
        <f t="shared" si="1"/>
        <v>0</v>
      </c>
      <c r="AB8" s="76">
        <f t="shared" si="1"/>
        <v>0</v>
      </c>
      <c r="AC8" s="76">
        <f t="shared" si="1"/>
        <v>0</v>
      </c>
      <c r="AD8" s="76">
        <f t="shared" si="1"/>
        <v>0</v>
      </c>
      <c r="AE8" s="76">
        <f t="shared" si="1"/>
        <v>3916.6669999999999</v>
      </c>
    </row>
    <row r="9" spans="1:31" s="77" customFormat="1" ht="20.25" customHeight="1" x14ac:dyDescent="0.2">
      <c r="A9" s="78" t="s">
        <v>76</v>
      </c>
      <c r="B9" s="74"/>
      <c r="C9" s="96" t="s">
        <v>143</v>
      </c>
      <c r="D9" s="76">
        <f t="shared" si="0"/>
        <v>3916.6669999999999</v>
      </c>
      <c r="E9" s="76">
        <f t="shared" si="0"/>
        <v>3916.6669999999999</v>
      </c>
      <c r="F9" s="76">
        <f t="shared" si="0"/>
        <v>3916.6669999999999</v>
      </c>
      <c r="G9" s="76">
        <f t="shared" si="0"/>
        <v>0</v>
      </c>
      <c r="H9" s="76">
        <f t="shared" si="0"/>
        <v>0</v>
      </c>
      <c r="I9" s="76">
        <f t="shared" si="0"/>
        <v>0</v>
      </c>
      <c r="J9" s="76">
        <f t="shared" si="0"/>
        <v>0</v>
      </c>
      <c r="K9" s="76">
        <f t="shared" si="0"/>
        <v>0</v>
      </c>
      <c r="L9" s="76">
        <f t="shared" si="0"/>
        <v>0</v>
      </c>
      <c r="M9" s="76">
        <f t="shared" si="0"/>
        <v>0</v>
      </c>
      <c r="N9" s="76">
        <f t="shared" si="0"/>
        <v>0</v>
      </c>
      <c r="O9" s="76">
        <f t="shared" si="0"/>
        <v>0</v>
      </c>
      <c r="P9" s="76">
        <f t="shared" si="0"/>
        <v>0</v>
      </c>
      <c r="Q9" s="76">
        <f t="shared" si="0"/>
        <v>0</v>
      </c>
      <c r="R9" s="76">
        <f t="shared" si="0"/>
        <v>3916.6669999999999</v>
      </c>
      <c r="S9" s="76">
        <f t="shared" si="0"/>
        <v>3916.6669999999999</v>
      </c>
      <c r="T9" s="76">
        <f t="shared" si="1"/>
        <v>0</v>
      </c>
      <c r="U9" s="76">
        <f t="shared" si="1"/>
        <v>0</v>
      </c>
      <c r="V9" s="76">
        <f t="shared" si="1"/>
        <v>0</v>
      </c>
      <c r="W9" s="76">
        <f t="shared" si="1"/>
        <v>0</v>
      </c>
      <c r="X9" s="76">
        <f t="shared" si="1"/>
        <v>0</v>
      </c>
      <c r="Y9" s="76">
        <f t="shared" si="1"/>
        <v>0</v>
      </c>
      <c r="Z9" s="76">
        <f t="shared" si="1"/>
        <v>0</v>
      </c>
      <c r="AA9" s="76">
        <f t="shared" si="1"/>
        <v>0</v>
      </c>
      <c r="AB9" s="76">
        <f t="shared" si="1"/>
        <v>0</v>
      </c>
      <c r="AC9" s="76">
        <f t="shared" si="1"/>
        <v>0</v>
      </c>
      <c r="AD9" s="76">
        <f t="shared" si="1"/>
        <v>0</v>
      </c>
      <c r="AE9" s="76">
        <f t="shared" si="1"/>
        <v>3916.6669999999999</v>
      </c>
    </row>
    <row r="10" spans="1:31" s="77" customFormat="1" ht="20.25" customHeight="1" x14ac:dyDescent="0.2">
      <c r="A10" s="78" t="s">
        <v>78</v>
      </c>
      <c r="B10" s="74"/>
      <c r="C10" s="97" t="s">
        <v>79</v>
      </c>
      <c r="D10" s="76">
        <f t="shared" si="0"/>
        <v>3916.6669999999999</v>
      </c>
      <c r="E10" s="76">
        <f t="shared" si="0"/>
        <v>3916.6669999999999</v>
      </c>
      <c r="F10" s="76">
        <f t="shared" si="0"/>
        <v>3916.6669999999999</v>
      </c>
      <c r="G10" s="76">
        <f t="shared" si="0"/>
        <v>0</v>
      </c>
      <c r="H10" s="76">
        <f t="shared" si="0"/>
        <v>0</v>
      </c>
      <c r="I10" s="76">
        <f t="shared" si="0"/>
        <v>0</v>
      </c>
      <c r="J10" s="76">
        <f t="shared" si="0"/>
        <v>0</v>
      </c>
      <c r="K10" s="76">
        <f t="shared" si="0"/>
        <v>0</v>
      </c>
      <c r="L10" s="76">
        <f t="shared" si="0"/>
        <v>0</v>
      </c>
      <c r="M10" s="76">
        <f t="shared" si="0"/>
        <v>0</v>
      </c>
      <c r="N10" s="76">
        <f t="shared" si="0"/>
        <v>0</v>
      </c>
      <c r="O10" s="76">
        <f t="shared" si="0"/>
        <v>0</v>
      </c>
      <c r="P10" s="76">
        <f t="shared" si="0"/>
        <v>0</v>
      </c>
      <c r="Q10" s="76">
        <f t="shared" si="0"/>
        <v>0</v>
      </c>
      <c r="R10" s="76">
        <f t="shared" si="0"/>
        <v>3916.6669999999999</v>
      </c>
      <c r="S10" s="76">
        <f t="shared" si="0"/>
        <v>3916.6669999999999</v>
      </c>
      <c r="T10" s="76">
        <f t="shared" si="1"/>
        <v>0</v>
      </c>
      <c r="U10" s="76">
        <f t="shared" si="1"/>
        <v>0</v>
      </c>
      <c r="V10" s="76">
        <f t="shared" si="1"/>
        <v>0</v>
      </c>
      <c r="W10" s="76">
        <f t="shared" si="1"/>
        <v>0</v>
      </c>
      <c r="X10" s="76">
        <f t="shared" si="1"/>
        <v>0</v>
      </c>
      <c r="Y10" s="76">
        <f t="shared" si="1"/>
        <v>0</v>
      </c>
      <c r="Z10" s="76">
        <f t="shared" si="1"/>
        <v>0</v>
      </c>
      <c r="AA10" s="76">
        <f t="shared" si="1"/>
        <v>0</v>
      </c>
      <c r="AB10" s="76">
        <f t="shared" si="1"/>
        <v>0</v>
      </c>
      <c r="AC10" s="76">
        <f t="shared" si="1"/>
        <v>0</v>
      </c>
      <c r="AD10" s="76">
        <f t="shared" si="1"/>
        <v>0</v>
      </c>
      <c r="AE10" s="76">
        <f t="shared" si="1"/>
        <v>3916.6669999999999</v>
      </c>
    </row>
    <row r="11" spans="1:31" ht="33" customHeight="1" x14ac:dyDescent="0.2">
      <c r="A11" s="98" t="s">
        <v>92</v>
      </c>
      <c r="B11" s="83">
        <v>21</v>
      </c>
      <c r="C11" s="99" t="s">
        <v>94</v>
      </c>
      <c r="D11" s="87">
        <v>3916.6669999999999</v>
      </c>
      <c r="E11" s="87">
        <v>3916.6669999999999</v>
      </c>
      <c r="F11" s="87">
        <v>3916.6669999999999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f>SUM(F11:Q11)</f>
        <v>3916.6669999999999</v>
      </c>
      <c r="S11" s="87">
        <v>3916.6669999999999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f>SUM(S11:AD11)</f>
        <v>3916.6669999999999</v>
      </c>
    </row>
    <row r="12" spans="1:31" s="71" customFormat="1" ht="15.75" customHeight="1" x14ac:dyDescent="0.2">
      <c r="A12" s="78" t="s">
        <v>129</v>
      </c>
      <c r="B12" s="74"/>
      <c r="C12" s="91" t="s">
        <v>130</v>
      </c>
      <c r="D12" s="79">
        <f>+D13</f>
        <v>52122.488960000002</v>
      </c>
      <c r="E12" s="79">
        <f>+E13</f>
        <v>48730.071960000001</v>
      </c>
      <c r="F12" s="79">
        <f t="shared" ref="F12:AE12" si="2">+F13</f>
        <v>19148.628960000002</v>
      </c>
      <c r="G12" s="79">
        <f t="shared" si="2"/>
        <v>6846.99</v>
      </c>
      <c r="H12" s="79">
        <f t="shared" si="2"/>
        <v>17734.453000000001</v>
      </c>
      <c r="I12" s="79">
        <f t="shared" si="2"/>
        <v>0</v>
      </c>
      <c r="J12" s="79">
        <f t="shared" si="2"/>
        <v>5000</v>
      </c>
      <c r="K12" s="79">
        <f t="shared" si="2"/>
        <v>0</v>
      </c>
      <c r="L12" s="79">
        <f t="shared" si="2"/>
        <v>0</v>
      </c>
      <c r="M12" s="79">
        <f t="shared" si="2"/>
        <v>0</v>
      </c>
      <c r="N12" s="79">
        <f t="shared" si="2"/>
        <v>0</v>
      </c>
      <c r="O12" s="79">
        <f t="shared" si="2"/>
        <v>0</v>
      </c>
      <c r="P12" s="79">
        <f t="shared" si="2"/>
        <v>0</v>
      </c>
      <c r="Q12" s="79">
        <f t="shared" si="2"/>
        <v>0</v>
      </c>
      <c r="R12" s="79">
        <f>+R13</f>
        <v>48730.071960000001</v>
      </c>
      <c r="S12" s="79">
        <f t="shared" si="2"/>
        <v>19148.628960000002</v>
      </c>
      <c r="T12" s="79">
        <f t="shared" si="2"/>
        <v>6846.99</v>
      </c>
      <c r="U12" s="79">
        <f t="shared" si="2"/>
        <v>17734.453000000001</v>
      </c>
      <c r="V12" s="79">
        <f t="shared" si="2"/>
        <v>0</v>
      </c>
      <c r="W12" s="79">
        <f t="shared" si="2"/>
        <v>5000</v>
      </c>
      <c r="X12" s="79">
        <f t="shared" si="2"/>
        <v>0</v>
      </c>
      <c r="Y12" s="79">
        <f t="shared" si="2"/>
        <v>0</v>
      </c>
      <c r="Z12" s="79">
        <f t="shared" si="2"/>
        <v>0</v>
      </c>
      <c r="AA12" s="79">
        <f t="shared" si="2"/>
        <v>0</v>
      </c>
      <c r="AB12" s="79">
        <f t="shared" si="2"/>
        <v>0</v>
      </c>
      <c r="AC12" s="79">
        <f t="shared" si="2"/>
        <v>0</v>
      </c>
      <c r="AD12" s="79">
        <f t="shared" si="2"/>
        <v>0</v>
      </c>
      <c r="AE12" s="79">
        <f t="shared" si="2"/>
        <v>48730.071960000001</v>
      </c>
    </row>
    <row r="13" spans="1:31" ht="23.25" customHeight="1" x14ac:dyDescent="0.2">
      <c r="A13" s="98" t="s">
        <v>144</v>
      </c>
      <c r="B13" s="83" t="s">
        <v>145</v>
      </c>
      <c r="C13" s="99" t="s">
        <v>146</v>
      </c>
      <c r="D13" s="87">
        <v>52122.488960000002</v>
      </c>
      <c r="E13" s="87">
        <v>48730.071960000001</v>
      </c>
      <c r="F13" s="87">
        <v>19148.628960000002</v>
      </c>
      <c r="G13" s="87">
        <v>6846.99</v>
      </c>
      <c r="H13" s="87">
        <v>17734.453000000001</v>
      </c>
      <c r="I13" s="87">
        <v>0</v>
      </c>
      <c r="J13" s="87">
        <v>5000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f>SUM(F13:Q13)</f>
        <v>48730.071960000001</v>
      </c>
      <c r="S13" s="87">
        <v>19148.628960000002</v>
      </c>
      <c r="T13" s="87">
        <v>6846.99</v>
      </c>
      <c r="U13" s="87">
        <v>17734.453000000001</v>
      </c>
      <c r="V13" s="87">
        <v>0</v>
      </c>
      <c r="W13" s="87">
        <v>5000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f>SUM(S13:AD13)</f>
        <v>48730.071960000001</v>
      </c>
    </row>
    <row r="14" spans="1:31" s="71" customFormat="1" x14ac:dyDescent="0.2">
      <c r="A14" s="105" t="s">
        <v>134</v>
      </c>
      <c r="B14" s="105"/>
      <c r="C14" s="105"/>
      <c r="D14" s="79">
        <f>+D7+D12</f>
        <v>56039.155960000004</v>
      </c>
      <c r="E14" s="79">
        <f>+E7+E12</f>
        <v>52646.738960000002</v>
      </c>
      <c r="F14" s="79">
        <f t="shared" ref="F14:AE14" si="3">+F7+F12</f>
        <v>23065.295960000003</v>
      </c>
      <c r="G14" s="79">
        <f t="shared" si="3"/>
        <v>6846.99</v>
      </c>
      <c r="H14" s="79">
        <f t="shared" si="3"/>
        <v>17734.453000000001</v>
      </c>
      <c r="I14" s="79">
        <f t="shared" si="3"/>
        <v>0</v>
      </c>
      <c r="J14" s="79">
        <f t="shared" si="3"/>
        <v>5000</v>
      </c>
      <c r="K14" s="79">
        <f t="shared" si="3"/>
        <v>0</v>
      </c>
      <c r="L14" s="79">
        <f t="shared" si="3"/>
        <v>0</v>
      </c>
      <c r="M14" s="79">
        <f t="shared" si="3"/>
        <v>0</v>
      </c>
      <c r="N14" s="79">
        <f t="shared" si="3"/>
        <v>0</v>
      </c>
      <c r="O14" s="79">
        <f t="shared" si="3"/>
        <v>0</v>
      </c>
      <c r="P14" s="79">
        <f t="shared" si="3"/>
        <v>0</v>
      </c>
      <c r="Q14" s="79">
        <f t="shared" si="3"/>
        <v>0</v>
      </c>
      <c r="R14" s="79">
        <f t="shared" si="3"/>
        <v>52646.738960000002</v>
      </c>
      <c r="S14" s="79">
        <f t="shared" si="3"/>
        <v>23065.295960000003</v>
      </c>
      <c r="T14" s="79">
        <f t="shared" si="3"/>
        <v>6846.99</v>
      </c>
      <c r="U14" s="79">
        <f t="shared" si="3"/>
        <v>17734.453000000001</v>
      </c>
      <c r="V14" s="79">
        <f t="shared" si="3"/>
        <v>0</v>
      </c>
      <c r="W14" s="79">
        <f t="shared" si="3"/>
        <v>5000</v>
      </c>
      <c r="X14" s="79">
        <f t="shared" si="3"/>
        <v>0</v>
      </c>
      <c r="Y14" s="79">
        <f t="shared" si="3"/>
        <v>0</v>
      </c>
      <c r="Z14" s="79">
        <f t="shared" si="3"/>
        <v>0</v>
      </c>
      <c r="AA14" s="79">
        <f t="shared" si="3"/>
        <v>0</v>
      </c>
      <c r="AB14" s="79">
        <f t="shared" si="3"/>
        <v>0</v>
      </c>
      <c r="AC14" s="79">
        <f t="shared" si="3"/>
        <v>0</v>
      </c>
      <c r="AD14" s="79">
        <f t="shared" si="3"/>
        <v>0</v>
      </c>
      <c r="AE14" s="79">
        <f t="shared" si="3"/>
        <v>52646.738960000002</v>
      </c>
    </row>
  </sheetData>
  <mergeCells count="4">
    <mergeCell ref="A1:AE1"/>
    <mergeCell ref="A2:AE2"/>
    <mergeCell ref="A3:AE3"/>
    <mergeCell ref="A14:C14"/>
  </mergeCells>
  <pageMargins left="0.7" right="0.7" top="0.75" bottom="0.75" header="0.3" footer="0.3"/>
  <pageSetup orientation="landscape" r:id="rId1"/>
  <ignoredErrors>
    <ignoredError sqref="S11:AE13" formula="1"/>
    <ignoredError sqref="R11:R13" formula="1" formulaRange="1"/>
    <ignoredError sqref="B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GASTOS</vt:lpstr>
      <vt:lpstr>CUENTAS POR PAGAR</vt:lpstr>
      <vt:lpstr>RESERVAS</vt:lpstr>
      <vt:lpstr>GASTOS!Área_de_impresión</vt:lpstr>
      <vt:lpstr>GASTOS!Títulos_a_imprimir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Simit Capital Simit Capital</dc:creator>
  <cp:lastModifiedBy>Simit Capital Simit Capital</cp:lastModifiedBy>
  <dcterms:created xsi:type="dcterms:W3CDTF">2025-01-29T16:08:11Z</dcterms:created>
  <dcterms:modified xsi:type="dcterms:W3CDTF">2025-01-29T20:49:14Z</dcterms:modified>
</cp:coreProperties>
</file>