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PMorenoB\OneDrive\Desktop\INFORMES 2025\Reportes informes enero 2025\Informes pagina enero 2025\DANE ENER 2025\"/>
    </mc:Choice>
  </mc:AlternateContent>
  <xr:revisionPtr revIDLastSave="0" documentId="13_ncr:1_{F1BFD64A-88B8-4576-98B7-627ADE06F19E}" xr6:coauthVersionLast="47" xr6:coauthVersionMax="47" xr10:uidLastSave="{00000000-0000-0000-0000-000000000000}"/>
  <bookViews>
    <workbookView xWindow="-120" yWindow="-120" windowWidth="29040" windowHeight="15720" xr2:uid="{EBDDA914-C8B0-4E4D-B74D-727A3738C7D1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GASTOS!$A$6:$BO$140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6" i="3" l="1"/>
  <c r="Q45" i="3"/>
  <c r="AE55" i="3"/>
  <c r="R55" i="3"/>
  <c r="R54" i="3"/>
  <c r="AE53" i="3"/>
  <c r="R53" i="3"/>
  <c r="AA45" i="3"/>
  <c r="AE51" i="3"/>
  <c r="G45" i="3"/>
  <c r="R51" i="3"/>
  <c r="R50" i="3"/>
  <c r="R49" i="3"/>
  <c r="O45" i="3"/>
  <c r="T45" i="3"/>
  <c r="X45" i="3"/>
  <c r="W45" i="3"/>
  <c r="V45" i="3"/>
  <c r="P45" i="3"/>
  <c r="N45" i="3"/>
  <c r="M45" i="3"/>
  <c r="L45" i="3"/>
  <c r="Z45" i="3"/>
  <c r="Y45" i="3"/>
  <c r="AD43" i="3"/>
  <c r="V43" i="3"/>
  <c r="V42" i="3" s="1"/>
  <c r="V41" i="3" s="1"/>
  <c r="V40" i="3" s="1"/>
  <c r="U43" i="3"/>
  <c r="U42" i="3" s="1"/>
  <c r="U41" i="3" s="1"/>
  <c r="U40" i="3" s="1"/>
  <c r="T43" i="3"/>
  <c r="T42" i="3" s="1"/>
  <c r="S43" i="3"/>
  <c r="Q43" i="3"/>
  <c r="K43" i="3"/>
  <c r="K42" i="3" s="1"/>
  <c r="K41" i="3" s="1"/>
  <c r="K40" i="3" s="1"/>
  <c r="G43" i="3"/>
  <c r="F43" i="3"/>
  <c r="E43" i="3"/>
  <c r="D43" i="3"/>
  <c r="AC43" i="3"/>
  <c r="AC42" i="3" s="1"/>
  <c r="AC41" i="3" s="1"/>
  <c r="AC40" i="3" s="1"/>
  <c r="AB43" i="3"/>
  <c r="AB42" i="3" s="1"/>
  <c r="AB41" i="3" s="1"/>
  <c r="AB40" i="3" s="1"/>
  <c r="AA43" i="3"/>
  <c r="AA42" i="3" s="1"/>
  <c r="AA41" i="3" s="1"/>
  <c r="AA40" i="3" s="1"/>
  <c r="Z43" i="3"/>
  <c r="Z42" i="3" s="1"/>
  <c r="Z41" i="3" s="1"/>
  <c r="Z40" i="3" s="1"/>
  <c r="Y43" i="3"/>
  <c r="Y42" i="3" s="1"/>
  <c r="Y41" i="3" s="1"/>
  <c r="X43" i="3"/>
  <c r="X42" i="3" s="1"/>
  <c r="X41" i="3" s="1"/>
  <c r="W43" i="3"/>
  <c r="W42" i="3" s="1"/>
  <c r="W41" i="3" s="1"/>
  <c r="P43" i="3"/>
  <c r="O43" i="3"/>
  <c r="O42" i="3" s="1"/>
  <c r="O41" i="3" s="1"/>
  <c r="O40" i="3" s="1"/>
  <c r="N43" i="3"/>
  <c r="N42" i="3" s="1"/>
  <c r="N41" i="3" s="1"/>
  <c r="N40" i="3" s="1"/>
  <c r="M43" i="3"/>
  <c r="M42" i="3" s="1"/>
  <c r="M41" i="3" s="1"/>
  <c r="M40" i="3" s="1"/>
  <c r="L43" i="3"/>
  <c r="L42" i="3" s="1"/>
  <c r="J43" i="3"/>
  <c r="J42" i="3" s="1"/>
  <c r="J41" i="3" s="1"/>
  <c r="I43" i="3"/>
  <c r="I42" i="3" s="1"/>
  <c r="I41" i="3" s="1"/>
  <c r="I40" i="3" s="1"/>
  <c r="H43" i="3"/>
  <c r="H42" i="3" s="1"/>
  <c r="H41" i="3" s="1"/>
  <c r="H40" i="3" s="1"/>
  <c r="AD42" i="3"/>
  <c r="AD41" i="3" s="1"/>
  <c r="AD40" i="3" s="1"/>
  <c r="S42" i="3"/>
  <c r="S41" i="3" s="1"/>
  <c r="S40" i="3" s="1"/>
  <c r="Q42" i="3"/>
  <c r="Q41" i="3" s="1"/>
  <c r="Q40" i="3" s="1"/>
  <c r="P42" i="3"/>
  <c r="P41" i="3" s="1"/>
  <c r="P40" i="3" s="1"/>
  <c r="G42" i="3"/>
  <c r="G41" i="3" s="1"/>
  <c r="G40" i="3" s="1"/>
  <c r="F42" i="3"/>
  <c r="F41" i="3" s="1"/>
  <c r="F40" i="3" s="1"/>
  <c r="E42" i="3"/>
  <c r="E41" i="3" s="1"/>
  <c r="E40" i="3" s="1"/>
  <c r="D42" i="3"/>
  <c r="D41" i="3" s="1"/>
  <c r="D40" i="3" s="1"/>
  <c r="T41" i="3"/>
  <c r="T40" i="3" s="1"/>
  <c r="L40" i="3"/>
  <c r="Y40" i="3"/>
  <c r="X40" i="3"/>
  <c r="W40" i="3"/>
  <c r="J40" i="3"/>
  <c r="AE39" i="3"/>
  <c r="R39" i="3"/>
  <c r="S36" i="3"/>
  <c r="R38" i="3"/>
  <c r="D36" i="3"/>
  <c r="AE37" i="3"/>
  <c r="AD36" i="3"/>
  <c r="AC36" i="3"/>
  <c r="AB36" i="3"/>
  <c r="AA36" i="3"/>
  <c r="Z36" i="3"/>
  <c r="Y36" i="3"/>
  <c r="X36" i="3"/>
  <c r="W36" i="3"/>
  <c r="V36" i="3"/>
  <c r="U36" i="3"/>
  <c r="T36" i="3"/>
  <c r="AE35" i="3"/>
  <c r="R35" i="3"/>
  <c r="J24" i="3"/>
  <c r="R33" i="3"/>
  <c r="AC30" i="3"/>
  <c r="AB30" i="3"/>
  <c r="AA30" i="3"/>
  <c r="V30" i="3"/>
  <c r="AE31" i="3"/>
  <c r="D30" i="3"/>
  <c r="AD30" i="3"/>
  <c r="U30" i="3"/>
  <c r="T30" i="3"/>
  <c r="W27" i="3"/>
  <c r="M27" i="3"/>
  <c r="L27" i="3"/>
  <c r="K27" i="3"/>
  <c r="AC27" i="3"/>
  <c r="AB27" i="3"/>
  <c r="AA27" i="3"/>
  <c r="Q27" i="3"/>
  <c r="Q24" i="3" s="1"/>
  <c r="Q18" i="3" s="1"/>
  <c r="P27" i="3"/>
  <c r="O27" i="3"/>
  <c r="N27" i="3"/>
  <c r="I27" i="3"/>
  <c r="I24" i="3" s="1"/>
  <c r="H27" i="3"/>
  <c r="G27" i="3"/>
  <c r="G24" i="3" s="1"/>
  <c r="F27" i="3"/>
  <c r="D27" i="3"/>
  <c r="AD27" i="3"/>
  <c r="AD24" i="3" s="1"/>
  <c r="AD18" i="3" s="1"/>
  <c r="V27" i="3"/>
  <c r="U27" i="3"/>
  <c r="T27" i="3"/>
  <c r="J27" i="3"/>
  <c r="Y25" i="3"/>
  <c r="X25" i="3"/>
  <c r="W25" i="3"/>
  <c r="V25" i="3"/>
  <c r="U24" i="3"/>
  <c r="T24" i="3"/>
  <c r="AE26" i="3"/>
  <c r="AE25" i="3" s="1"/>
  <c r="K25" i="3"/>
  <c r="J25" i="3"/>
  <c r="AD25" i="3"/>
  <c r="AC25" i="3"/>
  <c r="AB25" i="3"/>
  <c r="AA25" i="3"/>
  <c r="U25" i="3"/>
  <c r="T25" i="3"/>
  <c r="S25" i="3"/>
  <c r="Q25" i="3"/>
  <c r="P25" i="3"/>
  <c r="H25" i="3"/>
  <c r="G25" i="3"/>
  <c r="F25" i="3"/>
  <c r="E25" i="3"/>
  <c r="D25" i="3"/>
  <c r="H24" i="3"/>
  <c r="D22" i="3"/>
  <c r="S20" i="3"/>
  <c r="S19" i="3" s="1"/>
  <c r="D20" i="3"/>
  <c r="D19" i="3" s="1"/>
  <c r="AD19" i="3"/>
  <c r="AC19" i="3"/>
  <c r="AB19" i="3"/>
  <c r="AA19" i="3"/>
  <c r="Z19" i="3"/>
  <c r="Y19" i="3"/>
  <c r="X19" i="3"/>
  <c r="W19" i="3"/>
  <c r="V19" i="3"/>
  <c r="U19" i="3"/>
  <c r="T19" i="3"/>
  <c r="Q19" i="3"/>
  <c r="P19" i="3"/>
  <c r="O19" i="3"/>
  <c r="N19" i="3"/>
  <c r="M19" i="3"/>
  <c r="L19" i="3"/>
  <c r="K19" i="3"/>
  <c r="J19" i="3"/>
  <c r="I19" i="3"/>
  <c r="H19" i="3"/>
  <c r="G19" i="3"/>
  <c r="AD15" i="3"/>
  <c r="AD14" i="3" s="1"/>
  <c r="AC15" i="3"/>
  <c r="AC14" i="3" s="1"/>
  <c r="AB15" i="3"/>
  <c r="AB14" i="3" s="1"/>
  <c r="AA15" i="3"/>
  <c r="AA14" i="3" s="1"/>
  <c r="Z15" i="3"/>
  <c r="Y15" i="3"/>
  <c r="X15" i="3"/>
  <c r="W15" i="3"/>
  <c r="V15" i="3"/>
  <c r="U15" i="3"/>
  <c r="T15" i="3"/>
  <c r="Z14" i="3"/>
  <c r="Y14" i="3"/>
  <c r="X14" i="3"/>
  <c r="W14" i="3"/>
  <c r="V14" i="3"/>
  <c r="U14" i="3"/>
  <c r="T14" i="3"/>
  <c r="S11" i="3"/>
  <c r="AD11" i="3"/>
  <c r="AC11" i="3"/>
  <c r="AB11" i="3"/>
  <c r="AA11" i="3"/>
  <c r="Z11" i="3"/>
  <c r="Y11" i="3"/>
  <c r="X11" i="3"/>
  <c r="W11" i="3"/>
  <c r="V11" i="3"/>
  <c r="U11" i="3"/>
  <c r="T11" i="3"/>
  <c r="D11" i="3"/>
  <c r="D10" i="3" s="1"/>
  <c r="D9" i="3" s="1"/>
  <c r="D8" i="3" s="1"/>
  <c r="AD10" i="3"/>
  <c r="AC10" i="3"/>
  <c r="AB10" i="3"/>
  <c r="AB9" i="3" s="1"/>
  <c r="AA10" i="3"/>
  <c r="AA9" i="3" s="1"/>
  <c r="Z10" i="3"/>
  <c r="Y10" i="3"/>
  <c r="X10" i="3"/>
  <c r="W10" i="3"/>
  <c r="V10" i="3"/>
  <c r="V9" i="3" s="1"/>
  <c r="V8" i="3" s="1"/>
  <c r="U10" i="3"/>
  <c r="U9" i="3" s="1"/>
  <c r="U8" i="3" s="1"/>
  <c r="T10" i="3"/>
  <c r="T9" i="3" s="1"/>
  <c r="T8" i="3" s="1"/>
  <c r="S10" i="3"/>
  <c r="S9" i="3" s="1"/>
  <c r="S8" i="3" s="1"/>
  <c r="F10" i="3"/>
  <c r="F9" i="3" s="1"/>
  <c r="F8" i="3" s="1"/>
  <c r="AD9" i="3"/>
  <c r="AD8" i="3" s="1"/>
  <c r="AC9" i="3"/>
  <c r="Z9" i="3"/>
  <c r="Y9" i="3"/>
  <c r="Y8" i="3" s="1"/>
  <c r="X9" i="3"/>
  <c r="W9" i="3"/>
  <c r="AC8" i="3"/>
  <c r="AB8" i="3"/>
  <c r="AA8" i="3"/>
  <c r="Z8" i="3"/>
  <c r="X8" i="3"/>
  <c r="W8" i="3"/>
  <c r="P12" i="2"/>
  <c r="O12" i="2"/>
  <c r="N12" i="2"/>
  <c r="M12" i="2"/>
  <c r="L12" i="2"/>
  <c r="K12" i="2"/>
  <c r="J12" i="2"/>
  <c r="I12" i="2"/>
  <c r="H12" i="2"/>
  <c r="G12" i="2"/>
  <c r="P9" i="2"/>
  <c r="P8" i="2" s="1"/>
  <c r="P7" i="2" s="1"/>
  <c r="P16" i="2" s="1"/>
  <c r="O9" i="2"/>
  <c r="O8" i="2" s="1"/>
  <c r="O7" i="2" s="1"/>
  <c r="O16" i="2" s="1"/>
  <c r="N9" i="2"/>
  <c r="N8" i="2" s="1"/>
  <c r="N7" i="2" s="1"/>
  <c r="N16" i="2" s="1"/>
  <c r="M9" i="2"/>
  <c r="M8" i="2" s="1"/>
  <c r="M7" i="2" s="1"/>
  <c r="M16" i="2" s="1"/>
  <c r="L9" i="2"/>
  <c r="L8" i="2" s="1"/>
  <c r="L7" i="2" s="1"/>
  <c r="L16" i="2" s="1"/>
  <c r="K9" i="2"/>
  <c r="K8" i="2" s="1"/>
  <c r="K7" i="2" s="1"/>
  <c r="K16" i="2" s="1"/>
  <c r="J9" i="2"/>
  <c r="J8" i="2" s="1"/>
  <c r="J7" i="2" s="1"/>
  <c r="J16" i="2" s="1"/>
  <c r="I9" i="2"/>
  <c r="I8" i="2" s="1"/>
  <c r="I7" i="2" s="1"/>
  <c r="I16" i="2" s="1"/>
  <c r="H9" i="2"/>
  <c r="G9" i="2"/>
  <c r="H8" i="2"/>
  <c r="H7" i="2" s="1"/>
  <c r="H16" i="2" s="1"/>
  <c r="G8" i="2"/>
  <c r="G7" i="2" s="1"/>
  <c r="G16" i="2" s="1"/>
  <c r="AG137" i="1"/>
  <c r="G137" i="1"/>
  <c r="BG136" i="1"/>
  <c r="AG136" i="1"/>
  <c r="G136" i="1"/>
  <c r="BG135" i="1"/>
  <c r="AT135" i="1"/>
  <c r="G135" i="1"/>
  <c r="AT134" i="1"/>
  <c r="T134" i="1"/>
  <c r="G134" i="1"/>
  <c r="BG133" i="1"/>
  <c r="AT133" i="1"/>
  <c r="T133" i="1"/>
  <c r="G133" i="1"/>
  <c r="AT132" i="1"/>
  <c r="AG132" i="1"/>
  <c r="G132" i="1"/>
  <c r="BG131" i="1"/>
  <c r="AT131" i="1"/>
  <c r="AG131" i="1"/>
  <c r="R126" i="1"/>
  <c r="G131" i="1"/>
  <c r="AR126" i="1"/>
  <c r="AO126" i="1"/>
  <c r="Q126" i="1"/>
  <c r="G130" i="1"/>
  <c r="BC126" i="1"/>
  <c r="AZ126" i="1"/>
  <c r="BG129" i="1"/>
  <c r="AB126" i="1"/>
  <c r="AA126" i="1"/>
  <c r="Z126" i="1"/>
  <c r="G129" i="1"/>
  <c r="BE126" i="1"/>
  <c r="BD126" i="1"/>
  <c r="AF126" i="1"/>
  <c r="S126" i="1"/>
  <c r="BG127" i="1"/>
  <c r="AK126" i="1"/>
  <c r="Y126" i="1"/>
  <c r="X126" i="1"/>
  <c r="W126" i="1"/>
  <c r="G127" i="1"/>
  <c r="AV126" i="1"/>
  <c r="AS126" i="1"/>
  <c r="V126" i="1"/>
  <c r="F126" i="1"/>
  <c r="E126" i="1"/>
  <c r="BE124" i="1"/>
  <c r="BD124" i="1"/>
  <c r="BB124" i="1"/>
  <c r="BA124" i="1"/>
  <c r="AZ124" i="1"/>
  <c r="AY124" i="1"/>
  <c r="AX124" i="1"/>
  <c r="AK124" i="1"/>
  <c r="AT125" i="1"/>
  <c r="AT124" i="1" s="1"/>
  <c r="AF124" i="1"/>
  <c r="AC124" i="1"/>
  <c r="AB124" i="1"/>
  <c r="AA124" i="1"/>
  <c r="Z124" i="1"/>
  <c r="Y124" i="1"/>
  <c r="W124" i="1"/>
  <c r="O124" i="1"/>
  <c r="N124" i="1"/>
  <c r="M124" i="1"/>
  <c r="L124" i="1"/>
  <c r="I124" i="1"/>
  <c r="BF124" i="1"/>
  <c r="BC124" i="1"/>
  <c r="AV124" i="1"/>
  <c r="AU124" i="1"/>
  <c r="AS124" i="1"/>
  <c r="AR124" i="1"/>
  <c r="AQ124" i="1"/>
  <c r="AP124" i="1"/>
  <c r="AO124" i="1"/>
  <c r="AN124" i="1"/>
  <c r="AM124" i="1"/>
  <c r="AL124" i="1"/>
  <c r="AJ124" i="1"/>
  <c r="AI124" i="1"/>
  <c r="AH124" i="1"/>
  <c r="AE124" i="1"/>
  <c r="X124" i="1"/>
  <c r="V124" i="1"/>
  <c r="U124" i="1"/>
  <c r="S124" i="1"/>
  <c r="R124" i="1"/>
  <c r="Q124" i="1"/>
  <c r="P124" i="1"/>
  <c r="K124" i="1"/>
  <c r="J124" i="1"/>
  <c r="F124" i="1"/>
  <c r="E124" i="1"/>
  <c r="BB122" i="1"/>
  <c r="BA122" i="1"/>
  <c r="AX122" i="1"/>
  <c r="AQ122" i="1"/>
  <c r="AP122" i="1"/>
  <c r="AO122" i="1"/>
  <c r="AN122" i="1"/>
  <c r="AM122" i="1"/>
  <c r="AJ122" i="1"/>
  <c r="AD122" i="1"/>
  <c r="AC122" i="1"/>
  <c r="Z122" i="1"/>
  <c r="S122" i="1"/>
  <c r="R122" i="1"/>
  <c r="Q122" i="1"/>
  <c r="P122" i="1"/>
  <c r="O122" i="1"/>
  <c r="L122" i="1"/>
  <c r="G123" i="1"/>
  <c r="BF122" i="1"/>
  <c r="BE122" i="1"/>
  <c r="BD122" i="1"/>
  <c r="BC122" i="1"/>
  <c r="AZ122" i="1"/>
  <c r="AY122" i="1"/>
  <c r="AW122" i="1"/>
  <c r="AV122" i="1"/>
  <c r="AU122" i="1"/>
  <c r="AS122" i="1"/>
  <c r="AR122" i="1"/>
  <c r="AL122" i="1"/>
  <c r="AK122" i="1"/>
  <c r="AI122" i="1"/>
  <c r="AH122" i="1"/>
  <c r="AF122" i="1"/>
  <c r="AE122" i="1"/>
  <c r="AB122" i="1"/>
  <c r="AA122" i="1"/>
  <c r="Y122" i="1"/>
  <c r="X122" i="1"/>
  <c r="W122" i="1"/>
  <c r="V122" i="1"/>
  <c r="U122" i="1"/>
  <c r="N122" i="1"/>
  <c r="M122" i="1"/>
  <c r="K122" i="1"/>
  <c r="J122" i="1"/>
  <c r="I122" i="1"/>
  <c r="H122" i="1"/>
  <c r="G122" i="1"/>
  <c r="F122" i="1"/>
  <c r="E122" i="1"/>
  <c r="D122" i="1"/>
  <c r="BE119" i="1"/>
  <c r="BE118" i="1" s="1"/>
  <c r="BC119" i="1"/>
  <c r="BB119" i="1"/>
  <c r="BB118" i="1" s="1"/>
  <c r="BB117" i="1" s="1"/>
  <c r="AP119" i="1"/>
  <c r="AP118" i="1" s="1"/>
  <c r="AO119" i="1"/>
  <c r="AO118" i="1" s="1"/>
  <c r="AN119" i="1"/>
  <c r="AN118" i="1" s="1"/>
  <c r="AE119" i="1"/>
  <c r="AE118" i="1" s="1"/>
  <c r="AD119" i="1"/>
  <c r="AD118" i="1" s="1"/>
  <c r="AC119" i="1"/>
  <c r="AC118" i="1" s="1"/>
  <c r="AC117" i="1" s="1"/>
  <c r="R119" i="1"/>
  <c r="R118" i="1" s="1"/>
  <c r="R117" i="1" s="1"/>
  <c r="Q119" i="1"/>
  <c r="Q118" i="1" s="1"/>
  <c r="Q117" i="1" s="1"/>
  <c r="P119" i="1"/>
  <c r="P118" i="1" s="1"/>
  <c r="I119" i="1"/>
  <c r="I118" i="1" s="1"/>
  <c r="G121" i="1"/>
  <c r="BF119" i="1"/>
  <c r="BF118" i="1" s="1"/>
  <c r="BD119" i="1"/>
  <c r="AS119" i="1"/>
  <c r="AS118" i="1" s="1"/>
  <c r="AL119" i="1"/>
  <c r="AL118" i="1" s="1"/>
  <c r="AK119" i="1"/>
  <c r="AK118" i="1" s="1"/>
  <c r="AK117" i="1" s="1"/>
  <c r="AJ119" i="1"/>
  <c r="AJ118" i="1" s="1"/>
  <c r="AI119" i="1"/>
  <c r="AI118" i="1" s="1"/>
  <c r="AH119" i="1"/>
  <c r="AH118" i="1" s="1"/>
  <c r="AF119" i="1"/>
  <c r="AF118" i="1" s="1"/>
  <c r="X119" i="1"/>
  <c r="X118" i="1" s="1"/>
  <c r="X117" i="1" s="1"/>
  <c r="W119" i="1"/>
  <c r="W118" i="1" s="1"/>
  <c r="V119" i="1"/>
  <c r="V118" i="1" s="1"/>
  <c r="V117" i="1" s="1"/>
  <c r="N119" i="1"/>
  <c r="N118" i="1" s="1"/>
  <c r="M119" i="1"/>
  <c r="L119" i="1"/>
  <c r="L118" i="1" s="1"/>
  <c r="K119" i="1"/>
  <c r="K118" i="1" s="1"/>
  <c r="K117" i="1" s="1"/>
  <c r="J119" i="1"/>
  <c r="J118" i="1" s="1"/>
  <c r="H119" i="1"/>
  <c r="H118" i="1" s="1"/>
  <c r="G120" i="1"/>
  <c r="G119" i="1" s="1"/>
  <c r="G118" i="1" s="1"/>
  <c r="BA119" i="1"/>
  <c r="BA118" i="1" s="1"/>
  <c r="AZ119" i="1"/>
  <c r="AZ118" i="1" s="1"/>
  <c r="AY119" i="1"/>
  <c r="AY118" i="1" s="1"/>
  <c r="AX119" i="1"/>
  <c r="AW119" i="1"/>
  <c r="AV119" i="1"/>
  <c r="AV118" i="1" s="1"/>
  <c r="AR119" i="1"/>
  <c r="AR118" i="1" s="1"/>
  <c r="AQ119" i="1"/>
  <c r="AQ118" i="1" s="1"/>
  <c r="AA119" i="1"/>
  <c r="AA118" i="1" s="1"/>
  <c r="Z119" i="1"/>
  <c r="Z118" i="1" s="1"/>
  <c r="Z117" i="1" s="1"/>
  <c r="Y119" i="1"/>
  <c r="Y118" i="1" s="1"/>
  <c r="Y117" i="1" s="1"/>
  <c r="S119" i="1"/>
  <c r="S118" i="1" s="1"/>
  <c r="F119" i="1"/>
  <c r="F118" i="1" s="1"/>
  <c r="E119" i="1"/>
  <c r="E118" i="1" s="1"/>
  <c r="E117" i="1" s="1"/>
  <c r="D119" i="1"/>
  <c r="D118" i="1" s="1"/>
  <c r="BD118" i="1"/>
  <c r="BC118" i="1"/>
  <c r="BC117" i="1" s="1"/>
  <c r="AX118" i="1"/>
  <c r="AW118" i="1"/>
  <c r="M118" i="1"/>
  <c r="AI117" i="1"/>
  <c r="AH117" i="1"/>
  <c r="S117" i="1"/>
  <c r="M117" i="1"/>
  <c r="AY114" i="1"/>
  <c r="AY113" i="1" s="1"/>
  <c r="BG116" i="1"/>
  <c r="AR114" i="1"/>
  <c r="AR113" i="1" s="1"/>
  <c r="AP114" i="1"/>
  <c r="AP113" i="1" s="1"/>
  <c r="AO114" i="1"/>
  <c r="AO113" i="1" s="1"/>
  <c r="AA114" i="1"/>
  <c r="AA113" i="1" s="1"/>
  <c r="AG116" i="1"/>
  <c r="R114" i="1"/>
  <c r="R113" i="1" s="1"/>
  <c r="Q114" i="1"/>
  <c r="Q113" i="1" s="1"/>
  <c r="G116" i="1"/>
  <c r="BE114" i="1"/>
  <c r="BE113" i="1" s="1"/>
  <c r="AZ114" i="1"/>
  <c r="AZ113" i="1" s="1"/>
  <c r="AX114" i="1"/>
  <c r="AX113" i="1" s="1"/>
  <c r="AW114" i="1"/>
  <c r="AW113" i="1" s="1"/>
  <c r="AT115" i="1"/>
  <c r="AS114" i="1"/>
  <c r="AS113" i="1" s="1"/>
  <c r="AQ114" i="1"/>
  <c r="AQ113" i="1" s="1"/>
  <c r="AI114" i="1"/>
  <c r="AI113" i="1" s="1"/>
  <c r="AH114" i="1"/>
  <c r="AH113" i="1" s="1"/>
  <c r="AF114" i="1"/>
  <c r="AF113" i="1" s="1"/>
  <c r="AC114" i="1"/>
  <c r="AC113" i="1" s="1"/>
  <c r="AB114" i="1"/>
  <c r="AB113" i="1" s="1"/>
  <c r="Z114" i="1"/>
  <c r="Z113" i="1" s="1"/>
  <c r="Y114" i="1"/>
  <c r="Y113" i="1" s="1"/>
  <c r="W114" i="1"/>
  <c r="V114" i="1"/>
  <c r="V113" i="1" s="1"/>
  <c r="S114" i="1"/>
  <c r="S113" i="1" s="1"/>
  <c r="M114" i="1"/>
  <c r="M113" i="1" s="1"/>
  <c r="I114" i="1"/>
  <c r="I113" i="1" s="1"/>
  <c r="T115" i="1"/>
  <c r="G115" i="1"/>
  <c r="G114" i="1" s="1"/>
  <c r="G113" i="1" s="1"/>
  <c r="BF114" i="1"/>
  <c r="BF113" i="1" s="1"/>
  <c r="BD114" i="1"/>
  <c r="BD113" i="1" s="1"/>
  <c r="BC114" i="1"/>
  <c r="BC113" i="1" s="1"/>
  <c r="BB114" i="1"/>
  <c r="BB113" i="1" s="1"/>
  <c r="BA114" i="1"/>
  <c r="BA113" i="1" s="1"/>
  <c r="AM114" i="1"/>
  <c r="AM113" i="1" s="1"/>
  <c r="AL114" i="1"/>
  <c r="AL113" i="1" s="1"/>
  <c r="AK114" i="1"/>
  <c r="AJ114" i="1"/>
  <c r="AE114" i="1"/>
  <c r="AE113" i="1" s="1"/>
  <c r="AD114" i="1"/>
  <c r="AD113" i="1" s="1"/>
  <c r="O114" i="1"/>
  <c r="O113" i="1" s="1"/>
  <c r="N114" i="1"/>
  <c r="N113" i="1" s="1"/>
  <c r="L114" i="1"/>
  <c r="L113" i="1" s="1"/>
  <c r="K114" i="1"/>
  <c r="K113" i="1" s="1"/>
  <c r="J114" i="1"/>
  <c r="J113" i="1" s="1"/>
  <c r="H114" i="1"/>
  <c r="H113" i="1" s="1"/>
  <c r="F114" i="1"/>
  <c r="F113" i="1" s="1"/>
  <c r="E114" i="1"/>
  <c r="E113" i="1" s="1"/>
  <c r="D114" i="1"/>
  <c r="D113" i="1" s="1"/>
  <c r="AK113" i="1"/>
  <c r="AJ113" i="1"/>
  <c r="W113" i="1"/>
  <c r="BE110" i="1"/>
  <c r="BE109" i="1" s="1"/>
  <c r="BE108" i="1" s="1"/>
  <c r="BD110" i="1"/>
  <c r="BD109" i="1" s="1"/>
  <c r="BD108" i="1" s="1"/>
  <c r="AV110" i="1"/>
  <c r="AV109" i="1" s="1"/>
  <c r="AV108" i="1" s="1"/>
  <c r="AS110" i="1"/>
  <c r="AS109" i="1" s="1"/>
  <c r="AS108" i="1" s="1"/>
  <c r="AR110" i="1"/>
  <c r="AR109" i="1" s="1"/>
  <c r="AR108" i="1" s="1"/>
  <c r="AT112" i="1"/>
  <c r="AF110" i="1"/>
  <c r="AF109" i="1" s="1"/>
  <c r="AF108" i="1" s="1"/>
  <c r="X110" i="1"/>
  <c r="X109" i="1" s="1"/>
  <c r="X108" i="1" s="1"/>
  <c r="V110" i="1"/>
  <c r="U110" i="1"/>
  <c r="U109" i="1" s="1"/>
  <c r="U108" i="1" s="1"/>
  <c r="S110" i="1"/>
  <c r="S109" i="1" s="1"/>
  <c r="S108" i="1" s="1"/>
  <c r="I110" i="1"/>
  <c r="I109" i="1" s="1"/>
  <c r="I108" i="1" s="1"/>
  <c r="G112" i="1"/>
  <c r="BB110" i="1"/>
  <c r="BB109" i="1" s="1"/>
  <c r="BB108" i="1" s="1"/>
  <c r="BA110" i="1"/>
  <c r="BA109" i="1" s="1"/>
  <c r="BA108" i="1" s="1"/>
  <c r="AZ110" i="1"/>
  <c r="AZ109" i="1" s="1"/>
  <c r="AZ108" i="1" s="1"/>
  <c r="AY110" i="1"/>
  <c r="AY109" i="1" s="1"/>
  <c r="AY108" i="1" s="1"/>
  <c r="AX110" i="1"/>
  <c r="AX109" i="1" s="1"/>
  <c r="AX108" i="1" s="1"/>
  <c r="AW110" i="1"/>
  <c r="AW109" i="1" s="1"/>
  <c r="AW108" i="1" s="1"/>
  <c r="AU110" i="1"/>
  <c r="AU109" i="1" s="1"/>
  <c r="AU108" i="1" s="1"/>
  <c r="AM110" i="1"/>
  <c r="AM109" i="1" s="1"/>
  <c r="AM108" i="1" s="1"/>
  <c r="AL110" i="1"/>
  <c r="AL109" i="1" s="1"/>
  <c r="AL108" i="1" s="1"/>
  <c r="AK110" i="1"/>
  <c r="AK109" i="1" s="1"/>
  <c r="AK108" i="1" s="1"/>
  <c r="AJ110" i="1"/>
  <c r="AJ109" i="1" s="1"/>
  <c r="AJ108" i="1" s="1"/>
  <c r="AE110" i="1"/>
  <c r="AE109" i="1" s="1"/>
  <c r="AE108" i="1" s="1"/>
  <c r="AD110" i="1"/>
  <c r="AD109" i="1" s="1"/>
  <c r="AD108" i="1" s="1"/>
  <c r="AC110" i="1"/>
  <c r="AB110" i="1"/>
  <c r="AA110" i="1"/>
  <c r="Z110" i="1"/>
  <c r="W110" i="1"/>
  <c r="Q110" i="1"/>
  <c r="O110" i="1"/>
  <c r="O109" i="1" s="1"/>
  <c r="O108" i="1" s="1"/>
  <c r="N110" i="1"/>
  <c r="N109" i="1" s="1"/>
  <c r="N108" i="1" s="1"/>
  <c r="M110" i="1"/>
  <c r="M109" i="1" s="1"/>
  <c r="M108" i="1" s="1"/>
  <c r="L110" i="1"/>
  <c r="L109" i="1" s="1"/>
  <c r="L108" i="1" s="1"/>
  <c r="D110" i="1"/>
  <c r="D109" i="1" s="1"/>
  <c r="D108" i="1" s="1"/>
  <c r="BF110" i="1"/>
  <c r="BF109" i="1" s="1"/>
  <c r="BF108" i="1" s="1"/>
  <c r="BC110" i="1"/>
  <c r="BC109" i="1" s="1"/>
  <c r="BC108" i="1" s="1"/>
  <c r="AP110" i="1"/>
  <c r="AP109" i="1" s="1"/>
  <c r="AP108" i="1" s="1"/>
  <c r="AO110" i="1"/>
  <c r="AO109" i="1" s="1"/>
  <c r="AO108" i="1" s="1"/>
  <c r="AN110" i="1"/>
  <c r="AN109" i="1" s="1"/>
  <c r="AN108" i="1" s="1"/>
  <c r="AI110" i="1"/>
  <c r="AI109" i="1" s="1"/>
  <c r="AI108" i="1" s="1"/>
  <c r="AH110" i="1"/>
  <c r="AH109" i="1" s="1"/>
  <c r="AH108" i="1" s="1"/>
  <c r="R110" i="1"/>
  <c r="P110" i="1"/>
  <c r="K110" i="1"/>
  <c r="K109" i="1" s="1"/>
  <c r="K108" i="1" s="1"/>
  <c r="J110" i="1"/>
  <c r="J109" i="1" s="1"/>
  <c r="J108" i="1" s="1"/>
  <c r="F110" i="1"/>
  <c r="E110" i="1"/>
  <c r="AC109" i="1"/>
  <c r="AC108" i="1" s="1"/>
  <c r="AB109" i="1"/>
  <c r="AB108" i="1" s="1"/>
  <c r="AA109" i="1"/>
  <c r="AA108" i="1" s="1"/>
  <c r="Z109" i="1"/>
  <c r="Z108" i="1" s="1"/>
  <c r="W109" i="1"/>
  <c r="W108" i="1" s="1"/>
  <c r="V109" i="1"/>
  <c r="V108" i="1" s="1"/>
  <c r="R109" i="1"/>
  <c r="R108" i="1" s="1"/>
  <c r="Q109" i="1"/>
  <c r="Q108" i="1" s="1"/>
  <c r="P109" i="1"/>
  <c r="P108" i="1" s="1"/>
  <c r="F109" i="1"/>
  <c r="F108" i="1" s="1"/>
  <c r="E109" i="1"/>
  <c r="E108" i="1" s="1"/>
  <c r="BF106" i="1"/>
  <c r="BE106" i="1"/>
  <c r="BD106" i="1"/>
  <c r="AY106" i="1"/>
  <c r="AY105" i="1" s="1"/>
  <c r="AS106" i="1"/>
  <c r="AS105" i="1" s="1"/>
  <c r="AR106" i="1"/>
  <c r="AR105" i="1" s="1"/>
  <c r="AQ106" i="1"/>
  <c r="AQ105" i="1" s="1"/>
  <c r="AP106" i="1"/>
  <c r="AJ106" i="1"/>
  <c r="AJ105" i="1" s="1"/>
  <c r="AI106" i="1"/>
  <c r="AI105" i="1" s="1"/>
  <c r="AF106" i="1"/>
  <c r="AF105" i="1" s="1"/>
  <c r="AE106" i="1"/>
  <c r="AE105" i="1" s="1"/>
  <c r="AA106" i="1"/>
  <c r="AA105" i="1" s="1"/>
  <c r="V106" i="1"/>
  <c r="T107" i="1"/>
  <c r="T106" i="1" s="1"/>
  <c r="T105" i="1" s="1"/>
  <c r="K106" i="1"/>
  <c r="K105" i="1" s="1"/>
  <c r="J106" i="1"/>
  <c r="J105" i="1" s="1"/>
  <c r="I106" i="1"/>
  <c r="H106" i="1"/>
  <c r="H105" i="1" s="1"/>
  <c r="G107" i="1"/>
  <c r="G106" i="1" s="1"/>
  <c r="G105" i="1" s="1"/>
  <c r="BB106" i="1"/>
  <c r="BB105" i="1" s="1"/>
  <c r="BA106" i="1"/>
  <c r="AZ106" i="1"/>
  <c r="AX106" i="1"/>
  <c r="AX105" i="1" s="1"/>
  <c r="AW106" i="1"/>
  <c r="AW105" i="1" s="1"/>
  <c r="AV106" i="1"/>
  <c r="AV105" i="1" s="1"/>
  <c r="AU106" i="1"/>
  <c r="AU105" i="1" s="1"/>
  <c r="AO106" i="1"/>
  <c r="AO105" i="1" s="1"/>
  <c r="AN106" i="1"/>
  <c r="AN105" i="1" s="1"/>
  <c r="AM106" i="1"/>
  <c r="AM105" i="1" s="1"/>
  <c r="AL106" i="1"/>
  <c r="AL105" i="1" s="1"/>
  <c r="AK106" i="1"/>
  <c r="AK105" i="1" s="1"/>
  <c r="AD106" i="1"/>
  <c r="AD105" i="1" s="1"/>
  <c r="AC106" i="1"/>
  <c r="AB106" i="1"/>
  <c r="AB105" i="1" s="1"/>
  <c r="Z106" i="1"/>
  <c r="Z105" i="1" s="1"/>
  <c r="Y106" i="1"/>
  <c r="Y105" i="1" s="1"/>
  <c r="X106" i="1"/>
  <c r="W106" i="1"/>
  <c r="W105" i="1" s="1"/>
  <c r="S106" i="1"/>
  <c r="S105" i="1" s="1"/>
  <c r="R106" i="1"/>
  <c r="R105" i="1" s="1"/>
  <c r="Q106" i="1"/>
  <c r="Q105" i="1" s="1"/>
  <c r="P106" i="1"/>
  <c r="O106" i="1"/>
  <c r="O105" i="1" s="1"/>
  <c r="N106" i="1"/>
  <c r="N105" i="1" s="1"/>
  <c r="M106" i="1"/>
  <c r="M105" i="1" s="1"/>
  <c r="L106" i="1"/>
  <c r="L105" i="1" s="1"/>
  <c r="F106" i="1"/>
  <c r="E106" i="1"/>
  <c r="E105" i="1" s="1"/>
  <c r="D106" i="1"/>
  <c r="D105" i="1" s="1"/>
  <c r="BF105" i="1"/>
  <c r="BE105" i="1"/>
  <c r="BD105" i="1"/>
  <c r="BA105" i="1"/>
  <c r="X105" i="1"/>
  <c r="V105" i="1"/>
  <c r="I105" i="1"/>
  <c r="BE102" i="1"/>
  <c r="BE101" i="1" s="1"/>
  <c r="BE100" i="1" s="1"/>
  <c r="BD102" i="1"/>
  <c r="BD101" i="1" s="1"/>
  <c r="BD100" i="1" s="1"/>
  <c r="BC102" i="1"/>
  <c r="BC101" i="1" s="1"/>
  <c r="BC100" i="1" s="1"/>
  <c r="AT104" i="1"/>
  <c r="AF102" i="1"/>
  <c r="AF101" i="1" s="1"/>
  <c r="AE102" i="1"/>
  <c r="AC102" i="1"/>
  <c r="I102" i="1"/>
  <c r="I101" i="1" s="1"/>
  <c r="I100" i="1" s="1"/>
  <c r="G104" i="1"/>
  <c r="G102" i="1" s="1"/>
  <c r="G101" i="1" s="1"/>
  <c r="G100" i="1" s="1"/>
  <c r="BF102" i="1"/>
  <c r="BF101" i="1" s="1"/>
  <c r="BF100" i="1" s="1"/>
  <c r="BF99" i="1" s="1"/>
  <c r="BB102" i="1"/>
  <c r="BB101" i="1" s="1"/>
  <c r="BB100" i="1" s="1"/>
  <c r="BB99" i="1" s="1"/>
  <c r="AW102" i="1"/>
  <c r="AW101" i="1" s="1"/>
  <c r="AW100" i="1" s="1"/>
  <c r="AV102" i="1"/>
  <c r="AV101" i="1" s="1"/>
  <c r="AV100" i="1" s="1"/>
  <c r="AP102" i="1"/>
  <c r="AP101" i="1" s="1"/>
  <c r="AP100" i="1" s="1"/>
  <c r="AO102" i="1"/>
  <c r="AO101" i="1" s="1"/>
  <c r="AO100" i="1" s="1"/>
  <c r="AN102" i="1"/>
  <c r="AN101" i="1" s="1"/>
  <c r="AN100" i="1" s="1"/>
  <c r="AM102" i="1"/>
  <c r="AM101" i="1" s="1"/>
  <c r="AM100" i="1" s="1"/>
  <c r="AL102" i="1"/>
  <c r="AL101" i="1" s="1"/>
  <c r="AL100" i="1" s="1"/>
  <c r="AK102" i="1"/>
  <c r="AK101" i="1" s="1"/>
  <c r="AK100" i="1" s="1"/>
  <c r="AJ102" i="1"/>
  <c r="AI102" i="1"/>
  <c r="AD102" i="1"/>
  <c r="Y102" i="1"/>
  <c r="X102" i="1"/>
  <c r="N102" i="1"/>
  <c r="N101" i="1" s="1"/>
  <c r="N100" i="1" s="1"/>
  <c r="M102" i="1"/>
  <c r="L102" i="1"/>
  <c r="L101" i="1" s="1"/>
  <c r="L100" i="1" s="1"/>
  <c r="K102" i="1"/>
  <c r="K101" i="1" s="1"/>
  <c r="K100" i="1" s="1"/>
  <c r="J102" i="1"/>
  <c r="J101" i="1" s="1"/>
  <c r="J100" i="1" s="1"/>
  <c r="T103" i="1"/>
  <c r="G103" i="1"/>
  <c r="AZ102" i="1"/>
  <c r="AZ101" i="1" s="1"/>
  <c r="AZ100" i="1" s="1"/>
  <c r="AZ99" i="1" s="1"/>
  <c r="AY102" i="1"/>
  <c r="AY101" i="1" s="1"/>
  <c r="AY100" i="1" s="1"/>
  <c r="AY99" i="1" s="1"/>
  <c r="AX102" i="1"/>
  <c r="AX101" i="1" s="1"/>
  <c r="AX100" i="1" s="1"/>
  <c r="AX99" i="1" s="1"/>
  <c r="AU102" i="1"/>
  <c r="AU101" i="1" s="1"/>
  <c r="AU100" i="1" s="1"/>
  <c r="AS102" i="1"/>
  <c r="AS101" i="1" s="1"/>
  <c r="AS100" i="1" s="1"/>
  <c r="AS99" i="1" s="1"/>
  <c r="AR102" i="1"/>
  <c r="AR101" i="1" s="1"/>
  <c r="AQ102" i="1"/>
  <c r="AQ101" i="1" s="1"/>
  <c r="AA102" i="1"/>
  <c r="AA101" i="1" s="1"/>
  <c r="AA100" i="1" s="1"/>
  <c r="Z102" i="1"/>
  <c r="W102" i="1"/>
  <c r="W101" i="1" s="1"/>
  <c r="W100" i="1" s="1"/>
  <c r="V102" i="1"/>
  <c r="V101" i="1" s="1"/>
  <c r="V100" i="1" s="1"/>
  <c r="U102" i="1"/>
  <c r="U101" i="1" s="1"/>
  <c r="U100" i="1" s="1"/>
  <c r="S102" i="1"/>
  <c r="S101" i="1" s="1"/>
  <c r="S100" i="1" s="1"/>
  <c r="R102" i="1"/>
  <c r="R101" i="1" s="1"/>
  <c r="R100" i="1" s="1"/>
  <c r="Q102" i="1"/>
  <c r="Q101" i="1" s="1"/>
  <c r="Q100" i="1" s="1"/>
  <c r="P102" i="1"/>
  <c r="P101" i="1" s="1"/>
  <c r="P100" i="1" s="1"/>
  <c r="O102" i="1"/>
  <c r="O101" i="1" s="1"/>
  <c r="O100" i="1" s="1"/>
  <c r="F102" i="1"/>
  <c r="E102" i="1"/>
  <c r="E101" i="1" s="1"/>
  <c r="E100" i="1" s="1"/>
  <c r="D102" i="1"/>
  <c r="D101" i="1" s="1"/>
  <c r="D100" i="1" s="1"/>
  <c r="D99" i="1" s="1"/>
  <c r="AJ101" i="1"/>
  <c r="AJ100" i="1" s="1"/>
  <c r="AI101" i="1"/>
  <c r="AI100" i="1" s="1"/>
  <c r="AE101" i="1"/>
  <c r="AE100" i="1" s="1"/>
  <c r="AD101" i="1"/>
  <c r="AD100" i="1" s="1"/>
  <c r="AC101" i="1"/>
  <c r="AC100" i="1" s="1"/>
  <c r="Z101" i="1"/>
  <c r="Z100" i="1" s="1"/>
  <c r="Y101" i="1"/>
  <c r="Y100" i="1" s="1"/>
  <c r="X101" i="1"/>
  <c r="X100" i="1" s="1"/>
  <c r="M101" i="1"/>
  <c r="M100" i="1" s="1"/>
  <c r="F101" i="1"/>
  <c r="F100" i="1" s="1"/>
  <c r="AR100" i="1"/>
  <c r="AQ100" i="1"/>
  <c r="AF100" i="1"/>
  <c r="G98" i="1"/>
  <c r="BG97" i="1"/>
  <c r="BF92" i="1"/>
  <c r="AT97" i="1"/>
  <c r="AG97" i="1"/>
  <c r="J92" i="1"/>
  <c r="G97" i="1"/>
  <c r="BG96" i="1"/>
  <c r="AN92" i="1"/>
  <c r="AL92" i="1"/>
  <c r="AK92" i="1"/>
  <c r="AG96" i="1"/>
  <c r="M92" i="1"/>
  <c r="G96" i="1"/>
  <c r="AQ92" i="1"/>
  <c r="AP92" i="1"/>
  <c r="AO92" i="1"/>
  <c r="R92" i="1"/>
  <c r="Q92" i="1"/>
  <c r="G95" i="1"/>
  <c r="AY92" i="1"/>
  <c r="AW92" i="1"/>
  <c r="AT94" i="1"/>
  <c r="AA92" i="1"/>
  <c r="Y92" i="1"/>
  <c r="X92" i="1"/>
  <c r="W92" i="1"/>
  <c r="G94" i="1"/>
  <c r="BC92" i="1"/>
  <c r="BB92" i="1"/>
  <c r="BA92" i="1"/>
  <c r="AX92" i="1"/>
  <c r="AJ92" i="1"/>
  <c r="AI92" i="1"/>
  <c r="AD92" i="1"/>
  <c r="AC92" i="1"/>
  <c r="AB92" i="1"/>
  <c r="Z92" i="1"/>
  <c r="AV92" i="1"/>
  <c r="AS92" i="1"/>
  <c r="AM92" i="1"/>
  <c r="O92" i="1"/>
  <c r="N92" i="1"/>
  <c r="L92" i="1"/>
  <c r="K92" i="1"/>
  <c r="F92" i="1"/>
  <c r="E92" i="1"/>
  <c r="AT91" i="1"/>
  <c r="T91" i="1"/>
  <c r="G91" i="1"/>
  <c r="BG90" i="1"/>
  <c r="AJ85" i="1"/>
  <c r="AI85" i="1"/>
  <c r="G90" i="1"/>
  <c r="BG89" i="1"/>
  <c r="AL85" i="1"/>
  <c r="AG89" i="1"/>
  <c r="T89" i="1"/>
  <c r="I85" i="1"/>
  <c r="G89" i="1"/>
  <c r="BG88" i="1"/>
  <c r="AQ85" i="1"/>
  <c r="AN85" i="1"/>
  <c r="AM85" i="1"/>
  <c r="AG88" i="1"/>
  <c r="Q85" i="1"/>
  <c r="O85" i="1"/>
  <c r="G88" i="1"/>
  <c r="AV85" i="1"/>
  <c r="AT87" i="1"/>
  <c r="W85" i="1"/>
  <c r="V85" i="1"/>
  <c r="T87" i="1"/>
  <c r="G87" i="1"/>
  <c r="BD85" i="1"/>
  <c r="BC85" i="1"/>
  <c r="BB85" i="1"/>
  <c r="AZ85" i="1"/>
  <c r="AT86" i="1"/>
  <c r="AC85" i="1"/>
  <c r="AB85" i="1"/>
  <c r="AA85" i="1"/>
  <c r="Z85" i="1"/>
  <c r="Y85" i="1"/>
  <c r="P85" i="1"/>
  <c r="BF85" i="1"/>
  <c r="BE85" i="1"/>
  <c r="AH85" i="1"/>
  <c r="AF85" i="1"/>
  <c r="AE85" i="1"/>
  <c r="AD85" i="1"/>
  <c r="X85" i="1"/>
  <c r="J85" i="1"/>
  <c r="F85" i="1"/>
  <c r="E85" i="1"/>
  <c r="AS81" i="1"/>
  <c r="AO81" i="1"/>
  <c r="AH81" i="1"/>
  <c r="AG84" i="1"/>
  <c r="T84" i="1"/>
  <c r="G84" i="1"/>
  <c r="AY81" i="1"/>
  <c r="AW81" i="1"/>
  <c r="AV81" i="1"/>
  <c r="AT83" i="1"/>
  <c r="AA81" i="1"/>
  <c r="X81" i="1"/>
  <c r="W81" i="1"/>
  <c r="T83" i="1"/>
  <c r="G83" i="1"/>
  <c r="BE81" i="1"/>
  <c r="BD81" i="1"/>
  <c r="BB81" i="1"/>
  <c r="BA81" i="1"/>
  <c r="AQ81" i="1"/>
  <c r="AK81" i="1"/>
  <c r="AJ81" i="1"/>
  <c r="AF81" i="1"/>
  <c r="AE81" i="1"/>
  <c r="AD81" i="1"/>
  <c r="AC81" i="1"/>
  <c r="S81" i="1"/>
  <c r="R81" i="1"/>
  <c r="Q81" i="1"/>
  <c r="O81" i="1"/>
  <c r="N81" i="1"/>
  <c r="L81" i="1"/>
  <c r="D81" i="1"/>
  <c r="BF81" i="1"/>
  <c r="AR81" i="1"/>
  <c r="AP81" i="1"/>
  <c r="AN81" i="1"/>
  <c r="AM81" i="1"/>
  <c r="AL81" i="1"/>
  <c r="AI81" i="1"/>
  <c r="Z81" i="1"/>
  <c r="P81" i="1"/>
  <c r="M81" i="1"/>
  <c r="K81" i="1"/>
  <c r="J81" i="1"/>
  <c r="I81" i="1"/>
  <c r="F81" i="1"/>
  <c r="E81" i="1"/>
  <c r="BG80" i="1"/>
  <c r="AG80" i="1"/>
  <c r="G80" i="1"/>
  <c r="AV75" i="1"/>
  <c r="BG79" i="1"/>
  <c r="AT79" i="1"/>
  <c r="G79" i="1"/>
  <c r="BB75" i="1"/>
  <c r="BG78" i="1"/>
  <c r="AT78" i="1"/>
  <c r="AM75" i="1"/>
  <c r="AC75" i="1"/>
  <c r="T78" i="1"/>
  <c r="G78" i="1"/>
  <c r="AR75" i="1"/>
  <c r="AJ75" i="1"/>
  <c r="T77" i="1"/>
  <c r="L75" i="1"/>
  <c r="G77" i="1"/>
  <c r="AY75" i="1"/>
  <c r="AX75" i="1"/>
  <c r="AT76" i="1"/>
  <c r="AF75" i="1"/>
  <c r="AE75" i="1"/>
  <c r="AD75" i="1"/>
  <c r="AB75" i="1"/>
  <c r="Z75" i="1"/>
  <c r="G76" i="1"/>
  <c r="BF75" i="1"/>
  <c r="BE75" i="1"/>
  <c r="BD75" i="1"/>
  <c r="BC75" i="1"/>
  <c r="BA75" i="1"/>
  <c r="AZ75" i="1"/>
  <c r="AK75" i="1"/>
  <c r="AH75" i="1"/>
  <c r="X75" i="1"/>
  <c r="M75" i="1"/>
  <c r="D75" i="1"/>
  <c r="BF73" i="1"/>
  <c r="BE73" i="1"/>
  <c r="BD73" i="1"/>
  <c r="BG73" i="1"/>
  <c r="AV73" i="1"/>
  <c r="AU73" i="1"/>
  <c r="AS73" i="1"/>
  <c r="AK73" i="1"/>
  <c r="AJ73" i="1"/>
  <c r="AI73" i="1"/>
  <c r="AF73" i="1"/>
  <c r="AD73" i="1"/>
  <c r="AC73" i="1"/>
  <c r="U73" i="1"/>
  <c r="R73" i="1"/>
  <c r="O73" i="1"/>
  <c r="L73" i="1"/>
  <c r="K73" i="1"/>
  <c r="J73" i="1"/>
  <c r="I73" i="1"/>
  <c r="G73" i="1"/>
  <c r="F73" i="1"/>
  <c r="F72" i="1" s="1"/>
  <c r="E73" i="1"/>
  <c r="BC73" i="1"/>
  <c r="BB73" i="1"/>
  <c r="BA73" i="1"/>
  <c r="AZ73" i="1"/>
  <c r="AY73" i="1"/>
  <c r="AX73" i="1"/>
  <c r="AW73" i="1"/>
  <c r="AR73" i="1"/>
  <c r="AQ73" i="1"/>
  <c r="AP73" i="1"/>
  <c r="AO73" i="1"/>
  <c r="AN73" i="1"/>
  <c r="AM73" i="1"/>
  <c r="AL73" i="1"/>
  <c r="AE73" i="1"/>
  <c r="AA73" i="1"/>
  <c r="Z73" i="1"/>
  <c r="Y73" i="1"/>
  <c r="X73" i="1"/>
  <c r="W73" i="1"/>
  <c r="V73" i="1"/>
  <c r="S73" i="1"/>
  <c r="Q73" i="1"/>
  <c r="P73" i="1"/>
  <c r="N73" i="1"/>
  <c r="M73" i="1"/>
  <c r="D73" i="1"/>
  <c r="BG71" i="1"/>
  <c r="BD65" i="1"/>
  <c r="AT71" i="1"/>
  <c r="AG71" i="1"/>
  <c r="AC65" i="1"/>
  <c r="T71" i="1"/>
  <c r="G71" i="1"/>
  <c r="BG70" i="1"/>
  <c r="AO65" i="1"/>
  <c r="AJ65" i="1"/>
  <c r="AG70" i="1"/>
  <c r="O65" i="1"/>
  <c r="G70" i="1"/>
  <c r="AG69" i="1"/>
  <c r="G69" i="1"/>
  <c r="BG68" i="1"/>
  <c r="AR65" i="1"/>
  <c r="V65" i="1"/>
  <c r="AG68" i="1"/>
  <c r="T68" i="1"/>
  <c r="P65" i="1"/>
  <c r="G68" i="1"/>
  <c r="AY65" i="1"/>
  <c r="BG67" i="1"/>
  <c r="AG67" i="1"/>
  <c r="R65" i="1"/>
  <c r="T67" i="1"/>
  <c r="G67" i="1"/>
  <c r="BB65" i="1"/>
  <c r="AZ65" i="1"/>
  <c r="AX65" i="1"/>
  <c r="AW65" i="1"/>
  <c r="AP65" i="1"/>
  <c r="AD65" i="1"/>
  <c r="AB65" i="1"/>
  <c r="Z65" i="1"/>
  <c r="Y65" i="1"/>
  <c r="X65" i="1"/>
  <c r="W65" i="1"/>
  <c r="W53" i="1" s="1"/>
  <c r="T66" i="1"/>
  <c r="S65" i="1"/>
  <c r="BC65" i="1"/>
  <c r="BA65" i="1"/>
  <c r="AV65" i="1"/>
  <c r="AE65" i="1"/>
  <c r="Q65" i="1"/>
  <c r="F65" i="1"/>
  <c r="E65" i="1"/>
  <c r="BA58" i="1"/>
  <c r="AY58" i="1"/>
  <c r="AT64" i="1"/>
  <c r="AG64" i="1"/>
  <c r="G64" i="1"/>
  <c r="BE58" i="1"/>
  <c r="BC58" i="1"/>
  <c r="AT63" i="1"/>
  <c r="G63" i="1"/>
  <c r="BG62" i="1"/>
  <c r="AK58" i="1"/>
  <c r="AJ58" i="1"/>
  <c r="L58" i="1"/>
  <c r="G62" i="1"/>
  <c r="BG61" i="1"/>
  <c r="AP58" i="1"/>
  <c r="AN58" i="1"/>
  <c r="AT61" i="1"/>
  <c r="AG61" i="1"/>
  <c r="R58" i="1"/>
  <c r="G61" i="1"/>
  <c r="AT60" i="1"/>
  <c r="V58" i="1"/>
  <c r="AG60" i="1"/>
  <c r="T60" i="1"/>
  <c r="S58" i="1"/>
  <c r="Q58" i="1"/>
  <c r="G60" i="1"/>
  <c r="BD58" i="1"/>
  <c r="BB58" i="1"/>
  <c r="AX58" i="1"/>
  <c r="AS58" i="1"/>
  <c r="AR58" i="1"/>
  <c r="AC58" i="1"/>
  <c r="W58" i="1"/>
  <c r="T59" i="1"/>
  <c r="H58" i="1"/>
  <c r="G59" i="1"/>
  <c r="BF58" i="1"/>
  <c r="AW58" i="1"/>
  <c r="AV58" i="1"/>
  <c r="AA58" i="1"/>
  <c r="Z58" i="1"/>
  <c r="Y58" i="1"/>
  <c r="X58" i="1"/>
  <c r="F58" i="1"/>
  <c r="E58" i="1"/>
  <c r="BF56" i="1"/>
  <c r="BE56" i="1"/>
  <c r="BD56" i="1"/>
  <c r="AZ56" i="1"/>
  <c r="AY56" i="1"/>
  <c r="AX56" i="1"/>
  <c r="AS56" i="1"/>
  <c r="AQ56" i="1"/>
  <c r="AT57" i="1"/>
  <c r="AT56" i="1" s="1"/>
  <c r="AF56" i="1"/>
  <c r="AA56" i="1"/>
  <c r="Z56" i="1"/>
  <c r="X56" i="1"/>
  <c r="W56" i="1"/>
  <c r="U56" i="1"/>
  <c r="S56" i="1"/>
  <c r="O56" i="1"/>
  <c r="K56" i="1"/>
  <c r="G57" i="1"/>
  <c r="G56" i="1" s="1"/>
  <c r="BC56" i="1"/>
  <c r="BB56" i="1"/>
  <c r="BA56" i="1"/>
  <c r="AW56" i="1"/>
  <c r="AU56" i="1"/>
  <c r="AR56" i="1"/>
  <c r="AP56" i="1"/>
  <c r="AO56" i="1"/>
  <c r="AN56" i="1"/>
  <c r="AM56" i="1"/>
  <c r="AL56" i="1"/>
  <c r="AK56" i="1"/>
  <c r="AJ56" i="1"/>
  <c r="AI56" i="1"/>
  <c r="AE56" i="1"/>
  <c r="AD56" i="1"/>
  <c r="AC56" i="1"/>
  <c r="AB56" i="1"/>
  <c r="Y56" i="1"/>
  <c r="V56" i="1"/>
  <c r="R56" i="1"/>
  <c r="Q56" i="1"/>
  <c r="P56" i="1"/>
  <c r="N56" i="1"/>
  <c r="M56" i="1"/>
  <c r="L56" i="1"/>
  <c r="J56" i="1"/>
  <c r="I56" i="1"/>
  <c r="F56" i="1"/>
  <c r="E56" i="1"/>
  <c r="D56" i="1"/>
  <c r="BF54" i="1"/>
  <c r="BE54" i="1"/>
  <c r="BD54" i="1"/>
  <c r="BC54" i="1"/>
  <c r="AU54" i="1"/>
  <c r="AQ54" i="1"/>
  <c r="AP54" i="1"/>
  <c r="AK54" i="1"/>
  <c r="AJ54" i="1"/>
  <c r="AI54" i="1"/>
  <c r="AF54" i="1"/>
  <c r="AE54" i="1"/>
  <c r="AD54" i="1"/>
  <c r="Y54" i="1"/>
  <c r="W54" i="1"/>
  <c r="U54" i="1"/>
  <c r="S54" i="1"/>
  <c r="R54" i="1"/>
  <c r="Q54" i="1"/>
  <c r="O54" i="1"/>
  <c r="N54" i="1"/>
  <c r="M54" i="1"/>
  <c r="L54" i="1"/>
  <c r="J54" i="1"/>
  <c r="E54" i="1"/>
  <c r="BB54" i="1"/>
  <c r="BA54" i="1"/>
  <c r="AZ54" i="1"/>
  <c r="AY54" i="1"/>
  <c r="AX54" i="1"/>
  <c r="AW54" i="1"/>
  <c r="AV54" i="1"/>
  <c r="AS54" i="1"/>
  <c r="AR54" i="1"/>
  <c r="AO54" i="1"/>
  <c r="AN54" i="1"/>
  <c r="AM54" i="1"/>
  <c r="AL54" i="1"/>
  <c r="AC54" i="1"/>
  <c r="AB54" i="1"/>
  <c r="AA54" i="1"/>
  <c r="Z54" i="1"/>
  <c r="X54" i="1"/>
  <c r="V54" i="1"/>
  <c r="P54" i="1"/>
  <c r="I54" i="1"/>
  <c r="H54" i="1"/>
  <c r="F54" i="1"/>
  <c r="D54" i="1"/>
  <c r="BG51" i="1"/>
  <c r="AT51" i="1"/>
  <c r="AG51" i="1"/>
  <c r="T51" i="1"/>
  <c r="F47" i="1"/>
  <c r="BF47" i="1"/>
  <c r="AK47" i="1"/>
  <c r="AJ47" i="1"/>
  <c r="AI47" i="1"/>
  <c r="AG50" i="1"/>
  <c r="L47" i="1"/>
  <c r="K47" i="1"/>
  <c r="K44" i="1" s="1"/>
  <c r="K43" i="1" s="1"/>
  <c r="J47" i="1"/>
  <c r="J44" i="1" s="1"/>
  <c r="J43" i="1" s="1"/>
  <c r="I47" i="1"/>
  <c r="I44" i="1" s="1"/>
  <c r="I43" i="1" s="1"/>
  <c r="G50" i="1"/>
  <c r="BG49" i="1"/>
  <c r="AM47" i="1"/>
  <c r="O47" i="1"/>
  <c r="N47" i="1"/>
  <c r="G49" i="1"/>
  <c r="BB47" i="1"/>
  <c r="AX47" i="1"/>
  <c r="BG48" i="1"/>
  <c r="AR47" i="1"/>
  <c r="AQ47" i="1"/>
  <c r="AP47" i="1"/>
  <c r="AE47" i="1"/>
  <c r="AD47" i="1"/>
  <c r="AB47" i="1"/>
  <c r="AA47" i="1"/>
  <c r="Z47" i="1"/>
  <c r="Z44" i="1" s="1"/>
  <c r="Z43" i="1" s="1"/>
  <c r="Y47" i="1"/>
  <c r="Y44" i="1" s="1"/>
  <c r="Y43" i="1" s="1"/>
  <c r="X47" i="1"/>
  <c r="X44" i="1" s="1"/>
  <c r="X43" i="1" s="1"/>
  <c r="W47" i="1"/>
  <c r="V47" i="1"/>
  <c r="S47" i="1"/>
  <c r="R47" i="1"/>
  <c r="Q47" i="1"/>
  <c r="G48" i="1"/>
  <c r="BE47" i="1"/>
  <c r="BE44" i="1" s="1"/>
  <c r="BE43" i="1" s="1"/>
  <c r="BD47" i="1"/>
  <c r="BD44" i="1" s="1"/>
  <c r="BD43" i="1" s="1"/>
  <c r="BC47" i="1"/>
  <c r="BA47" i="1"/>
  <c r="BA44" i="1" s="1"/>
  <c r="BA43" i="1" s="1"/>
  <c r="AZ47" i="1"/>
  <c r="AY47" i="1"/>
  <c r="AW47" i="1"/>
  <c r="AV47" i="1"/>
  <c r="AU47" i="1"/>
  <c r="AF47" i="1"/>
  <c r="AC47" i="1"/>
  <c r="E47" i="1"/>
  <c r="D47" i="1"/>
  <c r="BF45" i="1"/>
  <c r="BE45" i="1"/>
  <c r="BD45" i="1"/>
  <c r="BC45" i="1"/>
  <c r="BB45" i="1"/>
  <c r="BB44" i="1" s="1"/>
  <c r="BB43" i="1" s="1"/>
  <c r="AQ45" i="1"/>
  <c r="AO45" i="1"/>
  <c r="AN45" i="1"/>
  <c r="AM45" i="1"/>
  <c r="AL45" i="1"/>
  <c r="AK45" i="1"/>
  <c r="AJ45" i="1"/>
  <c r="AI45" i="1"/>
  <c r="AF45" i="1"/>
  <c r="AF44" i="1" s="1"/>
  <c r="AF43" i="1" s="1"/>
  <c r="AE45" i="1"/>
  <c r="AE44" i="1" s="1"/>
  <c r="AE43" i="1" s="1"/>
  <c r="AD45" i="1"/>
  <c r="AG46" i="1"/>
  <c r="AG45" i="1" s="1"/>
  <c r="Q45" i="1"/>
  <c r="P45" i="1"/>
  <c r="O45" i="1"/>
  <c r="N45" i="1"/>
  <c r="M45" i="1"/>
  <c r="L45" i="1"/>
  <c r="K45" i="1"/>
  <c r="J45" i="1"/>
  <c r="I45" i="1"/>
  <c r="H45" i="1"/>
  <c r="F45" i="1"/>
  <c r="BA45" i="1"/>
  <c r="AZ45" i="1"/>
  <c r="AZ44" i="1" s="1"/>
  <c r="AZ43" i="1" s="1"/>
  <c r="AY45" i="1"/>
  <c r="AY44" i="1" s="1"/>
  <c r="AY43" i="1" s="1"/>
  <c r="AX45" i="1"/>
  <c r="AX44" i="1" s="1"/>
  <c r="AX43" i="1" s="1"/>
  <c r="AW45" i="1"/>
  <c r="AV45" i="1"/>
  <c r="AU45" i="1"/>
  <c r="AS45" i="1"/>
  <c r="AR45" i="1"/>
  <c r="AP45" i="1"/>
  <c r="AC45" i="1"/>
  <c r="AC44" i="1" s="1"/>
  <c r="AC43" i="1" s="1"/>
  <c r="AB45" i="1"/>
  <c r="AA45" i="1"/>
  <c r="Z45" i="1"/>
  <c r="Y45" i="1"/>
  <c r="X45" i="1"/>
  <c r="W45" i="1"/>
  <c r="V45" i="1"/>
  <c r="U45" i="1"/>
  <c r="S45" i="1"/>
  <c r="R45" i="1"/>
  <c r="E45" i="1"/>
  <c r="D45" i="1"/>
  <c r="AD44" i="1"/>
  <c r="AD43" i="1" s="1"/>
  <c r="AB44" i="1"/>
  <c r="AB43" i="1" s="1"/>
  <c r="AA44" i="1"/>
  <c r="AA43" i="1" s="1"/>
  <c r="E44" i="1"/>
  <c r="E43" i="1" s="1"/>
  <c r="D44" i="1"/>
  <c r="D43" i="1" s="1"/>
  <c r="BG41" i="1"/>
  <c r="AT41" i="1"/>
  <c r="AG41" i="1"/>
  <c r="T41" i="1"/>
  <c r="G41" i="1"/>
  <c r="BG40" i="1"/>
  <c r="AT40" i="1"/>
  <c r="AG40" i="1"/>
  <c r="T40" i="1"/>
  <c r="G40" i="1"/>
  <c r="BG39" i="1"/>
  <c r="AT39" i="1"/>
  <c r="AG39" i="1"/>
  <c r="T39" i="1"/>
  <c r="G39" i="1"/>
  <c r="BG38" i="1"/>
  <c r="AT38" i="1"/>
  <c r="AG38" i="1"/>
  <c r="T38" i="1"/>
  <c r="G38" i="1"/>
  <c r="BG37" i="1"/>
  <c r="AT37" i="1"/>
  <c r="AG37" i="1"/>
  <c r="G37" i="1"/>
  <c r="BD33" i="1"/>
  <c r="BD32" i="1" s="1"/>
  <c r="BC33" i="1"/>
  <c r="BC32" i="1" s="1"/>
  <c r="BA33" i="1"/>
  <c r="BA32" i="1" s="1"/>
  <c r="AZ33" i="1"/>
  <c r="AY33" i="1"/>
  <c r="AT36" i="1"/>
  <c r="AF33" i="1"/>
  <c r="AF32" i="1" s="1"/>
  <c r="AE33" i="1"/>
  <c r="AE32" i="1" s="1"/>
  <c r="AG36" i="1"/>
  <c r="G36" i="1"/>
  <c r="BE33" i="1"/>
  <c r="BE32" i="1" s="1"/>
  <c r="AL33" i="1"/>
  <c r="AK33" i="1"/>
  <c r="AB33" i="1"/>
  <c r="AB32" i="1" s="1"/>
  <c r="N33" i="1"/>
  <c r="N32" i="1" s="1"/>
  <c r="M33" i="1"/>
  <c r="M32" i="1" s="1"/>
  <c r="L33" i="1"/>
  <c r="G35" i="1"/>
  <c r="AS33" i="1"/>
  <c r="AS32" i="1" s="1"/>
  <c r="AR33" i="1"/>
  <c r="AR32" i="1" s="1"/>
  <c r="AQ33" i="1"/>
  <c r="AQ32" i="1" s="1"/>
  <c r="AP33" i="1"/>
  <c r="AM33" i="1"/>
  <c r="AD33" i="1"/>
  <c r="AD32" i="1" s="1"/>
  <c r="AC33" i="1"/>
  <c r="X33" i="1"/>
  <c r="X32" i="1" s="1"/>
  <c r="W33" i="1"/>
  <c r="W32" i="1" s="1"/>
  <c r="V33" i="1"/>
  <c r="V32" i="1" s="1"/>
  <c r="S33" i="1"/>
  <c r="S32" i="1" s="1"/>
  <c r="R33" i="1"/>
  <c r="R32" i="1" s="1"/>
  <c r="O33" i="1"/>
  <c r="G34" i="1"/>
  <c r="BF33" i="1"/>
  <c r="BF32" i="1" s="1"/>
  <c r="AX33" i="1"/>
  <c r="AW33" i="1"/>
  <c r="AW32" i="1" s="1"/>
  <c r="AV33" i="1"/>
  <c r="AU33" i="1"/>
  <c r="AU32" i="1" s="1"/>
  <c r="AN33" i="1"/>
  <c r="AN32" i="1" s="1"/>
  <c r="AJ33" i="1"/>
  <c r="AJ32" i="1" s="1"/>
  <c r="AI33" i="1"/>
  <c r="AI32" i="1" s="1"/>
  <c r="AH33" i="1"/>
  <c r="Z33" i="1"/>
  <c r="Y33" i="1"/>
  <c r="U33" i="1"/>
  <c r="K33" i="1"/>
  <c r="J33" i="1"/>
  <c r="I33" i="1"/>
  <c r="I32" i="1" s="1"/>
  <c r="H33" i="1"/>
  <c r="F33" i="1"/>
  <c r="F32" i="1" s="1"/>
  <c r="E33" i="1"/>
  <c r="E32" i="1" s="1"/>
  <c r="E9" i="1" s="1"/>
  <c r="E8" i="1" s="1"/>
  <c r="D33" i="1"/>
  <c r="D32" i="1" s="1"/>
  <c r="O32" i="1"/>
  <c r="AT31" i="1"/>
  <c r="T31" i="1"/>
  <c r="G31" i="1"/>
  <c r="AT30" i="1"/>
  <c r="AG30" i="1"/>
  <c r="G30" i="1"/>
  <c r="BG29" i="1"/>
  <c r="AG29" i="1"/>
  <c r="G29" i="1"/>
  <c r="BG28" i="1"/>
  <c r="AS22" i="1"/>
  <c r="T28" i="1"/>
  <c r="G28" i="1"/>
  <c r="AT27" i="1"/>
  <c r="T27" i="1"/>
  <c r="G27" i="1"/>
  <c r="AZ22" i="1"/>
  <c r="AX22" i="1"/>
  <c r="AT26" i="1"/>
  <c r="AA22" i="1"/>
  <c r="T26" i="1"/>
  <c r="G26" i="1"/>
  <c r="BD22" i="1"/>
  <c r="BB22" i="1"/>
  <c r="AD22" i="1"/>
  <c r="AC22" i="1"/>
  <c r="AB22" i="1"/>
  <c r="T25" i="1"/>
  <c r="D22" i="1"/>
  <c r="BF22" i="1"/>
  <c r="BE22" i="1"/>
  <c r="AJ22" i="1"/>
  <c r="AI22" i="1"/>
  <c r="AF22" i="1"/>
  <c r="L22" i="1"/>
  <c r="K22" i="1"/>
  <c r="J22" i="1"/>
  <c r="G24" i="1"/>
  <c r="AV22" i="1"/>
  <c r="AR22" i="1"/>
  <c r="AP22" i="1"/>
  <c r="AO22" i="1"/>
  <c r="AN22" i="1"/>
  <c r="AM22" i="1"/>
  <c r="AL22" i="1"/>
  <c r="Y22" i="1"/>
  <c r="AG23" i="1"/>
  <c r="S22" i="1"/>
  <c r="Q22" i="1"/>
  <c r="P22" i="1"/>
  <c r="N22" i="1"/>
  <c r="G23" i="1"/>
  <c r="AQ22" i="1"/>
  <c r="F22" i="1"/>
  <c r="E22" i="1"/>
  <c r="BC11" i="1"/>
  <c r="BC10" i="1" s="1"/>
  <c r="BG21" i="1"/>
  <c r="AT21" i="1"/>
  <c r="AG21" i="1"/>
  <c r="T21" i="1"/>
  <c r="G21" i="1"/>
  <c r="BG20" i="1"/>
  <c r="AT20" i="1"/>
  <c r="AG20" i="1"/>
  <c r="T20" i="1"/>
  <c r="G20" i="1"/>
  <c r="BG19" i="1"/>
  <c r="AT19" i="1"/>
  <c r="AG19" i="1"/>
  <c r="T19" i="1"/>
  <c r="G19" i="1"/>
  <c r="AT18" i="1"/>
  <c r="AG18" i="1"/>
  <c r="T18" i="1"/>
  <c r="G18" i="1"/>
  <c r="BG17" i="1"/>
  <c r="AT17" i="1"/>
  <c r="AG17" i="1"/>
  <c r="T17" i="1"/>
  <c r="G17" i="1"/>
  <c r="BG16" i="1"/>
  <c r="AT16" i="1"/>
  <c r="AG16" i="1"/>
  <c r="G16" i="1"/>
  <c r="BG15" i="1"/>
  <c r="AG15" i="1"/>
  <c r="N11" i="1"/>
  <c r="N10" i="1" s="1"/>
  <c r="G15" i="1"/>
  <c r="BG14" i="1"/>
  <c r="R11" i="1"/>
  <c r="R10" i="1" s="1"/>
  <c r="Q11" i="1"/>
  <c r="Q10" i="1" s="1"/>
  <c r="P11" i="1"/>
  <c r="P10" i="1" s="1"/>
  <c r="G14" i="1"/>
  <c r="AR11" i="1"/>
  <c r="AR10" i="1" s="1"/>
  <c r="V11" i="1"/>
  <c r="V10" i="1" s="1"/>
  <c r="S11" i="1"/>
  <c r="S10" i="1" s="1"/>
  <c r="S9" i="1" s="1"/>
  <c r="S8" i="1" s="1"/>
  <c r="G13" i="1"/>
  <c r="AZ11" i="1"/>
  <c r="AZ10" i="1" s="1"/>
  <c r="AX11" i="1"/>
  <c r="AX10" i="1" s="1"/>
  <c r="AT12" i="1"/>
  <c r="AA11" i="1"/>
  <c r="AA10" i="1" s="1"/>
  <c r="T12" i="1"/>
  <c r="G12" i="1"/>
  <c r="AS11" i="1"/>
  <c r="AS10" i="1" s="1"/>
  <c r="AQ11" i="1"/>
  <c r="AQ10" i="1" s="1"/>
  <c r="AQ9" i="1" s="1"/>
  <c r="AQ8" i="1" s="1"/>
  <c r="AP11" i="1"/>
  <c r="AP10" i="1" s="1"/>
  <c r="AO11" i="1"/>
  <c r="AO10" i="1" s="1"/>
  <c r="AN11" i="1"/>
  <c r="AN10" i="1" s="1"/>
  <c r="K11" i="1"/>
  <c r="K10" i="1" s="1"/>
  <c r="J11" i="1"/>
  <c r="J10" i="1" s="1"/>
  <c r="I11" i="1"/>
  <c r="I10" i="1" s="1"/>
  <c r="F11" i="1"/>
  <c r="F10" i="1" s="1"/>
  <c r="F9" i="1" s="1"/>
  <c r="F8" i="1" s="1"/>
  <c r="E11" i="1"/>
  <c r="E10" i="1" s="1"/>
  <c r="AA99" i="1" l="1"/>
  <c r="F117" i="1"/>
  <c r="AC99" i="1"/>
  <c r="AD99" i="1"/>
  <c r="AO99" i="1"/>
  <c r="AI44" i="1"/>
  <c r="AI43" i="1" s="1"/>
  <c r="AV117" i="1"/>
  <c r="BF44" i="1"/>
  <c r="BF43" i="1" s="1"/>
  <c r="R44" i="1"/>
  <c r="R43" i="1" s="1"/>
  <c r="F44" i="1"/>
  <c r="F43" i="1" s="1"/>
  <c r="F42" i="1" s="1"/>
  <c r="L117" i="1"/>
  <c r="AS117" i="1"/>
  <c r="AJ44" i="1"/>
  <c r="AJ43" i="1" s="1"/>
  <c r="AY117" i="1"/>
  <c r="P117" i="1"/>
  <c r="N9" i="1"/>
  <c r="N8" i="1" s="1"/>
  <c r="AQ117" i="1"/>
  <c r="BC99" i="1"/>
  <c r="AZ117" i="1"/>
  <c r="V44" i="1"/>
  <c r="V43" i="1" s="1"/>
  <c r="BA117" i="1"/>
  <c r="W44" i="1"/>
  <c r="W43" i="1" s="1"/>
  <c r="G33" i="1"/>
  <c r="G32" i="1" s="1"/>
  <c r="AU44" i="1"/>
  <c r="AU43" i="1" s="1"/>
  <c r="Q99" i="1"/>
  <c r="AN117" i="1"/>
  <c r="AR9" i="1"/>
  <c r="AR8" i="1" s="1"/>
  <c r="G11" i="1"/>
  <c r="G10" i="1" s="1"/>
  <c r="F53" i="1"/>
  <c r="F52" i="1" s="1"/>
  <c r="AO117" i="1"/>
  <c r="AF117" i="1"/>
  <c r="E99" i="1"/>
  <c r="Q53" i="1"/>
  <c r="BC44" i="1"/>
  <c r="BC43" i="1" s="1"/>
  <c r="AC72" i="1"/>
  <c r="G75" i="1"/>
  <c r="AI99" i="1"/>
  <c r="AR117" i="1"/>
  <c r="AD72" i="1"/>
  <c r="Z72" i="1"/>
  <c r="BB72" i="1"/>
  <c r="AP117" i="1"/>
  <c r="AJ117" i="1"/>
  <c r="AV72" i="1"/>
  <c r="E53" i="1"/>
  <c r="AB24" i="3"/>
  <c r="AB18" i="3" s="1"/>
  <c r="AB13" i="3" s="1"/>
  <c r="AC24" i="3"/>
  <c r="AC18" i="3" s="1"/>
  <c r="AC13" i="3" s="1"/>
  <c r="V13" i="3"/>
  <c r="V7" i="3" s="1"/>
  <c r="V57" i="3" s="1"/>
  <c r="W18" i="3"/>
  <c r="W13" i="3" s="1"/>
  <c r="W7" i="3" s="1"/>
  <c r="W57" i="3" s="1"/>
  <c r="J18" i="3"/>
  <c r="AE38" i="3"/>
  <c r="F45" i="3"/>
  <c r="AB7" i="3"/>
  <c r="AB57" i="3" s="1"/>
  <c r="S24" i="3"/>
  <c r="T13" i="3"/>
  <c r="T7" i="3" s="1"/>
  <c r="T57" i="3" s="1"/>
  <c r="R56" i="3"/>
  <c r="I11" i="3"/>
  <c r="I10" i="3"/>
  <c r="I9" i="3" s="1"/>
  <c r="I8" i="3" s="1"/>
  <c r="L18" i="3"/>
  <c r="Z25" i="3"/>
  <c r="E11" i="3"/>
  <c r="M18" i="3"/>
  <c r="AA24" i="3"/>
  <c r="AA18" i="3" s="1"/>
  <c r="AA13" i="3" s="1"/>
  <c r="AA7" i="3" s="1"/>
  <c r="AA57" i="3" s="1"/>
  <c r="AE32" i="3"/>
  <c r="AE30" i="3" s="1"/>
  <c r="AE24" i="3" s="1"/>
  <c r="S45" i="3"/>
  <c r="AE47" i="3"/>
  <c r="F11" i="3"/>
  <c r="AE33" i="3"/>
  <c r="O18" i="3"/>
  <c r="R44" i="3"/>
  <c r="R43" i="3" s="1"/>
  <c r="R42" i="3" s="1"/>
  <c r="R41" i="3" s="1"/>
  <c r="R40" i="3" s="1"/>
  <c r="U45" i="3"/>
  <c r="D24" i="3"/>
  <c r="D18" i="3" s="1"/>
  <c r="AE28" i="3"/>
  <c r="AE27" i="3" s="1"/>
  <c r="L25" i="3"/>
  <c r="L24" i="3"/>
  <c r="R32" i="3"/>
  <c r="X30" i="3"/>
  <c r="AB45" i="3"/>
  <c r="AE50" i="3"/>
  <c r="AE52" i="3"/>
  <c r="AC7" i="3"/>
  <c r="AC57" i="3" s="1"/>
  <c r="S18" i="3"/>
  <c r="H11" i="3"/>
  <c r="H10" i="3"/>
  <c r="H9" i="3" s="1"/>
  <c r="H8" i="3" s="1"/>
  <c r="M24" i="3"/>
  <c r="M25" i="3"/>
  <c r="S27" i="3"/>
  <c r="N24" i="3"/>
  <c r="N18" i="3" s="1"/>
  <c r="D45" i="3"/>
  <c r="AC45" i="3"/>
  <c r="AE36" i="3"/>
  <c r="S30" i="3"/>
  <c r="F24" i="3"/>
  <c r="O24" i="3"/>
  <c r="E45" i="3"/>
  <c r="AD45" i="3"/>
  <c r="E10" i="3"/>
  <c r="E9" i="3" s="1"/>
  <c r="E8" i="3" s="1"/>
  <c r="R28" i="3"/>
  <c r="R27" i="3" s="1"/>
  <c r="N25" i="3"/>
  <c r="P24" i="3"/>
  <c r="P18" i="3" s="1"/>
  <c r="J45" i="3"/>
  <c r="H45" i="3"/>
  <c r="R47" i="3"/>
  <c r="R48" i="3"/>
  <c r="R31" i="3"/>
  <c r="R30" i="3" s="1"/>
  <c r="F30" i="3"/>
  <c r="O25" i="3"/>
  <c r="Z27" i="3"/>
  <c r="Z24" i="3" s="1"/>
  <c r="Z18" i="3" s="1"/>
  <c r="Z13" i="3" s="1"/>
  <c r="Z7" i="3" s="1"/>
  <c r="Z57" i="3" s="1"/>
  <c r="K45" i="3"/>
  <c r="W30" i="3"/>
  <c r="W24" i="3" s="1"/>
  <c r="AD13" i="3"/>
  <c r="AD7" i="3" s="1"/>
  <c r="AD57" i="3" s="1"/>
  <c r="G18" i="3"/>
  <c r="AE34" i="3"/>
  <c r="AE46" i="3"/>
  <c r="H18" i="3"/>
  <c r="AE29" i="3"/>
  <c r="Y30" i="3"/>
  <c r="D16" i="3"/>
  <c r="D15" i="3" s="1"/>
  <c r="D14" i="3" s="1"/>
  <c r="D13" i="3" s="1"/>
  <c r="D7" i="3" s="1"/>
  <c r="D57" i="3" s="1"/>
  <c r="I18" i="3"/>
  <c r="V24" i="3"/>
  <c r="V18" i="3" s="1"/>
  <c r="Y27" i="3"/>
  <c r="E30" i="3"/>
  <c r="E24" i="3" s="1"/>
  <c r="Z30" i="3"/>
  <c r="AE54" i="3"/>
  <c r="R52" i="3"/>
  <c r="AE49" i="3"/>
  <c r="E36" i="3"/>
  <c r="E27" i="3"/>
  <c r="R29" i="3"/>
  <c r="T18" i="3"/>
  <c r="I25" i="3"/>
  <c r="R26" i="3"/>
  <c r="R25" i="3" s="1"/>
  <c r="F36" i="3"/>
  <c r="AE44" i="3"/>
  <c r="AE43" i="3" s="1"/>
  <c r="AE42" i="3" s="1"/>
  <c r="AE41" i="3" s="1"/>
  <c r="AE40" i="3" s="1"/>
  <c r="X27" i="3"/>
  <c r="X24" i="3" s="1"/>
  <c r="X18" i="3" s="1"/>
  <c r="X13" i="3" s="1"/>
  <c r="X7" i="3" s="1"/>
  <c r="X57" i="3" s="1"/>
  <c r="AE48" i="3"/>
  <c r="U18" i="3"/>
  <c r="U13" i="3" s="1"/>
  <c r="U7" i="3" s="1"/>
  <c r="U57" i="3" s="1"/>
  <c r="R34" i="3"/>
  <c r="R37" i="3"/>
  <c r="R36" i="3" s="1"/>
  <c r="AE12" i="3"/>
  <c r="I45" i="3"/>
  <c r="R46" i="3"/>
  <c r="R45" i="3" s="1"/>
  <c r="F12" i="2"/>
  <c r="Q15" i="2"/>
  <c r="Q14" i="2"/>
  <c r="F10" i="2"/>
  <c r="F9" i="2" s="1"/>
  <c r="F8" i="2" s="1"/>
  <c r="F7" i="2" s="1"/>
  <c r="F16" i="2" s="1"/>
  <c r="D10" i="2"/>
  <c r="D9" i="2" s="1"/>
  <c r="D8" i="2" s="1"/>
  <c r="D7" i="2" s="1"/>
  <c r="AA9" i="1"/>
  <c r="AA8" i="1" s="1"/>
  <c r="BC9" i="1"/>
  <c r="BC8" i="1" s="1"/>
  <c r="W52" i="1"/>
  <c r="U114" i="1"/>
  <c r="U113" i="1" s="1"/>
  <c r="AG115" i="1"/>
  <c r="AG114" i="1" s="1"/>
  <c r="AG113" i="1" s="1"/>
  <c r="AG25" i="1"/>
  <c r="O22" i="1"/>
  <c r="AB73" i="1"/>
  <c r="AG73" i="1"/>
  <c r="S53" i="1"/>
  <c r="AT68" i="1"/>
  <c r="Y11" i="1"/>
  <c r="Y10" i="1" s="1"/>
  <c r="AG12" i="1"/>
  <c r="V53" i="1"/>
  <c r="R85" i="1"/>
  <c r="T88" i="1"/>
  <c r="M47" i="1"/>
  <c r="M44" i="1" s="1"/>
  <c r="M43" i="1" s="1"/>
  <c r="T49" i="1"/>
  <c r="AJ72" i="1"/>
  <c r="X22" i="1"/>
  <c r="T34" i="1"/>
  <c r="S44" i="1"/>
  <c r="S43" i="1" s="1"/>
  <c r="AV56" i="1"/>
  <c r="AV53" i="1" s="1"/>
  <c r="AV52" i="1" s="1"/>
  <c r="BG57" i="1"/>
  <c r="BG56" i="1" s="1"/>
  <c r="Q9" i="1"/>
  <c r="Q8" i="1" s="1"/>
  <c r="AK22" i="1"/>
  <c r="AT23" i="1"/>
  <c r="AF11" i="1"/>
  <c r="AF10" i="1" s="1"/>
  <c r="AF9" i="1" s="1"/>
  <c r="AF8" i="1" s="1"/>
  <c r="V22" i="1"/>
  <c r="V9" i="1" s="1"/>
  <c r="V8" i="1" s="1"/>
  <c r="AH32" i="1"/>
  <c r="AY53" i="1"/>
  <c r="T13" i="1"/>
  <c r="T11" i="1" s="1"/>
  <c r="T10" i="1" s="1"/>
  <c r="AW11" i="1"/>
  <c r="AW10" i="1" s="1"/>
  <c r="AW9" i="1" s="1"/>
  <c r="AW8" i="1" s="1"/>
  <c r="BG12" i="1"/>
  <c r="AT13" i="1"/>
  <c r="BG24" i="1"/>
  <c r="AU114" i="1"/>
  <c r="AU113" i="1" s="1"/>
  <c r="BG115" i="1"/>
  <c r="BG114" i="1" s="1"/>
  <c r="BG113" i="1" s="1"/>
  <c r="G25" i="1"/>
  <c r="BG50" i="1"/>
  <c r="BG47" i="1" s="1"/>
  <c r="AW53" i="1"/>
  <c r="AG112" i="1"/>
  <c r="AL47" i="1"/>
  <c r="AL44" i="1" s="1"/>
  <c r="AL43" i="1" s="1"/>
  <c r="AT49" i="1"/>
  <c r="AO47" i="1"/>
  <c r="AT48" i="1"/>
  <c r="AT47" i="1" s="1"/>
  <c r="X72" i="1"/>
  <c r="AL11" i="1"/>
  <c r="AL10" i="1" s="1"/>
  <c r="BD11" i="1"/>
  <c r="BD10" i="1" s="1"/>
  <c r="BD9" i="1" s="1"/>
  <c r="BD8" i="1" s="1"/>
  <c r="BB11" i="1"/>
  <c r="BB10" i="1" s="1"/>
  <c r="BB9" i="1" s="1"/>
  <c r="BB8" i="1" s="1"/>
  <c r="Z22" i="1"/>
  <c r="U47" i="1"/>
  <c r="U44" i="1" s="1"/>
  <c r="U43" i="1" s="1"/>
  <c r="AG48" i="1"/>
  <c r="V75" i="1"/>
  <c r="Z99" i="1"/>
  <c r="U58" i="1"/>
  <c r="U53" i="1" s="1"/>
  <c r="AG59" i="1"/>
  <c r="AN9" i="1"/>
  <c r="AN8" i="1" s="1"/>
  <c r="AX53" i="1"/>
  <c r="T50" i="1"/>
  <c r="H47" i="1"/>
  <c r="H44" i="1" s="1"/>
  <c r="H43" i="1" s="1"/>
  <c r="AC11" i="1"/>
  <c r="AC10" i="1" s="1"/>
  <c r="AS9" i="1"/>
  <c r="AS8" i="1" s="1"/>
  <c r="BE11" i="1"/>
  <c r="BE10" i="1" s="1"/>
  <c r="BE9" i="1" s="1"/>
  <c r="BE8" i="1" s="1"/>
  <c r="T30" i="1"/>
  <c r="AJ53" i="1"/>
  <c r="AG63" i="1"/>
  <c r="BG77" i="1"/>
  <c r="AG78" i="1"/>
  <c r="U75" i="1"/>
  <c r="AG120" i="1"/>
  <c r="AG119" i="1" s="1"/>
  <c r="AG118" i="1" s="1"/>
  <c r="U119" i="1"/>
  <c r="U118" i="1" s="1"/>
  <c r="U117" i="1" s="1"/>
  <c r="AT120" i="1"/>
  <c r="H22" i="1"/>
  <c r="T24" i="1"/>
  <c r="AG24" i="1"/>
  <c r="AH22" i="1"/>
  <c r="AT24" i="1"/>
  <c r="G47" i="1"/>
  <c r="T112" i="1"/>
  <c r="H110" i="1"/>
  <c r="H109" i="1" s="1"/>
  <c r="H108" i="1" s="1"/>
  <c r="T15" i="1"/>
  <c r="AM44" i="1"/>
  <c r="AM43" i="1" s="1"/>
  <c r="K54" i="1"/>
  <c r="T55" i="1"/>
  <c r="T54" i="1" s="1"/>
  <c r="AI58" i="1"/>
  <c r="AT62" i="1"/>
  <c r="Y75" i="1"/>
  <c r="AG76" i="1"/>
  <c r="BG120" i="1"/>
  <c r="AU119" i="1"/>
  <c r="AU118" i="1" s="1"/>
  <c r="AU117" i="1" s="1"/>
  <c r="BA72" i="1"/>
  <c r="AD11" i="1"/>
  <c r="AD10" i="1" s="1"/>
  <c r="AD9" i="1" s="1"/>
  <c r="AD8" i="1" s="1"/>
  <c r="P47" i="1"/>
  <c r="P44" i="1" s="1"/>
  <c r="P43" i="1" s="1"/>
  <c r="T48" i="1"/>
  <c r="AI11" i="1"/>
  <c r="AI10" i="1" s="1"/>
  <c r="AI9" i="1" s="1"/>
  <c r="AI8" i="1" s="1"/>
  <c r="AM11" i="1"/>
  <c r="AM10" i="1" s="1"/>
  <c r="AT14" i="1"/>
  <c r="BG26" i="1"/>
  <c r="AU22" i="1"/>
  <c r="N44" i="1"/>
  <c r="N43" i="1" s="1"/>
  <c r="AN44" i="1"/>
  <c r="AN43" i="1" s="1"/>
  <c r="L53" i="1"/>
  <c r="AG79" i="1"/>
  <c r="AT50" i="1"/>
  <c r="AH47" i="1"/>
  <c r="K126" i="1"/>
  <c r="T127" i="1"/>
  <c r="G51" i="1"/>
  <c r="BF11" i="1"/>
  <c r="BF10" i="1" s="1"/>
  <c r="BF9" i="1" s="1"/>
  <c r="BF8" i="1" s="1"/>
  <c r="G58" i="1"/>
  <c r="W72" i="1"/>
  <c r="AE11" i="1"/>
  <c r="AE10" i="1" s="1"/>
  <c r="AE9" i="1" s="1"/>
  <c r="AE8" i="1" s="1"/>
  <c r="W22" i="1"/>
  <c r="AT15" i="1"/>
  <c r="AT28" i="1"/>
  <c r="O44" i="1"/>
  <c r="O43" i="1" s="1"/>
  <c r="AO44" i="1"/>
  <c r="AO43" i="1" s="1"/>
  <c r="M53" i="1"/>
  <c r="K58" i="1"/>
  <c r="T62" i="1"/>
  <c r="BG63" i="1"/>
  <c r="AA75" i="1"/>
  <c r="AA72" i="1" s="1"/>
  <c r="AE99" i="1"/>
  <c r="BA22" i="1"/>
  <c r="BG25" i="1"/>
  <c r="AG27" i="1"/>
  <c r="AV32" i="1"/>
  <c r="BG27" i="1"/>
  <c r="Q44" i="1"/>
  <c r="Q43" i="1" s="1"/>
  <c r="AQ44" i="1"/>
  <c r="AQ43" i="1" s="1"/>
  <c r="T61" i="1"/>
  <c r="AF65" i="1"/>
  <c r="T23" i="1"/>
  <c r="M22" i="1"/>
  <c r="T14" i="1"/>
  <c r="AJ11" i="1"/>
  <c r="AJ10" i="1" s="1"/>
  <c r="AJ9" i="1" s="1"/>
  <c r="AJ8" i="1" s="1"/>
  <c r="AG26" i="1"/>
  <c r="AW22" i="1"/>
  <c r="L11" i="1"/>
  <c r="L10" i="1" s="1"/>
  <c r="L9" i="1" s="1"/>
  <c r="L8" i="1" s="1"/>
  <c r="BC22" i="1"/>
  <c r="H11" i="1"/>
  <c r="H10" i="1" s="1"/>
  <c r="O11" i="1"/>
  <c r="O10" i="1" s="1"/>
  <c r="O9" i="1" s="1"/>
  <c r="O8" i="1" s="1"/>
  <c r="AY22" i="1"/>
  <c r="AC32" i="1"/>
  <c r="AP53" i="1"/>
  <c r="AS65" i="1"/>
  <c r="AS53" i="1" s="1"/>
  <c r="T95" i="1"/>
  <c r="P92" i="1"/>
  <c r="Z11" i="1"/>
  <c r="Z10" i="1" s="1"/>
  <c r="AY11" i="1"/>
  <c r="AY10" i="1" s="1"/>
  <c r="U11" i="1"/>
  <c r="U10" i="1" s="1"/>
  <c r="T16" i="1"/>
  <c r="BG18" i="1"/>
  <c r="R22" i="1"/>
  <c r="R9" i="1" s="1"/>
  <c r="R8" i="1" s="1"/>
  <c r="AT25" i="1"/>
  <c r="AG28" i="1"/>
  <c r="AS47" i="1"/>
  <c r="AS44" i="1" s="1"/>
  <c r="AS43" i="1" s="1"/>
  <c r="Z53" i="1"/>
  <c r="AU58" i="1"/>
  <c r="P58" i="1"/>
  <c r="P53" i="1" s="1"/>
  <c r="T63" i="1"/>
  <c r="AA65" i="1"/>
  <c r="AA53" i="1" s="1"/>
  <c r="AA52" i="1" s="1"/>
  <c r="AA42" i="1" s="1"/>
  <c r="E72" i="1"/>
  <c r="E52" i="1" s="1"/>
  <c r="E42" i="1" s="1"/>
  <c r="E7" i="1" s="1"/>
  <c r="E138" i="1" s="1"/>
  <c r="AU85" i="1"/>
  <c r="BG87" i="1"/>
  <c r="S85" i="1"/>
  <c r="AR85" i="1"/>
  <c r="AR72" i="1" s="1"/>
  <c r="AU99" i="1"/>
  <c r="AU11" i="1"/>
  <c r="AU10" i="1" s="1"/>
  <c r="BG13" i="1"/>
  <c r="AJ99" i="1"/>
  <c r="AR53" i="1"/>
  <c r="BG60" i="1"/>
  <c r="H73" i="1"/>
  <c r="T73" i="1"/>
  <c r="BF72" i="1"/>
  <c r="AT84" i="1"/>
  <c r="BA85" i="1"/>
  <c r="I99" i="1"/>
  <c r="AA117" i="1"/>
  <c r="BG121" i="1"/>
  <c r="D124" i="1"/>
  <c r="D117" i="1" s="1"/>
  <c r="G125" i="1"/>
  <c r="G124" i="1" s="1"/>
  <c r="AG14" i="1"/>
  <c r="BG23" i="1"/>
  <c r="BB33" i="1"/>
  <c r="BB32" i="1" s="1"/>
  <c r="L44" i="1"/>
  <c r="L43" i="1" s="1"/>
  <c r="AK44" i="1"/>
  <c r="AK43" i="1" s="1"/>
  <c r="AG49" i="1"/>
  <c r="T64" i="1"/>
  <c r="AH73" i="1"/>
  <c r="AT73" i="1"/>
  <c r="AB81" i="1"/>
  <c r="Y81" i="1"/>
  <c r="AX81" i="1"/>
  <c r="BG84" i="1"/>
  <c r="T132" i="1"/>
  <c r="K32" i="1"/>
  <c r="K9" i="1" s="1"/>
  <c r="K8" i="1" s="1"/>
  <c r="D58" i="1"/>
  <c r="AD58" i="1"/>
  <c r="AD53" i="1" s="1"/>
  <c r="AG62" i="1"/>
  <c r="G82" i="1"/>
  <c r="G81" i="1" s="1"/>
  <c r="AV11" i="1"/>
  <c r="AV10" i="1" s="1"/>
  <c r="AE58" i="1"/>
  <c r="T82" i="1"/>
  <c r="T81" i="1" s="1"/>
  <c r="AG82" i="1"/>
  <c r="L99" i="1"/>
  <c r="AG129" i="1"/>
  <c r="T130" i="1"/>
  <c r="X11" i="1"/>
  <c r="X10" i="1" s="1"/>
  <c r="H56" i="1"/>
  <c r="T57" i="1"/>
  <c r="T56" i="1" s="1"/>
  <c r="AW126" i="1"/>
  <c r="AG130" i="1"/>
  <c r="U126" i="1"/>
  <c r="AT130" i="1"/>
  <c r="BA102" i="1"/>
  <c r="BA101" i="1" s="1"/>
  <c r="BA100" i="1" s="1"/>
  <c r="BA99" i="1" s="1"/>
  <c r="BG104" i="1"/>
  <c r="H32" i="1"/>
  <c r="AB119" i="1"/>
  <c r="AB118" i="1" s="1"/>
  <c r="AB117" i="1" s="1"/>
  <c r="AG121" i="1"/>
  <c r="AY32" i="1"/>
  <c r="AT34" i="1"/>
  <c r="AM72" i="1"/>
  <c r="AX126" i="1"/>
  <c r="AK11" i="1"/>
  <c r="AK10" i="1" s="1"/>
  <c r="U22" i="1"/>
  <c r="AG31" i="1"/>
  <c r="T35" i="1"/>
  <c r="AT35" i="1"/>
  <c r="BG35" i="1"/>
  <c r="I58" i="1"/>
  <c r="I53" i="1" s="1"/>
  <c r="AM65" i="1"/>
  <c r="AM53" i="1" s="1"/>
  <c r="AK65" i="1"/>
  <c r="AK53" i="1" s="1"/>
  <c r="AP99" i="1"/>
  <c r="BC106" i="1"/>
  <c r="BG107" i="1"/>
  <c r="BG106" i="1" s="1"/>
  <c r="BG105" i="1" s="1"/>
  <c r="AF99" i="1"/>
  <c r="AB58" i="1"/>
  <c r="AB53" i="1" s="1"/>
  <c r="AZ32" i="1"/>
  <c r="AZ9" i="1" s="1"/>
  <c r="AZ8" i="1" s="1"/>
  <c r="AG35" i="1"/>
  <c r="AF58" i="1"/>
  <c r="M11" i="1"/>
  <c r="M10" i="1" s="1"/>
  <c r="AG13" i="1"/>
  <c r="BG31" i="1"/>
  <c r="AA33" i="1"/>
  <c r="AA32" i="1" s="1"/>
  <c r="AR44" i="1"/>
  <c r="AR43" i="1" s="1"/>
  <c r="T46" i="1"/>
  <c r="T45" i="1" s="1"/>
  <c r="J58" i="1"/>
  <c r="AT59" i="1"/>
  <c r="AH58" i="1"/>
  <c r="AN65" i="1"/>
  <c r="AN53" i="1" s="1"/>
  <c r="T80" i="1"/>
  <c r="AG83" i="1"/>
  <c r="BG98" i="1"/>
  <c r="BG128" i="1"/>
  <c r="BA126" i="1"/>
  <c r="T76" i="1"/>
  <c r="H75" i="1"/>
  <c r="J72" i="1"/>
  <c r="AP44" i="1"/>
  <c r="AP43" i="1" s="1"/>
  <c r="G22" i="1"/>
  <c r="X53" i="1"/>
  <c r="BC53" i="1"/>
  <c r="AQ65" i="1"/>
  <c r="AN75" i="1"/>
  <c r="AN72" i="1" s="1"/>
  <c r="AT80" i="1"/>
  <c r="AR99" i="1"/>
  <c r="O99" i="1"/>
  <c r="BD117" i="1"/>
  <c r="BB126" i="1"/>
  <c r="R53" i="1"/>
  <c r="AY85" i="1"/>
  <c r="AY72" i="1" s="1"/>
  <c r="BG86" i="1"/>
  <c r="AB11" i="1"/>
  <c r="AB10" i="1" s="1"/>
  <c r="AB9" i="1" s="1"/>
  <c r="AB8" i="1" s="1"/>
  <c r="J32" i="1"/>
  <c r="J9" i="1" s="1"/>
  <c r="J8" i="1" s="1"/>
  <c r="AG57" i="1"/>
  <c r="AG56" i="1" s="1"/>
  <c r="L72" i="1"/>
  <c r="G117" i="1"/>
  <c r="AC53" i="1"/>
  <c r="AC52" i="1" s="1"/>
  <c r="AC42" i="1" s="1"/>
  <c r="AH11" i="1"/>
  <c r="AH10" i="1" s="1"/>
  <c r="AM32" i="1"/>
  <c r="L32" i="1"/>
  <c r="AK32" i="1"/>
  <c r="T36" i="1"/>
  <c r="G55" i="1"/>
  <c r="G54" i="1" s="1"/>
  <c r="AE53" i="1"/>
  <c r="BD53" i="1"/>
  <c r="AH56" i="1"/>
  <c r="AT77" i="1"/>
  <c r="AT75" i="1" s="1"/>
  <c r="AT96" i="1"/>
  <c r="T97" i="1"/>
  <c r="AT116" i="1"/>
  <c r="AT114" i="1" s="1"/>
  <c r="AT113" i="1" s="1"/>
  <c r="AN114" i="1"/>
  <c r="AN113" i="1" s="1"/>
  <c r="AC126" i="1"/>
  <c r="AG128" i="1"/>
  <c r="AL32" i="1"/>
  <c r="BG76" i="1"/>
  <c r="AU75" i="1"/>
  <c r="AU72" i="1" s="1"/>
  <c r="T96" i="1"/>
  <c r="M99" i="1"/>
  <c r="AD126" i="1"/>
  <c r="W11" i="1"/>
  <c r="W10" i="1" s="1"/>
  <c r="BG36" i="1"/>
  <c r="D11" i="1"/>
  <c r="D10" i="1" s="1"/>
  <c r="D9" i="1" s="1"/>
  <c r="D8" i="1" s="1"/>
  <c r="T29" i="1"/>
  <c r="P33" i="1"/>
  <c r="P32" i="1" s="1"/>
  <c r="P9" i="1" s="1"/>
  <c r="P8" i="1" s="1"/>
  <c r="AO33" i="1"/>
  <c r="AO32" i="1" s="1"/>
  <c r="AO9" i="1" s="1"/>
  <c r="AO8" i="1" s="1"/>
  <c r="AV44" i="1"/>
  <c r="AV43" i="1" s="1"/>
  <c r="AG55" i="1"/>
  <c r="AG54" i="1" s="1"/>
  <c r="AG66" i="1"/>
  <c r="AG65" i="1" s="1"/>
  <c r="U65" i="1"/>
  <c r="BG66" i="1"/>
  <c r="BG65" i="1" s="1"/>
  <c r="T70" i="1"/>
  <c r="T65" i="1" s="1"/>
  <c r="W75" i="1"/>
  <c r="AS75" i="1"/>
  <c r="W99" i="1"/>
  <c r="V99" i="1"/>
  <c r="R99" i="1"/>
  <c r="P114" i="1"/>
  <c r="P113" i="1" s="1"/>
  <c r="P99" i="1" s="1"/>
  <c r="T116" i="1"/>
  <c r="T114" i="1" s="1"/>
  <c r="T113" i="1" s="1"/>
  <c r="AI126" i="1"/>
  <c r="AT127" i="1"/>
  <c r="D126" i="1"/>
  <c r="AE126" i="1"/>
  <c r="AD124" i="1"/>
  <c r="AG125" i="1"/>
  <c r="AG124" i="1" s="1"/>
  <c r="BA11" i="1"/>
  <c r="BA10" i="1" s="1"/>
  <c r="D65" i="1"/>
  <c r="G66" i="1"/>
  <c r="G65" i="1" s="1"/>
  <c r="AB102" i="1"/>
  <c r="AB101" i="1" s="1"/>
  <c r="AB100" i="1" s="1"/>
  <c r="AB99" i="1" s="1"/>
  <c r="AG104" i="1"/>
  <c r="AZ58" i="1"/>
  <c r="AZ53" i="1" s="1"/>
  <c r="AT11" i="1"/>
  <c r="AT10" i="1" s="1"/>
  <c r="BG30" i="1"/>
  <c r="I22" i="1"/>
  <c r="I9" i="1" s="1"/>
  <c r="I8" i="1" s="1"/>
  <c r="AE22" i="1"/>
  <c r="AT29" i="1"/>
  <c r="Q33" i="1"/>
  <c r="Q32" i="1" s="1"/>
  <c r="AP32" i="1"/>
  <c r="AP9" i="1" s="1"/>
  <c r="AP8" i="1" s="1"/>
  <c r="AW44" i="1"/>
  <c r="AW43" i="1" s="1"/>
  <c r="AH54" i="1"/>
  <c r="AT55" i="1"/>
  <c r="AT54" i="1" s="1"/>
  <c r="BG55" i="1"/>
  <c r="BG54" i="1" s="1"/>
  <c r="AU65" i="1"/>
  <c r="AT70" i="1"/>
  <c r="H81" i="1"/>
  <c r="AT95" i="1"/>
  <c r="S99" i="1"/>
  <c r="AJ126" i="1"/>
  <c r="G128" i="1"/>
  <c r="G126" i="1" s="1"/>
  <c r="AW75" i="1"/>
  <c r="AG77" i="1"/>
  <c r="BC81" i="1"/>
  <c r="BC72" i="1" s="1"/>
  <c r="AX85" i="1"/>
  <c r="AX72" i="1" s="1"/>
  <c r="AG87" i="1"/>
  <c r="U85" i="1"/>
  <c r="W117" i="1"/>
  <c r="AY126" i="1"/>
  <c r="BG130" i="1"/>
  <c r="D85" i="1"/>
  <c r="G86" i="1"/>
  <c r="G85" i="1" s="1"/>
  <c r="AG91" i="1"/>
  <c r="V92" i="1"/>
  <c r="AG94" i="1"/>
  <c r="BG94" i="1"/>
  <c r="AU92" i="1"/>
  <c r="T125" i="1"/>
  <c r="T124" i="1" s="1"/>
  <c r="H124" i="1"/>
  <c r="H117" i="1" s="1"/>
  <c r="T86" i="1"/>
  <c r="H85" i="1"/>
  <c r="AL99" i="1"/>
  <c r="AH102" i="1"/>
  <c r="AH101" i="1" s="1"/>
  <c r="AH100" i="1" s="1"/>
  <c r="AH99" i="1" s="1"/>
  <c r="AT103" i="1"/>
  <c r="AT102" i="1" s="1"/>
  <c r="AT101" i="1" s="1"/>
  <c r="AT100" i="1" s="1"/>
  <c r="BG103" i="1"/>
  <c r="AD117" i="1"/>
  <c r="AX32" i="1"/>
  <c r="AX9" i="1" s="1"/>
  <c r="AX8" i="1" s="1"/>
  <c r="AG34" i="1"/>
  <c r="T37" i="1"/>
  <c r="I75" i="1"/>
  <c r="I72" i="1" s="1"/>
  <c r="AG95" i="1"/>
  <c r="U92" i="1"/>
  <c r="AM99" i="1"/>
  <c r="BD99" i="1"/>
  <c r="BF117" i="1"/>
  <c r="AE117" i="1"/>
  <c r="BE117" i="1"/>
  <c r="M58" i="1"/>
  <c r="J75" i="1"/>
  <c r="BG95" i="1"/>
  <c r="J99" i="1"/>
  <c r="BE99" i="1"/>
  <c r="BG134" i="1"/>
  <c r="K99" i="1"/>
  <c r="AK99" i="1"/>
  <c r="H102" i="1"/>
  <c r="H101" i="1" s="1"/>
  <c r="H100" i="1" s="1"/>
  <c r="H99" i="1" s="1"/>
  <c r="T104" i="1"/>
  <c r="T102" i="1" s="1"/>
  <c r="T101" i="1" s="1"/>
  <c r="T100" i="1" s="1"/>
  <c r="Y110" i="1"/>
  <c r="Y109" i="1" s="1"/>
  <c r="Y108" i="1" s="1"/>
  <c r="Y99" i="1" s="1"/>
  <c r="AG111" i="1"/>
  <c r="AG110" i="1" s="1"/>
  <c r="AG109" i="1" s="1"/>
  <c r="AG108" i="1" s="1"/>
  <c r="J117" i="1"/>
  <c r="AP126" i="1"/>
  <c r="H65" i="1"/>
  <c r="O58" i="1"/>
  <c r="O53" i="1" s="1"/>
  <c r="O52" i="1" s="1"/>
  <c r="J65" i="1"/>
  <c r="AH65" i="1"/>
  <c r="AT66" i="1"/>
  <c r="L85" i="1"/>
  <c r="U106" i="1"/>
  <c r="U105" i="1" s="1"/>
  <c r="AG105" i="1" s="1"/>
  <c r="AG107" i="1"/>
  <c r="AG106" i="1" s="1"/>
  <c r="I117" i="1"/>
  <c r="AQ126" i="1"/>
  <c r="AG135" i="1"/>
  <c r="BA53" i="1"/>
  <c r="K85" i="1"/>
  <c r="Y53" i="1"/>
  <c r="AL75" i="1"/>
  <c r="AL72" i="1" s="1"/>
  <c r="M85" i="1"/>
  <c r="M72" i="1" s="1"/>
  <c r="D92" i="1"/>
  <c r="D72" i="1" s="1"/>
  <c r="AE92" i="1"/>
  <c r="AE72" i="1" s="1"/>
  <c r="BD92" i="1"/>
  <c r="BD72" i="1" s="1"/>
  <c r="AQ110" i="1"/>
  <c r="AQ109" i="1" s="1"/>
  <c r="AQ108" i="1" s="1"/>
  <c r="AQ99" i="1" s="1"/>
  <c r="BG34" i="1"/>
  <c r="BG33" i="1" s="1"/>
  <c r="BG32" i="1" s="1"/>
  <c r="BE65" i="1"/>
  <c r="BE53" i="1" s="1"/>
  <c r="BB53" i="1"/>
  <c r="BB52" i="1" s="1"/>
  <c r="BB42" i="1" s="1"/>
  <c r="AL58" i="1"/>
  <c r="AL53" i="1" s="1"/>
  <c r="I65" i="1"/>
  <c r="AH45" i="1"/>
  <c r="AH44" i="1" s="1"/>
  <c r="AH43" i="1" s="1"/>
  <c r="AT46" i="1"/>
  <c r="AT45" i="1" s="1"/>
  <c r="BG46" i="1"/>
  <c r="BG45" i="1" s="1"/>
  <c r="AM58" i="1"/>
  <c r="L65" i="1"/>
  <c r="N75" i="1"/>
  <c r="U81" i="1"/>
  <c r="N85" i="1"/>
  <c r="G93" i="1"/>
  <c r="G92" i="1" s="1"/>
  <c r="AF92" i="1"/>
  <c r="AF72" i="1" s="1"/>
  <c r="BE92" i="1"/>
  <c r="BE72" i="1" s="1"/>
  <c r="N99" i="1"/>
  <c r="AN99" i="1"/>
  <c r="U32" i="1"/>
  <c r="N58" i="1"/>
  <c r="N53" i="1" s="1"/>
  <c r="BF65" i="1"/>
  <c r="BF53" i="1" s="1"/>
  <c r="Y32" i="1"/>
  <c r="BG64" i="1"/>
  <c r="M65" i="1"/>
  <c r="O75" i="1"/>
  <c r="O72" i="1" s="1"/>
  <c r="AO85" i="1"/>
  <c r="H92" i="1"/>
  <c r="T93" i="1"/>
  <c r="AG93" i="1"/>
  <c r="G46" i="1"/>
  <c r="G45" i="1" s="1"/>
  <c r="AK85" i="1"/>
  <c r="AK72" i="1" s="1"/>
  <c r="Z32" i="1"/>
  <c r="AN47" i="1"/>
  <c r="AQ58" i="1"/>
  <c r="AO58" i="1"/>
  <c r="AO53" i="1" s="1"/>
  <c r="N65" i="1"/>
  <c r="AL65" i="1"/>
  <c r="P75" i="1"/>
  <c r="P72" i="1" s="1"/>
  <c r="AP85" i="1"/>
  <c r="I92" i="1"/>
  <c r="AT93" i="1"/>
  <c r="AH92" i="1"/>
  <c r="BG93" i="1"/>
  <c r="BG92" i="1" s="1"/>
  <c r="N117" i="1"/>
  <c r="T131" i="1"/>
  <c r="BG137" i="1"/>
  <c r="AT82" i="1"/>
  <c r="AZ92" i="1"/>
  <c r="S92" i="1"/>
  <c r="T98" i="1"/>
  <c r="AT98" i="1"/>
  <c r="X114" i="1"/>
  <c r="X113" i="1" s="1"/>
  <c r="X99" i="1" s="1"/>
  <c r="AV114" i="1"/>
  <c r="AV113" i="1" s="1"/>
  <c r="AV99" i="1" s="1"/>
  <c r="AG90" i="1"/>
  <c r="L126" i="1"/>
  <c r="AL126" i="1"/>
  <c r="T128" i="1"/>
  <c r="H126" i="1"/>
  <c r="BF126" i="1"/>
  <c r="BG112" i="1"/>
  <c r="M126" i="1"/>
  <c r="AM126" i="1"/>
  <c r="I126" i="1"/>
  <c r="AT128" i="1"/>
  <c r="AH126" i="1"/>
  <c r="K65" i="1"/>
  <c r="AI65" i="1"/>
  <c r="K75" i="1"/>
  <c r="K72" i="1" s="1"/>
  <c r="AI75" i="1"/>
  <c r="AI72" i="1" s="1"/>
  <c r="AT88" i="1"/>
  <c r="BG91" i="1"/>
  <c r="T94" i="1"/>
  <c r="N126" i="1"/>
  <c r="AN126" i="1"/>
  <c r="J126" i="1"/>
  <c r="AW99" i="1"/>
  <c r="AH106" i="1"/>
  <c r="AH105" i="1" s="1"/>
  <c r="AT107" i="1"/>
  <c r="AT106" i="1" s="1"/>
  <c r="AT105" i="1" s="1"/>
  <c r="T121" i="1"/>
  <c r="O126" i="1"/>
  <c r="T129" i="1"/>
  <c r="AT129" i="1"/>
  <c r="T135" i="1"/>
  <c r="Q75" i="1"/>
  <c r="Q72" i="1" s="1"/>
  <c r="Q52" i="1" s="1"/>
  <c r="AO75" i="1"/>
  <c r="BG82" i="1"/>
  <c r="AG98" i="1"/>
  <c r="AM119" i="1"/>
  <c r="AM118" i="1" s="1"/>
  <c r="AM117" i="1" s="1"/>
  <c r="AT121" i="1"/>
  <c r="AW124" i="1"/>
  <c r="AW117" i="1" s="1"/>
  <c r="BG125" i="1"/>
  <c r="BG124" i="1" s="1"/>
  <c r="P126" i="1"/>
  <c r="T136" i="1"/>
  <c r="AT67" i="1"/>
  <c r="R75" i="1"/>
  <c r="R72" i="1" s="1"/>
  <c r="AP75" i="1"/>
  <c r="AP72" i="1" s="1"/>
  <c r="AL117" i="1"/>
  <c r="AT136" i="1"/>
  <c r="S75" i="1"/>
  <c r="AQ75" i="1"/>
  <c r="AQ72" i="1" s="1"/>
  <c r="AT89" i="1"/>
  <c r="F99" i="1"/>
  <c r="AG103" i="1"/>
  <c r="G111" i="1"/>
  <c r="G110" i="1" s="1"/>
  <c r="G109" i="1" s="1"/>
  <c r="G108" i="1" s="1"/>
  <c r="G99" i="1" s="1"/>
  <c r="O119" i="1"/>
  <c r="O118" i="1" s="1"/>
  <c r="O117" i="1" s="1"/>
  <c r="T111" i="1"/>
  <c r="T110" i="1" s="1"/>
  <c r="T109" i="1" s="1"/>
  <c r="T108" i="1" s="1"/>
  <c r="T123" i="1"/>
  <c r="T122" i="1" s="1"/>
  <c r="AG133" i="1"/>
  <c r="T137" i="1"/>
  <c r="AT137" i="1"/>
  <c r="V81" i="1"/>
  <c r="AW85" i="1"/>
  <c r="AT111" i="1"/>
  <c r="AT110" i="1" s="1"/>
  <c r="AT109" i="1" s="1"/>
  <c r="AT108" i="1" s="1"/>
  <c r="AX117" i="1"/>
  <c r="AG123" i="1"/>
  <c r="AG122" i="1" s="1"/>
  <c r="AT123" i="1"/>
  <c r="AT122" i="1" s="1"/>
  <c r="AG127" i="1"/>
  <c r="T79" i="1"/>
  <c r="AZ81" i="1"/>
  <c r="AZ72" i="1" s="1"/>
  <c r="BG83" i="1"/>
  <c r="AU81" i="1"/>
  <c r="AG86" i="1"/>
  <c r="AS85" i="1"/>
  <c r="T90" i="1"/>
  <c r="AT90" i="1"/>
  <c r="AR92" i="1"/>
  <c r="BG123" i="1"/>
  <c r="BG122" i="1" s="1"/>
  <c r="AU126" i="1"/>
  <c r="BG132" i="1"/>
  <c r="AG134" i="1"/>
  <c r="BG59" i="1"/>
  <c r="BG111" i="1"/>
  <c r="BG110" i="1" s="1"/>
  <c r="BG109" i="1" s="1"/>
  <c r="BG108" i="1" s="1"/>
  <c r="T120" i="1"/>
  <c r="T119" i="1" s="1"/>
  <c r="T118" i="1" s="1"/>
  <c r="T117" i="1" s="1"/>
  <c r="AW72" i="1" l="1"/>
  <c r="BA9" i="1"/>
  <c r="BA8" i="1" s="1"/>
  <c r="AM9" i="1"/>
  <c r="AM8" i="1" s="1"/>
  <c r="AG22" i="1"/>
  <c r="AT92" i="1"/>
  <c r="AN52" i="1"/>
  <c r="AF53" i="1"/>
  <c r="T33" i="1"/>
  <c r="G72" i="1"/>
  <c r="J53" i="1"/>
  <c r="J52" i="1" s="1"/>
  <c r="J42" i="1" s="1"/>
  <c r="AI53" i="1"/>
  <c r="G9" i="1"/>
  <c r="G8" i="1" s="1"/>
  <c r="H53" i="1"/>
  <c r="AO72" i="1"/>
  <c r="AO52" i="1" s="1"/>
  <c r="AO42" i="1" s="1"/>
  <c r="AO7" i="1" s="1"/>
  <c r="AO138" i="1" s="1"/>
  <c r="AD52" i="1"/>
  <c r="AD42" i="1" s="1"/>
  <c r="T99" i="1"/>
  <c r="Z52" i="1"/>
  <c r="Z42" i="1" s="1"/>
  <c r="T58" i="1"/>
  <c r="T53" i="1" s="1"/>
  <c r="D53" i="1"/>
  <c r="U9" i="1"/>
  <c r="U8" i="1" s="1"/>
  <c r="AT85" i="1"/>
  <c r="AY9" i="1"/>
  <c r="AY8" i="1" s="1"/>
  <c r="BG11" i="1"/>
  <c r="BG10" i="1" s="1"/>
  <c r="BG126" i="1"/>
  <c r="W42" i="1"/>
  <c r="BG81" i="1"/>
  <c r="BG85" i="1"/>
  <c r="T75" i="1"/>
  <c r="N72" i="1"/>
  <c r="AQ53" i="1"/>
  <c r="AQ52" i="1" s="1"/>
  <c r="BG58" i="1"/>
  <c r="Y72" i="1"/>
  <c r="F7" i="1"/>
  <c r="F138" i="1" s="1"/>
  <c r="BA52" i="1"/>
  <c r="BA42" i="1" s="1"/>
  <c r="AF52" i="1"/>
  <c r="AF42" i="1" s="1"/>
  <c r="AI52" i="1"/>
  <c r="AI42" i="1" s="1"/>
  <c r="AI7" i="1" s="1"/>
  <c r="AI138" i="1" s="1"/>
  <c r="AR52" i="1"/>
  <c r="AV42" i="1"/>
  <c r="AL52" i="1"/>
  <c r="AL42" i="1" s="1"/>
  <c r="L52" i="1"/>
  <c r="L42" i="1" s="1"/>
  <c r="L7" i="1" s="1"/>
  <c r="L138" i="1" s="1"/>
  <c r="BF52" i="1"/>
  <c r="BF42" i="1" s="1"/>
  <c r="BF7" i="1" s="1"/>
  <c r="BF138" i="1" s="1"/>
  <c r="AM52" i="1"/>
  <c r="AM42" i="1" s="1"/>
  <c r="AM7" i="1" s="1"/>
  <c r="AM138" i="1" s="1"/>
  <c r="BB7" i="1"/>
  <c r="BB138" i="1" s="1"/>
  <c r="D52" i="1"/>
  <c r="D42" i="1" s="1"/>
  <c r="D7" i="1" s="1"/>
  <c r="D138" i="1" s="1"/>
  <c r="H15" i="3"/>
  <c r="H14" i="3" s="1"/>
  <c r="H13" i="3" s="1"/>
  <c r="Y24" i="3"/>
  <c r="Y18" i="3" s="1"/>
  <c r="Y13" i="3" s="1"/>
  <c r="Y7" i="3" s="1"/>
  <c r="Y57" i="3" s="1"/>
  <c r="G15" i="3"/>
  <c r="G14" i="3" s="1"/>
  <c r="G13" i="3" s="1"/>
  <c r="AE11" i="3"/>
  <c r="AE10" i="3"/>
  <c r="AE9" i="3" s="1"/>
  <c r="AE8" i="3" s="1"/>
  <c r="G11" i="3"/>
  <c r="G10" i="3"/>
  <c r="G9" i="3" s="1"/>
  <c r="G8" i="3" s="1"/>
  <c r="G7" i="3" s="1"/>
  <c r="G57" i="3" s="1"/>
  <c r="E20" i="3"/>
  <c r="AE21" i="3"/>
  <c r="AE20" i="3" s="1"/>
  <c r="AE19" i="3" s="1"/>
  <c r="AE18" i="3" s="1"/>
  <c r="I15" i="3"/>
  <c r="I14" i="3" s="1"/>
  <c r="I13" i="3" s="1"/>
  <c r="I7" i="3" s="1"/>
  <c r="I57" i="3" s="1"/>
  <c r="E22" i="3"/>
  <c r="R24" i="3"/>
  <c r="AE45" i="3"/>
  <c r="E16" i="3"/>
  <c r="E15" i="3" s="1"/>
  <c r="E14" i="3" s="1"/>
  <c r="K24" i="3"/>
  <c r="K18" i="3" s="1"/>
  <c r="F22" i="3"/>
  <c r="AE23" i="3"/>
  <c r="AE22" i="3" s="1"/>
  <c r="S22" i="3"/>
  <c r="F16" i="3"/>
  <c r="F15" i="3" s="1"/>
  <c r="F14" i="3" s="1"/>
  <c r="G22" i="3"/>
  <c r="F20" i="3"/>
  <c r="F19" i="3" s="1"/>
  <c r="F18" i="3" s="1"/>
  <c r="H7" i="3"/>
  <c r="H57" i="3" s="1"/>
  <c r="H22" i="3"/>
  <c r="J10" i="3"/>
  <c r="J9" i="3" s="1"/>
  <c r="J8" i="3" s="1"/>
  <c r="J11" i="3"/>
  <c r="S16" i="3"/>
  <c r="S15" i="3" s="1"/>
  <c r="S14" i="3" s="1"/>
  <c r="S13" i="3" s="1"/>
  <c r="S7" i="3" s="1"/>
  <c r="S57" i="3" s="1"/>
  <c r="AE17" i="3"/>
  <c r="AE16" i="3" s="1"/>
  <c r="AE15" i="3" s="1"/>
  <c r="AE14" i="3" s="1"/>
  <c r="D12" i="2"/>
  <c r="D16" i="2" s="1"/>
  <c r="Q13" i="2"/>
  <c r="Q12" i="2" s="1"/>
  <c r="E12" i="2"/>
  <c r="Q11" i="2"/>
  <c r="E10" i="2"/>
  <c r="AZ52" i="1"/>
  <c r="AZ42" i="1" s="1"/>
  <c r="AZ7" i="1" s="1"/>
  <c r="AZ138" i="1" s="1"/>
  <c r="AK52" i="1"/>
  <c r="AK42" i="1" s="1"/>
  <c r="N52" i="1"/>
  <c r="N42" i="1" s="1"/>
  <c r="N7" i="1" s="1"/>
  <c r="N138" i="1" s="1"/>
  <c r="J7" i="1"/>
  <c r="J138" i="1" s="1"/>
  <c r="M52" i="1"/>
  <c r="M42" i="1" s="1"/>
  <c r="T72" i="1"/>
  <c r="Z9" i="1"/>
  <c r="Z8" i="1" s="1"/>
  <c r="BA7" i="1"/>
  <c r="AC9" i="1"/>
  <c r="AC8" i="1" s="1"/>
  <c r="AC7" i="1" s="1"/>
  <c r="AC138" i="1" s="1"/>
  <c r="R52" i="1"/>
  <c r="R42" i="1" s="1"/>
  <c r="R7" i="1" s="1"/>
  <c r="R138" i="1" s="1"/>
  <c r="AG11" i="1"/>
  <c r="AG10" i="1" s="1"/>
  <c r="AP42" i="1"/>
  <c r="AP7" i="1" s="1"/>
  <c r="AP138" i="1" s="1"/>
  <c r="AN42" i="1"/>
  <c r="BA138" i="1"/>
  <c r="AT72" i="1"/>
  <c r="H52" i="1"/>
  <c r="H42" i="1" s="1"/>
  <c r="AT58" i="1"/>
  <c r="H9" i="1"/>
  <c r="H8" i="1" s="1"/>
  <c r="T126" i="1"/>
  <c r="AX52" i="1"/>
  <c r="AX42" i="1" s="1"/>
  <c r="AX7" i="1" s="1"/>
  <c r="AX138" i="1" s="1"/>
  <c r="AW52" i="1"/>
  <c r="AT22" i="1"/>
  <c r="AT9" i="1" s="1"/>
  <c r="AT8" i="1" s="1"/>
  <c r="Y9" i="1"/>
  <c r="Y8" i="1" s="1"/>
  <c r="AH72" i="1"/>
  <c r="X9" i="1"/>
  <c r="X8" i="1" s="1"/>
  <c r="T47" i="1"/>
  <c r="T44" i="1" s="1"/>
  <c r="T43" i="1" s="1"/>
  <c r="AG85" i="1"/>
  <c r="AA7" i="1"/>
  <c r="AA138" i="1" s="1"/>
  <c r="AT126" i="1"/>
  <c r="BD52" i="1"/>
  <c r="BD42" i="1" s="1"/>
  <c r="BD7" i="1" s="1"/>
  <c r="BD138" i="1" s="1"/>
  <c r="AG81" i="1"/>
  <c r="AG72" i="1" s="1"/>
  <c r="AD7" i="1"/>
  <c r="AD138" i="1" s="1"/>
  <c r="AN7" i="1"/>
  <c r="AN138" i="1" s="1"/>
  <c r="AT99" i="1"/>
  <c r="T85" i="1"/>
  <c r="G44" i="1"/>
  <c r="G43" i="1" s="1"/>
  <c r="BG22" i="1"/>
  <c r="AG126" i="1"/>
  <c r="AG92" i="1"/>
  <c r="G53" i="1"/>
  <c r="AT65" i="1"/>
  <c r="AH53" i="1"/>
  <c r="AK9" i="1"/>
  <c r="AK8" i="1" s="1"/>
  <c r="AU53" i="1"/>
  <c r="AU52" i="1" s="1"/>
  <c r="AU42" i="1" s="1"/>
  <c r="AJ52" i="1"/>
  <c r="AJ42" i="1" s="1"/>
  <c r="AJ7" i="1" s="1"/>
  <c r="AJ138" i="1" s="1"/>
  <c r="AG53" i="1"/>
  <c r="AU9" i="1"/>
  <c r="AU8" i="1" s="1"/>
  <c r="AF7" i="1"/>
  <c r="AF138" i="1" s="1"/>
  <c r="AR42" i="1"/>
  <c r="AR7" i="1" s="1"/>
  <c r="AR138" i="1" s="1"/>
  <c r="AW42" i="1"/>
  <c r="AW7" i="1" s="1"/>
  <c r="AW138" i="1" s="1"/>
  <c r="U99" i="1"/>
  <c r="AV9" i="1"/>
  <c r="AV8" i="1" s="1"/>
  <c r="AV7" i="1" s="1"/>
  <c r="AV138" i="1" s="1"/>
  <c r="AT119" i="1"/>
  <c r="AT118" i="1" s="1"/>
  <c r="AT117" i="1" s="1"/>
  <c r="AB72" i="1"/>
  <c r="AB52" i="1" s="1"/>
  <c r="AB42" i="1" s="1"/>
  <c r="AB7" i="1" s="1"/>
  <c r="AB138" i="1" s="1"/>
  <c r="T32" i="1"/>
  <c r="T9" i="1" s="1"/>
  <c r="T8" i="1" s="1"/>
  <c r="O42" i="1"/>
  <c r="O7" i="1" s="1"/>
  <c r="O138" i="1" s="1"/>
  <c r="AS52" i="1"/>
  <c r="AS42" i="1" s="1"/>
  <c r="AS7" i="1" s="1"/>
  <c r="AS138" i="1" s="1"/>
  <c r="AP52" i="1"/>
  <c r="BG44" i="1"/>
  <c r="BG43" i="1" s="1"/>
  <c r="W9" i="1"/>
  <c r="W8" i="1" s="1"/>
  <c r="W7" i="1" s="1"/>
  <c r="W138" i="1" s="1"/>
  <c r="AG58" i="1"/>
  <c r="P52" i="1"/>
  <c r="T92" i="1"/>
  <c r="V72" i="1"/>
  <c r="V52" i="1" s="1"/>
  <c r="V42" i="1" s="1"/>
  <c r="V7" i="1" s="1"/>
  <c r="V138" i="1" s="1"/>
  <c r="BE52" i="1"/>
  <c r="BE42" i="1" s="1"/>
  <c r="H72" i="1"/>
  <c r="AQ42" i="1"/>
  <c r="AQ7" i="1" s="1"/>
  <c r="AQ138" i="1" s="1"/>
  <c r="BG102" i="1"/>
  <c r="BG101" i="1" s="1"/>
  <c r="BG100" i="1" s="1"/>
  <c r="BG99" i="1" s="1"/>
  <c r="AY52" i="1"/>
  <c r="AY42" i="1" s="1"/>
  <c r="I52" i="1"/>
  <c r="I42" i="1" s="1"/>
  <c r="I7" i="1" s="1"/>
  <c r="I138" i="1" s="1"/>
  <c r="BE7" i="1"/>
  <c r="BE138" i="1" s="1"/>
  <c r="P42" i="1"/>
  <c r="P7" i="1" s="1"/>
  <c r="P138" i="1" s="1"/>
  <c r="AE52" i="1"/>
  <c r="AE42" i="1" s="1"/>
  <c r="AE7" i="1" s="1"/>
  <c r="AE138" i="1" s="1"/>
  <c r="AT44" i="1"/>
  <c r="AT43" i="1" s="1"/>
  <c r="BC52" i="1"/>
  <c r="BC42" i="1" s="1"/>
  <c r="BC7" i="1" s="1"/>
  <c r="BC138" i="1" s="1"/>
  <c r="AT33" i="1"/>
  <c r="AT32" i="1" s="1"/>
  <c r="BG119" i="1"/>
  <c r="BG118" i="1" s="1"/>
  <c r="BG117" i="1" s="1"/>
  <c r="AG117" i="1"/>
  <c r="AS72" i="1"/>
  <c r="AH9" i="1"/>
  <c r="AH8" i="1" s="1"/>
  <c r="M9" i="1"/>
  <c r="M8" i="1" s="1"/>
  <c r="T22" i="1"/>
  <c r="U72" i="1"/>
  <c r="U52" i="1" s="1"/>
  <c r="U42" i="1" s="1"/>
  <c r="AG33" i="1"/>
  <c r="AG32" i="1" s="1"/>
  <c r="Q42" i="1"/>
  <c r="Q7" i="1" s="1"/>
  <c r="Q138" i="1" s="1"/>
  <c r="K53" i="1"/>
  <c r="K52" i="1" s="1"/>
  <c r="K42" i="1" s="1"/>
  <c r="K7" i="1" s="1"/>
  <c r="K138" i="1" s="1"/>
  <c r="AL9" i="1"/>
  <c r="AL8" i="1" s="1"/>
  <c r="AG102" i="1"/>
  <c r="AG101" i="1" s="1"/>
  <c r="AG100" i="1" s="1"/>
  <c r="AG99" i="1" s="1"/>
  <c r="Y52" i="1"/>
  <c r="Y42" i="1" s="1"/>
  <c r="S72" i="1"/>
  <c r="S52" i="1" s="1"/>
  <c r="S42" i="1" s="1"/>
  <c r="S7" i="1" s="1"/>
  <c r="S138" i="1" s="1"/>
  <c r="BG53" i="1"/>
  <c r="AT81" i="1"/>
  <c r="BG75" i="1"/>
  <c r="BG72" i="1" s="1"/>
  <c r="X52" i="1"/>
  <c r="X42" i="1" s="1"/>
  <c r="AG75" i="1"/>
  <c r="AG47" i="1"/>
  <c r="AG44" i="1" s="1"/>
  <c r="AG43" i="1" s="1"/>
  <c r="G52" i="1" l="1"/>
  <c r="AY7" i="1"/>
  <c r="AY138" i="1" s="1"/>
  <c r="Z7" i="1"/>
  <c r="Z138" i="1" s="1"/>
  <c r="AT53" i="1"/>
  <c r="AT52" i="1" s="1"/>
  <c r="AT42" i="1" s="1"/>
  <c r="AT7" i="1" s="1"/>
  <c r="AT138" i="1" s="1"/>
  <c r="BG9" i="1"/>
  <c r="BG8" i="1" s="1"/>
  <c r="U7" i="1"/>
  <c r="U138" i="1" s="1"/>
  <c r="BG52" i="1"/>
  <c r="BG42" i="1" s="1"/>
  <c r="BG7" i="1" s="1"/>
  <c r="BG138" i="1" s="1"/>
  <c r="X7" i="1"/>
  <c r="X138" i="1" s="1"/>
  <c r="AH52" i="1"/>
  <c r="AH42" i="1" s="1"/>
  <c r="AH7" i="1" s="1"/>
  <c r="AH138" i="1" s="1"/>
  <c r="K10" i="3"/>
  <c r="K9" i="3" s="1"/>
  <c r="K8" i="3" s="1"/>
  <c r="K11" i="3"/>
  <c r="N15" i="3"/>
  <c r="N14" i="3" s="1"/>
  <c r="N13" i="3" s="1"/>
  <c r="E19" i="3"/>
  <c r="E18" i="3" s="1"/>
  <c r="E13" i="3"/>
  <c r="E7" i="3" s="1"/>
  <c r="E57" i="3" s="1"/>
  <c r="L10" i="3"/>
  <c r="L9" i="3" s="1"/>
  <c r="L8" i="3" s="1"/>
  <c r="L7" i="3" s="1"/>
  <c r="L57" i="3" s="1"/>
  <c r="L11" i="3"/>
  <c r="F13" i="3"/>
  <c r="F7" i="3" s="1"/>
  <c r="F57" i="3" s="1"/>
  <c r="L15" i="3"/>
  <c r="L14" i="3" s="1"/>
  <c r="L13" i="3" s="1"/>
  <c r="I22" i="3"/>
  <c r="N22" i="3"/>
  <c r="K22" i="3"/>
  <c r="P22" i="3"/>
  <c r="O15" i="3"/>
  <c r="O14" i="3" s="1"/>
  <c r="O13" i="3" s="1"/>
  <c r="J15" i="3"/>
  <c r="J14" i="3" s="1"/>
  <c r="J13" i="3" s="1"/>
  <c r="J7" i="3"/>
  <c r="J57" i="3" s="1"/>
  <c r="M22" i="3"/>
  <c r="M10" i="3"/>
  <c r="M9" i="3" s="1"/>
  <c r="M8" i="3" s="1"/>
  <c r="M11" i="3"/>
  <c r="AE13" i="3"/>
  <c r="J22" i="3"/>
  <c r="O22" i="3"/>
  <c r="R21" i="3"/>
  <c r="R20" i="3" s="1"/>
  <c r="R19" i="3" s="1"/>
  <c r="R18" i="3" s="1"/>
  <c r="K15" i="3"/>
  <c r="K14" i="3" s="1"/>
  <c r="K13" i="3" s="1"/>
  <c r="AE7" i="3"/>
  <c r="AE57" i="3" s="1"/>
  <c r="M15" i="3"/>
  <c r="M14" i="3" s="1"/>
  <c r="M13" i="3" s="1"/>
  <c r="Q10" i="2"/>
  <c r="Q9" i="2" s="1"/>
  <c r="Q8" i="2" s="1"/>
  <c r="Q7" i="2" s="1"/>
  <c r="Q16" i="2" s="1"/>
  <c r="E9" i="2"/>
  <c r="E8" i="2" s="1"/>
  <c r="E7" i="2" s="1"/>
  <c r="E16" i="2" s="1"/>
  <c r="Y7" i="1"/>
  <c r="Y138" i="1" s="1"/>
  <c r="AG52" i="1"/>
  <c r="AG42" i="1" s="1"/>
  <c r="M7" i="1"/>
  <c r="M138" i="1" s="1"/>
  <c r="AK7" i="1"/>
  <c r="AK138" i="1" s="1"/>
  <c r="T52" i="1"/>
  <c r="T42" i="1" s="1"/>
  <c r="T7" i="1" s="1"/>
  <c r="T138" i="1" s="1"/>
  <c r="AU7" i="1"/>
  <c r="AU138" i="1" s="1"/>
  <c r="AL7" i="1"/>
  <c r="AL138" i="1" s="1"/>
  <c r="AG9" i="1"/>
  <c r="AG8" i="1" s="1"/>
  <c r="G42" i="1"/>
  <c r="G7" i="1" s="1"/>
  <c r="G138" i="1" s="1"/>
  <c r="H7" i="1"/>
  <c r="H138" i="1" s="1"/>
  <c r="AG7" i="1" l="1"/>
  <c r="AG138" i="1" s="1"/>
  <c r="Q11" i="3"/>
  <c r="Q10" i="3"/>
  <c r="Q9" i="3" s="1"/>
  <c r="Q8" i="3" s="1"/>
  <c r="Q15" i="3"/>
  <c r="Q14" i="3" s="1"/>
  <c r="Q13" i="3" s="1"/>
  <c r="O11" i="3"/>
  <c r="O10" i="3"/>
  <c r="O9" i="3" s="1"/>
  <c r="O8" i="3" s="1"/>
  <c r="O7" i="3" s="1"/>
  <c r="O57" i="3" s="1"/>
  <c r="P11" i="3"/>
  <c r="P10" i="3"/>
  <c r="P9" i="3" s="1"/>
  <c r="P8" i="3" s="1"/>
  <c r="R12" i="3"/>
  <c r="P15" i="3"/>
  <c r="P14" i="3" s="1"/>
  <c r="P13" i="3" s="1"/>
  <c r="M7" i="3"/>
  <c r="M57" i="3" s="1"/>
  <c r="N10" i="3"/>
  <c r="N9" i="3" s="1"/>
  <c r="N8" i="3" s="1"/>
  <c r="N7" i="3" s="1"/>
  <c r="N57" i="3" s="1"/>
  <c r="N11" i="3"/>
  <c r="L22" i="3"/>
  <c r="Q22" i="3"/>
  <c r="K7" i="3"/>
  <c r="K57" i="3" s="1"/>
  <c r="R23" i="3" l="1"/>
  <c r="R22" i="3" s="1"/>
  <c r="P7" i="3"/>
  <c r="P57" i="3" s="1"/>
  <c r="Q7" i="3"/>
  <c r="Q57" i="3" s="1"/>
  <c r="R17" i="3"/>
  <c r="R16" i="3" s="1"/>
  <c r="R15" i="3" s="1"/>
  <c r="R14" i="3" s="1"/>
  <c r="R13" i="3" s="1"/>
  <c r="R10" i="3"/>
  <c r="R9" i="3" s="1"/>
  <c r="R8" i="3" s="1"/>
  <c r="R7" i="3" s="1"/>
  <c r="R57" i="3" s="1"/>
  <c r="R11" i="3"/>
</calcChain>
</file>

<file path=xl/sharedStrings.xml><?xml version="1.0" encoding="utf-8"?>
<sst xmlns="http://schemas.openxmlformats.org/spreadsheetml/2006/main" count="571" uniqueCount="333">
  <si>
    <t>DEPARTAMENTO ADMINISTRATIVO NACIONAL DE ESTADISTICA - DANE</t>
  </si>
  <si>
    <t>Informe Mensual de Ejecución del Presupuesto de Gastos</t>
  </si>
  <si>
    <t>Apropiaciones de la Vigencia</t>
  </si>
  <si>
    <t>SECCION:  0401</t>
  </si>
  <si>
    <t>UNIDAD EJECUTORA:  040100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</si>
  <si>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</si>
  <si>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</si>
  <si>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</si>
  <si>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</si>
  <si>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</si>
  <si>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</si>
  <si>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</si>
  <si>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</si>
  <si>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</si>
  <si>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</si>
  <si>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</si>
  <si>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</si>
  <si>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</si>
  <si>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</si>
  <si>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</si>
  <si>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</si>
  <si>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</si>
  <si>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</si>
  <si>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</si>
  <si>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</si>
  <si>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</si>
  <si>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</si>
  <si>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</si>
  <si>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</si>
  <si>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</si>
  <si>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</si>
  <si>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</si>
  <si>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</si>
  <si>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</si>
  <si>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</si>
  <si>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</si>
  <si>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</si>
  <si>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</si>
  <si>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</si>
  <si>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</si>
  <si>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</si>
  <si>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</si>
  <si>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</si>
  <si>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</si>
  <si>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</si>
  <si>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</si>
  <si>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</si>
  <si>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</si>
  <si>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</si>
  <si>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</si>
  <si>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</si>
  <si>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</si>
  <si>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</si>
  <si>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</si>
  <si>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</si>
  <si>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</si>
  <si>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</si>
  <si>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</si>
  <si>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</si>
  <si>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</si>
  <si>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</si>
  <si>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</si>
  <si>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</si>
  <si>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</si>
  <si>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</si>
  <si>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</si>
  <si>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</si>
  <si>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</si>
  <si>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</si>
  <si>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</si>
  <si>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</si>
  <si>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</si>
  <si>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</si>
  <si>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</si>
  <si>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</si>
  <si>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</si>
  <si>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</si>
  <si>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</si>
  <si>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</si>
  <si>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</si>
  <si>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</si>
  <si>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</si>
  <si>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</si>
  <si>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</si>
  <si>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</si>
  <si>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</si>
  <si>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</si>
  <si>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</si>
  <si>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</si>
  <si>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</si>
  <si>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</si>
  <si>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</si>
  <si>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</si>
  <si>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</si>
  <si>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</si>
  <si>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</si>
  <si>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</si>
  <si>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</si>
  <si>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</si>
  <si>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</si>
  <si>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</si>
  <si>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</si>
  <si>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</si>
  <si>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</si>
  <si>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</si>
  <si>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</si>
  <si>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</si>
  <si>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</si>
  <si>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</si>
  <si>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</si>
  <si>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</si>
  <si>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</si>
  <si>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</si>
  <si>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</si>
  <si>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</si>
  <si>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</si>
  <si>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</si>
  <si>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</si>
  <si>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</si>
  <si>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</si>
  <si>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</si>
  <si>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</si>
  <si>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</si>
  <si>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</si>
  <si>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</si>
  <si>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</si>
  <si>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</si>
  <si>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</si>
  <si>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</si>
  <si>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</si>
  <si>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</si>
  <si>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</si>
  <si>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</si>
  <si>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</si>
  <si>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</si>
  <si>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</si>
  <si>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</si>
  <si>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</si>
  <si>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</si>
  <si>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</si>
  <si>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</si>
  <si>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</si>
  <si>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</si>
  <si>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</si>
  <si>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</si>
  <si>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</si>
  <si>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</si>
  <si>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</si>
  <si>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</si>
  <si>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</si>
  <si>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</si>
  <si>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</si>
  <si>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</si>
  <si>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</si>
  <si>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</si>
  <si>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</si>
  <si>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</si>
  <si>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</si>
  <si>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</si>
  <si>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</si>
  <si>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</si>
  <si>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</si>
  <si>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</si>
  <si>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</si>
  <si>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</si>
  <si>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</si>
  <si>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</si>
  <si>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</si>
  <si>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</si>
  <si>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</si>
  <si>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</si>
  <si>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</si>
  <si>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</si>
  <si>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</si>
  <si>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</si>
  <si>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</si>
  <si>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</si>
  <si>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</si>
  <si>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</si>
  <si>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</si>
  <si>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</si>
  <si>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</si>
  <si>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</si>
  <si>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</si>
  <si>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</si>
  <si>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</si>
  <si>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</si>
  <si>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</si>
  <si>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</si>
  <si>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</si>
  <si>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</si>
  <si>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</si>
  <si>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</si>
  <si>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</si>
  <si>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</si>
  <si>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</si>
  <si>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</si>
  <si>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</si>
  <si>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</si>
  <si>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</si>
  <si>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</si>
  <si>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</si>
  <si>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</si>
  <si>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</si>
  <si>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</si>
  <si>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</si>
  <si>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</si>
  <si>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</si>
  <si>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</si>
  <si>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</si>
  <si>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</si>
  <si>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</si>
  <si>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</si>
  <si>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</si>
  <si>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</si>
  <si>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</si>
  <si>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</si>
  <si>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</si>
  <si>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</si>
  <si>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</si>
  <si>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</si>
  <si>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</si>
  <si>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</si>
  <si>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</si>
  <si>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</si>
  <si>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</si>
  <si>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</si>
  <si>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</si>
  <si>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</si>
  <si>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</si>
  <si>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</si>
  <si>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</si>
  <si>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</si>
  <si>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</si>
  <si>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</si>
  <si>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</si>
  <si>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</si>
  <si>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</si>
  <si>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</si>
  <si>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</si>
  <si>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</si>
  <si>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</si>
  <si>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</si>
  <si>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</si>
  <si>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</si>
  <si>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</si>
  <si>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</si>
  <si>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</si>
  <si>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</si>
  <si>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</si>
  <si>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</si>
  <si>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</si>
  <si>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</si>
  <si>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</si>
  <si>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</si>
  <si>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</si>
  <si>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</si>
  <si>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</si>
  <si>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</si>
  <si>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</si>
  <si>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</si>
  <si>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</si>
  <si>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</si>
  <si>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</si>
  <si>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</si>
  <si>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</si>
  <si>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</si>
  <si>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</si>
  <si>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</si>
  <si>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</si>
  <si>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</si>
  <si>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</si>
  <si>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</si>
  <si>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</si>
  <si>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</si>
  <si>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</si>
  <si>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</si>
  <si>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</si>
  <si>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</si>
  <si>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</si>
  <si>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</si>
  <si>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</si>
  <si>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</si>
  <si>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</si>
  <si>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</si>
  <si>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</si>
  <si>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</si>
  <si>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</si>
  <si>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</si>
  <si>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</si>
  <si>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</si>
  <si>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</si>
  <si>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</si>
  <si>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</si>
  <si>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</si>
  <si>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</si>
  <si>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</si>
  <si>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</si>
  <si>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</si>
  <si>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</si>
  <si>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</si>
  <si>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</si>
  <si>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</si>
  <si>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</si>
  <si>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</si>
  <si>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</si>
  <si>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</si>
  <si>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</si>
  <si>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</si>
  <si>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</si>
  <si>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</si>
  <si>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</si>
  <si>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</si>
  <si>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</si>
  <si>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</si>
  <si>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</si>
  <si>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Cuentas por Pagar 2024</t>
  </si>
  <si>
    <t>Obligaciones</t>
  </si>
  <si>
    <t>TOTALES</t>
  </si>
  <si>
    <t>DEPARTAMENTO ADMINISTRATIVO NACIONAL DE ESTADÍSTICA - DANE</t>
  </si>
  <si>
    <t>Reservas de Apropiación - 2024</t>
  </si>
  <si>
    <t>UNIDAD EJECUTORA: 040100</t>
  </si>
  <si>
    <t>Reservas Constituidas</t>
  </si>
  <si>
    <t>Compromisos Vigentes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</si>
  <si>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</si>
  <si>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</si>
  <si>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</si>
  <si>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</si>
  <si>
    <r>
      <t xml:space="preserve">Mes </t>
    </r>
    <r>
      <rPr>
        <b/>
        <u/>
        <sz val="8"/>
        <rFont val="Arial"/>
        <family val="2"/>
      </rPr>
      <t>Enero</t>
    </r>
    <r>
      <rPr>
        <b/>
        <sz val="8"/>
        <rFont val="Arial"/>
        <family val="2"/>
      </rPr>
      <t xml:space="preserve"> Vigencia</t>
    </r>
    <r>
      <rPr>
        <b/>
        <u/>
        <sz val="8"/>
        <rFont val="Arial"/>
        <family val="2"/>
      </rPr>
      <t xml:space="preserve"> 2025</t>
    </r>
    <r>
      <rPr>
        <b/>
        <sz val="8"/>
        <rFont val="Arial"/>
        <family val="2"/>
      </rPr>
      <t xml:space="preserve"> </t>
    </r>
  </si>
  <si>
    <t>CÓDIGO: GFI-020-PDT-003-f-001</t>
  </si>
  <si>
    <t>VERSIÓN : 06</t>
  </si>
  <si>
    <t>CÓDIGO:  GFI-020-PDT-003-f-001</t>
  </si>
  <si>
    <r>
      <t xml:space="preserve">Mes </t>
    </r>
    <r>
      <rPr>
        <b/>
        <u/>
        <sz val="8"/>
        <rFont val="Arial"/>
        <family val="2"/>
      </rPr>
      <t>Enero</t>
    </r>
    <r>
      <rPr>
        <b/>
        <sz val="8"/>
        <rFont val="Arial"/>
        <family val="2"/>
      </rPr>
      <t xml:space="preserve"> Vigencia </t>
    </r>
    <r>
      <rPr>
        <b/>
        <u/>
        <sz val="8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</si>
</sst>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19" x14ac:knownFonts="1"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9" tint="-0.499984740745262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 vertical="center"/>
    </xf>
    <xf numFmtId="164" fontId="4" fillId="2" borderId="2" xfId="0" applyNumberFormat="1" applyFont="1" applyFill="1" applyBorder="1" applyAlignment="1">
      <alignment vertical="center" wrapText="1" readingOrder="1"/>
    </xf>
    <xf numFmtId="10" fontId="3" fillId="0" borderId="0" xfId="2" applyNumberFormat="1" applyFont="1" applyFill="1" applyBorder="1" applyAlignment="1">
      <alignment vertical="center"/>
    </xf>
    <xf numFmtId="164" fontId="6" fillId="0" borderId="0" xfId="0" applyNumberFormat="1" applyFont="1"/>
    <xf numFmtId="164" fontId="7" fillId="3" borderId="1" xfId="0" applyNumberFormat="1" applyFont="1" applyFill="1" applyBorder="1" applyAlignment="1">
      <alignment vertical="center" wrapText="1" readingOrder="1"/>
    </xf>
    <xf numFmtId="164" fontId="4" fillId="0" borderId="0" xfId="0" applyNumberFormat="1" applyFont="1"/>
    <xf numFmtId="164" fontId="7" fillId="4" borderId="2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Border="1" applyAlignment="1">
      <alignment vertical="center" wrapText="1" readingOrder="1"/>
    </xf>
    <xf numFmtId="164" fontId="7" fillId="0" borderId="0" xfId="0" applyNumberFormat="1" applyFont="1"/>
    <xf numFmtId="164" fontId="3" fillId="0" borderId="1" xfId="0" applyNumberFormat="1" applyFont="1" applyBorder="1" applyAlignment="1">
      <alignment horizontal="left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left" vertical="center" wrapText="1" indent="1" readingOrder="1"/>
    </xf>
    <xf numFmtId="164" fontId="3" fillId="0" borderId="1" xfId="0" applyNumberFormat="1" applyFont="1" applyBorder="1" applyAlignment="1">
      <alignment vertical="center" wrapText="1" readingOrder="1"/>
    </xf>
    <xf numFmtId="164" fontId="3" fillId="0" borderId="3" xfId="0" applyNumberFormat="1" applyFont="1" applyBorder="1" applyAlignment="1">
      <alignment horizontal="left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2" readingOrder="1"/>
    </xf>
    <xf numFmtId="164" fontId="3" fillId="0" borderId="3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readingOrder="1"/>
    </xf>
    <xf numFmtId="164" fontId="3" fillId="0" borderId="4" xfId="0" applyNumberFormat="1" applyFont="1" applyBorder="1" applyAlignment="1">
      <alignment horizontal="left" vertical="center" wrapText="1" indent="2" readingOrder="1"/>
    </xf>
    <xf numFmtId="164" fontId="3" fillId="0" borderId="4" xfId="0" applyNumberFormat="1" applyFont="1" applyBorder="1" applyAlignment="1">
      <alignment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indent="2" readingOrder="1"/>
    </xf>
    <xf numFmtId="0" fontId="3" fillId="0" borderId="4" xfId="0" applyFont="1" applyBorder="1" applyAlignment="1">
      <alignment vertical="center" wrapText="1" readingOrder="1"/>
    </xf>
    <xf numFmtId="49" fontId="7" fillId="0" borderId="1" xfId="0" applyNumberFormat="1" applyFont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1" readingOrder="1"/>
    </xf>
    <xf numFmtId="164" fontId="4" fillId="3" borderId="2" xfId="0" applyNumberFormat="1" applyFont="1" applyFill="1" applyBorder="1" applyAlignment="1">
      <alignment vertical="center" wrapText="1" readingOrder="1"/>
    </xf>
    <xf numFmtId="164" fontId="7" fillId="3" borderId="2" xfId="0" applyNumberFormat="1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left" vertical="center" wrapText="1" readingOrder="1"/>
    </xf>
    <xf numFmtId="164" fontId="7" fillId="3" borderId="2" xfId="0" applyNumberFormat="1" applyFont="1" applyFill="1" applyBorder="1" applyAlignment="1">
      <alignment vertical="center" wrapText="1" readingOrder="1"/>
    </xf>
    <xf numFmtId="164" fontId="7" fillId="4" borderId="1" xfId="0" applyNumberFormat="1" applyFont="1" applyFill="1" applyBorder="1" applyAlignment="1">
      <alignment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left" vertical="center" wrapText="1" indent="1" readingOrder="1"/>
    </xf>
    <xf numFmtId="164" fontId="5" fillId="4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left" vertical="center" wrapText="1" indent="2" readingOrder="1"/>
    </xf>
    <xf numFmtId="164" fontId="5" fillId="0" borderId="1" xfId="0" applyNumberFormat="1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left" vertical="center" wrapText="1" indent="3" readingOrder="1"/>
    </xf>
    <xf numFmtId="164" fontId="3" fillId="0" borderId="3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4" readingOrder="1"/>
    </xf>
    <xf numFmtId="164" fontId="3" fillId="0" borderId="5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4" readingOrder="1"/>
    </xf>
    <xf numFmtId="164" fontId="3" fillId="0" borderId="5" xfId="0" applyNumberFormat="1" applyFont="1" applyBorder="1" applyAlignment="1">
      <alignment horizontal="left" vertical="center" wrapText="1" indent="4" readingOrder="1"/>
    </xf>
    <xf numFmtId="164" fontId="3" fillId="0" borderId="6" xfId="0" applyNumberFormat="1" applyFont="1" applyBorder="1" applyAlignment="1">
      <alignment vertical="center" wrapText="1" readingOrder="1"/>
    </xf>
    <xf numFmtId="164" fontId="3" fillId="0" borderId="7" xfId="0" applyNumberFormat="1" applyFont="1" applyBorder="1" applyAlignment="1">
      <alignment vertical="center" wrapText="1" readingOrder="1"/>
    </xf>
    <xf numFmtId="164" fontId="3" fillId="0" borderId="6" xfId="0" applyNumberFormat="1" applyFont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left" vertical="center" wrapText="1" indent="4" readingOrder="1"/>
    </xf>
    <xf numFmtId="164" fontId="3" fillId="0" borderId="7" xfId="0" applyNumberFormat="1" applyFont="1" applyBorder="1" applyAlignment="1">
      <alignment horizontal="center" vertical="center" wrapText="1" readingOrder="1"/>
    </xf>
    <xf numFmtId="164" fontId="3" fillId="0" borderId="7" xfId="0" applyNumberFormat="1" applyFont="1" applyBorder="1" applyAlignment="1">
      <alignment horizontal="left" vertical="center" wrapText="1" indent="4" readingOrder="1"/>
    </xf>
    <xf numFmtId="164" fontId="3" fillId="0" borderId="3" xfId="0" applyNumberFormat="1" applyFont="1" applyBorder="1" applyAlignment="1">
      <alignment horizontal="left" vertical="center" wrapText="1" indent="3" readingOrder="1"/>
    </xf>
    <xf numFmtId="164" fontId="4" fillId="3" borderId="1" xfId="0" applyNumberFormat="1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164" fontId="4" fillId="3" borderId="1" xfId="0" applyNumberFormat="1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7" fillId="5" borderId="0" xfId="0" applyNumberFormat="1" applyFont="1" applyFill="1"/>
    <xf numFmtId="164" fontId="5" fillId="0" borderId="4" xfId="0" applyNumberFormat="1" applyFont="1" applyBorder="1" applyAlignment="1">
      <alignment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left" vertical="center" wrapText="1" indent="4" readingOrder="1"/>
    </xf>
    <xf numFmtId="164" fontId="5" fillId="0" borderId="3" xfId="0" applyNumberFormat="1" applyFont="1" applyBorder="1" applyAlignment="1">
      <alignment vertical="center" wrapText="1" readingOrder="1"/>
    </xf>
    <xf numFmtId="164" fontId="3" fillId="0" borderId="5" xfId="0" applyNumberFormat="1" applyFont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left" vertical="center" wrapText="1" inden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5" fillId="0" borderId="3" xfId="0" applyNumberFormat="1" applyFont="1" applyBorder="1" applyAlignment="1">
      <alignment horizontal="center" vertical="center" wrapText="1" readingOrder="1"/>
    </xf>
    <xf numFmtId="164" fontId="5" fillId="0" borderId="3" xfId="0" applyNumberFormat="1" applyFont="1" applyBorder="1" applyAlignment="1">
      <alignment horizontal="left" vertical="center" wrapText="1" indent="4" readingOrder="1"/>
    </xf>
    <xf numFmtId="10" fontId="9" fillId="0" borderId="0" xfId="2" applyNumberFormat="1" applyFont="1" applyFill="1" applyBorder="1" applyAlignment="1">
      <alignment vertical="center"/>
    </xf>
    <xf numFmtId="164" fontId="9" fillId="0" borderId="0" xfId="0" applyNumberFormat="1" applyFont="1"/>
    <xf numFmtId="164" fontId="5" fillId="0" borderId="1" xfId="0" applyNumberFormat="1" applyFont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left" vertical="center" wrapText="1" indent="3" readingOrder="1"/>
    </xf>
    <xf numFmtId="164" fontId="4" fillId="3" borderId="1" xfId="0" applyNumberFormat="1" applyFont="1" applyFill="1" applyBorder="1" applyAlignment="1">
      <alignment horizontal="left" vertical="center" wrapText="1" indent="1" readingOrder="1"/>
    </xf>
    <xf numFmtId="164" fontId="7" fillId="4" borderId="1" xfId="0" applyNumberFormat="1" applyFont="1" applyFill="1" applyBorder="1" applyAlignment="1">
      <alignment horizontal="left" vertical="center" wrapText="1" indent="2" readingOrder="1"/>
    </xf>
    <xf numFmtId="164" fontId="5" fillId="0" borderId="1" xfId="0" applyNumberFormat="1" applyFont="1" applyBorder="1" applyAlignment="1">
      <alignment horizontal="left" vertical="center" wrapText="1" indent="3" readingOrder="1"/>
    </xf>
    <xf numFmtId="0" fontId="10" fillId="0" borderId="8" xfId="0" applyFont="1" applyBorder="1" applyAlignment="1">
      <alignment vertical="center" wrapText="1" readingOrder="1"/>
    </xf>
    <xf numFmtId="0" fontId="10" fillId="0" borderId="9" xfId="0" applyFont="1" applyBorder="1" applyAlignment="1">
      <alignment horizontal="left" vertical="center" wrapText="1" indent="4" readingOrder="1"/>
    </xf>
    <xf numFmtId="164" fontId="3" fillId="0" borderId="10" xfId="0" applyNumberFormat="1" applyFont="1" applyBorder="1" applyAlignment="1">
      <alignment vertical="center" wrapText="1" readingOrder="1"/>
    </xf>
    <xf numFmtId="164" fontId="3" fillId="0" borderId="10" xfId="0" applyNumberFormat="1" applyFont="1" applyBorder="1" applyAlignment="1">
      <alignment horizontal="center" vertical="center" wrapText="1" readingOrder="1"/>
    </xf>
    <xf numFmtId="164" fontId="7" fillId="0" borderId="6" xfId="0" applyNumberFormat="1" applyFont="1" applyBorder="1" applyAlignment="1">
      <alignment vertical="center" wrapText="1" readingOrder="1"/>
    </xf>
    <xf numFmtId="164" fontId="3" fillId="0" borderId="6" xfId="0" applyNumberFormat="1" applyFont="1" applyBorder="1" applyAlignment="1">
      <alignment horizontal="left" vertical="center" wrapText="1" indent="3" readingOrder="1"/>
    </xf>
    <xf numFmtId="0" fontId="11" fillId="0" borderId="11" xfId="0" applyFont="1" applyBorder="1" applyAlignment="1">
      <alignment vertical="center" wrapText="1" readingOrder="1"/>
    </xf>
    <xf numFmtId="0" fontId="11" fillId="0" borderId="11" xfId="0" applyFont="1" applyBorder="1" applyAlignment="1">
      <alignment horizontal="left" vertical="center" wrapText="1" readingOrder="1"/>
    </xf>
    <xf numFmtId="165" fontId="3" fillId="0" borderId="0" xfId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0" applyFont="1"/>
    <xf numFmtId="164" fontId="12" fillId="0" borderId="0" xfId="0" applyNumberFormat="1" applyFont="1"/>
    <xf numFmtId="164" fontId="13" fillId="0" borderId="0" xfId="0" applyNumberFormat="1" applyFont="1"/>
    <xf numFmtId="164" fontId="5" fillId="0" borderId="0" xfId="0" applyNumberFormat="1" applyFont="1" applyAlignment="1">
      <alignment horizontal="center" vertical="center" wrapText="1" readingOrder="1"/>
    </xf>
    <xf numFmtId="9" fontId="3" fillId="0" borderId="0" xfId="2" applyFont="1"/>
    <xf numFmtId="164" fontId="14" fillId="0" borderId="0" xfId="0" applyNumberFormat="1" applyFont="1"/>
    <xf numFmtId="165" fontId="14" fillId="0" borderId="0" xfId="1" applyFont="1" applyFill="1" applyBorder="1"/>
    <xf numFmtId="165" fontId="3" fillId="0" borderId="0" xfId="1" applyFont="1" applyFill="1" applyBorder="1"/>
    <xf numFmtId="165" fontId="15" fillId="0" borderId="0" xfId="1" applyFont="1"/>
    <xf numFmtId="165" fontId="12" fillId="0" borderId="0" xfId="1" applyFont="1" applyFill="1" applyBorder="1"/>
    <xf numFmtId="164" fontId="3" fillId="0" borderId="0" xfId="0" applyNumberFormat="1" applyFont="1" applyAlignment="1">
      <alignment wrapText="1"/>
    </xf>
    <xf numFmtId="166" fontId="16" fillId="0" borderId="11" xfId="0" applyNumberFormat="1" applyFont="1" applyBorder="1" applyAlignment="1">
      <alignment horizontal="right" vertical="center" wrapText="1" readingOrder="1"/>
    </xf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164" fontId="5" fillId="3" borderId="1" xfId="0" applyNumberFormat="1" applyFont="1" applyFill="1" applyBorder="1" applyAlignment="1">
      <alignment horizontal="center" vertical="center" wrapText="1" readingOrder="1"/>
    </xf>
    <xf numFmtId="3" fontId="17" fillId="3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/>
    <xf numFmtId="164" fontId="5" fillId="0" borderId="4" xfId="0" applyNumberFormat="1" applyFont="1" applyBorder="1" applyAlignment="1">
      <alignment horizontal="left" vertical="center" wrapText="1" readingOrder="1"/>
    </xf>
    <xf numFmtId="3" fontId="10" fillId="0" borderId="4" xfId="0" applyNumberFormat="1" applyFont="1" applyBorder="1" applyAlignment="1">
      <alignment vertical="center" wrapText="1" readingOrder="1"/>
    </xf>
    <xf numFmtId="3" fontId="5" fillId="4" borderId="1" xfId="0" applyNumberFormat="1" applyFont="1" applyFill="1" applyBorder="1" applyAlignment="1">
      <alignment vertical="center"/>
    </xf>
    <xf numFmtId="43" fontId="3" fillId="0" borderId="0" xfId="3" applyFont="1"/>
    <xf numFmtId="43" fontId="3" fillId="0" borderId="0" xfId="0" applyNumberFormat="1" applyFont="1"/>
    <xf numFmtId="3" fontId="17" fillId="2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vertical="center" wrapText="1" readingOrder="1"/>
    </xf>
    <xf numFmtId="3" fontId="6" fillId="0" borderId="0" xfId="0" applyNumberFormat="1" applyFont="1"/>
    <xf numFmtId="164" fontId="7" fillId="3" borderId="1" xfId="0" applyNumberFormat="1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left" vertical="center" wrapText="1" readingOrder="1"/>
    </xf>
    <xf numFmtId="3" fontId="9" fillId="0" borderId="0" xfId="0" applyNumberFormat="1" applyFont="1"/>
    <xf numFmtId="0" fontId="7" fillId="0" borderId="0" xfId="0" applyFont="1"/>
    <xf numFmtId="164" fontId="5" fillId="4" borderId="1" xfId="0" applyNumberFormat="1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left" vertical="center" wrapText="1" indent="1" readingOrder="1"/>
    </xf>
    <xf numFmtId="0" fontId="16" fillId="0" borderId="11" xfId="0" applyFont="1" applyBorder="1" applyAlignment="1">
      <alignment vertical="center" wrapText="1" readingOrder="1"/>
    </xf>
    <xf numFmtId="165" fontId="15" fillId="0" borderId="0" xfId="1" applyFont="1" applyFill="1"/>
    <xf numFmtId="164" fontId="5" fillId="0" borderId="1" xfId="0" applyNumberFormat="1" applyFont="1" applyBorder="1" applyAlignment="1">
      <alignment horizontal="left" vertical="center" wrapText="1" indent="1" readingOrder="1"/>
    </xf>
    <xf numFmtId="167" fontId="15" fillId="0" borderId="0" xfId="1" applyNumberFormat="1" applyFont="1" applyFill="1"/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left" vertical="center" wrapText="1" indent="2" readingOrder="1"/>
    </xf>
    <xf numFmtId="164" fontId="3" fillId="0" borderId="1" xfId="0" applyNumberFormat="1" applyFont="1" applyBorder="1" applyAlignment="1">
      <alignment horizontal="left" vertical="center" wrapText="1" indent="2" readingOrder="1"/>
    </xf>
    <xf numFmtId="0" fontId="11" fillId="0" borderId="1" xfId="0" applyFont="1" applyBorder="1" applyAlignment="1">
      <alignment vertical="center" wrapText="1" readingOrder="1"/>
    </xf>
    <xf numFmtId="0" fontId="17" fillId="4" borderId="1" xfId="0" applyFont="1" applyFill="1" applyBorder="1" applyAlignment="1">
      <alignment vertical="center" wrapText="1" readingOrder="1"/>
    </xf>
    <xf numFmtId="0" fontId="17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left" vertical="center" wrapText="1" indent="4" readingOrder="1"/>
    </xf>
    <xf numFmtId="164" fontId="4" fillId="2" borderId="1" xfId="0" applyNumberFormat="1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justify" vertical="center" wrapText="1" readingOrder="1"/>
    </xf>
    <xf numFmtId="167" fontId="3" fillId="0" borderId="0" xfId="0" applyNumberFormat="1" applyFont="1"/>
    <xf numFmtId="3" fontId="5" fillId="2" borderId="1" xfId="0" applyNumberFormat="1" applyFont="1" applyFill="1" applyBorder="1" applyAlignment="1">
      <alignment vertical="center"/>
    </xf>
    <xf numFmtId="165" fontId="3" fillId="0" borderId="0" xfId="1" applyFont="1"/>
    <xf numFmtId="164" fontId="3" fillId="5" borderId="0" xfId="0" applyNumberFormat="1" applyFont="1" applyFill="1"/>
    <xf numFmtId="164" fontId="2" fillId="5" borderId="0" xfId="0" applyNumberFormat="1" applyFont="1" applyFill="1"/>
    <xf numFmtId="164" fontId="4" fillId="5" borderId="0" xfId="0" applyNumberFormat="1" applyFont="1" applyFill="1"/>
    <xf numFmtId="164" fontId="4" fillId="5" borderId="0" xfId="0" applyNumberFormat="1" applyFont="1" applyFill="1" applyAlignment="1" applyProtection="1">
      <alignment horizontal="left"/>
      <protection locked="0"/>
    </xf>
    <xf numFmtId="164" fontId="5" fillId="5" borderId="0" xfId="0" applyNumberFormat="1" applyFont="1" applyFill="1" applyAlignment="1">
      <alignment horizontal="right"/>
    </xf>
    <xf numFmtId="164" fontId="5" fillId="5" borderId="0" xfId="0" applyNumberFormat="1" applyFont="1" applyFill="1"/>
    <xf numFmtId="0" fontId="2" fillId="0" borderId="0" xfId="0" applyFont="1"/>
    <xf numFmtId="0" fontId="4" fillId="0" borderId="0" xfId="0" applyFont="1"/>
    <xf numFmtId="0" fontId="3" fillId="5" borderId="0" xfId="0" applyFont="1" applyFill="1"/>
    <xf numFmtId="0" fontId="2" fillId="5" borderId="0" xfId="0" applyFont="1" applyFill="1"/>
    <xf numFmtId="0" fontId="4" fillId="5" borderId="0" xfId="0" applyFont="1" applyFill="1"/>
    <xf numFmtId="0" fontId="4" fillId="5" borderId="0" xfId="0" applyFont="1" applyFill="1" applyAlignment="1" applyProtection="1">
      <alignment horizontal="left"/>
      <protection locked="0"/>
    </xf>
    <xf numFmtId="3" fontId="3" fillId="5" borderId="0" xfId="0" applyNumberFormat="1" applyFont="1" applyFill="1"/>
    <xf numFmtId="3" fontId="5" fillId="5" borderId="0" xfId="0" applyNumberFormat="1" applyFont="1" applyFill="1" applyAlignment="1">
      <alignment horizontal="right"/>
    </xf>
    <xf numFmtId="0" fontId="5" fillId="5" borderId="0" xfId="0" applyFont="1" applyFill="1"/>
    <xf numFmtId="3" fontId="5" fillId="5" borderId="0" xfId="0" applyNumberFormat="1" applyFont="1" applyFill="1"/>
    <xf numFmtId="0" fontId="4" fillId="0" borderId="19" xfId="0" applyFont="1" applyBorder="1"/>
    <xf numFmtId="0" fontId="4" fillId="0" borderId="20" xfId="0" applyFont="1" applyBorder="1"/>
    <xf numFmtId="3" fontId="17" fillId="3" borderId="10" xfId="0" applyNumberFormat="1" applyFont="1" applyFill="1" applyBorder="1" applyAlignment="1">
      <alignment horizontal="center" vertical="center" wrapText="1" readingOrder="1"/>
    </xf>
    <xf numFmtId="0" fontId="5" fillId="0" borderId="19" xfId="0" applyFont="1" applyBorder="1"/>
    <xf numFmtId="0" fontId="5" fillId="0" borderId="20" xfId="0" applyFont="1" applyBorder="1" applyAlignment="1">
      <alignment horizontal="right"/>
    </xf>
    <xf numFmtId="0" fontId="4" fillId="5" borderId="19" xfId="0" applyFont="1" applyFill="1" applyBorder="1"/>
    <xf numFmtId="0" fontId="4" fillId="5" borderId="20" xfId="0" applyFont="1" applyFill="1" applyBorder="1"/>
    <xf numFmtId="0" fontId="5" fillId="5" borderId="19" xfId="0" applyFont="1" applyFill="1" applyBorder="1"/>
    <xf numFmtId="0" fontId="5" fillId="5" borderId="20" xfId="0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 vertical="center" wrapText="1" readingOrder="1"/>
    </xf>
    <xf numFmtId="164" fontId="3" fillId="0" borderId="4" xfId="0" applyNumberFormat="1" applyFont="1" applyBorder="1" applyAlignment="1">
      <alignment horizontal="right" vertical="center" wrapText="1" readingOrder="1"/>
    </xf>
    <xf numFmtId="3" fontId="17" fillId="2" borderId="10" xfId="0" applyNumberFormat="1" applyFont="1" applyFill="1" applyBorder="1" applyAlignment="1">
      <alignment horizontal="center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0" fontId="9" fillId="5" borderId="15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164" fontId="5" fillId="5" borderId="15" xfId="0" applyNumberFormat="1" applyFont="1" applyFill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4" fontId="2" fillId="5" borderId="18" xfId="0" applyNumberFormat="1" applyFont="1" applyFill="1" applyBorder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4" fillId="5" borderId="18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</cellXfs>
  <cellStyles count="4">
    <cellStyle name="Millares" xfId="1" builtinId="3"/>
    <cellStyle name="Millares 2" xfId="3" xr:uid="{534FD550-869F-44C6-855B-5B7EF2C8B7AC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419099</xdr:colOff>
      <xdr:row>0</xdr:row>
      <xdr:rowOff>104775</xdr:rowOff>
    </xdr:from>
    <xdr:to>
      <xdr:col>2</xdr:col>
      <xdr:colOff>2628900</xdr:colOff>
      <xdr:row>2</xdr:row>
      <xdr:rowOff>132190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92A735BC-028F-4BCC-A816-302F682F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4" y="104775"/>
          <a:ext cx="2209801" cy="713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57150</xdr:rowOff>
    </xdr:from>
    <xdr:to>
      <xdr:col>2</xdr:col>
      <xdr:colOff>238125</xdr:colOff>
      <xdr:row>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44BCC3-C15E-4CAF-B3CF-B799675A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"/>
          <a:ext cx="175259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123824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C7C12-5C0D-4518-8804-6AC96CA0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2599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390526</xdr:colOff>
      <xdr:row>0</xdr:row>
      <xdr:rowOff>104775</xdr:rowOff>
    </xdr:from>
    <xdr:to>
      <xdr:col>2</xdr:col>
      <xdr:colOff>2171700</xdr:colOff>
      <xdr:row>2</xdr:row>
      <xdr:rowOff>222450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F1ACF46-C4D2-4D0D-9CA6-73ED0B63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1" y="104775"/>
          <a:ext cx="1781174" cy="57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6AFB4E-65C9-4965-8A1C-6B4E1C02F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2599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1781174</xdr:colOff>
      <xdr:row>2</xdr:row>
      <xdr:rowOff>41475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B84F681-E100-448C-BAE2-E1BBE3E44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781174" cy="57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5BA8-4D0D-454A-B086-DF868724687A}">
  <dimension ref="A1:BO169"/>
  <sheetViews>
    <sheetView tabSelected="1" zoomScaleNormal="100" workbookViewId="0">
      <pane ySplit="6" topLeftCell="A31" activePane="bottomLeft" state="frozen"/>
      <selection pane="bottomLeft" activeCell="G141" sqref="G141"/>
    </sheetView>
  </sheetViews>
  <sheetFormatPr baseColWidth="10" defaultRowHeight="11.25" x14ac:dyDescent="0.2"/>
  <cols>
    <col min="1" max="1" width="18.7109375" style="2" customWidth="1"/>
    <col min="2" max="2" width="4" style="2" bestFit="1" customWidth="1"/>
    <col min="3" max="3" width="48.5703125" style="2" customWidth="1"/>
    <col min="4" max="4" width="14.7109375" style="2" customWidth="1"/>
    <col min="5" max="5" width="15.140625" style="2" customWidth="1"/>
    <col min="6" max="6" width="17.140625" style="2" customWidth="1"/>
    <col min="7" max="7" width="16" style="2" customWidth="1"/>
    <col min="8" max="8" width="14.7109375" style="2" bestFit="1" customWidth="1"/>
    <col min="9" max="15" width="10.28515625" style="2" hidden="1" customWidth="1"/>
    <col min="16" max="16" width="11.42578125" style="2" hidden="1" customWidth="1"/>
    <col min="17" max="17" width="11.85546875" style="2" hidden="1" customWidth="1"/>
    <col min="18" max="18" width="14.140625" style="2" hidden="1" customWidth="1"/>
    <col min="19" max="19" width="13.5703125" style="2" hidden="1" customWidth="1"/>
    <col min="20" max="20" width="15" style="2" customWidth="1"/>
    <col min="21" max="21" width="16" style="2" bestFit="1" customWidth="1"/>
    <col min="22" max="27" width="11.140625" style="2" hidden="1" customWidth="1"/>
    <col min="28" max="28" width="15" style="2" hidden="1" customWidth="1"/>
    <col min="29" max="29" width="11.140625" style="2" hidden="1" customWidth="1"/>
    <col min="30" max="30" width="15" style="2" hidden="1" customWidth="1"/>
    <col min="31" max="32" width="11.140625" style="2" hidden="1" customWidth="1"/>
    <col min="33" max="33" width="16" style="2" bestFit="1" customWidth="1"/>
    <col min="34" max="34" width="13.140625" style="2" customWidth="1"/>
    <col min="35" max="42" width="10.7109375" style="2" hidden="1" customWidth="1"/>
    <col min="43" max="43" width="13.7109375" style="2" hidden="1" customWidth="1"/>
    <col min="44" max="44" width="14.140625" style="2" hidden="1" customWidth="1"/>
    <col min="45" max="45" width="13.7109375" style="2" hidden="1" customWidth="1"/>
    <col min="46" max="46" width="15.42578125" style="2" bestFit="1" customWidth="1"/>
    <col min="47" max="47" width="13.140625" style="2" customWidth="1"/>
    <col min="48" max="55" width="10.85546875" style="2" hidden="1" customWidth="1"/>
    <col min="56" max="56" width="11.85546875" style="2" hidden="1" customWidth="1"/>
    <col min="57" max="58" width="10.85546875" style="2" hidden="1" customWidth="1"/>
    <col min="59" max="59" width="13.140625" style="2" customWidth="1"/>
    <col min="60" max="60" width="15.140625" style="1" bestFit="1" customWidth="1"/>
    <col min="61" max="61" width="12.5703125" style="2" bestFit="1" customWidth="1"/>
    <col min="62" max="62" width="15.140625" style="2" bestFit="1" customWidth="1"/>
    <col min="63" max="63" width="17.5703125" style="2" bestFit="1" customWidth="1"/>
    <col min="64" max="67" width="15.140625" style="2" bestFit="1" customWidth="1"/>
    <col min="68" max="16384" width="11.42578125" style="2"/>
  </cols>
  <sheetData>
    <row r="1" spans="1:60" ht="27" customHeight="1" x14ac:dyDescent="0.25">
      <c r="A1" s="142"/>
      <c r="B1" s="143"/>
      <c r="C1" s="142"/>
      <c r="D1" s="177" t="s">
        <v>0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8"/>
      <c r="BF1" s="171" t="s">
        <v>329</v>
      </c>
      <c r="BG1" s="172"/>
    </row>
    <row r="2" spans="1:60" ht="27" customHeight="1" x14ac:dyDescent="0.2">
      <c r="A2" s="142"/>
      <c r="B2" s="144"/>
      <c r="C2" s="142"/>
      <c r="D2" s="179" t="s">
        <v>1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80"/>
      <c r="BF2" s="173" t="s">
        <v>330</v>
      </c>
      <c r="BG2" s="174"/>
    </row>
    <row r="3" spans="1:60" ht="27" customHeight="1" thickBot="1" x14ac:dyDescent="0.25">
      <c r="A3" s="142"/>
      <c r="B3" s="144"/>
      <c r="C3" s="142"/>
      <c r="D3" s="179" t="s">
        <v>2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80"/>
      <c r="BF3" s="163"/>
      <c r="BG3" s="164"/>
    </row>
    <row r="4" spans="1:60" ht="12.75" x14ac:dyDescent="0.2">
      <c r="A4" s="145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6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75" t="s">
        <v>328</v>
      </c>
      <c r="BG4" s="176"/>
    </row>
    <row r="5" spans="1:60" ht="13.5" thickBot="1" x14ac:dyDescent="0.25">
      <c r="A5" s="145" t="s">
        <v>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65"/>
      <c r="BG5" s="166"/>
    </row>
    <row r="6" spans="1:60" ht="33.75" x14ac:dyDescent="0.2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4" t="s">
        <v>23</v>
      </c>
      <c r="T6" s="4" t="s">
        <v>24</v>
      </c>
      <c r="U6" s="4" t="s">
        <v>25</v>
      </c>
      <c r="V6" s="4" t="s">
        <v>26</v>
      </c>
      <c r="W6" s="4" t="s">
        <v>27</v>
      </c>
      <c r="X6" s="4" t="s">
        <v>28</v>
      </c>
      <c r="Y6" s="4" t="s">
        <v>29</v>
      </c>
      <c r="Z6" s="4" t="s">
        <v>30</v>
      </c>
      <c r="AA6" s="4" t="s">
        <v>31</v>
      </c>
      <c r="AB6" s="4" t="s">
        <v>32</v>
      </c>
      <c r="AC6" s="4" t="s">
        <v>33</v>
      </c>
      <c r="AD6" s="4" t="s">
        <v>34</v>
      </c>
      <c r="AE6" s="4" t="s">
        <v>35</v>
      </c>
      <c r="AF6" s="4" t="s">
        <v>36</v>
      </c>
      <c r="AG6" s="4" t="s">
        <v>37</v>
      </c>
      <c r="AH6" s="4" t="s">
        <v>38</v>
      </c>
      <c r="AI6" s="4" t="s">
        <v>39</v>
      </c>
      <c r="AJ6" s="4" t="s">
        <v>40</v>
      </c>
      <c r="AK6" s="4" t="s">
        <v>41</v>
      </c>
      <c r="AL6" s="4" t="s">
        <v>42</v>
      </c>
      <c r="AM6" s="4" t="s">
        <v>43</v>
      </c>
      <c r="AN6" s="4" t="s">
        <v>44</v>
      </c>
      <c r="AO6" s="4" t="s">
        <v>45</v>
      </c>
      <c r="AP6" s="4" t="s">
        <v>46</v>
      </c>
      <c r="AQ6" s="4" t="s">
        <v>47</v>
      </c>
      <c r="AR6" s="4" t="s">
        <v>48</v>
      </c>
      <c r="AS6" s="4" t="s">
        <v>49</v>
      </c>
      <c r="AT6" s="4" t="s">
        <v>50</v>
      </c>
      <c r="AU6" s="4" t="s">
        <v>51</v>
      </c>
      <c r="AV6" s="4" t="s">
        <v>52</v>
      </c>
      <c r="AW6" s="4" t="s">
        <v>53</v>
      </c>
      <c r="AX6" s="4" t="s">
        <v>54</v>
      </c>
      <c r="AY6" s="4" t="s">
        <v>55</v>
      </c>
      <c r="AZ6" s="4" t="s">
        <v>56</v>
      </c>
      <c r="BA6" s="4" t="s">
        <v>57</v>
      </c>
      <c r="BB6" s="4" t="s">
        <v>58</v>
      </c>
      <c r="BC6" s="4" t="s">
        <v>59</v>
      </c>
      <c r="BD6" s="4" t="s">
        <v>60</v>
      </c>
      <c r="BE6" s="4" t="s">
        <v>61</v>
      </c>
      <c r="BF6" s="4" t="s">
        <v>62</v>
      </c>
      <c r="BG6" s="4" t="s">
        <v>63</v>
      </c>
      <c r="BH6" s="5"/>
    </row>
    <row r="7" spans="1:60" s="8" customFormat="1" ht="21" customHeight="1" x14ac:dyDescent="0.2">
      <c r="A7" s="6" t="s">
        <v>64</v>
      </c>
      <c r="B7" s="6"/>
      <c r="C7" s="6" t="s">
        <v>65</v>
      </c>
      <c r="D7" s="6">
        <f t="shared" ref="D7:BG7" si="0">+D8+D42+D99+D117</f>
        <v>153718925120</v>
      </c>
      <c r="E7" s="6">
        <f t="shared" si="0"/>
        <v>0</v>
      </c>
      <c r="F7" s="6">
        <f t="shared" si="0"/>
        <v>0</v>
      </c>
      <c r="G7" s="6">
        <f t="shared" si="0"/>
        <v>153718925120</v>
      </c>
      <c r="H7" s="6">
        <f t="shared" si="0"/>
        <v>145507782307.67999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 t="e">
        <f t="shared" si="0"/>
        <v>#REF!</v>
      </c>
      <c r="T7" s="6">
        <f t="shared" si="0"/>
        <v>145507782307.67999</v>
      </c>
      <c r="U7" s="6">
        <f t="shared" si="0"/>
        <v>15641961829.939999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0</v>
      </c>
      <c r="Z7" s="6">
        <f t="shared" si="0"/>
        <v>0</v>
      </c>
      <c r="AA7" s="6">
        <f t="shared" si="0"/>
        <v>0</v>
      </c>
      <c r="AB7" s="6">
        <f t="shared" si="0"/>
        <v>0</v>
      </c>
      <c r="AC7" s="6">
        <f t="shared" si="0"/>
        <v>0</v>
      </c>
      <c r="AD7" s="6">
        <f t="shared" si="0"/>
        <v>0</v>
      </c>
      <c r="AE7" s="6">
        <f t="shared" si="0"/>
        <v>0</v>
      </c>
      <c r="AF7" s="6">
        <f t="shared" si="0"/>
        <v>0</v>
      </c>
      <c r="AG7" s="6">
        <f t="shared" si="0"/>
        <v>15641961829.939999</v>
      </c>
      <c r="AH7" s="6">
        <f t="shared" si="0"/>
        <v>7800015336.8400002</v>
      </c>
      <c r="AI7" s="6">
        <f t="shared" si="0"/>
        <v>0</v>
      </c>
      <c r="AJ7" s="6">
        <f t="shared" si="0"/>
        <v>0</v>
      </c>
      <c r="AK7" s="6">
        <f t="shared" si="0"/>
        <v>0</v>
      </c>
      <c r="AL7" s="6">
        <f t="shared" si="0"/>
        <v>0</v>
      </c>
      <c r="AM7" s="6">
        <f t="shared" si="0"/>
        <v>0</v>
      </c>
      <c r="AN7" s="6">
        <f t="shared" si="0"/>
        <v>0</v>
      </c>
      <c r="AO7" s="6">
        <f t="shared" si="0"/>
        <v>0</v>
      </c>
      <c r="AP7" s="6">
        <f t="shared" si="0"/>
        <v>0</v>
      </c>
      <c r="AQ7" s="6">
        <f t="shared" si="0"/>
        <v>0</v>
      </c>
      <c r="AR7" s="6">
        <f t="shared" si="0"/>
        <v>0</v>
      </c>
      <c r="AS7" s="6">
        <f t="shared" si="0"/>
        <v>0</v>
      </c>
      <c r="AT7" s="6">
        <f t="shared" si="0"/>
        <v>7800015336.8400002</v>
      </c>
      <c r="AU7" s="6">
        <f t="shared" si="0"/>
        <v>7799931957.8400002</v>
      </c>
      <c r="AV7" s="6">
        <f t="shared" si="0"/>
        <v>0</v>
      </c>
      <c r="AW7" s="6">
        <f t="shared" si="0"/>
        <v>0</v>
      </c>
      <c r="AX7" s="6">
        <f t="shared" si="0"/>
        <v>0</v>
      </c>
      <c r="AY7" s="6">
        <f t="shared" si="0"/>
        <v>0</v>
      </c>
      <c r="AZ7" s="6">
        <f t="shared" si="0"/>
        <v>0</v>
      </c>
      <c r="BA7" s="6">
        <f t="shared" si="0"/>
        <v>0</v>
      </c>
      <c r="BB7" s="6">
        <f t="shared" si="0"/>
        <v>0</v>
      </c>
      <c r="BC7" s="6">
        <f t="shared" si="0"/>
        <v>0</v>
      </c>
      <c r="BD7" s="6">
        <f t="shared" si="0"/>
        <v>0</v>
      </c>
      <c r="BE7" s="6">
        <f t="shared" si="0"/>
        <v>0</v>
      </c>
      <c r="BF7" s="6">
        <f t="shared" si="0"/>
        <v>0</v>
      </c>
      <c r="BG7" s="6">
        <f t="shared" si="0"/>
        <v>7799931957.8400002</v>
      </c>
      <c r="BH7" s="7"/>
    </row>
    <row r="8" spans="1:60" s="10" customFormat="1" ht="18.75" customHeight="1" x14ac:dyDescent="0.2">
      <c r="A8" s="9" t="s">
        <v>66</v>
      </c>
      <c r="B8" s="9"/>
      <c r="C8" s="9" t="s">
        <v>67</v>
      </c>
      <c r="D8" s="9">
        <f>+D9</f>
        <v>132371320140</v>
      </c>
      <c r="E8" s="9">
        <f t="shared" ref="E8:BG8" si="1">+E9</f>
        <v>0</v>
      </c>
      <c r="F8" s="9">
        <f t="shared" si="1"/>
        <v>0</v>
      </c>
      <c r="G8" s="9">
        <f t="shared" si="1"/>
        <v>132371320140</v>
      </c>
      <c r="H8" s="9">
        <f>+H9</f>
        <v>132371320140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0</v>
      </c>
      <c r="T8" s="9">
        <f t="shared" si="1"/>
        <v>132371320140</v>
      </c>
      <c r="U8" s="9">
        <f t="shared" si="1"/>
        <v>7360253784</v>
      </c>
      <c r="V8" s="9">
        <f t="shared" si="1"/>
        <v>0</v>
      </c>
      <c r="W8" s="9">
        <f t="shared" si="1"/>
        <v>0</v>
      </c>
      <c r="X8" s="9">
        <f t="shared" si="1"/>
        <v>0</v>
      </c>
      <c r="Y8" s="9">
        <f t="shared" si="1"/>
        <v>0</v>
      </c>
      <c r="Z8" s="9">
        <f t="shared" si="1"/>
        <v>0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9">
        <f t="shared" si="1"/>
        <v>0</v>
      </c>
      <c r="AG8" s="9">
        <f t="shared" si="1"/>
        <v>7360253784</v>
      </c>
      <c r="AH8" s="9">
        <f t="shared" si="1"/>
        <v>7359216996</v>
      </c>
      <c r="AI8" s="9">
        <f t="shared" si="1"/>
        <v>0</v>
      </c>
      <c r="AJ8" s="9">
        <f t="shared" si="1"/>
        <v>0</v>
      </c>
      <c r="AK8" s="9">
        <f t="shared" si="1"/>
        <v>0</v>
      </c>
      <c r="AL8" s="9">
        <f t="shared" si="1"/>
        <v>0</v>
      </c>
      <c r="AM8" s="9">
        <f t="shared" si="1"/>
        <v>0</v>
      </c>
      <c r="AN8" s="9">
        <f t="shared" si="1"/>
        <v>0</v>
      </c>
      <c r="AO8" s="9">
        <f t="shared" si="1"/>
        <v>0</v>
      </c>
      <c r="AP8" s="9">
        <f t="shared" si="1"/>
        <v>0</v>
      </c>
      <c r="AQ8" s="9">
        <f t="shared" si="1"/>
        <v>0</v>
      </c>
      <c r="AR8" s="9">
        <f t="shared" si="1"/>
        <v>0</v>
      </c>
      <c r="AS8" s="9">
        <f t="shared" si="1"/>
        <v>0</v>
      </c>
      <c r="AT8" s="9">
        <f t="shared" si="1"/>
        <v>7359216996</v>
      </c>
      <c r="AU8" s="9">
        <f t="shared" si="1"/>
        <v>7359216996</v>
      </c>
      <c r="AV8" s="9">
        <f t="shared" si="1"/>
        <v>0</v>
      </c>
      <c r="AW8" s="9">
        <f t="shared" si="1"/>
        <v>0</v>
      </c>
      <c r="AX8" s="9">
        <f t="shared" si="1"/>
        <v>0</v>
      </c>
      <c r="AY8" s="9">
        <f t="shared" si="1"/>
        <v>0</v>
      </c>
      <c r="AZ8" s="9">
        <f t="shared" si="1"/>
        <v>0</v>
      </c>
      <c r="BA8" s="9">
        <f t="shared" si="1"/>
        <v>0</v>
      </c>
      <c r="BB8" s="9">
        <f t="shared" si="1"/>
        <v>0</v>
      </c>
      <c r="BC8" s="9">
        <f t="shared" si="1"/>
        <v>0</v>
      </c>
      <c r="BD8" s="9">
        <f t="shared" si="1"/>
        <v>0</v>
      </c>
      <c r="BE8" s="9">
        <f t="shared" si="1"/>
        <v>0</v>
      </c>
      <c r="BF8" s="9">
        <f t="shared" si="1"/>
        <v>0</v>
      </c>
      <c r="BG8" s="9">
        <f t="shared" si="1"/>
        <v>7359216996</v>
      </c>
      <c r="BH8" s="7"/>
    </row>
    <row r="9" spans="1:60" s="10" customFormat="1" ht="18.75" customHeight="1" x14ac:dyDescent="0.2">
      <c r="A9" s="11" t="s">
        <v>68</v>
      </c>
      <c r="B9" s="11"/>
      <c r="C9" s="11" t="s">
        <v>69</v>
      </c>
      <c r="D9" s="11">
        <f t="shared" ref="D9:BG9" si="2">SUM(D10,D22,D32)</f>
        <v>132371320140</v>
      </c>
      <c r="E9" s="11">
        <f t="shared" si="2"/>
        <v>0</v>
      </c>
      <c r="F9" s="11">
        <f t="shared" si="2"/>
        <v>0</v>
      </c>
      <c r="G9" s="11">
        <f t="shared" si="2"/>
        <v>132371320140</v>
      </c>
      <c r="H9" s="11">
        <f t="shared" si="2"/>
        <v>132371320140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f t="shared" si="2"/>
        <v>0</v>
      </c>
      <c r="P9" s="11">
        <f t="shared" si="2"/>
        <v>0</v>
      </c>
      <c r="Q9" s="11">
        <f t="shared" si="2"/>
        <v>0</v>
      </c>
      <c r="R9" s="11">
        <f t="shared" si="2"/>
        <v>0</v>
      </c>
      <c r="S9" s="11">
        <f t="shared" si="2"/>
        <v>0</v>
      </c>
      <c r="T9" s="11">
        <f t="shared" si="2"/>
        <v>132371320140</v>
      </c>
      <c r="U9" s="11">
        <f t="shared" si="2"/>
        <v>7360253784</v>
      </c>
      <c r="V9" s="11">
        <f t="shared" si="2"/>
        <v>0</v>
      </c>
      <c r="W9" s="11">
        <f t="shared" si="2"/>
        <v>0</v>
      </c>
      <c r="X9" s="11">
        <f t="shared" si="2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7360253784</v>
      </c>
      <c r="AH9" s="11">
        <f t="shared" si="2"/>
        <v>7359216996</v>
      </c>
      <c r="AI9" s="11">
        <f t="shared" si="2"/>
        <v>0</v>
      </c>
      <c r="AJ9" s="11">
        <f t="shared" si="2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7359216996</v>
      </c>
      <c r="AU9" s="11">
        <f t="shared" si="2"/>
        <v>7359216996</v>
      </c>
      <c r="AV9" s="11">
        <f t="shared" si="2"/>
        <v>0</v>
      </c>
      <c r="AW9" s="11">
        <f t="shared" si="2"/>
        <v>0</v>
      </c>
      <c r="AX9" s="11">
        <f t="shared" si="2"/>
        <v>0</v>
      </c>
      <c r="AY9" s="11">
        <f t="shared" si="2"/>
        <v>0</v>
      </c>
      <c r="AZ9" s="11">
        <f t="shared" si="2"/>
        <v>0</v>
      </c>
      <c r="BA9" s="11">
        <f t="shared" si="2"/>
        <v>0</v>
      </c>
      <c r="BB9" s="11">
        <f t="shared" si="2"/>
        <v>0</v>
      </c>
      <c r="BC9" s="11">
        <f t="shared" si="2"/>
        <v>0</v>
      </c>
      <c r="BD9" s="11">
        <f t="shared" si="2"/>
        <v>0</v>
      </c>
      <c r="BE9" s="11">
        <f t="shared" si="2"/>
        <v>0</v>
      </c>
      <c r="BF9" s="11">
        <f t="shared" si="2"/>
        <v>0</v>
      </c>
      <c r="BG9" s="11">
        <f t="shared" si="2"/>
        <v>7359216996</v>
      </c>
      <c r="BH9" s="7"/>
    </row>
    <row r="10" spans="1:60" s="13" customFormat="1" ht="18.75" customHeight="1" x14ac:dyDescent="0.2">
      <c r="A10" s="12" t="s">
        <v>70</v>
      </c>
      <c r="B10" s="12"/>
      <c r="C10" s="12" t="s">
        <v>71</v>
      </c>
      <c r="D10" s="12">
        <f>SUM(D11)</f>
        <v>88829320140</v>
      </c>
      <c r="E10" s="12">
        <f>SUM(E11)</f>
        <v>0</v>
      </c>
      <c r="F10" s="12">
        <f>SUM(F11)</f>
        <v>0</v>
      </c>
      <c r="G10" s="12">
        <f>SUM(G11)</f>
        <v>88829320140</v>
      </c>
      <c r="H10" s="12">
        <f>SUM(H11)</f>
        <v>88829320140</v>
      </c>
      <c r="I10" s="12">
        <f t="shared" ref="I10:BG10" si="3">SUM(I11)</f>
        <v>0</v>
      </c>
      <c r="J10" s="12">
        <f t="shared" si="3"/>
        <v>0</v>
      </c>
      <c r="K10" s="12">
        <f t="shared" si="3"/>
        <v>0</v>
      </c>
      <c r="L10" s="12">
        <f t="shared" si="3"/>
        <v>0</v>
      </c>
      <c r="M10" s="12">
        <f t="shared" si="3"/>
        <v>0</v>
      </c>
      <c r="N10" s="12">
        <f t="shared" si="3"/>
        <v>0</v>
      </c>
      <c r="O10" s="12">
        <f t="shared" si="3"/>
        <v>0</v>
      </c>
      <c r="P10" s="12">
        <f t="shared" si="3"/>
        <v>0</v>
      </c>
      <c r="Q10" s="12">
        <f t="shared" si="3"/>
        <v>0</v>
      </c>
      <c r="R10" s="12">
        <f t="shared" si="3"/>
        <v>0</v>
      </c>
      <c r="S10" s="12">
        <f t="shared" si="3"/>
        <v>0</v>
      </c>
      <c r="T10" s="12">
        <f t="shared" si="3"/>
        <v>88829320140</v>
      </c>
      <c r="U10" s="12">
        <f t="shared" si="3"/>
        <v>5277106392</v>
      </c>
      <c r="V10" s="12">
        <f t="shared" si="3"/>
        <v>0</v>
      </c>
      <c r="W10" s="12">
        <f t="shared" si="3"/>
        <v>0</v>
      </c>
      <c r="X10" s="12">
        <f t="shared" si="3"/>
        <v>0</v>
      </c>
      <c r="Y10" s="12">
        <f t="shared" si="3"/>
        <v>0</v>
      </c>
      <c r="Z10" s="12">
        <f t="shared" si="3"/>
        <v>0</v>
      </c>
      <c r="AA10" s="12">
        <f t="shared" si="3"/>
        <v>0</v>
      </c>
      <c r="AB10" s="12">
        <f t="shared" si="3"/>
        <v>0</v>
      </c>
      <c r="AC10" s="12">
        <f t="shared" si="3"/>
        <v>0</v>
      </c>
      <c r="AD10" s="12">
        <f t="shared" si="3"/>
        <v>0</v>
      </c>
      <c r="AE10" s="12">
        <f t="shared" si="3"/>
        <v>0</v>
      </c>
      <c r="AF10" s="12">
        <f t="shared" si="3"/>
        <v>0</v>
      </c>
      <c r="AG10" s="12">
        <f t="shared" si="3"/>
        <v>5277106392</v>
      </c>
      <c r="AH10" s="12">
        <f t="shared" si="3"/>
        <v>5276242402</v>
      </c>
      <c r="AI10" s="12">
        <f t="shared" si="3"/>
        <v>0</v>
      </c>
      <c r="AJ10" s="12">
        <f t="shared" si="3"/>
        <v>0</v>
      </c>
      <c r="AK10" s="12">
        <f t="shared" si="3"/>
        <v>0</v>
      </c>
      <c r="AL10" s="12">
        <f t="shared" si="3"/>
        <v>0</v>
      </c>
      <c r="AM10" s="12">
        <f t="shared" si="3"/>
        <v>0</v>
      </c>
      <c r="AN10" s="12">
        <f t="shared" si="3"/>
        <v>0</v>
      </c>
      <c r="AO10" s="12">
        <f t="shared" si="3"/>
        <v>0</v>
      </c>
      <c r="AP10" s="12">
        <f t="shared" si="3"/>
        <v>0</v>
      </c>
      <c r="AQ10" s="12">
        <f t="shared" si="3"/>
        <v>0</v>
      </c>
      <c r="AR10" s="12">
        <f t="shared" si="3"/>
        <v>0</v>
      </c>
      <c r="AS10" s="12">
        <f t="shared" si="3"/>
        <v>0</v>
      </c>
      <c r="AT10" s="12">
        <f t="shared" si="3"/>
        <v>5276242402</v>
      </c>
      <c r="AU10" s="12">
        <f t="shared" si="3"/>
        <v>5276242402</v>
      </c>
      <c r="AV10" s="12">
        <f t="shared" si="3"/>
        <v>0</v>
      </c>
      <c r="AW10" s="12">
        <f t="shared" si="3"/>
        <v>0</v>
      </c>
      <c r="AX10" s="12">
        <f t="shared" si="3"/>
        <v>0</v>
      </c>
      <c r="AY10" s="12">
        <f t="shared" si="3"/>
        <v>0</v>
      </c>
      <c r="AZ10" s="12">
        <f t="shared" si="3"/>
        <v>0</v>
      </c>
      <c r="BA10" s="12">
        <f t="shared" si="3"/>
        <v>0</v>
      </c>
      <c r="BB10" s="12">
        <f t="shared" si="3"/>
        <v>0</v>
      </c>
      <c r="BC10" s="12">
        <f t="shared" si="3"/>
        <v>0</v>
      </c>
      <c r="BD10" s="12">
        <f t="shared" si="3"/>
        <v>0</v>
      </c>
      <c r="BE10" s="12">
        <f t="shared" si="3"/>
        <v>0</v>
      </c>
      <c r="BF10" s="12">
        <f t="shared" si="3"/>
        <v>0</v>
      </c>
      <c r="BG10" s="12">
        <f t="shared" si="3"/>
        <v>5276242402</v>
      </c>
      <c r="BH10" s="7"/>
    </row>
    <row r="11" spans="1:60" s="3" customFormat="1" ht="18.75" customHeight="1" x14ac:dyDescent="0.2">
      <c r="A11" s="14" t="s">
        <v>72</v>
      </c>
      <c r="B11" s="15"/>
      <c r="C11" s="16" t="s">
        <v>73</v>
      </c>
      <c r="D11" s="17">
        <f t="shared" ref="D11:BG11" si="4">SUM(D12:D21)</f>
        <v>88829320140</v>
      </c>
      <c r="E11" s="17">
        <f t="shared" si="4"/>
        <v>0</v>
      </c>
      <c r="F11" s="17">
        <f t="shared" si="4"/>
        <v>0</v>
      </c>
      <c r="G11" s="17">
        <f t="shared" si="4"/>
        <v>88829320140</v>
      </c>
      <c r="H11" s="17">
        <f t="shared" si="4"/>
        <v>88829320140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88829320140</v>
      </c>
      <c r="U11" s="17">
        <f t="shared" si="4"/>
        <v>5277106392</v>
      </c>
      <c r="V11" s="17">
        <f t="shared" si="4"/>
        <v>0</v>
      </c>
      <c r="W11" s="17">
        <f t="shared" si="4"/>
        <v>0</v>
      </c>
      <c r="X11" s="17">
        <f t="shared" si="4"/>
        <v>0</v>
      </c>
      <c r="Y11" s="17">
        <f t="shared" si="4"/>
        <v>0</v>
      </c>
      <c r="Z11" s="17">
        <f t="shared" si="4"/>
        <v>0</v>
      </c>
      <c r="AA11" s="17">
        <f t="shared" si="4"/>
        <v>0</v>
      </c>
      <c r="AB11" s="17">
        <f t="shared" si="4"/>
        <v>0</v>
      </c>
      <c r="AC11" s="17">
        <f t="shared" si="4"/>
        <v>0</v>
      </c>
      <c r="AD11" s="17">
        <f t="shared" si="4"/>
        <v>0</v>
      </c>
      <c r="AE11" s="17">
        <f t="shared" si="4"/>
        <v>0</v>
      </c>
      <c r="AF11" s="17">
        <f t="shared" si="4"/>
        <v>0</v>
      </c>
      <c r="AG11" s="17">
        <f t="shared" si="4"/>
        <v>5277106392</v>
      </c>
      <c r="AH11" s="17">
        <f t="shared" si="4"/>
        <v>5276242402</v>
      </c>
      <c r="AI11" s="17">
        <f t="shared" si="4"/>
        <v>0</v>
      </c>
      <c r="AJ11" s="17">
        <f t="shared" si="4"/>
        <v>0</v>
      </c>
      <c r="AK11" s="17">
        <f t="shared" si="4"/>
        <v>0</v>
      </c>
      <c r="AL11" s="17">
        <f t="shared" si="4"/>
        <v>0</v>
      </c>
      <c r="AM11" s="17">
        <f t="shared" si="4"/>
        <v>0</v>
      </c>
      <c r="AN11" s="17">
        <f t="shared" si="4"/>
        <v>0</v>
      </c>
      <c r="AO11" s="17">
        <f t="shared" si="4"/>
        <v>0</v>
      </c>
      <c r="AP11" s="17">
        <f t="shared" si="4"/>
        <v>0</v>
      </c>
      <c r="AQ11" s="17">
        <f t="shared" si="4"/>
        <v>0</v>
      </c>
      <c r="AR11" s="17">
        <f t="shared" si="4"/>
        <v>0</v>
      </c>
      <c r="AS11" s="17">
        <f t="shared" si="4"/>
        <v>0</v>
      </c>
      <c r="AT11" s="17">
        <f t="shared" si="4"/>
        <v>5276242402</v>
      </c>
      <c r="AU11" s="17">
        <f t="shared" si="4"/>
        <v>5276242402</v>
      </c>
      <c r="AV11" s="17">
        <f t="shared" si="4"/>
        <v>0</v>
      </c>
      <c r="AW11" s="17">
        <f t="shared" si="4"/>
        <v>0</v>
      </c>
      <c r="AX11" s="17">
        <f t="shared" si="4"/>
        <v>0</v>
      </c>
      <c r="AY11" s="17">
        <f t="shared" si="4"/>
        <v>0</v>
      </c>
      <c r="AZ11" s="17">
        <f t="shared" si="4"/>
        <v>0</v>
      </c>
      <c r="BA11" s="17">
        <f t="shared" si="4"/>
        <v>0</v>
      </c>
      <c r="BB11" s="17">
        <f t="shared" si="4"/>
        <v>0</v>
      </c>
      <c r="BC11" s="17">
        <f t="shared" si="4"/>
        <v>0</v>
      </c>
      <c r="BD11" s="17">
        <f t="shared" si="4"/>
        <v>0</v>
      </c>
      <c r="BE11" s="17">
        <f t="shared" si="4"/>
        <v>0</v>
      </c>
      <c r="BF11" s="17">
        <f t="shared" si="4"/>
        <v>0</v>
      </c>
      <c r="BG11" s="17">
        <f t="shared" si="4"/>
        <v>5276242402</v>
      </c>
      <c r="BH11" s="7"/>
    </row>
    <row r="12" spans="1:60" ht="18.75" customHeight="1" x14ac:dyDescent="0.2">
      <c r="A12" s="18" t="s">
        <v>74</v>
      </c>
      <c r="B12" s="19" t="s">
        <v>75</v>
      </c>
      <c r="C12" s="20" t="s">
        <v>76</v>
      </c>
      <c r="D12" s="21">
        <v>70125774661</v>
      </c>
      <c r="E12" s="21"/>
      <c r="F12" s="21"/>
      <c r="G12" s="21">
        <f t="shared" ref="G12:G21" si="5">SUM(D12:E12)-F12</f>
        <v>70125774661</v>
      </c>
      <c r="H12" s="21">
        <v>70125774661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f>SUM(H12:S12)</f>
        <v>70125774661</v>
      </c>
      <c r="U12" s="21">
        <v>4794638894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f>SUM(U12:AF12)</f>
        <v>4794638894</v>
      </c>
      <c r="AH12" s="21">
        <v>4793774904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f>SUM(AH12:AS12)</f>
        <v>4793774904</v>
      </c>
      <c r="AU12" s="21">
        <v>4793774904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f>SUM(AU12:BF12)</f>
        <v>4793774904</v>
      </c>
      <c r="BH12" s="7"/>
    </row>
    <row r="13" spans="1:60" ht="18.75" customHeight="1" x14ac:dyDescent="0.2">
      <c r="A13" s="22" t="s">
        <v>77</v>
      </c>
      <c r="B13" s="19" t="s">
        <v>75</v>
      </c>
      <c r="C13" s="23" t="s">
        <v>78</v>
      </c>
      <c r="D13" s="21">
        <v>306179036</v>
      </c>
      <c r="E13" s="21"/>
      <c r="F13" s="21"/>
      <c r="G13" s="21">
        <f t="shared" si="5"/>
        <v>306179036</v>
      </c>
      <c r="H13" s="21">
        <v>306179036</v>
      </c>
      <c r="I13" s="24">
        <v>0</v>
      </c>
      <c r="J13" s="24">
        <v>0</v>
      </c>
      <c r="K13" s="24">
        <v>0</v>
      </c>
      <c r="L13" s="24">
        <v>0</v>
      </c>
      <c r="M13" s="21">
        <v>0</v>
      </c>
      <c r="N13" s="24">
        <v>0</v>
      </c>
      <c r="O13" s="21">
        <v>0</v>
      </c>
      <c r="P13" s="21">
        <v>0</v>
      </c>
      <c r="Q13" s="24">
        <v>0</v>
      </c>
      <c r="R13" s="24">
        <v>0</v>
      </c>
      <c r="S13" s="24">
        <v>0</v>
      </c>
      <c r="T13" s="24">
        <f t="shared" ref="T13:T21" si="6">SUM(H13:S13)</f>
        <v>306179036</v>
      </c>
      <c r="U13" s="21">
        <v>16887115</v>
      </c>
      <c r="V13" s="24">
        <v>0</v>
      </c>
      <c r="W13" s="24">
        <v>0</v>
      </c>
      <c r="X13" s="24">
        <v>0</v>
      </c>
      <c r="Y13" s="24">
        <v>0</v>
      </c>
      <c r="Z13" s="21">
        <v>0</v>
      </c>
      <c r="AA13" s="24">
        <v>0</v>
      </c>
      <c r="AB13" s="24">
        <v>0</v>
      </c>
      <c r="AC13" s="21">
        <v>0</v>
      </c>
      <c r="AD13" s="24">
        <v>0</v>
      </c>
      <c r="AE13" s="24">
        <v>0</v>
      </c>
      <c r="AF13" s="24">
        <v>0</v>
      </c>
      <c r="AG13" s="21">
        <f t="shared" ref="AG13:AG21" si="7">SUM(U13:AF13)</f>
        <v>16887115</v>
      </c>
      <c r="AH13" s="21">
        <v>16887115</v>
      </c>
      <c r="AI13" s="24">
        <v>0</v>
      </c>
      <c r="AJ13" s="24">
        <v>0</v>
      </c>
      <c r="AK13" s="24">
        <v>0</v>
      </c>
      <c r="AL13" s="24">
        <v>0</v>
      </c>
      <c r="AM13" s="21">
        <v>0</v>
      </c>
      <c r="AN13" s="24">
        <v>0</v>
      </c>
      <c r="AO13" s="24">
        <v>0</v>
      </c>
      <c r="AP13" s="21">
        <v>0</v>
      </c>
      <c r="AQ13" s="24">
        <v>0</v>
      </c>
      <c r="AR13" s="24">
        <v>0</v>
      </c>
      <c r="AS13" s="24">
        <v>0</v>
      </c>
      <c r="AT13" s="24">
        <f t="shared" ref="AT13:AT21" si="8">SUM(AH13:AS13)</f>
        <v>16887115</v>
      </c>
      <c r="AU13" s="21">
        <v>16887115</v>
      </c>
      <c r="AV13" s="24">
        <v>0</v>
      </c>
      <c r="AW13" s="24">
        <v>0</v>
      </c>
      <c r="AX13" s="24">
        <v>0</v>
      </c>
      <c r="AY13" s="24">
        <v>0</v>
      </c>
      <c r="AZ13" s="21">
        <v>0</v>
      </c>
      <c r="BA13" s="24">
        <v>0</v>
      </c>
      <c r="BB13" s="24">
        <v>0</v>
      </c>
      <c r="BC13" s="21">
        <v>0</v>
      </c>
      <c r="BD13" s="24">
        <v>0</v>
      </c>
      <c r="BE13" s="24">
        <v>0</v>
      </c>
      <c r="BF13" s="24">
        <v>0</v>
      </c>
      <c r="BG13" s="24">
        <f t="shared" ref="BG13:BG21" si="9">SUM(AU13:BF13)</f>
        <v>16887115</v>
      </c>
      <c r="BH13" s="7"/>
    </row>
    <row r="14" spans="1:60" ht="18.75" customHeight="1" x14ac:dyDescent="0.2">
      <c r="A14" s="22" t="s">
        <v>79</v>
      </c>
      <c r="B14" s="19" t="s">
        <v>75</v>
      </c>
      <c r="C14" s="23" t="s">
        <v>80</v>
      </c>
      <c r="D14" s="21">
        <v>1118219089</v>
      </c>
      <c r="E14" s="21"/>
      <c r="F14" s="21"/>
      <c r="G14" s="21">
        <f t="shared" si="5"/>
        <v>1118219089</v>
      </c>
      <c r="H14" s="21">
        <v>1118219089</v>
      </c>
      <c r="I14" s="24">
        <v>0</v>
      </c>
      <c r="J14" s="24">
        <v>0</v>
      </c>
      <c r="K14" s="24">
        <v>0</v>
      </c>
      <c r="L14" s="24">
        <v>0</v>
      </c>
      <c r="M14" s="21">
        <v>0</v>
      </c>
      <c r="N14" s="24">
        <v>0</v>
      </c>
      <c r="O14" s="21">
        <v>0</v>
      </c>
      <c r="P14" s="21">
        <v>0</v>
      </c>
      <c r="Q14" s="24">
        <v>0</v>
      </c>
      <c r="R14" s="24">
        <v>0</v>
      </c>
      <c r="S14" s="24">
        <v>0</v>
      </c>
      <c r="T14" s="24">
        <f t="shared" si="6"/>
        <v>1118219089</v>
      </c>
      <c r="U14" s="21">
        <v>84420584</v>
      </c>
      <c r="V14" s="24">
        <v>0</v>
      </c>
      <c r="W14" s="24">
        <v>0</v>
      </c>
      <c r="X14" s="24">
        <v>0</v>
      </c>
      <c r="Y14" s="24">
        <v>0</v>
      </c>
      <c r="Z14" s="21">
        <v>0</v>
      </c>
      <c r="AA14" s="24">
        <v>0</v>
      </c>
      <c r="AB14" s="24">
        <v>0</v>
      </c>
      <c r="AC14" s="21">
        <v>0</v>
      </c>
      <c r="AD14" s="24">
        <v>0</v>
      </c>
      <c r="AE14" s="24">
        <v>0</v>
      </c>
      <c r="AF14" s="24">
        <v>0</v>
      </c>
      <c r="AG14" s="21">
        <f t="shared" si="7"/>
        <v>84420584</v>
      </c>
      <c r="AH14" s="21">
        <v>84420584</v>
      </c>
      <c r="AI14" s="24">
        <v>0</v>
      </c>
      <c r="AJ14" s="24">
        <v>0</v>
      </c>
      <c r="AK14" s="24">
        <v>0</v>
      </c>
      <c r="AL14" s="24">
        <v>0</v>
      </c>
      <c r="AM14" s="21">
        <v>0</v>
      </c>
      <c r="AN14" s="24">
        <v>0</v>
      </c>
      <c r="AO14" s="24">
        <v>0</v>
      </c>
      <c r="AP14" s="21">
        <v>0</v>
      </c>
      <c r="AQ14" s="24">
        <v>0</v>
      </c>
      <c r="AR14" s="24">
        <v>0</v>
      </c>
      <c r="AS14" s="24">
        <v>0</v>
      </c>
      <c r="AT14" s="24">
        <f t="shared" si="8"/>
        <v>84420584</v>
      </c>
      <c r="AU14" s="21">
        <v>84420584</v>
      </c>
      <c r="AV14" s="24">
        <v>0</v>
      </c>
      <c r="AW14" s="24">
        <v>0</v>
      </c>
      <c r="AX14" s="24">
        <v>0</v>
      </c>
      <c r="AY14" s="24">
        <v>0</v>
      </c>
      <c r="AZ14" s="21">
        <v>0</v>
      </c>
      <c r="BA14" s="24">
        <v>0</v>
      </c>
      <c r="BB14" s="24">
        <v>0</v>
      </c>
      <c r="BC14" s="21">
        <v>0</v>
      </c>
      <c r="BD14" s="24">
        <v>0</v>
      </c>
      <c r="BE14" s="24">
        <v>0</v>
      </c>
      <c r="BF14" s="24">
        <v>0</v>
      </c>
      <c r="BG14" s="24">
        <f t="shared" si="9"/>
        <v>84420584</v>
      </c>
      <c r="BH14" s="7"/>
    </row>
    <row r="15" spans="1:60" s="3" customFormat="1" ht="18.75" customHeight="1" x14ac:dyDescent="0.2">
      <c r="A15" s="22" t="s">
        <v>81</v>
      </c>
      <c r="B15" s="19" t="s">
        <v>75</v>
      </c>
      <c r="C15" s="23" t="s">
        <v>82</v>
      </c>
      <c r="D15" s="21">
        <v>212994112</v>
      </c>
      <c r="E15" s="21"/>
      <c r="F15" s="21"/>
      <c r="G15" s="21">
        <f t="shared" si="5"/>
        <v>212994112</v>
      </c>
      <c r="H15" s="21">
        <v>212994112</v>
      </c>
      <c r="I15" s="24">
        <v>0</v>
      </c>
      <c r="J15" s="24">
        <v>0</v>
      </c>
      <c r="K15" s="24">
        <v>0</v>
      </c>
      <c r="L15" s="24">
        <v>0</v>
      </c>
      <c r="M15" s="21">
        <v>0</v>
      </c>
      <c r="N15" s="24">
        <v>0</v>
      </c>
      <c r="O15" s="21">
        <v>0</v>
      </c>
      <c r="P15" s="21">
        <v>0</v>
      </c>
      <c r="Q15" s="24">
        <v>0</v>
      </c>
      <c r="R15" s="24">
        <v>0</v>
      </c>
      <c r="S15" s="24">
        <v>0</v>
      </c>
      <c r="T15" s="24">
        <f t="shared" si="6"/>
        <v>212994112</v>
      </c>
      <c r="U15" s="21">
        <v>13991970</v>
      </c>
      <c r="V15" s="24">
        <v>0</v>
      </c>
      <c r="W15" s="24">
        <v>0</v>
      </c>
      <c r="X15" s="24">
        <v>0</v>
      </c>
      <c r="Y15" s="24">
        <v>0</v>
      </c>
      <c r="Z15" s="21">
        <v>0</v>
      </c>
      <c r="AA15" s="24">
        <v>0</v>
      </c>
      <c r="AB15" s="24">
        <v>0</v>
      </c>
      <c r="AC15" s="21">
        <v>0</v>
      </c>
      <c r="AD15" s="24">
        <v>0</v>
      </c>
      <c r="AE15" s="24">
        <v>0</v>
      </c>
      <c r="AF15" s="24">
        <v>0</v>
      </c>
      <c r="AG15" s="21">
        <f t="shared" si="7"/>
        <v>13991970</v>
      </c>
      <c r="AH15" s="21">
        <v>13991970</v>
      </c>
      <c r="AI15" s="24">
        <v>0</v>
      </c>
      <c r="AJ15" s="24">
        <v>0</v>
      </c>
      <c r="AK15" s="24">
        <v>0</v>
      </c>
      <c r="AL15" s="24">
        <v>0</v>
      </c>
      <c r="AM15" s="21">
        <v>0</v>
      </c>
      <c r="AN15" s="24">
        <v>0</v>
      </c>
      <c r="AO15" s="24">
        <v>0</v>
      </c>
      <c r="AP15" s="21">
        <v>0</v>
      </c>
      <c r="AQ15" s="24">
        <v>0</v>
      </c>
      <c r="AR15" s="24">
        <v>0</v>
      </c>
      <c r="AS15" s="24">
        <v>0</v>
      </c>
      <c r="AT15" s="24">
        <f t="shared" si="8"/>
        <v>13991970</v>
      </c>
      <c r="AU15" s="21">
        <v>13991970</v>
      </c>
      <c r="AV15" s="24">
        <v>0</v>
      </c>
      <c r="AW15" s="24">
        <v>0</v>
      </c>
      <c r="AX15" s="24">
        <v>0</v>
      </c>
      <c r="AY15" s="24">
        <v>0</v>
      </c>
      <c r="AZ15" s="21">
        <v>0</v>
      </c>
      <c r="BA15" s="24">
        <v>0</v>
      </c>
      <c r="BB15" s="24">
        <v>0</v>
      </c>
      <c r="BC15" s="21">
        <v>0</v>
      </c>
      <c r="BD15" s="24">
        <v>0</v>
      </c>
      <c r="BE15" s="24">
        <v>0</v>
      </c>
      <c r="BF15" s="24">
        <v>0</v>
      </c>
      <c r="BG15" s="24">
        <f t="shared" si="9"/>
        <v>13991970</v>
      </c>
      <c r="BH15" s="7"/>
    </row>
    <row r="16" spans="1:60" s="3" customFormat="1" ht="18.75" customHeight="1" x14ac:dyDescent="0.2">
      <c r="A16" s="25" t="s">
        <v>83</v>
      </c>
      <c r="B16" s="19" t="s">
        <v>75</v>
      </c>
      <c r="C16" s="26" t="s">
        <v>84</v>
      </c>
      <c r="D16" s="21">
        <v>386051828</v>
      </c>
      <c r="E16" s="21"/>
      <c r="F16" s="21"/>
      <c r="G16" s="21">
        <f t="shared" si="5"/>
        <v>386051828</v>
      </c>
      <c r="H16" s="21">
        <v>386051828</v>
      </c>
      <c r="I16" s="27">
        <v>0</v>
      </c>
      <c r="J16" s="27">
        <v>0</v>
      </c>
      <c r="K16" s="27">
        <v>0</v>
      </c>
      <c r="L16" s="24">
        <v>0</v>
      </c>
      <c r="M16" s="21">
        <v>0</v>
      </c>
      <c r="N16" s="27">
        <v>0</v>
      </c>
      <c r="O16" s="21">
        <v>0</v>
      </c>
      <c r="P16" s="21">
        <v>0</v>
      </c>
      <c r="Q16" s="27">
        <v>0</v>
      </c>
      <c r="R16" s="21">
        <v>0</v>
      </c>
      <c r="S16" s="24">
        <v>0</v>
      </c>
      <c r="T16" s="24">
        <f t="shared" si="6"/>
        <v>386051828</v>
      </c>
      <c r="U16" s="21">
        <v>28413335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1">
        <v>0</v>
      </c>
      <c r="AD16" s="27">
        <v>0</v>
      </c>
      <c r="AE16" s="27">
        <v>0</v>
      </c>
      <c r="AF16" s="27">
        <v>0</v>
      </c>
      <c r="AG16" s="21">
        <f t="shared" si="7"/>
        <v>28413335</v>
      </c>
      <c r="AH16" s="21">
        <v>28413335</v>
      </c>
      <c r="AI16" s="24">
        <v>0</v>
      </c>
      <c r="AJ16" s="24">
        <v>0</v>
      </c>
      <c r="AK16" s="27">
        <v>0</v>
      </c>
      <c r="AL16" s="27">
        <v>0</v>
      </c>
      <c r="AM16" s="21">
        <v>0</v>
      </c>
      <c r="AN16" s="27">
        <v>0</v>
      </c>
      <c r="AO16" s="27">
        <v>0</v>
      </c>
      <c r="AP16" s="21">
        <v>0</v>
      </c>
      <c r="AQ16" s="27">
        <v>0</v>
      </c>
      <c r="AR16" s="27">
        <v>0</v>
      </c>
      <c r="AS16" s="27">
        <v>0</v>
      </c>
      <c r="AT16" s="24">
        <f t="shared" si="8"/>
        <v>28413335</v>
      </c>
      <c r="AU16" s="21">
        <v>28413335</v>
      </c>
      <c r="AV16" s="24">
        <v>0</v>
      </c>
      <c r="AW16" s="24">
        <v>0</v>
      </c>
      <c r="AX16" s="27">
        <v>0</v>
      </c>
      <c r="AY16" s="27">
        <v>0</v>
      </c>
      <c r="AZ16" s="21">
        <v>0</v>
      </c>
      <c r="BA16" s="27">
        <v>0</v>
      </c>
      <c r="BB16" s="27">
        <v>0</v>
      </c>
      <c r="BC16" s="21">
        <v>0</v>
      </c>
      <c r="BD16" s="27">
        <v>0</v>
      </c>
      <c r="BE16" s="27">
        <v>0</v>
      </c>
      <c r="BF16" s="27">
        <v>0</v>
      </c>
      <c r="BG16" s="24">
        <f t="shared" si="9"/>
        <v>28413335</v>
      </c>
      <c r="BH16" s="7"/>
    </row>
    <row r="17" spans="1:60" ht="18.75" customHeight="1" x14ac:dyDescent="0.2">
      <c r="A17" s="22" t="s">
        <v>85</v>
      </c>
      <c r="B17" s="19" t="s">
        <v>75</v>
      </c>
      <c r="C17" s="23" t="s">
        <v>86</v>
      </c>
      <c r="D17" s="21">
        <v>3421217928</v>
      </c>
      <c r="E17" s="21"/>
      <c r="F17" s="21"/>
      <c r="G17" s="21">
        <f t="shared" si="5"/>
        <v>3421217928</v>
      </c>
      <c r="H17" s="21">
        <v>3421217928</v>
      </c>
      <c r="I17" s="24">
        <v>0</v>
      </c>
      <c r="J17" s="24">
        <v>0</v>
      </c>
      <c r="K17" s="24">
        <v>0</v>
      </c>
      <c r="L17" s="24">
        <v>0</v>
      </c>
      <c r="M17" s="21">
        <v>0</v>
      </c>
      <c r="N17" s="24">
        <v>0</v>
      </c>
      <c r="O17" s="21">
        <v>0</v>
      </c>
      <c r="P17" s="21">
        <v>0</v>
      </c>
      <c r="Q17" s="24">
        <v>0</v>
      </c>
      <c r="R17" s="24">
        <v>0</v>
      </c>
      <c r="S17" s="24">
        <v>0</v>
      </c>
      <c r="T17" s="24">
        <f t="shared" si="6"/>
        <v>3421217928</v>
      </c>
      <c r="U17" s="21">
        <v>18785699</v>
      </c>
      <c r="V17" s="24">
        <v>0</v>
      </c>
      <c r="W17" s="24">
        <v>0</v>
      </c>
      <c r="X17" s="24">
        <v>0</v>
      </c>
      <c r="Y17" s="24">
        <v>0</v>
      </c>
      <c r="Z17" s="21">
        <v>0</v>
      </c>
      <c r="AA17" s="24">
        <v>0</v>
      </c>
      <c r="AB17" s="24">
        <v>0</v>
      </c>
      <c r="AC17" s="21">
        <v>0</v>
      </c>
      <c r="AD17" s="24">
        <v>0</v>
      </c>
      <c r="AE17" s="24">
        <v>0</v>
      </c>
      <c r="AF17" s="24">
        <v>0</v>
      </c>
      <c r="AG17" s="21">
        <f t="shared" si="7"/>
        <v>18785699</v>
      </c>
      <c r="AH17" s="21">
        <v>18785699</v>
      </c>
      <c r="AI17" s="24">
        <v>0</v>
      </c>
      <c r="AJ17" s="24">
        <v>0</v>
      </c>
      <c r="AK17" s="24">
        <v>0</v>
      </c>
      <c r="AL17" s="24">
        <v>0</v>
      </c>
      <c r="AM17" s="21">
        <v>0</v>
      </c>
      <c r="AN17" s="24">
        <v>0</v>
      </c>
      <c r="AO17" s="24">
        <v>0</v>
      </c>
      <c r="AP17" s="21">
        <v>0</v>
      </c>
      <c r="AQ17" s="24">
        <v>0</v>
      </c>
      <c r="AR17" s="24">
        <v>0</v>
      </c>
      <c r="AS17" s="24">
        <v>0</v>
      </c>
      <c r="AT17" s="24">
        <f t="shared" si="8"/>
        <v>18785699</v>
      </c>
      <c r="AU17" s="21">
        <v>18785699</v>
      </c>
      <c r="AV17" s="24">
        <v>0</v>
      </c>
      <c r="AW17" s="24">
        <v>0</v>
      </c>
      <c r="AX17" s="24">
        <v>0</v>
      </c>
      <c r="AY17" s="24">
        <v>0</v>
      </c>
      <c r="AZ17" s="21">
        <v>0</v>
      </c>
      <c r="BA17" s="24">
        <v>0</v>
      </c>
      <c r="BB17" s="24">
        <v>0</v>
      </c>
      <c r="BC17" s="21">
        <v>0</v>
      </c>
      <c r="BD17" s="24">
        <v>0</v>
      </c>
      <c r="BE17" s="24">
        <v>0</v>
      </c>
      <c r="BF17" s="24">
        <v>0</v>
      </c>
      <c r="BG17" s="24">
        <f t="shared" si="9"/>
        <v>18785699</v>
      </c>
      <c r="BH17" s="7"/>
    </row>
    <row r="18" spans="1:60" s="3" customFormat="1" ht="18.75" customHeight="1" x14ac:dyDescent="0.2">
      <c r="A18" s="22" t="s">
        <v>87</v>
      </c>
      <c r="B18" s="19" t="s">
        <v>75</v>
      </c>
      <c r="C18" s="23" t="s">
        <v>88</v>
      </c>
      <c r="D18" s="21">
        <v>2382871631</v>
      </c>
      <c r="E18" s="21"/>
      <c r="F18" s="21"/>
      <c r="G18" s="21">
        <f t="shared" si="5"/>
        <v>2382871631</v>
      </c>
      <c r="H18" s="21">
        <v>2382871631</v>
      </c>
      <c r="I18" s="24">
        <v>0</v>
      </c>
      <c r="J18" s="24">
        <v>0</v>
      </c>
      <c r="K18" s="24">
        <v>0</v>
      </c>
      <c r="L18" s="24">
        <v>0</v>
      </c>
      <c r="M18" s="21">
        <v>0</v>
      </c>
      <c r="N18" s="24">
        <v>0</v>
      </c>
      <c r="O18" s="21">
        <v>0</v>
      </c>
      <c r="P18" s="21">
        <v>0</v>
      </c>
      <c r="Q18" s="24">
        <v>0</v>
      </c>
      <c r="R18" s="24">
        <v>0</v>
      </c>
      <c r="S18" s="24">
        <v>0</v>
      </c>
      <c r="T18" s="24">
        <f t="shared" si="6"/>
        <v>2382871631</v>
      </c>
      <c r="U18" s="21">
        <v>194357502</v>
      </c>
      <c r="V18" s="24">
        <v>0</v>
      </c>
      <c r="W18" s="24">
        <v>0</v>
      </c>
      <c r="X18" s="24">
        <v>0</v>
      </c>
      <c r="Y18" s="24">
        <v>0</v>
      </c>
      <c r="Z18" s="21">
        <v>0</v>
      </c>
      <c r="AA18" s="24">
        <v>0</v>
      </c>
      <c r="AB18" s="24">
        <v>0</v>
      </c>
      <c r="AC18" s="21">
        <v>0</v>
      </c>
      <c r="AD18" s="24">
        <v>0</v>
      </c>
      <c r="AE18" s="24">
        <v>0</v>
      </c>
      <c r="AF18" s="24">
        <v>0</v>
      </c>
      <c r="AG18" s="21">
        <f t="shared" si="7"/>
        <v>194357502</v>
      </c>
      <c r="AH18" s="21">
        <v>194357502</v>
      </c>
      <c r="AI18" s="24">
        <v>0</v>
      </c>
      <c r="AJ18" s="24">
        <v>0</v>
      </c>
      <c r="AK18" s="24">
        <v>0</v>
      </c>
      <c r="AL18" s="24">
        <v>0</v>
      </c>
      <c r="AM18" s="21">
        <v>0</v>
      </c>
      <c r="AN18" s="24">
        <v>0</v>
      </c>
      <c r="AO18" s="24">
        <v>0</v>
      </c>
      <c r="AP18" s="21">
        <v>0</v>
      </c>
      <c r="AQ18" s="24">
        <v>0</v>
      </c>
      <c r="AR18" s="24">
        <v>0</v>
      </c>
      <c r="AS18" s="24">
        <v>0</v>
      </c>
      <c r="AT18" s="24">
        <f t="shared" si="8"/>
        <v>194357502</v>
      </c>
      <c r="AU18" s="21">
        <v>194357502</v>
      </c>
      <c r="AV18" s="24">
        <v>0</v>
      </c>
      <c r="AW18" s="24">
        <v>0</v>
      </c>
      <c r="AX18" s="24">
        <v>0</v>
      </c>
      <c r="AY18" s="24">
        <v>0</v>
      </c>
      <c r="AZ18" s="21">
        <v>0</v>
      </c>
      <c r="BA18" s="24">
        <v>0</v>
      </c>
      <c r="BB18" s="24">
        <v>0</v>
      </c>
      <c r="BC18" s="21">
        <v>0</v>
      </c>
      <c r="BD18" s="24">
        <v>0</v>
      </c>
      <c r="BE18" s="24">
        <v>0</v>
      </c>
      <c r="BF18" s="24">
        <v>0</v>
      </c>
      <c r="BG18" s="24">
        <f t="shared" si="9"/>
        <v>194357502</v>
      </c>
      <c r="BH18" s="7"/>
    </row>
    <row r="19" spans="1:60" ht="18.75" customHeight="1" x14ac:dyDescent="0.2">
      <c r="A19" s="22" t="s">
        <v>89</v>
      </c>
      <c r="B19" s="19" t="s">
        <v>75</v>
      </c>
      <c r="C19" s="23" t="s">
        <v>90</v>
      </c>
      <c r="D19" s="21">
        <v>186369848</v>
      </c>
      <c r="E19" s="21"/>
      <c r="F19" s="21"/>
      <c r="G19" s="21">
        <f t="shared" si="5"/>
        <v>186369848</v>
      </c>
      <c r="H19" s="21">
        <v>186369848</v>
      </c>
      <c r="I19" s="24">
        <v>0</v>
      </c>
      <c r="J19" s="24">
        <v>0</v>
      </c>
      <c r="K19" s="24">
        <v>0</v>
      </c>
      <c r="L19" s="24">
        <v>0</v>
      </c>
      <c r="M19" s="21">
        <v>0</v>
      </c>
      <c r="N19" s="24">
        <v>0</v>
      </c>
      <c r="O19" s="21">
        <v>0</v>
      </c>
      <c r="P19" s="21">
        <v>0</v>
      </c>
      <c r="Q19" s="24">
        <v>0</v>
      </c>
      <c r="R19" s="24">
        <v>0</v>
      </c>
      <c r="S19" s="24">
        <v>0</v>
      </c>
      <c r="T19" s="24">
        <f t="shared" si="6"/>
        <v>186369848</v>
      </c>
      <c r="U19" s="21">
        <v>0</v>
      </c>
      <c r="V19" s="24">
        <v>0</v>
      </c>
      <c r="W19" s="24">
        <v>0</v>
      </c>
      <c r="X19" s="24">
        <v>0</v>
      </c>
      <c r="Y19" s="24">
        <v>0</v>
      </c>
      <c r="Z19" s="21">
        <v>0</v>
      </c>
      <c r="AA19" s="24">
        <v>0</v>
      </c>
      <c r="AB19" s="24">
        <v>0</v>
      </c>
      <c r="AC19" s="21">
        <v>0</v>
      </c>
      <c r="AD19" s="24">
        <v>0</v>
      </c>
      <c r="AE19" s="24">
        <v>0</v>
      </c>
      <c r="AF19" s="24">
        <v>0</v>
      </c>
      <c r="AG19" s="21">
        <f t="shared" si="7"/>
        <v>0</v>
      </c>
      <c r="AH19" s="21">
        <v>0</v>
      </c>
      <c r="AI19" s="24">
        <v>0</v>
      </c>
      <c r="AJ19" s="24">
        <v>0</v>
      </c>
      <c r="AK19" s="24">
        <v>0</v>
      </c>
      <c r="AL19" s="24">
        <v>0</v>
      </c>
      <c r="AM19" s="21">
        <v>0</v>
      </c>
      <c r="AN19" s="24">
        <v>0</v>
      </c>
      <c r="AO19" s="24">
        <v>0</v>
      </c>
      <c r="AP19" s="21">
        <v>0</v>
      </c>
      <c r="AQ19" s="24">
        <v>0</v>
      </c>
      <c r="AR19" s="24">
        <v>0</v>
      </c>
      <c r="AS19" s="24">
        <v>0</v>
      </c>
      <c r="AT19" s="24">
        <f t="shared" si="8"/>
        <v>0</v>
      </c>
      <c r="AU19" s="21">
        <v>0</v>
      </c>
      <c r="AV19" s="24">
        <v>0</v>
      </c>
      <c r="AW19" s="24">
        <v>0</v>
      </c>
      <c r="AX19" s="24">
        <v>0</v>
      </c>
      <c r="AY19" s="24">
        <v>0</v>
      </c>
      <c r="AZ19" s="21">
        <v>0</v>
      </c>
      <c r="BA19" s="24">
        <v>0</v>
      </c>
      <c r="BB19" s="24">
        <v>0</v>
      </c>
      <c r="BC19" s="21">
        <v>0</v>
      </c>
      <c r="BD19" s="24">
        <v>0</v>
      </c>
      <c r="BE19" s="24">
        <v>0</v>
      </c>
      <c r="BF19" s="24">
        <v>0</v>
      </c>
      <c r="BG19" s="24">
        <f t="shared" si="9"/>
        <v>0</v>
      </c>
      <c r="BH19" s="7"/>
    </row>
    <row r="20" spans="1:60" ht="18.75" customHeight="1" x14ac:dyDescent="0.2">
      <c r="A20" s="22" t="s">
        <v>91</v>
      </c>
      <c r="B20" s="19" t="s">
        <v>75</v>
      </c>
      <c r="C20" s="23" t="s">
        <v>92</v>
      </c>
      <c r="D20" s="21">
        <v>7201863419</v>
      </c>
      <c r="E20" s="21"/>
      <c r="F20" s="21"/>
      <c r="G20" s="21">
        <f t="shared" si="5"/>
        <v>7201863419</v>
      </c>
      <c r="H20" s="21">
        <v>7201863419</v>
      </c>
      <c r="I20" s="24">
        <v>0</v>
      </c>
      <c r="J20" s="24">
        <v>0</v>
      </c>
      <c r="K20" s="24">
        <v>0</v>
      </c>
      <c r="L20" s="24">
        <v>0</v>
      </c>
      <c r="M20" s="21">
        <v>0</v>
      </c>
      <c r="N20" s="24">
        <v>0</v>
      </c>
      <c r="O20" s="21">
        <v>0</v>
      </c>
      <c r="P20" s="21">
        <v>0</v>
      </c>
      <c r="Q20" s="24">
        <v>0</v>
      </c>
      <c r="R20" s="24">
        <v>0</v>
      </c>
      <c r="S20" s="24">
        <v>0</v>
      </c>
      <c r="T20" s="24">
        <f t="shared" si="6"/>
        <v>7201863419</v>
      </c>
      <c r="U20" s="21">
        <v>3939640</v>
      </c>
      <c r="V20" s="24">
        <v>0</v>
      </c>
      <c r="W20" s="24">
        <v>0</v>
      </c>
      <c r="X20" s="24">
        <v>0</v>
      </c>
      <c r="Y20" s="24">
        <v>0</v>
      </c>
      <c r="Z20" s="21">
        <v>0</v>
      </c>
      <c r="AA20" s="24">
        <v>0</v>
      </c>
      <c r="AB20" s="24">
        <v>0</v>
      </c>
      <c r="AC20" s="21">
        <v>0</v>
      </c>
      <c r="AD20" s="24">
        <v>0</v>
      </c>
      <c r="AE20" s="24">
        <v>0</v>
      </c>
      <c r="AF20" s="24">
        <v>0</v>
      </c>
      <c r="AG20" s="21">
        <f t="shared" si="7"/>
        <v>3939640</v>
      </c>
      <c r="AH20" s="21">
        <v>3939640</v>
      </c>
      <c r="AI20" s="24">
        <v>0</v>
      </c>
      <c r="AJ20" s="24">
        <v>0</v>
      </c>
      <c r="AK20" s="24">
        <v>0</v>
      </c>
      <c r="AL20" s="24">
        <v>0</v>
      </c>
      <c r="AM20" s="21">
        <v>0</v>
      </c>
      <c r="AN20" s="24">
        <v>0</v>
      </c>
      <c r="AO20" s="24">
        <v>0</v>
      </c>
      <c r="AP20" s="21">
        <v>0</v>
      </c>
      <c r="AQ20" s="24">
        <v>0</v>
      </c>
      <c r="AR20" s="24">
        <v>0</v>
      </c>
      <c r="AS20" s="24">
        <v>0</v>
      </c>
      <c r="AT20" s="24">
        <f t="shared" si="8"/>
        <v>3939640</v>
      </c>
      <c r="AU20" s="21">
        <v>3939640</v>
      </c>
      <c r="AV20" s="24">
        <v>0</v>
      </c>
      <c r="AW20" s="24">
        <v>0</v>
      </c>
      <c r="AX20" s="24">
        <v>0</v>
      </c>
      <c r="AY20" s="24">
        <v>0</v>
      </c>
      <c r="AZ20" s="21">
        <v>0</v>
      </c>
      <c r="BA20" s="24">
        <v>0</v>
      </c>
      <c r="BB20" s="24">
        <v>0</v>
      </c>
      <c r="BC20" s="21">
        <v>0</v>
      </c>
      <c r="BD20" s="24">
        <v>0</v>
      </c>
      <c r="BE20" s="24">
        <v>0</v>
      </c>
      <c r="BF20" s="24">
        <v>0</v>
      </c>
      <c r="BG20" s="24">
        <f t="shared" si="9"/>
        <v>3939640</v>
      </c>
      <c r="BH20" s="7"/>
    </row>
    <row r="21" spans="1:60" ht="18.75" customHeight="1" x14ac:dyDescent="0.2">
      <c r="A21" s="22" t="s">
        <v>93</v>
      </c>
      <c r="B21" s="19" t="s">
        <v>75</v>
      </c>
      <c r="C21" s="23" t="s">
        <v>94</v>
      </c>
      <c r="D21" s="21">
        <v>3487778588</v>
      </c>
      <c r="E21" s="21"/>
      <c r="F21" s="21"/>
      <c r="G21" s="21">
        <f t="shared" si="5"/>
        <v>3487778588</v>
      </c>
      <c r="H21" s="21">
        <v>3487778588</v>
      </c>
      <c r="I21" s="24">
        <v>0</v>
      </c>
      <c r="J21" s="24">
        <v>0</v>
      </c>
      <c r="K21" s="24">
        <v>0</v>
      </c>
      <c r="L21" s="24">
        <v>0</v>
      </c>
      <c r="M21" s="21">
        <v>0</v>
      </c>
      <c r="N21" s="24">
        <v>0</v>
      </c>
      <c r="O21" s="21">
        <v>0</v>
      </c>
      <c r="P21" s="21">
        <v>0</v>
      </c>
      <c r="Q21" s="24">
        <v>0</v>
      </c>
      <c r="R21" s="24">
        <v>0</v>
      </c>
      <c r="S21" s="24">
        <v>0</v>
      </c>
      <c r="T21" s="24">
        <f t="shared" si="6"/>
        <v>3487778588</v>
      </c>
      <c r="U21" s="21">
        <v>121671653</v>
      </c>
      <c r="V21" s="24">
        <v>0</v>
      </c>
      <c r="W21" s="24">
        <v>0</v>
      </c>
      <c r="X21" s="24">
        <v>0</v>
      </c>
      <c r="Y21" s="24">
        <v>0</v>
      </c>
      <c r="Z21" s="21">
        <v>0</v>
      </c>
      <c r="AA21" s="24">
        <v>0</v>
      </c>
      <c r="AB21" s="24">
        <v>0</v>
      </c>
      <c r="AC21" s="21">
        <v>0</v>
      </c>
      <c r="AD21" s="24">
        <v>0</v>
      </c>
      <c r="AE21" s="24">
        <v>0</v>
      </c>
      <c r="AF21" s="24">
        <v>0</v>
      </c>
      <c r="AG21" s="21">
        <f t="shared" si="7"/>
        <v>121671653</v>
      </c>
      <c r="AH21" s="21">
        <v>121671653</v>
      </c>
      <c r="AI21" s="24">
        <v>0</v>
      </c>
      <c r="AJ21" s="24">
        <v>0</v>
      </c>
      <c r="AK21" s="24">
        <v>0</v>
      </c>
      <c r="AL21" s="24">
        <v>0</v>
      </c>
      <c r="AM21" s="21">
        <v>0</v>
      </c>
      <c r="AN21" s="24">
        <v>0</v>
      </c>
      <c r="AO21" s="24">
        <v>0</v>
      </c>
      <c r="AP21" s="21">
        <v>0</v>
      </c>
      <c r="AQ21" s="24">
        <v>0</v>
      </c>
      <c r="AR21" s="24">
        <v>0</v>
      </c>
      <c r="AS21" s="24">
        <v>0</v>
      </c>
      <c r="AT21" s="24">
        <f t="shared" si="8"/>
        <v>121671653</v>
      </c>
      <c r="AU21" s="21">
        <v>121671653</v>
      </c>
      <c r="AV21" s="24">
        <v>0</v>
      </c>
      <c r="AW21" s="24">
        <v>0</v>
      </c>
      <c r="AX21" s="24">
        <v>0</v>
      </c>
      <c r="AY21" s="24">
        <v>0</v>
      </c>
      <c r="AZ21" s="21">
        <v>0</v>
      </c>
      <c r="BA21" s="24">
        <v>0</v>
      </c>
      <c r="BB21" s="24">
        <v>0</v>
      </c>
      <c r="BC21" s="21">
        <v>0</v>
      </c>
      <c r="BD21" s="24">
        <v>0</v>
      </c>
      <c r="BE21" s="24">
        <v>0</v>
      </c>
      <c r="BF21" s="24">
        <v>0</v>
      </c>
      <c r="BG21" s="24">
        <f t="shared" si="9"/>
        <v>121671653</v>
      </c>
      <c r="BH21" s="7"/>
    </row>
    <row r="22" spans="1:60" ht="18.75" customHeight="1" x14ac:dyDescent="0.2">
      <c r="A22" s="12" t="s">
        <v>95</v>
      </c>
      <c r="B22" s="28"/>
      <c r="C22" s="12" t="s">
        <v>96</v>
      </c>
      <c r="D22" s="12">
        <f>SUM(D23:D31)</f>
        <v>32586000000</v>
      </c>
      <c r="E22" s="12">
        <f>SUM(E23:E31)</f>
        <v>0</v>
      </c>
      <c r="F22" s="12">
        <f>SUM(F23:F31)</f>
        <v>0</v>
      </c>
      <c r="G22" s="12">
        <f>SUM(G23:G31)</f>
        <v>32586000000</v>
      </c>
      <c r="H22" s="12">
        <f>SUM(H23:H31)</f>
        <v>32586000000</v>
      </c>
      <c r="I22" s="12">
        <f t="shared" ref="I22:S22" si="10">SUM(I23:I31)</f>
        <v>0</v>
      </c>
      <c r="J22" s="12">
        <f t="shared" si="10"/>
        <v>0</v>
      </c>
      <c r="K22" s="12">
        <f t="shared" si="10"/>
        <v>0</v>
      </c>
      <c r="L22" s="12">
        <f t="shared" si="10"/>
        <v>0</v>
      </c>
      <c r="M22" s="12">
        <f>SUM(M23:M31)</f>
        <v>0</v>
      </c>
      <c r="N22" s="12">
        <f t="shared" si="10"/>
        <v>0</v>
      </c>
      <c r="O22" s="12">
        <f t="shared" si="10"/>
        <v>0</v>
      </c>
      <c r="P22" s="12">
        <f t="shared" si="10"/>
        <v>0</v>
      </c>
      <c r="Q22" s="12">
        <f t="shared" si="10"/>
        <v>0</v>
      </c>
      <c r="R22" s="12">
        <f t="shared" si="10"/>
        <v>0</v>
      </c>
      <c r="S22" s="12">
        <f t="shared" si="10"/>
        <v>0</v>
      </c>
      <c r="T22" s="12">
        <f>SUM(T23:T31)</f>
        <v>32586000000</v>
      </c>
      <c r="U22" s="12">
        <f>SUM(U23:U31)</f>
        <v>1709291434</v>
      </c>
      <c r="V22" s="12">
        <f t="shared" ref="V22:AF22" si="11">SUM(V23:V31)</f>
        <v>0</v>
      </c>
      <c r="W22" s="12">
        <f t="shared" si="11"/>
        <v>0</v>
      </c>
      <c r="X22" s="12">
        <f t="shared" si="11"/>
        <v>0</v>
      </c>
      <c r="Y22" s="12">
        <f t="shared" si="11"/>
        <v>0</v>
      </c>
      <c r="Z22" s="12">
        <f>SUM(Z23:Z31)</f>
        <v>0</v>
      </c>
      <c r="AA22" s="12">
        <f t="shared" si="11"/>
        <v>0</v>
      </c>
      <c r="AB22" s="12">
        <f t="shared" si="11"/>
        <v>0</v>
      </c>
      <c r="AC22" s="12">
        <f t="shared" si="11"/>
        <v>0</v>
      </c>
      <c r="AD22" s="12">
        <f t="shared" si="11"/>
        <v>0</v>
      </c>
      <c r="AE22" s="12">
        <f t="shared" si="11"/>
        <v>0</v>
      </c>
      <c r="AF22" s="12">
        <f t="shared" si="11"/>
        <v>0</v>
      </c>
      <c r="AG22" s="12">
        <f>SUM(AG23:AG31)</f>
        <v>1709291434</v>
      </c>
      <c r="AH22" s="12">
        <f>SUM(AH23:AH31)</f>
        <v>1709291434</v>
      </c>
      <c r="AI22" s="12">
        <f t="shared" ref="AI22:AS22" si="12">SUM(AI23:AI31)</f>
        <v>0</v>
      </c>
      <c r="AJ22" s="12">
        <f t="shared" si="12"/>
        <v>0</v>
      </c>
      <c r="AK22" s="12">
        <f t="shared" si="12"/>
        <v>0</v>
      </c>
      <c r="AL22" s="12">
        <f t="shared" si="12"/>
        <v>0</v>
      </c>
      <c r="AM22" s="12">
        <f>SUM(AM23:AM31)</f>
        <v>0</v>
      </c>
      <c r="AN22" s="12">
        <f t="shared" si="12"/>
        <v>0</v>
      </c>
      <c r="AO22" s="12">
        <f t="shared" si="12"/>
        <v>0</v>
      </c>
      <c r="AP22" s="12">
        <f t="shared" si="12"/>
        <v>0</v>
      </c>
      <c r="AQ22" s="12">
        <f t="shared" si="12"/>
        <v>0</v>
      </c>
      <c r="AR22" s="12">
        <f t="shared" si="12"/>
        <v>0</v>
      </c>
      <c r="AS22" s="12">
        <f t="shared" si="12"/>
        <v>0</v>
      </c>
      <c r="AT22" s="12">
        <f>SUM(AT23:AT31)</f>
        <v>1709291434</v>
      </c>
      <c r="AU22" s="12">
        <f>SUM(AU23:AU31)</f>
        <v>1709291434</v>
      </c>
      <c r="AV22" s="12">
        <f t="shared" ref="AV22:BF22" si="13">SUM(AV23:AV31)</f>
        <v>0</v>
      </c>
      <c r="AW22" s="12">
        <f t="shared" si="13"/>
        <v>0</v>
      </c>
      <c r="AX22" s="12">
        <f t="shared" si="13"/>
        <v>0</v>
      </c>
      <c r="AY22" s="12">
        <f t="shared" si="13"/>
        <v>0</v>
      </c>
      <c r="AZ22" s="12">
        <f>SUM(AZ23:AZ31)</f>
        <v>0</v>
      </c>
      <c r="BA22" s="12">
        <f t="shared" si="13"/>
        <v>0</v>
      </c>
      <c r="BB22" s="12">
        <f t="shared" si="13"/>
        <v>0</v>
      </c>
      <c r="BC22" s="12">
        <f t="shared" si="13"/>
        <v>0</v>
      </c>
      <c r="BD22" s="12">
        <f t="shared" si="13"/>
        <v>0</v>
      </c>
      <c r="BE22" s="12">
        <f t="shared" si="13"/>
        <v>0</v>
      </c>
      <c r="BF22" s="12">
        <f t="shared" si="13"/>
        <v>0</v>
      </c>
      <c r="BG22" s="12">
        <f>SUM(BG23:BG31)</f>
        <v>1709291434</v>
      </c>
      <c r="BH22" s="7"/>
    </row>
    <row r="23" spans="1:60" ht="18.75" customHeight="1" x14ac:dyDescent="0.2">
      <c r="A23" s="22" t="s">
        <v>97</v>
      </c>
      <c r="B23" s="29" t="s">
        <v>75</v>
      </c>
      <c r="C23" s="30" t="s">
        <v>98</v>
      </c>
      <c r="D23" s="24">
        <v>10250341655</v>
      </c>
      <c r="E23" s="21"/>
      <c r="F23" s="21"/>
      <c r="G23" s="24">
        <f t="shared" ref="G23:G31" si="14">SUM(D23:E23)-F23</f>
        <v>10250341655</v>
      </c>
      <c r="H23" s="24">
        <v>10250341655</v>
      </c>
      <c r="I23" s="24">
        <v>0</v>
      </c>
      <c r="J23" s="24">
        <v>0</v>
      </c>
      <c r="K23" s="24">
        <v>0</v>
      </c>
      <c r="L23" s="24">
        <v>0</v>
      </c>
      <c r="M23" s="21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f t="shared" ref="T23:T31" si="15">SUM(H23:S23)</f>
        <v>10250341655</v>
      </c>
      <c r="U23" s="24">
        <v>699430967</v>
      </c>
      <c r="V23" s="24">
        <v>0</v>
      </c>
      <c r="W23" s="24">
        <v>0</v>
      </c>
      <c r="X23" s="24">
        <v>0</v>
      </c>
      <c r="Y23" s="24">
        <v>0</v>
      </c>
      <c r="Z23" s="21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f t="shared" ref="AG23:AG31" si="16">SUM(U23:AF23)</f>
        <v>699430967</v>
      </c>
      <c r="AH23" s="24">
        <v>699430967</v>
      </c>
      <c r="AI23" s="24">
        <v>0</v>
      </c>
      <c r="AJ23" s="24">
        <v>0</v>
      </c>
      <c r="AK23" s="24">
        <v>0</v>
      </c>
      <c r="AL23" s="24">
        <v>0</v>
      </c>
      <c r="AM23" s="21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f t="shared" ref="AT23:AT31" si="17">SUM(AH23:AS23)</f>
        <v>699430967</v>
      </c>
      <c r="AU23" s="24">
        <v>699430967</v>
      </c>
      <c r="AV23" s="24">
        <v>0</v>
      </c>
      <c r="AW23" s="24">
        <v>0</v>
      </c>
      <c r="AX23" s="24">
        <v>0</v>
      </c>
      <c r="AY23" s="24">
        <v>0</v>
      </c>
      <c r="AZ23" s="21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f t="shared" ref="BG23:BG31" si="18">SUM(AU23:BF23)</f>
        <v>699430967</v>
      </c>
      <c r="BH23" s="7"/>
    </row>
    <row r="24" spans="1:60" ht="18.75" customHeight="1" x14ac:dyDescent="0.2">
      <c r="A24" s="22" t="s">
        <v>99</v>
      </c>
      <c r="B24" s="29" t="s">
        <v>75</v>
      </c>
      <c r="C24" s="30" t="s">
        <v>100</v>
      </c>
      <c r="D24" s="24">
        <v>6935620779</v>
      </c>
      <c r="E24" s="21"/>
      <c r="F24" s="21"/>
      <c r="G24" s="24">
        <f t="shared" si="14"/>
        <v>6935620779</v>
      </c>
      <c r="H24" s="24">
        <v>6935620779</v>
      </c>
      <c r="I24" s="24">
        <v>0</v>
      </c>
      <c r="J24" s="24">
        <v>0</v>
      </c>
      <c r="K24" s="24">
        <v>0</v>
      </c>
      <c r="L24" s="24">
        <v>0</v>
      </c>
      <c r="M24" s="21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f t="shared" si="15"/>
        <v>6935620779</v>
      </c>
      <c r="U24" s="24">
        <v>496156667</v>
      </c>
      <c r="V24" s="24">
        <v>0</v>
      </c>
      <c r="W24" s="24">
        <v>0</v>
      </c>
      <c r="X24" s="24">
        <v>0</v>
      </c>
      <c r="Y24" s="24">
        <v>0</v>
      </c>
      <c r="Z24" s="21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f t="shared" si="16"/>
        <v>496156667</v>
      </c>
      <c r="AH24" s="24">
        <v>496156667</v>
      </c>
      <c r="AI24" s="24">
        <v>0</v>
      </c>
      <c r="AJ24" s="24">
        <v>0</v>
      </c>
      <c r="AK24" s="24">
        <v>0</v>
      </c>
      <c r="AL24" s="24">
        <v>0</v>
      </c>
      <c r="AM24" s="21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f t="shared" si="17"/>
        <v>496156667</v>
      </c>
      <c r="AU24" s="24">
        <v>496156667</v>
      </c>
      <c r="AV24" s="24">
        <v>0</v>
      </c>
      <c r="AW24" s="24">
        <v>0</v>
      </c>
      <c r="AX24" s="24">
        <v>0</v>
      </c>
      <c r="AY24" s="24">
        <v>0</v>
      </c>
      <c r="AZ24" s="21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f t="shared" si="18"/>
        <v>496156667</v>
      </c>
      <c r="BH24" s="7"/>
    </row>
    <row r="25" spans="1:60" ht="18.75" customHeight="1" x14ac:dyDescent="0.2">
      <c r="A25" s="22" t="s">
        <v>101</v>
      </c>
      <c r="B25" s="29" t="s">
        <v>75</v>
      </c>
      <c r="C25" s="30" t="s">
        <v>102</v>
      </c>
      <c r="D25" s="24">
        <v>7085302759</v>
      </c>
      <c r="E25" s="21"/>
      <c r="F25" s="21"/>
      <c r="G25" s="24">
        <f t="shared" si="14"/>
        <v>7085302759</v>
      </c>
      <c r="H25" s="24">
        <v>7085302759</v>
      </c>
      <c r="I25" s="24">
        <v>0</v>
      </c>
      <c r="J25" s="24">
        <v>0</v>
      </c>
      <c r="K25" s="24">
        <v>0</v>
      </c>
      <c r="L25" s="24">
        <v>0</v>
      </c>
      <c r="M25" s="21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f t="shared" si="15"/>
        <v>7085302759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1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f t="shared" si="16"/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1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f t="shared" si="17"/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1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f t="shared" si="18"/>
        <v>0</v>
      </c>
      <c r="BH25" s="7"/>
    </row>
    <row r="26" spans="1:60" ht="18.75" customHeight="1" x14ac:dyDescent="0.2">
      <c r="A26" s="22" t="s">
        <v>103</v>
      </c>
      <c r="B26" s="29" t="s">
        <v>75</v>
      </c>
      <c r="C26" s="30" t="s">
        <v>104</v>
      </c>
      <c r="D26" s="24">
        <v>3541027115</v>
      </c>
      <c r="E26" s="21"/>
      <c r="F26" s="21"/>
      <c r="G26" s="24">
        <f t="shared" si="14"/>
        <v>3541027115</v>
      </c>
      <c r="H26" s="24">
        <v>3541027115</v>
      </c>
      <c r="I26" s="24">
        <v>0</v>
      </c>
      <c r="J26" s="24">
        <v>0</v>
      </c>
      <c r="K26" s="24">
        <v>0</v>
      </c>
      <c r="L26" s="24">
        <v>0</v>
      </c>
      <c r="M26" s="21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f t="shared" si="15"/>
        <v>3541027115</v>
      </c>
      <c r="U26" s="24">
        <v>216048500</v>
      </c>
      <c r="V26" s="24">
        <v>0</v>
      </c>
      <c r="W26" s="24">
        <v>0</v>
      </c>
      <c r="X26" s="24">
        <v>0</v>
      </c>
      <c r="Y26" s="24">
        <v>0</v>
      </c>
      <c r="Z26" s="21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f t="shared" si="16"/>
        <v>216048500</v>
      </c>
      <c r="AH26" s="24">
        <v>216048500</v>
      </c>
      <c r="AI26" s="24">
        <v>0</v>
      </c>
      <c r="AJ26" s="24">
        <v>0</v>
      </c>
      <c r="AK26" s="24">
        <v>0</v>
      </c>
      <c r="AL26" s="24">
        <v>0</v>
      </c>
      <c r="AM26" s="21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f t="shared" si="17"/>
        <v>216048500</v>
      </c>
      <c r="AU26" s="24">
        <v>216048500</v>
      </c>
      <c r="AV26" s="24">
        <v>0</v>
      </c>
      <c r="AW26" s="24">
        <v>0</v>
      </c>
      <c r="AX26" s="24">
        <v>0</v>
      </c>
      <c r="AY26" s="24">
        <v>0</v>
      </c>
      <c r="AZ26" s="21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f t="shared" si="18"/>
        <v>216048500</v>
      </c>
      <c r="BH26" s="7"/>
    </row>
    <row r="27" spans="1:60" ht="18.75" customHeight="1" x14ac:dyDescent="0.2">
      <c r="A27" s="22" t="s">
        <v>105</v>
      </c>
      <c r="B27" s="29" t="s">
        <v>75</v>
      </c>
      <c r="C27" s="30" t="s">
        <v>106</v>
      </c>
      <c r="D27" s="24">
        <v>412676092</v>
      </c>
      <c r="E27" s="21"/>
      <c r="F27" s="21"/>
      <c r="G27" s="24">
        <f t="shared" si="14"/>
        <v>412676092</v>
      </c>
      <c r="H27" s="24">
        <v>412676092</v>
      </c>
      <c r="I27" s="24">
        <v>0</v>
      </c>
      <c r="J27" s="24">
        <v>0</v>
      </c>
      <c r="K27" s="24">
        <v>0</v>
      </c>
      <c r="L27" s="24">
        <v>0</v>
      </c>
      <c r="M27" s="21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f t="shared" si="15"/>
        <v>412676092</v>
      </c>
      <c r="U27" s="24">
        <v>27436900</v>
      </c>
      <c r="V27" s="24">
        <v>0</v>
      </c>
      <c r="W27" s="24">
        <v>0</v>
      </c>
      <c r="X27" s="24">
        <v>0</v>
      </c>
      <c r="Y27" s="24">
        <v>0</v>
      </c>
      <c r="Z27" s="21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f t="shared" si="16"/>
        <v>27436900</v>
      </c>
      <c r="AH27" s="24">
        <v>27436900</v>
      </c>
      <c r="AI27" s="24">
        <v>0</v>
      </c>
      <c r="AJ27" s="24">
        <v>0</v>
      </c>
      <c r="AK27" s="24">
        <v>0</v>
      </c>
      <c r="AL27" s="24">
        <v>0</v>
      </c>
      <c r="AM27" s="21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f t="shared" si="17"/>
        <v>27436900</v>
      </c>
      <c r="AU27" s="24">
        <v>27436900</v>
      </c>
      <c r="AV27" s="24">
        <v>0</v>
      </c>
      <c r="AW27" s="24">
        <v>0</v>
      </c>
      <c r="AX27" s="24">
        <v>0</v>
      </c>
      <c r="AY27" s="24">
        <v>0</v>
      </c>
      <c r="AZ27" s="21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f t="shared" si="18"/>
        <v>27436900</v>
      </c>
      <c r="BH27" s="7"/>
    </row>
    <row r="28" spans="1:60" ht="18.75" customHeight="1" x14ac:dyDescent="0.2">
      <c r="A28" s="22" t="s">
        <v>107</v>
      </c>
      <c r="B28" s="29" t="s">
        <v>75</v>
      </c>
      <c r="C28" s="30" t="s">
        <v>108</v>
      </c>
      <c r="D28" s="24">
        <v>2590518044</v>
      </c>
      <c r="E28" s="21"/>
      <c r="F28" s="21"/>
      <c r="G28" s="24">
        <f t="shared" si="14"/>
        <v>2590518044</v>
      </c>
      <c r="H28" s="24">
        <v>2590518044</v>
      </c>
      <c r="I28" s="24">
        <v>0</v>
      </c>
      <c r="J28" s="24">
        <v>0</v>
      </c>
      <c r="K28" s="24">
        <v>0</v>
      </c>
      <c r="L28" s="24">
        <v>0</v>
      </c>
      <c r="M28" s="21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f t="shared" si="15"/>
        <v>2590518044</v>
      </c>
      <c r="U28" s="24">
        <v>162050700</v>
      </c>
      <c r="V28" s="24">
        <v>0</v>
      </c>
      <c r="W28" s="24">
        <v>0</v>
      </c>
      <c r="X28" s="24">
        <v>0</v>
      </c>
      <c r="Y28" s="24">
        <v>0</v>
      </c>
      <c r="Z28" s="21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f t="shared" si="16"/>
        <v>162050700</v>
      </c>
      <c r="AH28" s="24">
        <v>162050700</v>
      </c>
      <c r="AI28" s="24">
        <v>0</v>
      </c>
      <c r="AJ28" s="24">
        <v>0</v>
      </c>
      <c r="AK28" s="24">
        <v>0</v>
      </c>
      <c r="AL28" s="24">
        <v>0</v>
      </c>
      <c r="AM28" s="21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f t="shared" si="17"/>
        <v>162050700</v>
      </c>
      <c r="AU28" s="24">
        <v>162050700</v>
      </c>
      <c r="AV28" s="24">
        <v>0</v>
      </c>
      <c r="AW28" s="24">
        <v>0</v>
      </c>
      <c r="AX28" s="24">
        <v>0</v>
      </c>
      <c r="AY28" s="24">
        <v>0</v>
      </c>
      <c r="AZ28" s="21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f t="shared" si="18"/>
        <v>162050700</v>
      </c>
      <c r="BH28" s="7"/>
    </row>
    <row r="29" spans="1:60" s="3" customFormat="1" ht="18.75" customHeight="1" x14ac:dyDescent="0.2">
      <c r="A29" s="22" t="s">
        <v>109</v>
      </c>
      <c r="B29" s="29" t="s">
        <v>75</v>
      </c>
      <c r="C29" s="30" t="s">
        <v>110</v>
      </c>
      <c r="D29" s="24">
        <v>439300356</v>
      </c>
      <c r="E29" s="21"/>
      <c r="F29" s="21"/>
      <c r="G29" s="24">
        <f t="shared" si="14"/>
        <v>439300356</v>
      </c>
      <c r="H29" s="24">
        <v>439300356</v>
      </c>
      <c r="I29" s="24">
        <v>0</v>
      </c>
      <c r="J29" s="24">
        <v>0</v>
      </c>
      <c r="K29" s="24">
        <v>0</v>
      </c>
      <c r="L29" s="24">
        <v>0</v>
      </c>
      <c r="M29" s="21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f t="shared" si="15"/>
        <v>439300356</v>
      </c>
      <c r="U29" s="24">
        <v>27060000</v>
      </c>
      <c r="V29" s="24">
        <v>0</v>
      </c>
      <c r="W29" s="24">
        <v>0</v>
      </c>
      <c r="X29" s="24">
        <v>0</v>
      </c>
      <c r="Y29" s="24">
        <v>0</v>
      </c>
      <c r="Z29" s="21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f t="shared" si="16"/>
        <v>27060000</v>
      </c>
      <c r="AH29" s="24">
        <v>27060000</v>
      </c>
      <c r="AI29" s="24">
        <v>0</v>
      </c>
      <c r="AJ29" s="24">
        <v>0</v>
      </c>
      <c r="AK29" s="24">
        <v>0</v>
      </c>
      <c r="AL29" s="24">
        <v>0</v>
      </c>
      <c r="AM29" s="21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f t="shared" si="17"/>
        <v>27060000</v>
      </c>
      <c r="AU29" s="24">
        <v>27060000</v>
      </c>
      <c r="AV29" s="24">
        <v>0</v>
      </c>
      <c r="AW29" s="24">
        <v>0</v>
      </c>
      <c r="AX29" s="24">
        <v>0</v>
      </c>
      <c r="AY29" s="24">
        <v>0</v>
      </c>
      <c r="AZ29" s="21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f t="shared" si="18"/>
        <v>27060000</v>
      </c>
      <c r="BH29" s="7"/>
    </row>
    <row r="30" spans="1:60" ht="18.75" customHeight="1" x14ac:dyDescent="0.2">
      <c r="A30" s="22" t="s">
        <v>111</v>
      </c>
      <c r="B30" s="29" t="s">
        <v>75</v>
      </c>
      <c r="C30" s="30" t="s">
        <v>112</v>
      </c>
      <c r="D30" s="24">
        <v>439300356</v>
      </c>
      <c r="E30" s="21"/>
      <c r="F30" s="21"/>
      <c r="G30" s="24">
        <f t="shared" si="14"/>
        <v>439300356</v>
      </c>
      <c r="H30" s="24">
        <v>439300356</v>
      </c>
      <c r="I30" s="24">
        <v>0</v>
      </c>
      <c r="J30" s="24">
        <v>0</v>
      </c>
      <c r="K30" s="24">
        <v>0</v>
      </c>
      <c r="L30" s="24">
        <v>0</v>
      </c>
      <c r="M30" s="21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f t="shared" si="15"/>
        <v>439300356</v>
      </c>
      <c r="U30" s="24">
        <v>27060000</v>
      </c>
      <c r="V30" s="24">
        <v>0</v>
      </c>
      <c r="W30" s="24">
        <v>0</v>
      </c>
      <c r="X30" s="24">
        <v>0</v>
      </c>
      <c r="Y30" s="24">
        <v>0</v>
      </c>
      <c r="Z30" s="21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f t="shared" si="16"/>
        <v>27060000</v>
      </c>
      <c r="AH30" s="24">
        <v>27060000</v>
      </c>
      <c r="AI30" s="24">
        <v>0</v>
      </c>
      <c r="AJ30" s="24">
        <v>0</v>
      </c>
      <c r="AK30" s="24">
        <v>0</v>
      </c>
      <c r="AL30" s="24">
        <v>0</v>
      </c>
      <c r="AM30" s="21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f t="shared" si="17"/>
        <v>27060000</v>
      </c>
      <c r="AU30" s="24">
        <v>27060000</v>
      </c>
      <c r="AV30" s="24">
        <v>0</v>
      </c>
      <c r="AW30" s="24">
        <v>0</v>
      </c>
      <c r="AX30" s="24">
        <v>0</v>
      </c>
      <c r="AY30" s="24">
        <v>0</v>
      </c>
      <c r="AZ30" s="21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f t="shared" si="18"/>
        <v>27060000</v>
      </c>
      <c r="BH30" s="7"/>
    </row>
    <row r="31" spans="1:60" ht="18.75" customHeight="1" x14ac:dyDescent="0.2">
      <c r="A31" s="22" t="s">
        <v>113</v>
      </c>
      <c r="B31" s="29" t="s">
        <v>75</v>
      </c>
      <c r="C31" s="30" t="s">
        <v>114</v>
      </c>
      <c r="D31" s="24">
        <v>891912844</v>
      </c>
      <c r="E31" s="21"/>
      <c r="F31" s="21"/>
      <c r="G31" s="24">
        <f t="shared" si="14"/>
        <v>891912844</v>
      </c>
      <c r="H31" s="24">
        <v>891912844</v>
      </c>
      <c r="I31" s="24">
        <v>0</v>
      </c>
      <c r="J31" s="24">
        <v>0</v>
      </c>
      <c r="K31" s="24">
        <v>0</v>
      </c>
      <c r="L31" s="24">
        <v>0</v>
      </c>
      <c r="M31" s="21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f t="shared" si="15"/>
        <v>891912844</v>
      </c>
      <c r="U31" s="24">
        <v>54047700</v>
      </c>
      <c r="V31" s="24">
        <v>0</v>
      </c>
      <c r="W31" s="24">
        <v>0</v>
      </c>
      <c r="X31" s="24">
        <v>0</v>
      </c>
      <c r="Y31" s="24">
        <v>0</v>
      </c>
      <c r="Z31" s="21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f t="shared" si="16"/>
        <v>54047700</v>
      </c>
      <c r="AH31" s="24">
        <v>54047700</v>
      </c>
      <c r="AI31" s="24">
        <v>0</v>
      </c>
      <c r="AJ31" s="24">
        <v>0</v>
      </c>
      <c r="AK31" s="24">
        <v>0</v>
      </c>
      <c r="AL31" s="24">
        <v>0</v>
      </c>
      <c r="AM31" s="21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f t="shared" si="17"/>
        <v>54047700</v>
      </c>
      <c r="AU31" s="24">
        <v>54047700</v>
      </c>
      <c r="AV31" s="24">
        <v>0</v>
      </c>
      <c r="AW31" s="24">
        <v>0</v>
      </c>
      <c r="AX31" s="24">
        <v>0</v>
      </c>
      <c r="AY31" s="24">
        <v>0</v>
      </c>
      <c r="AZ31" s="21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f t="shared" si="18"/>
        <v>54047700</v>
      </c>
      <c r="BH31" s="7"/>
    </row>
    <row r="32" spans="1:60" s="13" customFormat="1" ht="18.75" customHeight="1" x14ac:dyDescent="0.2">
      <c r="A32" s="12" t="s">
        <v>115</v>
      </c>
      <c r="B32" s="28"/>
      <c r="C32" s="12" t="s">
        <v>116</v>
      </c>
      <c r="D32" s="12">
        <f>SUM(D33,D37,D38,D39,D40,D41)</f>
        <v>10956000000</v>
      </c>
      <c r="E32" s="12">
        <f>SUM(E33,E37:E41)</f>
        <v>0</v>
      </c>
      <c r="F32" s="12">
        <f t="shared" ref="F32:BG32" si="19">SUM(F33,F37:F41)</f>
        <v>0</v>
      </c>
      <c r="G32" s="12">
        <f>SUM(G33,G37+G38+G39+G40+G41)</f>
        <v>10956000000</v>
      </c>
      <c r="H32" s="12">
        <f>SUM(H33,H37,H38,H39,H40,H41)</f>
        <v>10956000000</v>
      </c>
      <c r="I32" s="12">
        <f t="shared" si="19"/>
        <v>0</v>
      </c>
      <c r="J32" s="12">
        <f>SUM(J33,J37:J41)</f>
        <v>0</v>
      </c>
      <c r="K32" s="12">
        <f t="shared" si="19"/>
        <v>0</v>
      </c>
      <c r="L32" s="12">
        <f t="shared" si="19"/>
        <v>0</v>
      </c>
      <c r="M32" s="12">
        <f t="shared" si="19"/>
        <v>0</v>
      </c>
      <c r="N32" s="12">
        <f t="shared" si="19"/>
        <v>0</v>
      </c>
      <c r="O32" s="12">
        <f t="shared" si="19"/>
        <v>0</v>
      </c>
      <c r="P32" s="12">
        <f t="shared" si="19"/>
        <v>0</v>
      </c>
      <c r="Q32" s="12">
        <f t="shared" si="19"/>
        <v>0</v>
      </c>
      <c r="R32" s="12">
        <f t="shared" si="19"/>
        <v>0</v>
      </c>
      <c r="S32" s="12">
        <f t="shared" si="19"/>
        <v>0</v>
      </c>
      <c r="T32" s="12">
        <f t="shared" si="19"/>
        <v>10956000000</v>
      </c>
      <c r="U32" s="12">
        <f t="shared" si="19"/>
        <v>373855958</v>
      </c>
      <c r="V32" s="12">
        <f t="shared" si="19"/>
        <v>0</v>
      </c>
      <c r="W32" s="12">
        <f t="shared" si="19"/>
        <v>0</v>
      </c>
      <c r="X32" s="12">
        <f t="shared" si="19"/>
        <v>0</v>
      </c>
      <c r="Y32" s="12">
        <f t="shared" si="19"/>
        <v>0</v>
      </c>
      <c r="Z32" s="12">
        <f t="shared" si="19"/>
        <v>0</v>
      </c>
      <c r="AA32" s="12">
        <f t="shared" si="19"/>
        <v>0</v>
      </c>
      <c r="AB32" s="12">
        <f t="shared" si="19"/>
        <v>0</v>
      </c>
      <c r="AC32" s="12">
        <f t="shared" si="19"/>
        <v>0</v>
      </c>
      <c r="AD32" s="12">
        <f t="shared" si="19"/>
        <v>0</v>
      </c>
      <c r="AE32" s="12">
        <f t="shared" si="19"/>
        <v>0</v>
      </c>
      <c r="AF32" s="12">
        <f t="shared" si="19"/>
        <v>0</v>
      </c>
      <c r="AG32" s="12">
        <f t="shared" si="19"/>
        <v>373855958</v>
      </c>
      <c r="AH32" s="12">
        <f t="shared" si="19"/>
        <v>373683160</v>
      </c>
      <c r="AI32" s="12">
        <f t="shared" si="19"/>
        <v>0</v>
      </c>
      <c r="AJ32" s="12">
        <f t="shared" si="19"/>
        <v>0</v>
      </c>
      <c r="AK32" s="12">
        <f t="shared" si="19"/>
        <v>0</v>
      </c>
      <c r="AL32" s="12">
        <f t="shared" si="19"/>
        <v>0</v>
      </c>
      <c r="AM32" s="12">
        <f t="shared" si="19"/>
        <v>0</v>
      </c>
      <c r="AN32" s="12">
        <f t="shared" si="19"/>
        <v>0</v>
      </c>
      <c r="AO32" s="12">
        <f t="shared" si="19"/>
        <v>0</v>
      </c>
      <c r="AP32" s="12">
        <f t="shared" si="19"/>
        <v>0</v>
      </c>
      <c r="AQ32" s="12">
        <f t="shared" si="19"/>
        <v>0</v>
      </c>
      <c r="AR32" s="12">
        <f t="shared" si="19"/>
        <v>0</v>
      </c>
      <c r="AS32" s="12">
        <f t="shared" si="19"/>
        <v>0</v>
      </c>
      <c r="AT32" s="12">
        <f t="shared" si="19"/>
        <v>373683160</v>
      </c>
      <c r="AU32" s="12">
        <f t="shared" si="19"/>
        <v>373683160</v>
      </c>
      <c r="AV32" s="12">
        <f t="shared" si="19"/>
        <v>0</v>
      </c>
      <c r="AW32" s="12">
        <f t="shared" si="19"/>
        <v>0</v>
      </c>
      <c r="AX32" s="12">
        <f t="shared" si="19"/>
        <v>0</v>
      </c>
      <c r="AY32" s="12">
        <f t="shared" si="19"/>
        <v>0</v>
      </c>
      <c r="AZ32" s="12">
        <f t="shared" si="19"/>
        <v>0</v>
      </c>
      <c r="BA32" s="12">
        <f t="shared" si="19"/>
        <v>0</v>
      </c>
      <c r="BB32" s="12">
        <f t="shared" si="19"/>
        <v>0</v>
      </c>
      <c r="BC32" s="12">
        <f t="shared" si="19"/>
        <v>0</v>
      </c>
      <c r="BD32" s="12">
        <f t="shared" si="19"/>
        <v>0</v>
      </c>
      <c r="BE32" s="12">
        <f t="shared" si="19"/>
        <v>0</v>
      </c>
      <c r="BF32" s="12">
        <f t="shared" si="19"/>
        <v>0</v>
      </c>
      <c r="BG32" s="12">
        <f t="shared" si="19"/>
        <v>373683160</v>
      </c>
      <c r="BH32" s="7"/>
    </row>
    <row r="33" spans="1:60" ht="18.75" customHeight="1" x14ac:dyDescent="0.2">
      <c r="A33" s="22" t="s">
        <v>117</v>
      </c>
      <c r="B33" s="29"/>
      <c r="C33" s="23" t="s">
        <v>118</v>
      </c>
      <c r="D33" s="24">
        <f>SUM(D34:D36)</f>
        <v>6565117753</v>
      </c>
      <c r="E33" s="21">
        <f>SUM(E34:E36)</f>
        <v>0</v>
      </c>
      <c r="F33" s="21">
        <f>SUM(F34:F36)</f>
        <v>0</v>
      </c>
      <c r="G33" s="24">
        <f>SUM(G34:G36)</f>
        <v>6565117753</v>
      </c>
      <c r="H33" s="24">
        <f>SUM(H34:H36)</f>
        <v>6565117753</v>
      </c>
      <c r="I33" s="24">
        <f t="shared" ref="I33:S33" si="20">SUM(I34:I36)</f>
        <v>0</v>
      </c>
      <c r="J33" s="24">
        <f t="shared" si="20"/>
        <v>0</v>
      </c>
      <c r="K33" s="24">
        <f t="shared" si="20"/>
        <v>0</v>
      </c>
      <c r="L33" s="24">
        <f t="shared" si="20"/>
        <v>0</v>
      </c>
      <c r="M33" s="21">
        <f>SUM(M34:M36)</f>
        <v>0</v>
      </c>
      <c r="N33" s="24">
        <f t="shared" si="20"/>
        <v>0</v>
      </c>
      <c r="O33" s="24">
        <f t="shared" si="20"/>
        <v>0</v>
      </c>
      <c r="P33" s="24">
        <f t="shared" si="20"/>
        <v>0</v>
      </c>
      <c r="Q33" s="24">
        <f t="shared" si="20"/>
        <v>0</v>
      </c>
      <c r="R33" s="24">
        <f t="shared" si="20"/>
        <v>0</v>
      </c>
      <c r="S33" s="24">
        <f t="shared" si="20"/>
        <v>0</v>
      </c>
      <c r="T33" s="24">
        <f>SUM(T34:T36)</f>
        <v>6565117753</v>
      </c>
      <c r="U33" s="24">
        <f>SUM(U34:U36)</f>
        <v>174621717</v>
      </c>
      <c r="V33" s="24">
        <f t="shared" ref="V33:AF33" si="21">SUM(V34:V36)</f>
        <v>0</v>
      </c>
      <c r="W33" s="24">
        <f t="shared" si="21"/>
        <v>0</v>
      </c>
      <c r="X33" s="24">
        <f t="shared" si="21"/>
        <v>0</v>
      </c>
      <c r="Y33" s="24">
        <f t="shared" si="21"/>
        <v>0</v>
      </c>
      <c r="Z33" s="21">
        <f>SUM(Z34:Z36)</f>
        <v>0</v>
      </c>
      <c r="AA33" s="24">
        <f t="shared" si="21"/>
        <v>0</v>
      </c>
      <c r="AB33" s="24">
        <f t="shared" si="21"/>
        <v>0</v>
      </c>
      <c r="AC33" s="24">
        <f t="shared" si="21"/>
        <v>0</v>
      </c>
      <c r="AD33" s="24">
        <f t="shared" si="21"/>
        <v>0</v>
      </c>
      <c r="AE33" s="24">
        <f t="shared" si="21"/>
        <v>0</v>
      </c>
      <c r="AF33" s="24">
        <f t="shared" si="21"/>
        <v>0</v>
      </c>
      <c r="AG33" s="24">
        <f>SUM(AG34:AG36)</f>
        <v>174621717</v>
      </c>
      <c r="AH33" s="24">
        <f>SUM(AH34:AH36)</f>
        <v>174621717</v>
      </c>
      <c r="AI33" s="24">
        <f t="shared" ref="AI33:AS33" si="22">SUM(AI34:AI36)</f>
        <v>0</v>
      </c>
      <c r="AJ33" s="24">
        <f t="shared" si="22"/>
        <v>0</v>
      </c>
      <c r="AK33" s="24">
        <f t="shared" si="22"/>
        <v>0</v>
      </c>
      <c r="AL33" s="24">
        <f t="shared" si="22"/>
        <v>0</v>
      </c>
      <c r="AM33" s="21">
        <f>SUM(AM34:AM36)</f>
        <v>0</v>
      </c>
      <c r="AN33" s="24">
        <f t="shared" si="22"/>
        <v>0</v>
      </c>
      <c r="AO33" s="24">
        <f t="shared" si="22"/>
        <v>0</v>
      </c>
      <c r="AP33" s="24">
        <f t="shared" si="22"/>
        <v>0</v>
      </c>
      <c r="AQ33" s="24">
        <f t="shared" si="22"/>
        <v>0</v>
      </c>
      <c r="AR33" s="24">
        <f t="shared" si="22"/>
        <v>0</v>
      </c>
      <c r="AS33" s="24">
        <f t="shared" si="22"/>
        <v>0</v>
      </c>
      <c r="AT33" s="24">
        <f>SUM(AT34:AT36)</f>
        <v>174621717</v>
      </c>
      <c r="AU33" s="24">
        <f>SUM(AU34:AU36)</f>
        <v>174621717</v>
      </c>
      <c r="AV33" s="24">
        <f t="shared" ref="AV33:BF33" si="23">SUM(AV34:AV36)</f>
        <v>0</v>
      </c>
      <c r="AW33" s="24">
        <f t="shared" si="23"/>
        <v>0</v>
      </c>
      <c r="AX33" s="24">
        <f t="shared" si="23"/>
        <v>0</v>
      </c>
      <c r="AY33" s="24">
        <f t="shared" si="23"/>
        <v>0</v>
      </c>
      <c r="AZ33" s="21">
        <f>SUM(AZ34:AZ36)</f>
        <v>0</v>
      </c>
      <c r="BA33" s="24">
        <f t="shared" si="23"/>
        <v>0</v>
      </c>
      <c r="BB33" s="24">
        <f t="shared" si="23"/>
        <v>0</v>
      </c>
      <c r="BC33" s="24">
        <f t="shared" si="23"/>
        <v>0</v>
      </c>
      <c r="BD33" s="24">
        <f t="shared" si="23"/>
        <v>0</v>
      </c>
      <c r="BE33" s="24">
        <f t="shared" si="23"/>
        <v>0</v>
      </c>
      <c r="BF33" s="24">
        <f t="shared" si="23"/>
        <v>0</v>
      </c>
      <c r="BG33" s="24">
        <f>SUM(BG34:BG36)</f>
        <v>174621717</v>
      </c>
      <c r="BH33" s="7"/>
    </row>
    <row r="34" spans="1:60" ht="18.75" customHeight="1" x14ac:dyDescent="0.2">
      <c r="A34" s="22" t="s">
        <v>119</v>
      </c>
      <c r="B34" s="29" t="s">
        <v>75</v>
      </c>
      <c r="C34" s="23" t="s">
        <v>120</v>
      </c>
      <c r="D34" s="24">
        <v>4102061529</v>
      </c>
      <c r="E34" s="21"/>
      <c r="F34" s="21"/>
      <c r="G34" s="24">
        <f t="shared" ref="G34:G41" si="24">SUM(D34:E34)-F34</f>
        <v>4102061529</v>
      </c>
      <c r="H34" s="24">
        <v>4102061529</v>
      </c>
      <c r="I34" s="24">
        <v>0</v>
      </c>
      <c r="J34" s="24">
        <v>0</v>
      </c>
      <c r="K34" s="24">
        <v>0</v>
      </c>
      <c r="L34" s="24">
        <v>0</v>
      </c>
      <c r="M34" s="21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f t="shared" ref="T34:T41" si="25">SUM(H34:S34)</f>
        <v>4102061529</v>
      </c>
      <c r="U34" s="24">
        <v>106257188</v>
      </c>
      <c r="V34" s="24">
        <v>0</v>
      </c>
      <c r="W34" s="24">
        <v>0</v>
      </c>
      <c r="X34" s="24">
        <v>0</v>
      </c>
      <c r="Y34" s="24">
        <v>0</v>
      </c>
      <c r="Z34" s="21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f t="shared" ref="AG34:AG41" si="26">SUM(U34:AF34)</f>
        <v>106257188</v>
      </c>
      <c r="AH34" s="24">
        <v>106257188</v>
      </c>
      <c r="AI34" s="24">
        <v>0</v>
      </c>
      <c r="AJ34" s="24">
        <v>0</v>
      </c>
      <c r="AK34" s="24">
        <v>0</v>
      </c>
      <c r="AL34" s="24">
        <v>0</v>
      </c>
      <c r="AM34" s="21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f t="shared" ref="AT34:AT41" si="27">SUM(AH34:AS34)</f>
        <v>106257188</v>
      </c>
      <c r="AU34" s="24">
        <v>106257188</v>
      </c>
      <c r="AV34" s="24">
        <v>0</v>
      </c>
      <c r="AW34" s="24">
        <v>0</v>
      </c>
      <c r="AX34" s="24">
        <v>0</v>
      </c>
      <c r="AY34" s="24">
        <v>0</v>
      </c>
      <c r="AZ34" s="21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f t="shared" ref="BG34:BG41" si="28">SUM(AU34:BF34)</f>
        <v>106257188</v>
      </c>
      <c r="BH34" s="7"/>
    </row>
    <row r="35" spans="1:60" ht="18.75" customHeight="1" x14ac:dyDescent="0.2">
      <c r="A35" s="22" t="s">
        <v>121</v>
      </c>
      <c r="B35" s="29" t="s">
        <v>75</v>
      </c>
      <c r="C35" s="23" t="s">
        <v>122</v>
      </c>
      <c r="D35" s="24">
        <v>1937068000</v>
      </c>
      <c r="E35" s="21"/>
      <c r="F35" s="21"/>
      <c r="G35" s="24">
        <f t="shared" si="24"/>
        <v>1937068000</v>
      </c>
      <c r="H35" s="24">
        <v>1937068000</v>
      </c>
      <c r="I35" s="24">
        <v>0</v>
      </c>
      <c r="J35" s="24">
        <v>0</v>
      </c>
      <c r="K35" s="24">
        <v>0</v>
      </c>
      <c r="L35" s="24">
        <v>0</v>
      </c>
      <c r="M35" s="21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f t="shared" si="25"/>
        <v>1937068000</v>
      </c>
      <c r="U35" s="24">
        <v>53925683</v>
      </c>
      <c r="V35" s="24">
        <v>0</v>
      </c>
      <c r="W35" s="24">
        <v>0</v>
      </c>
      <c r="X35" s="24">
        <v>0</v>
      </c>
      <c r="Y35" s="24">
        <v>0</v>
      </c>
      <c r="Z35" s="21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f t="shared" si="26"/>
        <v>53925683</v>
      </c>
      <c r="AH35" s="24">
        <v>53925683</v>
      </c>
      <c r="AI35" s="24">
        <v>0</v>
      </c>
      <c r="AJ35" s="24">
        <v>0</v>
      </c>
      <c r="AK35" s="24">
        <v>0</v>
      </c>
      <c r="AL35" s="24">
        <v>0</v>
      </c>
      <c r="AM35" s="21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f t="shared" si="27"/>
        <v>53925683</v>
      </c>
      <c r="AU35" s="24">
        <v>53925683</v>
      </c>
      <c r="AV35" s="24">
        <v>0</v>
      </c>
      <c r="AW35" s="24">
        <v>0</v>
      </c>
      <c r="AX35" s="24">
        <v>0</v>
      </c>
      <c r="AY35" s="24">
        <v>0</v>
      </c>
      <c r="AZ35" s="21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f t="shared" si="28"/>
        <v>53925683</v>
      </c>
      <c r="BH35" s="7"/>
    </row>
    <row r="36" spans="1:60" s="13" customFormat="1" ht="18.75" customHeight="1" x14ac:dyDescent="0.2">
      <c r="A36" s="22" t="s">
        <v>123</v>
      </c>
      <c r="B36" s="29" t="s">
        <v>75</v>
      </c>
      <c r="C36" s="23" t="s">
        <v>124</v>
      </c>
      <c r="D36" s="24">
        <v>525988224</v>
      </c>
      <c r="E36" s="21"/>
      <c r="F36" s="21"/>
      <c r="G36" s="24">
        <f t="shared" si="24"/>
        <v>525988224</v>
      </c>
      <c r="H36" s="24">
        <v>525988224</v>
      </c>
      <c r="I36" s="24">
        <v>0</v>
      </c>
      <c r="J36" s="24">
        <v>0</v>
      </c>
      <c r="K36" s="24">
        <v>0</v>
      </c>
      <c r="L36" s="24">
        <v>0</v>
      </c>
      <c r="M36" s="21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f t="shared" si="25"/>
        <v>525988224</v>
      </c>
      <c r="U36" s="24">
        <v>14438846</v>
      </c>
      <c r="V36" s="24">
        <v>0</v>
      </c>
      <c r="W36" s="24">
        <v>0</v>
      </c>
      <c r="X36" s="24">
        <v>0</v>
      </c>
      <c r="Y36" s="24">
        <v>0</v>
      </c>
      <c r="Z36" s="21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f t="shared" si="26"/>
        <v>14438846</v>
      </c>
      <c r="AH36" s="24">
        <v>14438846</v>
      </c>
      <c r="AI36" s="24">
        <v>0</v>
      </c>
      <c r="AJ36" s="24">
        <v>0</v>
      </c>
      <c r="AK36" s="24">
        <v>0</v>
      </c>
      <c r="AL36" s="24">
        <v>0</v>
      </c>
      <c r="AM36" s="21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f t="shared" si="27"/>
        <v>14438846</v>
      </c>
      <c r="AU36" s="24">
        <v>14438846</v>
      </c>
      <c r="AV36" s="24">
        <v>0</v>
      </c>
      <c r="AW36" s="24">
        <v>0</v>
      </c>
      <c r="AX36" s="24">
        <v>0</v>
      </c>
      <c r="AY36" s="24">
        <v>0</v>
      </c>
      <c r="AZ36" s="21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f t="shared" si="28"/>
        <v>14438846</v>
      </c>
      <c r="BH36" s="7"/>
    </row>
    <row r="37" spans="1:60" ht="18.75" customHeight="1" x14ac:dyDescent="0.2">
      <c r="A37" s="22" t="s">
        <v>125</v>
      </c>
      <c r="B37" s="29" t="s">
        <v>75</v>
      </c>
      <c r="C37" s="23" t="s">
        <v>126</v>
      </c>
      <c r="D37" s="24">
        <v>1724080105</v>
      </c>
      <c r="E37" s="21"/>
      <c r="F37" s="21"/>
      <c r="G37" s="24">
        <f t="shared" si="24"/>
        <v>1724080105</v>
      </c>
      <c r="H37" s="24">
        <v>1724080105</v>
      </c>
      <c r="I37" s="24">
        <v>0</v>
      </c>
      <c r="J37" s="24">
        <v>0</v>
      </c>
      <c r="K37" s="24">
        <v>0</v>
      </c>
      <c r="L37" s="24">
        <v>0</v>
      </c>
      <c r="M37" s="21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f t="shared" si="25"/>
        <v>1724080105</v>
      </c>
      <c r="U37" s="24">
        <v>85229101</v>
      </c>
      <c r="V37" s="24">
        <v>0</v>
      </c>
      <c r="W37" s="24">
        <v>0</v>
      </c>
      <c r="X37" s="24">
        <v>0</v>
      </c>
      <c r="Y37" s="24">
        <v>0</v>
      </c>
      <c r="Z37" s="21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f t="shared" si="26"/>
        <v>85229101</v>
      </c>
      <c r="AH37" s="24">
        <v>85229101</v>
      </c>
      <c r="AI37" s="24">
        <v>0</v>
      </c>
      <c r="AJ37" s="24">
        <v>0</v>
      </c>
      <c r="AK37" s="24">
        <v>0</v>
      </c>
      <c r="AL37" s="24">
        <v>0</v>
      </c>
      <c r="AM37" s="21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f t="shared" si="27"/>
        <v>85229101</v>
      </c>
      <c r="AU37" s="24">
        <v>85229101</v>
      </c>
      <c r="AV37" s="24">
        <v>0</v>
      </c>
      <c r="AW37" s="24">
        <v>0</v>
      </c>
      <c r="AX37" s="24">
        <v>0</v>
      </c>
      <c r="AY37" s="24">
        <v>0</v>
      </c>
      <c r="AZ37" s="21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f t="shared" si="28"/>
        <v>85229101</v>
      </c>
      <c r="BH37" s="7"/>
    </row>
    <row r="38" spans="1:60" ht="18.75" customHeight="1" x14ac:dyDescent="0.2">
      <c r="A38" s="22" t="s">
        <v>127</v>
      </c>
      <c r="B38" s="29" t="s">
        <v>75</v>
      </c>
      <c r="C38" s="23" t="s">
        <v>128</v>
      </c>
      <c r="D38" s="24">
        <v>13312132</v>
      </c>
      <c r="E38" s="21"/>
      <c r="F38" s="21"/>
      <c r="G38" s="24">
        <f t="shared" si="24"/>
        <v>13312132</v>
      </c>
      <c r="H38" s="24">
        <v>13312132</v>
      </c>
      <c r="I38" s="24">
        <v>0</v>
      </c>
      <c r="J38" s="24">
        <v>0</v>
      </c>
      <c r="K38" s="24">
        <v>0</v>
      </c>
      <c r="L38" s="24">
        <v>0</v>
      </c>
      <c r="M38" s="21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f t="shared" si="25"/>
        <v>13312132</v>
      </c>
      <c r="U38" s="24">
        <v>381815</v>
      </c>
      <c r="V38" s="24">
        <v>0</v>
      </c>
      <c r="W38" s="24">
        <v>0</v>
      </c>
      <c r="X38" s="24">
        <v>0</v>
      </c>
      <c r="Y38" s="24">
        <v>0</v>
      </c>
      <c r="Z38" s="21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f t="shared" si="26"/>
        <v>381815</v>
      </c>
      <c r="AH38" s="24">
        <v>381815</v>
      </c>
      <c r="AI38" s="24">
        <v>0</v>
      </c>
      <c r="AJ38" s="24">
        <v>0</v>
      </c>
      <c r="AK38" s="24">
        <v>0</v>
      </c>
      <c r="AL38" s="24">
        <v>0</v>
      </c>
      <c r="AM38" s="21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f t="shared" si="27"/>
        <v>381815</v>
      </c>
      <c r="AU38" s="24">
        <v>381815</v>
      </c>
      <c r="AV38" s="24">
        <v>0</v>
      </c>
      <c r="AW38" s="24">
        <v>0</v>
      </c>
      <c r="AX38" s="24">
        <v>0</v>
      </c>
      <c r="AY38" s="24">
        <v>0</v>
      </c>
      <c r="AZ38" s="21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f t="shared" si="28"/>
        <v>381815</v>
      </c>
      <c r="BH38" s="7"/>
    </row>
    <row r="39" spans="1:60" ht="18.75" customHeight="1" x14ac:dyDescent="0.2">
      <c r="A39" s="22" t="s">
        <v>129</v>
      </c>
      <c r="B39" s="29" t="s">
        <v>75</v>
      </c>
      <c r="C39" s="23" t="s">
        <v>130</v>
      </c>
      <c r="D39" s="24">
        <v>31000000</v>
      </c>
      <c r="E39" s="21"/>
      <c r="F39" s="21"/>
      <c r="G39" s="24">
        <f t="shared" si="24"/>
        <v>31000000</v>
      </c>
      <c r="H39" s="24">
        <v>31000000</v>
      </c>
      <c r="I39" s="24">
        <v>0</v>
      </c>
      <c r="J39" s="24">
        <v>0</v>
      </c>
      <c r="K39" s="24">
        <v>0</v>
      </c>
      <c r="L39" s="24">
        <v>0</v>
      </c>
      <c r="M39" s="21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f t="shared" si="25"/>
        <v>31000000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1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f t="shared" si="26"/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1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f t="shared" si="27"/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1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f t="shared" si="28"/>
        <v>0</v>
      </c>
      <c r="BH39" s="7"/>
    </row>
    <row r="40" spans="1:60" ht="18.75" customHeight="1" x14ac:dyDescent="0.2">
      <c r="A40" s="22" t="s">
        <v>131</v>
      </c>
      <c r="B40" s="29" t="s">
        <v>75</v>
      </c>
      <c r="C40" s="23" t="s">
        <v>132</v>
      </c>
      <c r="D40" s="24">
        <v>1810449958</v>
      </c>
      <c r="E40" s="21"/>
      <c r="F40" s="21"/>
      <c r="G40" s="24">
        <f t="shared" si="24"/>
        <v>1810449958</v>
      </c>
      <c r="H40" s="24">
        <v>1810449958</v>
      </c>
      <c r="I40" s="24">
        <v>0</v>
      </c>
      <c r="J40" s="24">
        <v>0</v>
      </c>
      <c r="K40" s="24">
        <v>0</v>
      </c>
      <c r="L40" s="24">
        <v>0</v>
      </c>
      <c r="M40" s="21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f t="shared" si="25"/>
        <v>1810449958</v>
      </c>
      <c r="U40" s="24">
        <v>113623325</v>
      </c>
      <c r="V40" s="24">
        <v>0</v>
      </c>
      <c r="W40" s="24">
        <v>0</v>
      </c>
      <c r="X40" s="24">
        <v>0</v>
      </c>
      <c r="Y40" s="24">
        <v>0</v>
      </c>
      <c r="Z40" s="21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f t="shared" si="26"/>
        <v>113623325</v>
      </c>
      <c r="AH40" s="24">
        <v>113450527</v>
      </c>
      <c r="AI40" s="24">
        <v>0</v>
      </c>
      <c r="AJ40" s="24">
        <v>0</v>
      </c>
      <c r="AK40" s="24">
        <v>0</v>
      </c>
      <c r="AL40" s="24">
        <v>0</v>
      </c>
      <c r="AM40" s="21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f t="shared" si="27"/>
        <v>113450527</v>
      </c>
      <c r="AU40" s="24">
        <v>113450527</v>
      </c>
      <c r="AV40" s="24">
        <v>0</v>
      </c>
      <c r="AW40" s="24">
        <v>0</v>
      </c>
      <c r="AX40" s="24">
        <v>0</v>
      </c>
      <c r="AY40" s="24">
        <v>0</v>
      </c>
      <c r="AZ40" s="21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f t="shared" si="28"/>
        <v>113450527</v>
      </c>
      <c r="BH40" s="7"/>
    </row>
    <row r="41" spans="1:60" ht="18.75" customHeight="1" x14ac:dyDescent="0.2">
      <c r="A41" s="22" t="s">
        <v>133</v>
      </c>
      <c r="B41" s="29" t="s">
        <v>75</v>
      </c>
      <c r="C41" s="23" t="s">
        <v>134</v>
      </c>
      <c r="D41" s="24">
        <v>812040052</v>
      </c>
      <c r="E41" s="21"/>
      <c r="F41" s="21"/>
      <c r="G41" s="24">
        <f t="shared" si="24"/>
        <v>812040052</v>
      </c>
      <c r="H41" s="24">
        <v>812040052</v>
      </c>
      <c r="I41" s="24">
        <v>0</v>
      </c>
      <c r="J41" s="24">
        <v>0</v>
      </c>
      <c r="K41" s="24">
        <v>0</v>
      </c>
      <c r="L41" s="24">
        <v>0</v>
      </c>
      <c r="M41" s="21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f t="shared" si="25"/>
        <v>812040052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1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f t="shared" si="26"/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1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f t="shared" si="27"/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1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f t="shared" si="28"/>
        <v>0</v>
      </c>
      <c r="BH41" s="7"/>
    </row>
    <row r="42" spans="1:60" s="13" customFormat="1" ht="18.75" customHeight="1" x14ac:dyDescent="0.2">
      <c r="A42" s="31" t="s">
        <v>135</v>
      </c>
      <c r="B42" s="32"/>
      <c r="C42" s="33" t="s">
        <v>136</v>
      </c>
      <c r="D42" s="34">
        <f>+D43+D52</f>
        <v>18087679860</v>
      </c>
      <c r="E42" s="34">
        <f>+E43+E52</f>
        <v>0</v>
      </c>
      <c r="F42" s="34">
        <f t="shared" ref="F42:BG42" si="29">+F43+F52</f>
        <v>0</v>
      </c>
      <c r="G42" s="34">
        <f t="shared" si="29"/>
        <v>18087679860</v>
      </c>
      <c r="H42" s="34">
        <f t="shared" si="29"/>
        <v>12386462167.68</v>
      </c>
      <c r="I42" s="34">
        <f t="shared" si="29"/>
        <v>0</v>
      </c>
      <c r="J42" s="34">
        <f t="shared" si="29"/>
        <v>0</v>
      </c>
      <c r="K42" s="34">
        <f t="shared" si="29"/>
        <v>0</v>
      </c>
      <c r="L42" s="34">
        <f t="shared" si="29"/>
        <v>0</v>
      </c>
      <c r="M42" s="34">
        <f t="shared" si="29"/>
        <v>0</v>
      </c>
      <c r="N42" s="34">
        <f t="shared" si="29"/>
        <v>0</v>
      </c>
      <c r="O42" s="34">
        <f t="shared" si="29"/>
        <v>0</v>
      </c>
      <c r="P42" s="34">
        <f t="shared" si="29"/>
        <v>0</v>
      </c>
      <c r="Q42" s="34">
        <f t="shared" si="29"/>
        <v>0</v>
      </c>
      <c r="R42" s="34">
        <f t="shared" si="29"/>
        <v>0</v>
      </c>
      <c r="S42" s="34">
        <f>+S43+S52</f>
        <v>0</v>
      </c>
      <c r="T42" s="34">
        <f t="shared" si="29"/>
        <v>12386462167.68</v>
      </c>
      <c r="U42" s="34">
        <f t="shared" si="29"/>
        <v>8240480509.9399996</v>
      </c>
      <c r="V42" s="34">
        <f t="shared" si="29"/>
        <v>0</v>
      </c>
      <c r="W42" s="34">
        <f t="shared" si="29"/>
        <v>0</v>
      </c>
      <c r="X42" s="34">
        <f t="shared" si="29"/>
        <v>0</v>
      </c>
      <c r="Y42" s="34">
        <f t="shared" si="29"/>
        <v>0</v>
      </c>
      <c r="Z42" s="34">
        <f t="shared" si="29"/>
        <v>0</v>
      </c>
      <c r="AA42" s="34">
        <f t="shared" si="29"/>
        <v>0</v>
      </c>
      <c r="AB42" s="34">
        <f t="shared" si="29"/>
        <v>0</v>
      </c>
      <c r="AC42" s="34">
        <f t="shared" si="29"/>
        <v>0</v>
      </c>
      <c r="AD42" s="34">
        <f t="shared" si="29"/>
        <v>0</v>
      </c>
      <c r="AE42" s="34">
        <f t="shared" si="29"/>
        <v>0</v>
      </c>
      <c r="AF42" s="34">
        <f t="shared" si="29"/>
        <v>0</v>
      </c>
      <c r="AG42" s="34">
        <f t="shared" si="29"/>
        <v>8240480509.9399996</v>
      </c>
      <c r="AH42" s="34">
        <f t="shared" si="29"/>
        <v>399570804.83999997</v>
      </c>
      <c r="AI42" s="34">
        <f t="shared" si="29"/>
        <v>0</v>
      </c>
      <c r="AJ42" s="34">
        <f t="shared" si="29"/>
        <v>0</v>
      </c>
      <c r="AK42" s="34">
        <f t="shared" si="29"/>
        <v>0</v>
      </c>
      <c r="AL42" s="34">
        <f t="shared" si="29"/>
        <v>0</v>
      </c>
      <c r="AM42" s="34">
        <f t="shared" si="29"/>
        <v>0</v>
      </c>
      <c r="AN42" s="34">
        <f t="shared" si="29"/>
        <v>0</v>
      </c>
      <c r="AO42" s="34">
        <f t="shared" si="29"/>
        <v>0</v>
      </c>
      <c r="AP42" s="34">
        <f t="shared" si="29"/>
        <v>0</v>
      </c>
      <c r="AQ42" s="34">
        <f t="shared" si="29"/>
        <v>0</v>
      </c>
      <c r="AR42" s="34">
        <f t="shared" si="29"/>
        <v>0</v>
      </c>
      <c r="AS42" s="34">
        <f t="shared" si="29"/>
        <v>0</v>
      </c>
      <c r="AT42" s="34">
        <f t="shared" si="29"/>
        <v>399570804.83999997</v>
      </c>
      <c r="AU42" s="34">
        <f t="shared" si="29"/>
        <v>399487425.83999997</v>
      </c>
      <c r="AV42" s="34">
        <f t="shared" si="29"/>
        <v>0</v>
      </c>
      <c r="AW42" s="34">
        <f t="shared" si="29"/>
        <v>0</v>
      </c>
      <c r="AX42" s="34">
        <f t="shared" si="29"/>
        <v>0</v>
      </c>
      <c r="AY42" s="34">
        <f t="shared" si="29"/>
        <v>0</v>
      </c>
      <c r="AZ42" s="34">
        <f t="shared" si="29"/>
        <v>0</v>
      </c>
      <c r="BA42" s="34">
        <f t="shared" si="29"/>
        <v>0</v>
      </c>
      <c r="BB42" s="34">
        <f t="shared" si="29"/>
        <v>0</v>
      </c>
      <c r="BC42" s="34">
        <f t="shared" si="29"/>
        <v>0</v>
      </c>
      <c r="BD42" s="34">
        <f t="shared" si="29"/>
        <v>0</v>
      </c>
      <c r="BE42" s="34">
        <f t="shared" si="29"/>
        <v>0</v>
      </c>
      <c r="BF42" s="34">
        <f t="shared" si="29"/>
        <v>0</v>
      </c>
      <c r="BG42" s="34">
        <f t="shared" si="29"/>
        <v>399487425.83999997</v>
      </c>
      <c r="BH42" s="7"/>
    </row>
    <row r="43" spans="1:60" s="3" customFormat="1" ht="18.75" customHeight="1" x14ac:dyDescent="0.2">
      <c r="A43" s="35" t="s">
        <v>137</v>
      </c>
      <c r="B43" s="36"/>
      <c r="C43" s="37" t="s">
        <v>138</v>
      </c>
      <c r="D43" s="38">
        <f>+D44</f>
        <v>0</v>
      </c>
      <c r="E43" s="38">
        <f t="shared" ref="E43:BG43" si="30">+E44</f>
        <v>0</v>
      </c>
      <c r="F43" s="38">
        <f t="shared" si="30"/>
        <v>0</v>
      </c>
      <c r="G43" s="38">
        <f t="shared" si="30"/>
        <v>0</v>
      </c>
      <c r="H43" s="38">
        <f t="shared" si="30"/>
        <v>0</v>
      </c>
      <c r="I43" s="38">
        <f t="shared" si="30"/>
        <v>0</v>
      </c>
      <c r="J43" s="38">
        <f t="shared" si="30"/>
        <v>0</v>
      </c>
      <c r="K43" s="38">
        <f t="shared" si="30"/>
        <v>0</v>
      </c>
      <c r="L43" s="38">
        <f t="shared" si="30"/>
        <v>0</v>
      </c>
      <c r="M43" s="38">
        <f t="shared" si="30"/>
        <v>0</v>
      </c>
      <c r="N43" s="38">
        <f t="shared" si="30"/>
        <v>0</v>
      </c>
      <c r="O43" s="38">
        <f t="shared" si="30"/>
        <v>0</v>
      </c>
      <c r="P43" s="38">
        <f t="shared" si="30"/>
        <v>0</v>
      </c>
      <c r="Q43" s="38">
        <f t="shared" si="30"/>
        <v>0</v>
      </c>
      <c r="R43" s="38">
        <f t="shared" si="30"/>
        <v>0</v>
      </c>
      <c r="S43" s="38">
        <f t="shared" si="30"/>
        <v>0</v>
      </c>
      <c r="T43" s="38">
        <f>+T44</f>
        <v>0</v>
      </c>
      <c r="U43" s="38">
        <f t="shared" si="30"/>
        <v>0</v>
      </c>
      <c r="V43" s="38">
        <f t="shared" si="30"/>
        <v>0</v>
      </c>
      <c r="W43" s="38">
        <f t="shared" si="30"/>
        <v>0</v>
      </c>
      <c r="X43" s="38">
        <f t="shared" si="30"/>
        <v>0</v>
      </c>
      <c r="Y43" s="38">
        <f t="shared" si="30"/>
        <v>0</v>
      </c>
      <c r="Z43" s="38">
        <f t="shared" si="30"/>
        <v>0</v>
      </c>
      <c r="AA43" s="38">
        <f t="shared" si="30"/>
        <v>0</v>
      </c>
      <c r="AB43" s="38">
        <f t="shared" si="30"/>
        <v>0</v>
      </c>
      <c r="AC43" s="38">
        <f t="shared" si="30"/>
        <v>0</v>
      </c>
      <c r="AD43" s="38">
        <f t="shared" si="30"/>
        <v>0</v>
      </c>
      <c r="AE43" s="38">
        <f t="shared" si="30"/>
        <v>0</v>
      </c>
      <c r="AF43" s="38">
        <f t="shared" si="30"/>
        <v>0</v>
      </c>
      <c r="AG43" s="38">
        <f t="shared" si="30"/>
        <v>0</v>
      </c>
      <c r="AH43" s="38">
        <f t="shared" si="30"/>
        <v>0</v>
      </c>
      <c r="AI43" s="38">
        <f t="shared" si="30"/>
        <v>0</v>
      </c>
      <c r="AJ43" s="38">
        <f t="shared" si="30"/>
        <v>0</v>
      </c>
      <c r="AK43" s="38">
        <f t="shared" si="30"/>
        <v>0</v>
      </c>
      <c r="AL43" s="38">
        <f t="shared" si="30"/>
        <v>0</v>
      </c>
      <c r="AM43" s="38">
        <f t="shared" si="30"/>
        <v>0</v>
      </c>
      <c r="AN43" s="38">
        <f t="shared" si="30"/>
        <v>0</v>
      </c>
      <c r="AO43" s="38">
        <f t="shared" si="30"/>
        <v>0</v>
      </c>
      <c r="AP43" s="38">
        <f t="shared" si="30"/>
        <v>0</v>
      </c>
      <c r="AQ43" s="38">
        <f t="shared" si="30"/>
        <v>0</v>
      </c>
      <c r="AR43" s="38">
        <f t="shared" si="30"/>
        <v>0</v>
      </c>
      <c r="AS43" s="38">
        <f t="shared" si="30"/>
        <v>0</v>
      </c>
      <c r="AT43" s="38">
        <f t="shared" si="30"/>
        <v>0</v>
      </c>
      <c r="AU43" s="38">
        <f t="shared" si="30"/>
        <v>0</v>
      </c>
      <c r="AV43" s="38">
        <f t="shared" si="30"/>
        <v>0</v>
      </c>
      <c r="AW43" s="38">
        <f t="shared" si="30"/>
        <v>0</v>
      </c>
      <c r="AX43" s="38">
        <f t="shared" si="30"/>
        <v>0</v>
      </c>
      <c r="AY43" s="38">
        <f t="shared" si="30"/>
        <v>0</v>
      </c>
      <c r="AZ43" s="38">
        <f t="shared" si="30"/>
        <v>0</v>
      </c>
      <c r="BA43" s="38">
        <f t="shared" si="30"/>
        <v>0</v>
      </c>
      <c r="BB43" s="38">
        <f t="shared" si="30"/>
        <v>0</v>
      </c>
      <c r="BC43" s="38">
        <f t="shared" si="30"/>
        <v>0</v>
      </c>
      <c r="BD43" s="38">
        <f t="shared" si="30"/>
        <v>0</v>
      </c>
      <c r="BE43" s="38">
        <f t="shared" si="30"/>
        <v>0</v>
      </c>
      <c r="BF43" s="38">
        <f t="shared" si="30"/>
        <v>0</v>
      </c>
      <c r="BG43" s="38">
        <f t="shared" si="30"/>
        <v>0</v>
      </c>
      <c r="BH43" s="7"/>
    </row>
    <row r="44" spans="1:60" s="3" customFormat="1" ht="18.75" customHeight="1" x14ac:dyDescent="0.2">
      <c r="A44" s="22" t="s">
        <v>139</v>
      </c>
      <c r="B44" s="29"/>
      <c r="C44" s="23" t="s">
        <v>140</v>
      </c>
      <c r="D44" s="24">
        <f>+D45+D47</f>
        <v>0</v>
      </c>
      <c r="E44" s="21">
        <f t="shared" ref="E44:BG44" si="31">+E45+E47</f>
        <v>0</v>
      </c>
      <c r="F44" s="21">
        <f t="shared" si="31"/>
        <v>0</v>
      </c>
      <c r="G44" s="24">
        <f t="shared" si="31"/>
        <v>0</v>
      </c>
      <c r="H44" s="24">
        <f t="shared" si="31"/>
        <v>0</v>
      </c>
      <c r="I44" s="24">
        <f t="shared" si="31"/>
        <v>0</v>
      </c>
      <c r="J44" s="24">
        <f t="shared" si="31"/>
        <v>0</v>
      </c>
      <c r="K44" s="24">
        <f t="shared" si="31"/>
        <v>0</v>
      </c>
      <c r="L44" s="24">
        <f t="shared" si="31"/>
        <v>0</v>
      </c>
      <c r="M44" s="21">
        <f t="shared" si="31"/>
        <v>0</v>
      </c>
      <c r="N44" s="24">
        <f t="shared" si="31"/>
        <v>0</v>
      </c>
      <c r="O44" s="24">
        <f t="shared" si="31"/>
        <v>0</v>
      </c>
      <c r="P44" s="24">
        <f t="shared" si="31"/>
        <v>0</v>
      </c>
      <c r="Q44" s="24">
        <f t="shared" si="31"/>
        <v>0</v>
      </c>
      <c r="R44" s="24">
        <f t="shared" si="31"/>
        <v>0</v>
      </c>
      <c r="S44" s="24">
        <f t="shared" si="31"/>
        <v>0</v>
      </c>
      <c r="T44" s="24">
        <f t="shared" si="31"/>
        <v>0</v>
      </c>
      <c r="U44" s="24">
        <f t="shared" si="31"/>
        <v>0</v>
      </c>
      <c r="V44" s="24">
        <f t="shared" si="31"/>
        <v>0</v>
      </c>
      <c r="W44" s="24">
        <f t="shared" si="31"/>
        <v>0</v>
      </c>
      <c r="X44" s="24">
        <f t="shared" si="31"/>
        <v>0</v>
      </c>
      <c r="Y44" s="24">
        <f t="shared" si="31"/>
        <v>0</v>
      </c>
      <c r="Z44" s="21">
        <f t="shared" si="31"/>
        <v>0</v>
      </c>
      <c r="AA44" s="24">
        <f t="shared" si="31"/>
        <v>0</v>
      </c>
      <c r="AB44" s="24">
        <f t="shared" si="31"/>
        <v>0</v>
      </c>
      <c r="AC44" s="24">
        <f t="shared" si="31"/>
        <v>0</v>
      </c>
      <c r="AD44" s="24">
        <f t="shared" si="31"/>
        <v>0</v>
      </c>
      <c r="AE44" s="24">
        <f t="shared" si="31"/>
        <v>0</v>
      </c>
      <c r="AF44" s="24">
        <f t="shared" si="31"/>
        <v>0</v>
      </c>
      <c r="AG44" s="24">
        <f t="shared" si="31"/>
        <v>0</v>
      </c>
      <c r="AH44" s="24">
        <f t="shared" si="31"/>
        <v>0</v>
      </c>
      <c r="AI44" s="24">
        <f t="shared" si="31"/>
        <v>0</v>
      </c>
      <c r="AJ44" s="24">
        <f t="shared" si="31"/>
        <v>0</v>
      </c>
      <c r="AK44" s="24">
        <f t="shared" si="31"/>
        <v>0</v>
      </c>
      <c r="AL44" s="24">
        <f t="shared" si="31"/>
        <v>0</v>
      </c>
      <c r="AM44" s="21">
        <f t="shared" si="31"/>
        <v>0</v>
      </c>
      <c r="AN44" s="24">
        <f t="shared" si="31"/>
        <v>0</v>
      </c>
      <c r="AO44" s="24">
        <f t="shared" si="31"/>
        <v>0</v>
      </c>
      <c r="AP44" s="24">
        <f t="shared" si="31"/>
        <v>0</v>
      </c>
      <c r="AQ44" s="24">
        <f t="shared" si="31"/>
        <v>0</v>
      </c>
      <c r="AR44" s="24">
        <f t="shared" si="31"/>
        <v>0</v>
      </c>
      <c r="AS44" s="24">
        <f t="shared" si="31"/>
        <v>0</v>
      </c>
      <c r="AT44" s="24">
        <f t="shared" si="31"/>
        <v>0</v>
      </c>
      <c r="AU44" s="24">
        <f t="shared" si="31"/>
        <v>0</v>
      </c>
      <c r="AV44" s="24">
        <f t="shared" si="31"/>
        <v>0</v>
      </c>
      <c r="AW44" s="24">
        <f t="shared" si="31"/>
        <v>0</v>
      </c>
      <c r="AX44" s="24">
        <f t="shared" si="31"/>
        <v>0</v>
      </c>
      <c r="AY44" s="24">
        <f t="shared" si="31"/>
        <v>0</v>
      </c>
      <c r="AZ44" s="21">
        <f t="shared" si="31"/>
        <v>0</v>
      </c>
      <c r="BA44" s="24">
        <f t="shared" si="31"/>
        <v>0</v>
      </c>
      <c r="BB44" s="24">
        <f t="shared" si="31"/>
        <v>0</v>
      </c>
      <c r="BC44" s="24">
        <f t="shared" si="31"/>
        <v>0</v>
      </c>
      <c r="BD44" s="24">
        <f t="shared" si="31"/>
        <v>0</v>
      </c>
      <c r="BE44" s="24">
        <f t="shared" si="31"/>
        <v>0</v>
      </c>
      <c r="BF44" s="24">
        <f t="shared" si="31"/>
        <v>0</v>
      </c>
      <c r="BG44" s="24">
        <f t="shared" si="31"/>
        <v>0</v>
      </c>
      <c r="BH44" s="7"/>
    </row>
    <row r="45" spans="1:60" ht="18.75" customHeight="1" x14ac:dyDescent="0.2">
      <c r="A45" s="22" t="s">
        <v>141</v>
      </c>
      <c r="B45" s="29"/>
      <c r="C45" s="23" t="s">
        <v>142</v>
      </c>
      <c r="D45" s="24">
        <f>+D46</f>
        <v>0</v>
      </c>
      <c r="E45" s="21">
        <f t="shared" ref="E45:BG45" si="32">+E46</f>
        <v>0</v>
      </c>
      <c r="F45" s="21">
        <f t="shared" si="32"/>
        <v>0</v>
      </c>
      <c r="G45" s="24">
        <f t="shared" si="32"/>
        <v>0</v>
      </c>
      <c r="H45" s="24">
        <f t="shared" si="32"/>
        <v>0</v>
      </c>
      <c r="I45" s="24">
        <f t="shared" si="32"/>
        <v>0</v>
      </c>
      <c r="J45" s="24">
        <f t="shared" si="32"/>
        <v>0</v>
      </c>
      <c r="K45" s="24">
        <f t="shared" si="32"/>
        <v>0</v>
      </c>
      <c r="L45" s="24">
        <f t="shared" si="32"/>
        <v>0</v>
      </c>
      <c r="M45" s="21">
        <f t="shared" si="32"/>
        <v>0</v>
      </c>
      <c r="N45" s="24">
        <f t="shared" si="32"/>
        <v>0</v>
      </c>
      <c r="O45" s="24">
        <f t="shared" si="32"/>
        <v>0</v>
      </c>
      <c r="P45" s="24">
        <f t="shared" si="32"/>
        <v>0</v>
      </c>
      <c r="Q45" s="24">
        <f t="shared" si="32"/>
        <v>0</v>
      </c>
      <c r="R45" s="24">
        <f t="shared" si="32"/>
        <v>0</v>
      </c>
      <c r="S45" s="24">
        <f t="shared" si="32"/>
        <v>0</v>
      </c>
      <c r="T45" s="24">
        <f t="shared" si="32"/>
        <v>0</v>
      </c>
      <c r="U45" s="24">
        <f t="shared" si="32"/>
        <v>0</v>
      </c>
      <c r="V45" s="24">
        <f t="shared" si="32"/>
        <v>0</v>
      </c>
      <c r="W45" s="24">
        <f t="shared" si="32"/>
        <v>0</v>
      </c>
      <c r="X45" s="24">
        <f t="shared" si="32"/>
        <v>0</v>
      </c>
      <c r="Y45" s="24">
        <f t="shared" si="32"/>
        <v>0</v>
      </c>
      <c r="Z45" s="21">
        <f t="shared" si="32"/>
        <v>0</v>
      </c>
      <c r="AA45" s="24">
        <f t="shared" si="32"/>
        <v>0</v>
      </c>
      <c r="AB45" s="24">
        <f t="shared" si="32"/>
        <v>0</v>
      </c>
      <c r="AC45" s="24">
        <f t="shared" si="32"/>
        <v>0</v>
      </c>
      <c r="AD45" s="24">
        <f t="shared" si="32"/>
        <v>0</v>
      </c>
      <c r="AE45" s="24">
        <f t="shared" si="32"/>
        <v>0</v>
      </c>
      <c r="AF45" s="24">
        <f t="shared" si="32"/>
        <v>0</v>
      </c>
      <c r="AG45" s="24">
        <f t="shared" si="32"/>
        <v>0</v>
      </c>
      <c r="AH45" s="24">
        <f t="shared" si="32"/>
        <v>0</v>
      </c>
      <c r="AI45" s="24">
        <f t="shared" si="32"/>
        <v>0</v>
      </c>
      <c r="AJ45" s="24">
        <f t="shared" si="32"/>
        <v>0</v>
      </c>
      <c r="AK45" s="24">
        <f t="shared" si="32"/>
        <v>0</v>
      </c>
      <c r="AL45" s="24">
        <f t="shared" si="32"/>
        <v>0</v>
      </c>
      <c r="AM45" s="21">
        <f t="shared" si="32"/>
        <v>0</v>
      </c>
      <c r="AN45" s="24">
        <f t="shared" si="32"/>
        <v>0</v>
      </c>
      <c r="AO45" s="24">
        <f t="shared" si="32"/>
        <v>0</v>
      </c>
      <c r="AP45" s="24">
        <f t="shared" si="32"/>
        <v>0</v>
      </c>
      <c r="AQ45" s="24">
        <f t="shared" si="32"/>
        <v>0</v>
      </c>
      <c r="AR45" s="24">
        <f t="shared" si="32"/>
        <v>0</v>
      </c>
      <c r="AS45" s="24">
        <f t="shared" si="32"/>
        <v>0</v>
      </c>
      <c r="AT45" s="24">
        <f t="shared" si="32"/>
        <v>0</v>
      </c>
      <c r="AU45" s="24">
        <f t="shared" si="32"/>
        <v>0</v>
      </c>
      <c r="AV45" s="24">
        <f t="shared" si="32"/>
        <v>0</v>
      </c>
      <c r="AW45" s="24">
        <f t="shared" si="32"/>
        <v>0</v>
      </c>
      <c r="AX45" s="24">
        <f t="shared" si="32"/>
        <v>0</v>
      </c>
      <c r="AY45" s="24">
        <f t="shared" si="32"/>
        <v>0</v>
      </c>
      <c r="AZ45" s="21">
        <f t="shared" si="32"/>
        <v>0</v>
      </c>
      <c r="BA45" s="24">
        <f t="shared" si="32"/>
        <v>0</v>
      </c>
      <c r="BB45" s="24">
        <f t="shared" si="32"/>
        <v>0</v>
      </c>
      <c r="BC45" s="24">
        <f t="shared" si="32"/>
        <v>0</v>
      </c>
      <c r="BD45" s="24">
        <f t="shared" si="32"/>
        <v>0</v>
      </c>
      <c r="BE45" s="24">
        <f t="shared" si="32"/>
        <v>0</v>
      </c>
      <c r="BF45" s="24">
        <f t="shared" si="32"/>
        <v>0</v>
      </c>
      <c r="BG45" s="24">
        <f t="shared" si="32"/>
        <v>0</v>
      </c>
      <c r="BH45" s="7"/>
    </row>
    <row r="46" spans="1:60" s="13" customFormat="1" ht="18.75" customHeight="1" x14ac:dyDescent="0.2">
      <c r="A46" s="22" t="s">
        <v>143</v>
      </c>
      <c r="B46" s="29" t="s">
        <v>75</v>
      </c>
      <c r="C46" s="23" t="s">
        <v>144</v>
      </c>
      <c r="D46" s="24"/>
      <c r="E46" s="21">
        <v>0</v>
      </c>
      <c r="F46" s="21">
        <v>0</v>
      </c>
      <c r="G46" s="24">
        <f>SUM(D46:E46)-F46</f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1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f>SUM(H46:S46)</f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1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f>SUM(U46:AF46)</f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1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f>SUM(AH46:AS46)</f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1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f>SUM(AU46:BF46)</f>
        <v>0</v>
      </c>
      <c r="BH46" s="7"/>
    </row>
    <row r="47" spans="1:60" ht="18.75" customHeight="1" x14ac:dyDescent="0.2">
      <c r="A47" s="22" t="s">
        <v>145</v>
      </c>
      <c r="B47" s="29" t="s">
        <v>75</v>
      </c>
      <c r="C47" s="23" t="s">
        <v>146</v>
      </c>
      <c r="D47" s="24">
        <f>+D48+D49</f>
        <v>0</v>
      </c>
      <c r="E47" s="21">
        <f>+E48+E49+E50+E51</f>
        <v>0</v>
      </c>
      <c r="F47" s="21">
        <f>+F48+F49+F50+F51</f>
        <v>0</v>
      </c>
      <c r="G47" s="24">
        <f>+G48+G49+G50+G51</f>
        <v>0</v>
      </c>
      <c r="H47" s="24">
        <f t="shared" ref="H47:BF47" si="33">+H48+H49+H50</f>
        <v>0</v>
      </c>
      <c r="I47" s="24">
        <f t="shared" si="33"/>
        <v>0</v>
      </c>
      <c r="J47" s="24">
        <f t="shared" si="33"/>
        <v>0</v>
      </c>
      <c r="K47" s="24">
        <f t="shared" si="33"/>
        <v>0</v>
      </c>
      <c r="L47" s="24">
        <f t="shared" si="33"/>
        <v>0</v>
      </c>
      <c r="M47" s="21">
        <f t="shared" si="33"/>
        <v>0</v>
      </c>
      <c r="N47" s="24">
        <f t="shared" si="33"/>
        <v>0</v>
      </c>
      <c r="O47" s="24">
        <f t="shared" si="33"/>
        <v>0</v>
      </c>
      <c r="P47" s="24">
        <f t="shared" si="33"/>
        <v>0</v>
      </c>
      <c r="Q47" s="24">
        <f>+Q48+Q49+Q50+Q51</f>
        <v>0</v>
      </c>
      <c r="R47" s="24">
        <f t="shared" si="33"/>
        <v>0</v>
      </c>
      <c r="S47" s="24">
        <f>+S48+S49+S50+S51</f>
        <v>0</v>
      </c>
      <c r="T47" s="24">
        <f>+T48+T49+T50+T51</f>
        <v>0</v>
      </c>
      <c r="U47" s="24">
        <f t="shared" si="33"/>
        <v>0</v>
      </c>
      <c r="V47" s="24">
        <f t="shared" si="33"/>
        <v>0</v>
      </c>
      <c r="W47" s="24">
        <f t="shared" si="33"/>
        <v>0</v>
      </c>
      <c r="X47" s="24">
        <f t="shared" si="33"/>
        <v>0</v>
      </c>
      <c r="Y47" s="24">
        <f t="shared" si="33"/>
        <v>0</v>
      </c>
      <c r="Z47" s="21">
        <f t="shared" si="33"/>
        <v>0</v>
      </c>
      <c r="AA47" s="24">
        <f t="shared" si="33"/>
        <v>0</v>
      </c>
      <c r="AB47" s="24">
        <f t="shared" si="33"/>
        <v>0</v>
      </c>
      <c r="AC47" s="24">
        <f t="shared" si="33"/>
        <v>0</v>
      </c>
      <c r="AD47" s="24">
        <f>+AD48+AD49+AD50+AD51</f>
        <v>0</v>
      </c>
      <c r="AE47" s="24">
        <f t="shared" si="33"/>
        <v>0</v>
      </c>
      <c r="AF47" s="24">
        <f>+AF48+AF49+AF50+AF51</f>
        <v>0</v>
      </c>
      <c r="AG47" s="24">
        <f>+AG48+AG49+AG50+AG51</f>
        <v>0</v>
      </c>
      <c r="AH47" s="24">
        <f t="shared" si="33"/>
        <v>0</v>
      </c>
      <c r="AI47" s="24">
        <f t="shared" si="33"/>
        <v>0</v>
      </c>
      <c r="AJ47" s="24">
        <f t="shared" si="33"/>
        <v>0</v>
      </c>
      <c r="AK47" s="24">
        <f t="shared" si="33"/>
        <v>0</v>
      </c>
      <c r="AL47" s="24">
        <f t="shared" si="33"/>
        <v>0</v>
      </c>
      <c r="AM47" s="21">
        <f t="shared" si="33"/>
        <v>0</v>
      </c>
      <c r="AN47" s="24">
        <f t="shared" si="33"/>
        <v>0</v>
      </c>
      <c r="AO47" s="24">
        <f t="shared" si="33"/>
        <v>0</v>
      </c>
      <c r="AP47" s="24">
        <f t="shared" si="33"/>
        <v>0</v>
      </c>
      <c r="AQ47" s="24">
        <f>+AQ48+AQ49+AQ50+AQ51</f>
        <v>0</v>
      </c>
      <c r="AR47" s="24">
        <f t="shared" si="33"/>
        <v>0</v>
      </c>
      <c r="AS47" s="24">
        <f t="shared" si="33"/>
        <v>0</v>
      </c>
      <c r="AT47" s="24">
        <f>+AT48+AT49+AT50+AT51</f>
        <v>0</v>
      </c>
      <c r="AU47" s="24">
        <f t="shared" si="33"/>
        <v>0</v>
      </c>
      <c r="AV47" s="24">
        <f t="shared" si="33"/>
        <v>0</v>
      </c>
      <c r="AW47" s="24">
        <f t="shared" si="33"/>
        <v>0</v>
      </c>
      <c r="AX47" s="24">
        <f t="shared" si="33"/>
        <v>0</v>
      </c>
      <c r="AY47" s="24">
        <f t="shared" si="33"/>
        <v>0</v>
      </c>
      <c r="AZ47" s="21">
        <f t="shared" si="33"/>
        <v>0</v>
      </c>
      <c r="BA47" s="24">
        <f t="shared" si="33"/>
        <v>0</v>
      </c>
      <c r="BB47" s="24">
        <f t="shared" si="33"/>
        <v>0</v>
      </c>
      <c r="BC47" s="24">
        <f t="shared" si="33"/>
        <v>0</v>
      </c>
      <c r="BD47" s="24">
        <f>+BD48+BD49+BD50+BD51</f>
        <v>0</v>
      </c>
      <c r="BE47" s="24">
        <f t="shared" si="33"/>
        <v>0</v>
      </c>
      <c r="BF47" s="24">
        <f t="shared" si="33"/>
        <v>0</v>
      </c>
      <c r="BG47" s="24">
        <f>+BG48+BG49+BG50+BG51</f>
        <v>0</v>
      </c>
      <c r="BH47" s="7"/>
    </row>
    <row r="48" spans="1:60" s="13" customFormat="1" ht="18.75" customHeight="1" x14ac:dyDescent="0.2">
      <c r="A48" s="22" t="s">
        <v>147</v>
      </c>
      <c r="B48" s="29">
        <v>10</v>
      </c>
      <c r="C48" s="23" t="s">
        <v>148</v>
      </c>
      <c r="D48" s="24"/>
      <c r="E48" s="21"/>
      <c r="F48" s="21">
        <v>0</v>
      </c>
      <c r="G48" s="24">
        <f>SUM(D48:E48)-F48</f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1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f>SUM(H48:S48)</f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1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f>SUM(U48:AF48)</f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1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f>SUM(AH48:AS48)</f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1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f>SUM(AU48:BF48)</f>
        <v>0</v>
      </c>
      <c r="BH48" s="7"/>
    </row>
    <row r="49" spans="1:60" s="13" customFormat="1" ht="18.75" customHeight="1" x14ac:dyDescent="0.2">
      <c r="A49" s="22" t="s">
        <v>149</v>
      </c>
      <c r="B49" s="29" t="s">
        <v>75</v>
      </c>
      <c r="C49" s="23" t="s">
        <v>150</v>
      </c>
      <c r="D49" s="24"/>
      <c r="E49" s="21"/>
      <c r="F49" s="21">
        <v>0</v>
      </c>
      <c r="G49" s="24">
        <f>SUM(D49:E49)-F49</f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1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f>SUM(H49:S49)</f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1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f>SUM(U49:AF49)</f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1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f>SUM(AH49:AS49)</f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1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f>SUM(AU49:BF49)</f>
        <v>0</v>
      </c>
      <c r="BH49" s="7"/>
    </row>
    <row r="50" spans="1:60" s="13" customFormat="1" ht="18.75" customHeight="1" x14ac:dyDescent="0.2">
      <c r="A50" s="22" t="s">
        <v>151</v>
      </c>
      <c r="B50" s="29" t="s">
        <v>75</v>
      </c>
      <c r="C50" s="23" t="s">
        <v>152</v>
      </c>
      <c r="D50" s="24"/>
      <c r="E50" s="21"/>
      <c r="F50" s="21">
        <v>0</v>
      </c>
      <c r="G50" s="24">
        <f>SUM(D50:E50)-F50</f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1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f>SUM(H50:S50)</f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1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f>SUM(U50:AF50)</f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1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f>SUM(AH50:AS50)</f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1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f>SUM(AU50:BF50)</f>
        <v>0</v>
      </c>
      <c r="BH50" s="7"/>
    </row>
    <row r="51" spans="1:60" s="13" customFormat="1" ht="18.75" customHeight="1" x14ac:dyDescent="0.2">
      <c r="A51" s="22" t="s">
        <v>153</v>
      </c>
      <c r="B51" s="29" t="s">
        <v>75</v>
      </c>
      <c r="C51" s="23" t="s">
        <v>154</v>
      </c>
      <c r="D51" s="24"/>
      <c r="E51" s="21"/>
      <c r="F51" s="21">
        <v>0</v>
      </c>
      <c r="G51" s="24">
        <f>SUM(D51:E51)-F51</f>
        <v>0</v>
      </c>
      <c r="H51" s="24">
        <v>0</v>
      </c>
      <c r="I51" s="24"/>
      <c r="J51" s="24"/>
      <c r="K51" s="24"/>
      <c r="L51" s="24"/>
      <c r="M51" s="21"/>
      <c r="N51" s="24"/>
      <c r="O51" s="24"/>
      <c r="P51" s="24"/>
      <c r="Q51" s="24">
        <v>0</v>
      </c>
      <c r="R51" s="24"/>
      <c r="S51" s="24">
        <v>0</v>
      </c>
      <c r="T51" s="24">
        <f>SUM(H51:S51)</f>
        <v>0</v>
      </c>
      <c r="U51" s="24">
        <v>0</v>
      </c>
      <c r="V51" s="24"/>
      <c r="W51" s="24"/>
      <c r="X51" s="24"/>
      <c r="Y51" s="24"/>
      <c r="Z51" s="21"/>
      <c r="AA51" s="24"/>
      <c r="AB51" s="24"/>
      <c r="AC51" s="24"/>
      <c r="AD51" s="24">
        <v>0</v>
      </c>
      <c r="AE51" s="24"/>
      <c r="AF51" s="24">
        <v>0</v>
      </c>
      <c r="AG51" s="24">
        <f>SUM(U51:AF51)</f>
        <v>0</v>
      </c>
      <c r="AH51" s="24">
        <v>0</v>
      </c>
      <c r="AI51" s="24"/>
      <c r="AJ51" s="24"/>
      <c r="AK51" s="24"/>
      <c r="AL51" s="24"/>
      <c r="AM51" s="21"/>
      <c r="AN51" s="24"/>
      <c r="AO51" s="24"/>
      <c r="AP51" s="24"/>
      <c r="AQ51" s="24">
        <v>0</v>
      </c>
      <c r="AR51" s="24"/>
      <c r="AS51" s="24"/>
      <c r="AT51" s="24">
        <f>SUM(AH51:AS51)</f>
        <v>0</v>
      </c>
      <c r="AU51" s="24">
        <v>0</v>
      </c>
      <c r="AV51" s="24"/>
      <c r="AW51" s="24"/>
      <c r="AX51" s="24"/>
      <c r="AY51" s="24"/>
      <c r="AZ51" s="21"/>
      <c r="BA51" s="24"/>
      <c r="BB51" s="24"/>
      <c r="BC51" s="24"/>
      <c r="BD51" s="24">
        <v>0</v>
      </c>
      <c r="BE51" s="24"/>
      <c r="BF51" s="24"/>
      <c r="BG51" s="24">
        <f>SUM(AU51:BF51)</f>
        <v>0</v>
      </c>
      <c r="BH51" s="7"/>
    </row>
    <row r="52" spans="1:60" s="3" customFormat="1" ht="18.75" customHeight="1" x14ac:dyDescent="0.2">
      <c r="A52" s="35" t="s">
        <v>155</v>
      </c>
      <c r="B52" s="36"/>
      <c r="C52" s="37" t="s">
        <v>156</v>
      </c>
      <c r="D52" s="38">
        <f t="shared" ref="D52:BG52" si="34">+D53+D72</f>
        <v>18087679860</v>
      </c>
      <c r="E52" s="38">
        <f>+E53+E72</f>
        <v>0</v>
      </c>
      <c r="F52" s="38">
        <f t="shared" si="34"/>
        <v>0</v>
      </c>
      <c r="G52" s="38">
        <f>+G53+G72</f>
        <v>18087679860</v>
      </c>
      <c r="H52" s="38">
        <f>+H53+H72</f>
        <v>12386462167.68</v>
      </c>
      <c r="I52" s="38">
        <f t="shared" si="34"/>
        <v>0</v>
      </c>
      <c r="J52" s="38">
        <f t="shared" si="34"/>
        <v>0</v>
      </c>
      <c r="K52" s="38">
        <f t="shared" si="34"/>
        <v>0</v>
      </c>
      <c r="L52" s="38">
        <f t="shared" si="34"/>
        <v>0</v>
      </c>
      <c r="M52" s="38">
        <f>+M53+M72</f>
        <v>0</v>
      </c>
      <c r="N52" s="38">
        <f t="shared" si="34"/>
        <v>0</v>
      </c>
      <c r="O52" s="38">
        <f t="shared" si="34"/>
        <v>0</v>
      </c>
      <c r="P52" s="38">
        <f t="shared" si="34"/>
        <v>0</v>
      </c>
      <c r="Q52" s="38">
        <f t="shared" si="34"/>
        <v>0</v>
      </c>
      <c r="R52" s="38">
        <f t="shared" si="34"/>
        <v>0</v>
      </c>
      <c r="S52" s="38">
        <f t="shared" si="34"/>
        <v>0</v>
      </c>
      <c r="T52" s="38">
        <f t="shared" si="34"/>
        <v>12386462167.68</v>
      </c>
      <c r="U52" s="38">
        <f t="shared" si="34"/>
        <v>8240480509.9399996</v>
      </c>
      <c r="V52" s="38">
        <f t="shared" si="34"/>
        <v>0</v>
      </c>
      <c r="W52" s="38">
        <f t="shared" si="34"/>
        <v>0</v>
      </c>
      <c r="X52" s="38">
        <f t="shared" si="34"/>
        <v>0</v>
      </c>
      <c r="Y52" s="38">
        <f t="shared" si="34"/>
        <v>0</v>
      </c>
      <c r="Z52" s="38">
        <f>+Z53+Z72</f>
        <v>0</v>
      </c>
      <c r="AA52" s="38">
        <f t="shared" si="34"/>
        <v>0</v>
      </c>
      <c r="AB52" s="38">
        <f t="shared" si="34"/>
        <v>0</v>
      </c>
      <c r="AC52" s="38">
        <f t="shared" si="34"/>
        <v>0</v>
      </c>
      <c r="AD52" s="38">
        <f t="shared" si="34"/>
        <v>0</v>
      </c>
      <c r="AE52" s="38">
        <f t="shared" si="34"/>
        <v>0</v>
      </c>
      <c r="AF52" s="38">
        <f t="shared" si="34"/>
        <v>0</v>
      </c>
      <c r="AG52" s="38">
        <f t="shared" si="34"/>
        <v>8240480509.9399996</v>
      </c>
      <c r="AH52" s="38">
        <f t="shared" si="34"/>
        <v>399570804.83999997</v>
      </c>
      <c r="AI52" s="38">
        <f t="shared" si="34"/>
        <v>0</v>
      </c>
      <c r="AJ52" s="38">
        <f t="shared" si="34"/>
        <v>0</v>
      </c>
      <c r="AK52" s="38">
        <f t="shared" si="34"/>
        <v>0</v>
      </c>
      <c r="AL52" s="38">
        <f t="shared" si="34"/>
        <v>0</v>
      </c>
      <c r="AM52" s="38">
        <f>+AM53+AM72</f>
        <v>0</v>
      </c>
      <c r="AN52" s="38">
        <f t="shared" si="34"/>
        <v>0</v>
      </c>
      <c r="AO52" s="38">
        <f t="shared" si="34"/>
        <v>0</v>
      </c>
      <c r="AP52" s="38">
        <f t="shared" si="34"/>
        <v>0</v>
      </c>
      <c r="AQ52" s="38">
        <f t="shared" si="34"/>
        <v>0</v>
      </c>
      <c r="AR52" s="38">
        <f t="shared" si="34"/>
        <v>0</v>
      </c>
      <c r="AS52" s="38">
        <f t="shared" si="34"/>
        <v>0</v>
      </c>
      <c r="AT52" s="38">
        <f t="shared" si="34"/>
        <v>399570804.83999997</v>
      </c>
      <c r="AU52" s="38">
        <f t="shared" si="34"/>
        <v>399487425.83999997</v>
      </c>
      <c r="AV52" s="38">
        <f t="shared" si="34"/>
        <v>0</v>
      </c>
      <c r="AW52" s="38">
        <f t="shared" si="34"/>
        <v>0</v>
      </c>
      <c r="AX52" s="38">
        <f t="shared" si="34"/>
        <v>0</v>
      </c>
      <c r="AY52" s="38">
        <f t="shared" si="34"/>
        <v>0</v>
      </c>
      <c r="AZ52" s="38">
        <f>+AZ53+AZ72</f>
        <v>0</v>
      </c>
      <c r="BA52" s="38">
        <f t="shared" si="34"/>
        <v>0</v>
      </c>
      <c r="BB52" s="38">
        <f t="shared" si="34"/>
        <v>0</v>
      </c>
      <c r="BC52" s="38">
        <f t="shared" si="34"/>
        <v>0</v>
      </c>
      <c r="BD52" s="38">
        <f t="shared" si="34"/>
        <v>0</v>
      </c>
      <c r="BE52" s="38">
        <f t="shared" si="34"/>
        <v>0</v>
      </c>
      <c r="BF52" s="38">
        <f t="shared" si="34"/>
        <v>0</v>
      </c>
      <c r="BG52" s="38">
        <f t="shared" si="34"/>
        <v>399487425.83999997</v>
      </c>
      <c r="BH52" s="7"/>
    </row>
    <row r="53" spans="1:60" s="3" customFormat="1" ht="18.75" customHeight="1" x14ac:dyDescent="0.2">
      <c r="A53" s="17" t="s">
        <v>157</v>
      </c>
      <c r="B53" s="39"/>
      <c r="C53" s="40" t="s">
        <v>158</v>
      </c>
      <c r="D53" s="41">
        <f t="shared" ref="D53:BG53" si="35">+D54+D56+D58+D65</f>
        <v>384384700</v>
      </c>
      <c r="E53" s="41">
        <f>+E54+E56+E58+E65</f>
        <v>0</v>
      </c>
      <c r="F53" s="41">
        <f t="shared" si="35"/>
        <v>0</v>
      </c>
      <c r="G53" s="41">
        <f>+G54+G56+G58+G65</f>
        <v>384384700</v>
      </c>
      <c r="H53" s="41">
        <f>+H54+H56+H58+H65</f>
        <v>211465734</v>
      </c>
      <c r="I53" s="41">
        <f t="shared" si="35"/>
        <v>0</v>
      </c>
      <c r="J53" s="41">
        <f t="shared" si="35"/>
        <v>0</v>
      </c>
      <c r="K53" s="41">
        <f t="shared" si="35"/>
        <v>0</v>
      </c>
      <c r="L53" s="41">
        <f t="shared" si="35"/>
        <v>0</v>
      </c>
      <c r="M53" s="41">
        <f>+M54+M56+M58+M65</f>
        <v>0</v>
      </c>
      <c r="N53" s="41">
        <f t="shared" si="35"/>
        <v>0</v>
      </c>
      <c r="O53" s="41">
        <f t="shared" si="35"/>
        <v>0</v>
      </c>
      <c r="P53" s="41">
        <f t="shared" si="35"/>
        <v>0</v>
      </c>
      <c r="Q53" s="41">
        <f t="shared" si="35"/>
        <v>0</v>
      </c>
      <c r="R53" s="41">
        <f t="shared" si="35"/>
        <v>0</v>
      </c>
      <c r="S53" s="41">
        <f t="shared" si="35"/>
        <v>0</v>
      </c>
      <c r="T53" s="41">
        <f t="shared" si="35"/>
        <v>211465734</v>
      </c>
      <c r="U53" s="41">
        <f t="shared" si="35"/>
        <v>10375734</v>
      </c>
      <c r="V53" s="41">
        <f t="shared" si="35"/>
        <v>0</v>
      </c>
      <c r="W53" s="41">
        <f t="shared" si="35"/>
        <v>0</v>
      </c>
      <c r="X53" s="41">
        <f t="shared" si="35"/>
        <v>0</v>
      </c>
      <c r="Y53" s="41">
        <f t="shared" si="35"/>
        <v>0</v>
      </c>
      <c r="Z53" s="41">
        <f>+Z54+Z56+Z58+Z65</f>
        <v>0</v>
      </c>
      <c r="AA53" s="41">
        <f t="shared" si="35"/>
        <v>0</v>
      </c>
      <c r="AB53" s="41">
        <f t="shared" si="35"/>
        <v>0</v>
      </c>
      <c r="AC53" s="41">
        <f t="shared" si="35"/>
        <v>0</v>
      </c>
      <c r="AD53" s="41">
        <f t="shared" si="35"/>
        <v>0</v>
      </c>
      <c r="AE53" s="41">
        <f t="shared" si="35"/>
        <v>0</v>
      </c>
      <c r="AF53" s="41">
        <f t="shared" si="35"/>
        <v>0</v>
      </c>
      <c r="AG53" s="41">
        <f t="shared" si="35"/>
        <v>10375734</v>
      </c>
      <c r="AH53" s="41">
        <f t="shared" si="35"/>
        <v>0</v>
      </c>
      <c r="AI53" s="41">
        <f t="shared" si="35"/>
        <v>0</v>
      </c>
      <c r="AJ53" s="41">
        <f t="shared" si="35"/>
        <v>0</v>
      </c>
      <c r="AK53" s="41">
        <f t="shared" si="35"/>
        <v>0</v>
      </c>
      <c r="AL53" s="41">
        <f t="shared" si="35"/>
        <v>0</v>
      </c>
      <c r="AM53" s="41">
        <f>+AM54+AM56+AM58+AM65</f>
        <v>0</v>
      </c>
      <c r="AN53" s="41">
        <f t="shared" si="35"/>
        <v>0</v>
      </c>
      <c r="AO53" s="41">
        <f t="shared" si="35"/>
        <v>0</v>
      </c>
      <c r="AP53" s="41">
        <f t="shared" si="35"/>
        <v>0</v>
      </c>
      <c r="AQ53" s="41">
        <f t="shared" si="35"/>
        <v>0</v>
      </c>
      <c r="AR53" s="41">
        <f t="shared" si="35"/>
        <v>0</v>
      </c>
      <c r="AS53" s="41">
        <f t="shared" si="35"/>
        <v>0</v>
      </c>
      <c r="AT53" s="41">
        <f t="shared" si="35"/>
        <v>0</v>
      </c>
      <c r="AU53" s="41">
        <f t="shared" si="35"/>
        <v>0</v>
      </c>
      <c r="AV53" s="41">
        <f t="shared" si="35"/>
        <v>0</v>
      </c>
      <c r="AW53" s="41">
        <f t="shared" si="35"/>
        <v>0</v>
      </c>
      <c r="AX53" s="41">
        <f t="shared" si="35"/>
        <v>0</v>
      </c>
      <c r="AY53" s="41">
        <f t="shared" si="35"/>
        <v>0</v>
      </c>
      <c r="AZ53" s="41">
        <f>+AZ54+AZ56+AZ58+AZ65</f>
        <v>0</v>
      </c>
      <c r="BA53" s="41">
        <f t="shared" si="35"/>
        <v>0</v>
      </c>
      <c r="BB53" s="41">
        <f t="shared" si="35"/>
        <v>0</v>
      </c>
      <c r="BC53" s="41">
        <f t="shared" si="35"/>
        <v>0</v>
      </c>
      <c r="BD53" s="41">
        <f t="shared" si="35"/>
        <v>0</v>
      </c>
      <c r="BE53" s="41">
        <f t="shared" si="35"/>
        <v>0</v>
      </c>
      <c r="BF53" s="41">
        <f t="shared" si="35"/>
        <v>0</v>
      </c>
      <c r="BG53" s="41">
        <f t="shared" si="35"/>
        <v>0</v>
      </c>
      <c r="BH53" s="7"/>
    </row>
    <row r="54" spans="1:60" ht="18.75" customHeight="1" x14ac:dyDescent="0.2">
      <c r="A54" s="17" t="s">
        <v>159</v>
      </c>
      <c r="B54" s="17"/>
      <c r="C54" s="42" t="s">
        <v>160</v>
      </c>
      <c r="D54" s="17">
        <f t="shared" ref="D54:AI54" si="36">SUM(D55:D55)</f>
        <v>200000</v>
      </c>
      <c r="E54" s="17">
        <f t="shared" si="36"/>
        <v>0</v>
      </c>
      <c r="F54" s="17">
        <f t="shared" si="36"/>
        <v>0</v>
      </c>
      <c r="G54" s="17">
        <f>SUM(G55:G55)</f>
        <v>200000</v>
      </c>
      <c r="H54" s="17">
        <f t="shared" si="36"/>
        <v>100000</v>
      </c>
      <c r="I54" s="17">
        <f t="shared" si="36"/>
        <v>0</v>
      </c>
      <c r="J54" s="17">
        <f t="shared" si="36"/>
        <v>0</v>
      </c>
      <c r="K54" s="17">
        <f t="shared" si="36"/>
        <v>0</v>
      </c>
      <c r="L54" s="17">
        <f t="shared" si="36"/>
        <v>0</v>
      </c>
      <c r="M54" s="17">
        <f t="shared" si="36"/>
        <v>0</v>
      </c>
      <c r="N54" s="17">
        <f t="shared" si="36"/>
        <v>0</v>
      </c>
      <c r="O54" s="17">
        <f t="shared" si="36"/>
        <v>0</v>
      </c>
      <c r="P54" s="17">
        <f t="shared" si="36"/>
        <v>0</v>
      </c>
      <c r="Q54" s="17">
        <f t="shared" si="36"/>
        <v>0</v>
      </c>
      <c r="R54" s="17">
        <f t="shared" si="36"/>
        <v>0</v>
      </c>
      <c r="S54" s="17">
        <f t="shared" si="36"/>
        <v>0</v>
      </c>
      <c r="T54" s="17">
        <f t="shared" si="36"/>
        <v>100000</v>
      </c>
      <c r="U54" s="17">
        <f t="shared" si="36"/>
        <v>0</v>
      </c>
      <c r="V54" s="17">
        <f t="shared" si="36"/>
        <v>0</v>
      </c>
      <c r="W54" s="17">
        <f t="shared" si="36"/>
        <v>0</v>
      </c>
      <c r="X54" s="17">
        <f t="shared" si="36"/>
        <v>0</v>
      </c>
      <c r="Y54" s="17">
        <f t="shared" si="36"/>
        <v>0</v>
      </c>
      <c r="Z54" s="17">
        <f t="shared" si="36"/>
        <v>0</v>
      </c>
      <c r="AA54" s="17">
        <f t="shared" si="36"/>
        <v>0</v>
      </c>
      <c r="AB54" s="17">
        <f t="shared" si="36"/>
        <v>0</v>
      </c>
      <c r="AC54" s="17">
        <f t="shared" si="36"/>
        <v>0</v>
      </c>
      <c r="AD54" s="17">
        <f t="shared" si="36"/>
        <v>0</v>
      </c>
      <c r="AE54" s="17">
        <f t="shared" si="36"/>
        <v>0</v>
      </c>
      <c r="AF54" s="17">
        <f t="shared" si="36"/>
        <v>0</v>
      </c>
      <c r="AG54" s="17">
        <f t="shared" si="36"/>
        <v>0</v>
      </c>
      <c r="AH54" s="17">
        <f t="shared" si="36"/>
        <v>0</v>
      </c>
      <c r="AI54" s="17">
        <f t="shared" si="36"/>
        <v>0</v>
      </c>
      <c r="AJ54" s="17">
        <f t="shared" ref="AJ54:BG54" si="37">SUM(AJ55:AJ55)</f>
        <v>0</v>
      </c>
      <c r="AK54" s="17">
        <f t="shared" si="37"/>
        <v>0</v>
      </c>
      <c r="AL54" s="17">
        <f t="shared" si="37"/>
        <v>0</v>
      </c>
      <c r="AM54" s="17">
        <f t="shared" si="37"/>
        <v>0</v>
      </c>
      <c r="AN54" s="17">
        <f t="shared" si="37"/>
        <v>0</v>
      </c>
      <c r="AO54" s="17">
        <f t="shared" si="37"/>
        <v>0</v>
      </c>
      <c r="AP54" s="17">
        <f t="shared" si="37"/>
        <v>0</v>
      </c>
      <c r="AQ54" s="17">
        <f t="shared" si="37"/>
        <v>0</v>
      </c>
      <c r="AR54" s="17">
        <f t="shared" si="37"/>
        <v>0</v>
      </c>
      <c r="AS54" s="17">
        <f t="shared" si="37"/>
        <v>0</v>
      </c>
      <c r="AT54" s="17">
        <f t="shared" si="37"/>
        <v>0</v>
      </c>
      <c r="AU54" s="17">
        <f t="shared" si="37"/>
        <v>0</v>
      </c>
      <c r="AV54" s="17">
        <f t="shared" si="37"/>
        <v>0</v>
      </c>
      <c r="AW54" s="17">
        <f t="shared" si="37"/>
        <v>0</v>
      </c>
      <c r="AX54" s="17">
        <f t="shared" si="37"/>
        <v>0</v>
      </c>
      <c r="AY54" s="17">
        <f t="shared" si="37"/>
        <v>0</v>
      </c>
      <c r="AZ54" s="17">
        <f t="shared" si="37"/>
        <v>0</v>
      </c>
      <c r="BA54" s="17">
        <f t="shared" si="37"/>
        <v>0</v>
      </c>
      <c r="BB54" s="17">
        <f t="shared" si="37"/>
        <v>0</v>
      </c>
      <c r="BC54" s="17">
        <f t="shared" si="37"/>
        <v>0</v>
      </c>
      <c r="BD54" s="17">
        <f t="shared" si="37"/>
        <v>0</v>
      </c>
      <c r="BE54" s="17">
        <f t="shared" si="37"/>
        <v>0</v>
      </c>
      <c r="BF54" s="17">
        <f t="shared" si="37"/>
        <v>0</v>
      </c>
      <c r="BG54" s="17">
        <f t="shared" si="37"/>
        <v>0</v>
      </c>
      <c r="BH54" s="7"/>
    </row>
    <row r="55" spans="1:60" s="3" customFormat="1" ht="18.75" customHeight="1" x14ac:dyDescent="0.2">
      <c r="A55" s="21" t="s">
        <v>161</v>
      </c>
      <c r="B55" s="43" t="s">
        <v>75</v>
      </c>
      <c r="C55" s="44" t="s">
        <v>162</v>
      </c>
      <c r="D55" s="24">
        <v>200000</v>
      </c>
      <c r="E55" s="21"/>
      <c r="F55" s="21"/>
      <c r="G55" s="24">
        <f>SUM(D55:E55)-F55</f>
        <v>200000</v>
      </c>
      <c r="H55" s="24">
        <v>100000</v>
      </c>
      <c r="I55" s="24">
        <v>0</v>
      </c>
      <c r="J55" s="24">
        <v>0</v>
      </c>
      <c r="K55" s="24">
        <v>0</v>
      </c>
      <c r="L55" s="24">
        <v>0</v>
      </c>
      <c r="M55" s="21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f>SUM(H55:S55)</f>
        <v>100000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1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f>SUM(U55:AF55)</f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1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f>SUM(AH55:AS55)</f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1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f>SUM(AU55:BF55)</f>
        <v>0</v>
      </c>
      <c r="BH55" s="7"/>
    </row>
    <row r="56" spans="1:60" ht="18.75" customHeight="1" x14ac:dyDescent="0.2">
      <c r="A56" s="17" t="s">
        <v>163</v>
      </c>
      <c r="B56" s="17"/>
      <c r="C56" s="42" t="s">
        <v>164</v>
      </c>
      <c r="D56" s="17">
        <f>+D57</f>
        <v>200000000</v>
      </c>
      <c r="E56" s="17">
        <f t="shared" ref="E56:BG56" si="38">+E57</f>
        <v>0</v>
      </c>
      <c r="F56" s="17">
        <f t="shared" si="38"/>
        <v>0</v>
      </c>
      <c r="G56" s="17">
        <f>+G57</f>
        <v>200000000</v>
      </c>
      <c r="H56" s="17">
        <f t="shared" si="38"/>
        <v>200000000</v>
      </c>
      <c r="I56" s="17">
        <f t="shared" si="38"/>
        <v>0</v>
      </c>
      <c r="J56" s="17">
        <f t="shared" si="38"/>
        <v>0</v>
      </c>
      <c r="K56" s="17">
        <f t="shared" si="38"/>
        <v>0</v>
      </c>
      <c r="L56" s="17">
        <f t="shared" si="38"/>
        <v>0</v>
      </c>
      <c r="M56" s="17">
        <f t="shared" si="38"/>
        <v>0</v>
      </c>
      <c r="N56" s="17">
        <f t="shared" si="38"/>
        <v>0</v>
      </c>
      <c r="O56" s="17">
        <f t="shared" si="38"/>
        <v>0</v>
      </c>
      <c r="P56" s="17">
        <f t="shared" si="38"/>
        <v>0</v>
      </c>
      <c r="Q56" s="17">
        <f t="shared" si="38"/>
        <v>0</v>
      </c>
      <c r="R56" s="17">
        <f t="shared" si="38"/>
        <v>0</v>
      </c>
      <c r="S56" s="17">
        <f t="shared" si="38"/>
        <v>0</v>
      </c>
      <c r="T56" s="17">
        <f t="shared" si="38"/>
        <v>200000000</v>
      </c>
      <c r="U56" s="17">
        <f t="shared" si="38"/>
        <v>0</v>
      </c>
      <c r="V56" s="17">
        <f t="shared" si="38"/>
        <v>0</v>
      </c>
      <c r="W56" s="17">
        <f t="shared" si="38"/>
        <v>0</v>
      </c>
      <c r="X56" s="17">
        <f t="shared" si="38"/>
        <v>0</v>
      </c>
      <c r="Y56" s="17">
        <f t="shared" si="38"/>
        <v>0</v>
      </c>
      <c r="Z56" s="17">
        <f t="shared" si="38"/>
        <v>0</v>
      </c>
      <c r="AA56" s="17">
        <f t="shared" si="38"/>
        <v>0</v>
      </c>
      <c r="AB56" s="17">
        <f t="shared" si="38"/>
        <v>0</v>
      </c>
      <c r="AC56" s="17">
        <f t="shared" si="38"/>
        <v>0</v>
      </c>
      <c r="AD56" s="17">
        <f t="shared" si="38"/>
        <v>0</v>
      </c>
      <c r="AE56" s="17">
        <f t="shared" si="38"/>
        <v>0</v>
      </c>
      <c r="AF56" s="17">
        <f t="shared" si="38"/>
        <v>0</v>
      </c>
      <c r="AG56" s="17">
        <f t="shared" si="38"/>
        <v>0</v>
      </c>
      <c r="AH56" s="17">
        <f t="shared" si="38"/>
        <v>0</v>
      </c>
      <c r="AI56" s="17">
        <f t="shared" si="38"/>
        <v>0</v>
      </c>
      <c r="AJ56" s="17">
        <f t="shared" si="38"/>
        <v>0</v>
      </c>
      <c r="AK56" s="17">
        <f t="shared" si="38"/>
        <v>0</v>
      </c>
      <c r="AL56" s="17">
        <f t="shared" si="38"/>
        <v>0</v>
      </c>
      <c r="AM56" s="17">
        <f t="shared" si="38"/>
        <v>0</v>
      </c>
      <c r="AN56" s="17">
        <f t="shared" si="38"/>
        <v>0</v>
      </c>
      <c r="AO56" s="17">
        <f t="shared" si="38"/>
        <v>0</v>
      </c>
      <c r="AP56" s="17">
        <f t="shared" si="38"/>
        <v>0</v>
      </c>
      <c r="AQ56" s="17">
        <f t="shared" si="38"/>
        <v>0</v>
      </c>
      <c r="AR56" s="17">
        <f t="shared" si="38"/>
        <v>0</v>
      </c>
      <c r="AS56" s="17">
        <f t="shared" si="38"/>
        <v>0</v>
      </c>
      <c r="AT56" s="17">
        <f t="shared" si="38"/>
        <v>0</v>
      </c>
      <c r="AU56" s="17">
        <f t="shared" si="38"/>
        <v>0</v>
      </c>
      <c r="AV56" s="17">
        <f t="shared" si="38"/>
        <v>0</v>
      </c>
      <c r="AW56" s="17">
        <f t="shared" si="38"/>
        <v>0</v>
      </c>
      <c r="AX56" s="17">
        <f t="shared" si="38"/>
        <v>0</v>
      </c>
      <c r="AY56" s="17">
        <f t="shared" si="38"/>
        <v>0</v>
      </c>
      <c r="AZ56" s="17">
        <f t="shared" si="38"/>
        <v>0</v>
      </c>
      <c r="BA56" s="17">
        <f t="shared" si="38"/>
        <v>0</v>
      </c>
      <c r="BB56" s="17">
        <f t="shared" si="38"/>
        <v>0</v>
      </c>
      <c r="BC56" s="17">
        <f t="shared" si="38"/>
        <v>0</v>
      </c>
      <c r="BD56" s="17">
        <f t="shared" si="38"/>
        <v>0</v>
      </c>
      <c r="BE56" s="17">
        <f t="shared" si="38"/>
        <v>0</v>
      </c>
      <c r="BF56" s="17">
        <f t="shared" si="38"/>
        <v>0</v>
      </c>
      <c r="BG56" s="17">
        <f t="shared" si="38"/>
        <v>0</v>
      </c>
      <c r="BH56" s="7"/>
    </row>
    <row r="57" spans="1:60" s="3" customFormat="1" ht="18.75" customHeight="1" x14ac:dyDescent="0.2">
      <c r="A57" s="45" t="s">
        <v>165</v>
      </c>
      <c r="B57" s="46" t="s">
        <v>75</v>
      </c>
      <c r="C57" s="47" t="s">
        <v>166</v>
      </c>
      <c r="D57" s="24">
        <v>200000000</v>
      </c>
      <c r="E57" s="21"/>
      <c r="F57" s="21">
        <v>0</v>
      </c>
      <c r="G57" s="24">
        <f>SUM(D57:E57)-F57</f>
        <v>200000000</v>
      </c>
      <c r="H57" s="24">
        <v>200000000</v>
      </c>
      <c r="I57" s="24">
        <v>0</v>
      </c>
      <c r="J57" s="24">
        <v>0</v>
      </c>
      <c r="K57" s="24">
        <v>0</v>
      </c>
      <c r="L57" s="24">
        <v>0</v>
      </c>
      <c r="M57" s="21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f>SUM(H57:S57)</f>
        <v>200000000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1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f>SUM(U57:AF57)</f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1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f>SUM(AH57:AS57)</f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1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f>SUM(AU57:BF57)</f>
        <v>0</v>
      </c>
      <c r="BH57" s="7"/>
    </row>
    <row r="58" spans="1:60" ht="18.75" customHeight="1" x14ac:dyDescent="0.2">
      <c r="A58" s="17" t="s">
        <v>167</v>
      </c>
      <c r="B58" s="17"/>
      <c r="C58" s="42" t="s">
        <v>168</v>
      </c>
      <c r="D58" s="17">
        <f>SUM(D59:D64)</f>
        <v>180414700</v>
      </c>
      <c r="E58" s="17">
        <f>SUM(E59:E64)</f>
        <v>0</v>
      </c>
      <c r="F58" s="17">
        <f t="shared" ref="F58:BG58" si="39">SUM(F59:F64)</f>
        <v>0</v>
      </c>
      <c r="G58" s="17">
        <f>SUM(G59:G64)</f>
        <v>180414700</v>
      </c>
      <c r="H58" s="17">
        <f>SUM(H59:H64)</f>
        <v>10945734</v>
      </c>
      <c r="I58" s="17">
        <f t="shared" si="39"/>
        <v>0</v>
      </c>
      <c r="J58" s="17">
        <f t="shared" si="39"/>
        <v>0</v>
      </c>
      <c r="K58" s="17">
        <f t="shared" si="39"/>
        <v>0</v>
      </c>
      <c r="L58" s="17">
        <f t="shared" si="39"/>
        <v>0</v>
      </c>
      <c r="M58" s="17">
        <f>SUM(M59:M64)</f>
        <v>0</v>
      </c>
      <c r="N58" s="17">
        <f t="shared" si="39"/>
        <v>0</v>
      </c>
      <c r="O58" s="17">
        <f t="shared" si="39"/>
        <v>0</v>
      </c>
      <c r="P58" s="17">
        <f t="shared" si="39"/>
        <v>0</v>
      </c>
      <c r="Q58" s="17">
        <f t="shared" si="39"/>
        <v>0</v>
      </c>
      <c r="R58" s="17">
        <f t="shared" si="39"/>
        <v>0</v>
      </c>
      <c r="S58" s="17">
        <f t="shared" si="39"/>
        <v>0</v>
      </c>
      <c r="T58" s="17">
        <f t="shared" si="39"/>
        <v>10945734</v>
      </c>
      <c r="U58" s="17">
        <f t="shared" si="39"/>
        <v>10375734</v>
      </c>
      <c r="V58" s="17">
        <f t="shared" si="39"/>
        <v>0</v>
      </c>
      <c r="W58" s="17">
        <f t="shared" si="39"/>
        <v>0</v>
      </c>
      <c r="X58" s="17">
        <f t="shared" si="39"/>
        <v>0</v>
      </c>
      <c r="Y58" s="17">
        <f t="shared" si="39"/>
        <v>0</v>
      </c>
      <c r="Z58" s="17">
        <f>SUM(Z59:Z64)</f>
        <v>0</v>
      </c>
      <c r="AA58" s="17">
        <f t="shared" si="39"/>
        <v>0</v>
      </c>
      <c r="AB58" s="17">
        <f t="shared" si="39"/>
        <v>0</v>
      </c>
      <c r="AC58" s="17">
        <f t="shared" si="39"/>
        <v>0</v>
      </c>
      <c r="AD58" s="17">
        <f t="shared" si="39"/>
        <v>0</v>
      </c>
      <c r="AE58" s="17">
        <f t="shared" si="39"/>
        <v>0</v>
      </c>
      <c r="AF58" s="17">
        <f t="shared" si="39"/>
        <v>0</v>
      </c>
      <c r="AG58" s="17">
        <f t="shared" si="39"/>
        <v>10375734</v>
      </c>
      <c r="AH58" s="17">
        <f t="shared" si="39"/>
        <v>0</v>
      </c>
      <c r="AI58" s="17">
        <f t="shared" si="39"/>
        <v>0</v>
      </c>
      <c r="AJ58" s="17">
        <f t="shared" si="39"/>
        <v>0</v>
      </c>
      <c r="AK58" s="17">
        <f t="shared" si="39"/>
        <v>0</v>
      </c>
      <c r="AL58" s="17">
        <f t="shared" si="39"/>
        <v>0</v>
      </c>
      <c r="AM58" s="17">
        <f>SUM(AM59:AM64)</f>
        <v>0</v>
      </c>
      <c r="AN58" s="17">
        <f t="shared" si="39"/>
        <v>0</v>
      </c>
      <c r="AO58" s="17">
        <f t="shared" si="39"/>
        <v>0</v>
      </c>
      <c r="AP58" s="17">
        <f t="shared" si="39"/>
        <v>0</v>
      </c>
      <c r="AQ58" s="17">
        <f t="shared" si="39"/>
        <v>0</v>
      </c>
      <c r="AR58" s="17">
        <f t="shared" si="39"/>
        <v>0</v>
      </c>
      <c r="AS58" s="17">
        <f t="shared" si="39"/>
        <v>0</v>
      </c>
      <c r="AT58" s="17">
        <f t="shared" si="39"/>
        <v>0</v>
      </c>
      <c r="AU58" s="17">
        <f t="shared" si="39"/>
        <v>0</v>
      </c>
      <c r="AV58" s="17">
        <f t="shared" si="39"/>
        <v>0</v>
      </c>
      <c r="AW58" s="17">
        <f t="shared" si="39"/>
        <v>0</v>
      </c>
      <c r="AX58" s="17">
        <f t="shared" si="39"/>
        <v>0</v>
      </c>
      <c r="AY58" s="17">
        <f t="shared" si="39"/>
        <v>0</v>
      </c>
      <c r="AZ58" s="17">
        <f>SUM(AZ59:AZ64)</f>
        <v>0</v>
      </c>
      <c r="BA58" s="17">
        <f t="shared" si="39"/>
        <v>0</v>
      </c>
      <c r="BB58" s="17">
        <f t="shared" si="39"/>
        <v>0</v>
      </c>
      <c r="BC58" s="17">
        <f t="shared" si="39"/>
        <v>0</v>
      </c>
      <c r="BD58" s="17">
        <f t="shared" si="39"/>
        <v>0</v>
      </c>
      <c r="BE58" s="17">
        <f t="shared" si="39"/>
        <v>0</v>
      </c>
      <c r="BF58" s="17">
        <f t="shared" si="39"/>
        <v>0</v>
      </c>
      <c r="BG58" s="17">
        <f t="shared" si="39"/>
        <v>0</v>
      </c>
      <c r="BH58" s="7"/>
    </row>
    <row r="59" spans="1:60" s="3" customFormat="1" ht="18.75" customHeight="1" x14ac:dyDescent="0.2">
      <c r="A59" s="45" t="s">
        <v>169</v>
      </c>
      <c r="B59" s="43" t="s">
        <v>75</v>
      </c>
      <c r="C59" s="48" t="s">
        <v>170</v>
      </c>
      <c r="D59" s="24">
        <v>100520000</v>
      </c>
      <c r="E59" s="21"/>
      <c r="F59" s="21"/>
      <c r="G59" s="24">
        <f t="shared" ref="G59:G64" si="40">SUM(D59:E59)-F59</f>
        <v>100520000</v>
      </c>
      <c r="H59" s="24">
        <v>120000</v>
      </c>
      <c r="I59" s="24">
        <v>0</v>
      </c>
      <c r="J59" s="24">
        <v>0</v>
      </c>
      <c r="K59" s="24">
        <v>0</v>
      </c>
      <c r="L59" s="24">
        <v>0</v>
      </c>
      <c r="M59" s="21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f t="shared" ref="T59:T64" si="41">SUM(H59:S59)</f>
        <v>120000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1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f t="shared" ref="AG59:AG64" si="42">SUM(U59:AF59)</f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1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f t="shared" ref="AT59:AT64" si="43">SUM(AH59:AS59)</f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1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f t="shared" ref="BG59:BG64" si="44">SUM(AU59:BF59)</f>
        <v>0</v>
      </c>
      <c r="BH59" s="7"/>
    </row>
    <row r="60" spans="1:60" s="3" customFormat="1" ht="18.75" customHeight="1" x14ac:dyDescent="0.2">
      <c r="A60" s="45" t="s">
        <v>171</v>
      </c>
      <c r="B60" s="43" t="s">
        <v>75</v>
      </c>
      <c r="C60" s="48" t="s">
        <v>172</v>
      </c>
      <c r="D60" s="24">
        <v>52144700</v>
      </c>
      <c r="E60" s="21"/>
      <c r="F60" s="21"/>
      <c r="G60" s="24">
        <f t="shared" si="40"/>
        <v>52144700</v>
      </c>
      <c r="H60" s="24">
        <v>10375734</v>
      </c>
      <c r="I60" s="24">
        <v>0</v>
      </c>
      <c r="J60" s="24">
        <v>0</v>
      </c>
      <c r="K60" s="24">
        <v>0</v>
      </c>
      <c r="L60" s="24">
        <v>0</v>
      </c>
      <c r="M60" s="21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f t="shared" si="41"/>
        <v>10375734</v>
      </c>
      <c r="U60" s="24">
        <v>10375734</v>
      </c>
      <c r="V60" s="24">
        <v>0</v>
      </c>
      <c r="W60" s="24">
        <v>0</v>
      </c>
      <c r="X60" s="24">
        <v>0</v>
      </c>
      <c r="Y60" s="24">
        <v>0</v>
      </c>
      <c r="Z60" s="21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f t="shared" si="42"/>
        <v>10375734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1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f t="shared" si="43"/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1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f t="shared" si="44"/>
        <v>0</v>
      </c>
      <c r="BH60" s="7"/>
    </row>
    <row r="61" spans="1:60" s="3" customFormat="1" ht="18.75" customHeight="1" x14ac:dyDescent="0.2">
      <c r="A61" s="45" t="s">
        <v>173</v>
      </c>
      <c r="B61" s="43">
        <v>10</v>
      </c>
      <c r="C61" s="48" t="s">
        <v>174</v>
      </c>
      <c r="D61" s="24"/>
      <c r="E61" s="21"/>
      <c r="F61" s="21"/>
      <c r="G61" s="24">
        <f t="shared" si="40"/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1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f t="shared" si="41"/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1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f t="shared" si="42"/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1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f t="shared" si="43"/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1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f t="shared" si="44"/>
        <v>0</v>
      </c>
      <c r="BH61" s="7"/>
    </row>
    <row r="62" spans="1:60" s="3" customFormat="1" ht="18.75" customHeight="1" x14ac:dyDescent="0.2">
      <c r="A62" s="45" t="s">
        <v>175</v>
      </c>
      <c r="B62" s="43" t="s">
        <v>75</v>
      </c>
      <c r="C62" s="48" t="s">
        <v>176</v>
      </c>
      <c r="D62" s="24">
        <v>1250000</v>
      </c>
      <c r="E62" s="21"/>
      <c r="F62" s="21"/>
      <c r="G62" s="24">
        <f t="shared" si="40"/>
        <v>1250000</v>
      </c>
      <c r="H62" s="24">
        <v>250000</v>
      </c>
      <c r="I62" s="24">
        <v>0</v>
      </c>
      <c r="J62" s="24">
        <v>0</v>
      </c>
      <c r="K62" s="24">
        <v>0</v>
      </c>
      <c r="L62" s="24">
        <v>0</v>
      </c>
      <c r="M62" s="21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f t="shared" si="41"/>
        <v>250000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1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f t="shared" si="42"/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1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f t="shared" si="43"/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1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24">
        <v>0</v>
      </c>
      <c r="BG62" s="24">
        <f t="shared" si="44"/>
        <v>0</v>
      </c>
      <c r="BH62" s="7"/>
    </row>
    <row r="63" spans="1:60" s="3" customFormat="1" ht="18.75" customHeight="1" x14ac:dyDescent="0.2">
      <c r="A63" s="45" t="s">
        <v>177</v>
      </c>
      <c r="B63" s="43" t="s">
        <v>75</v>
      </c>
      <c r="C63" s="48" t="s">
        <v>178</v>
      </c>
      <c r="D63" s="24">
        <v>25400000</v>
      </c>
      <c r="E63" s="21"/>
      <c r="F63" s="21"/>
      <c r="G63" s="24">
        <f t="shared" si="40"/>
        <v>25400000</v>
      </c>
      <c r="H63" s="24">
        <v>100000</v>
      </c>
      <c r="I63" s="24">
        <v>0</v>
      </c>
      <c r="J63" s="24">
        <v>0</v>
      </c>
      <c r="K63" s="24">
        <v>0</v>
      </c>
      <c r="L63" s="24">
        <v>0</v>
      </c>
      <c r="M63" s="21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f t="shared" si="41"/>
        <v>100000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1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f t="shared" si="42"/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1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f t="shared" si="43"/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1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f t="shared" si="44"/>
        <v>0</v>
      </c>
      <c r="BH63" s="7"/>
    </row>
    <row r="64" spans="1:60" s="3" customFormat="1" ht="18.75" customHeight="1" x14ac:dyDescent="0.2">
      <c r="A64" s="45" t="s">
        <v>179</v>
      </c>
      <c r="B64" s="43" t="s">
        <v>75</v>
      </c>
      <c r="C64" s="48" t="s">
        <v>180</v>
      </c>
      <c r="D64" s="24">
        <v>1100000</v>
      </c>
      <c r="E64" s="21"/>
      <c r="F64" s="21"/>
      <c r="G64" s="24">
        <f t="shared" si="40"/>
        <v>1100000</v>
      </c>
      <c r="H64" s="24">
        <v>100000</v>
      </c>
      <c r="I64" s="24">
        <v>0</v>
      </c>
      <c r="J64" s="24">
        <v>0</v>
      </c>
      <c r="K64" s="24">
        <v>0</v>
      </c>
      <c r="L64" s="24">
        <v>0</v>
      </c>
      <c r="M64" s="21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f t="shared" si="41"/>
        <v>100000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1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f t="shared" si="42"/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1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f t="shared" si="43"/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1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f t="shared" si="44"/>
        <v>0</v>
      </c>
      <c r="BH64" s="7"/>
    </row>
    <row r="65" spans="1:60" ht="18.75" customHeight="1" x14ac:dyDescent="0.2">
      <c r="A65" s="17" t="s">
        <v>181</v>
      </c>
      <c r="B65" s="17"/>
      <c r="C65" s="42" t="s">
        <v>182</v>
      </c>
      <c r="D65" s="17">
        <f t="shared" ref="D65:AI65" si="45">SUM(D66:D71)</f>
        <v>3770000</v>
      </c>
      <c r="E65" s="17">
        <f t="shared" si="45"/>
        <v>0</v>
      </c>
      <c r="F65" s="17">
        <f t="shared" si="45"/>
        <v>0</v>
      </c>
      <c r="G65" s="17">
        <f>SUM(G66:G71)</f>
        <v>3770000</v>
      </c>
      <c r="H65" s="17">
        <f>SUM(H66:H71)</f>
        <v>420000</v>
      </c>
      <c r="I65" s="17">
        <f t="shared" si="45"/>
        <v>0</v>
      </c>
      <c r="J65" s="17">
        <f t="shared" si="45"/>
        <v>0</v>
      </c>
      <c r="K65" s="17">
        <f t="shared" si="45"/>
        <v>0</v>
      </c>
      <c r="L65" s="17">
        <f t="shared" si="45"/>
        <v>0</v>
      </c>
      <c r="M65" s="17">
        <f>SUM(M66:M71)</f>
        <v>0</v>
      </c>
      <c r="N65" s="17">
        <f t="shared" si="45"/>
        <v>0</v>
      </c>
      <c r="O65" s="17">
        <f t="shared" si="45"/>
        <v>0</v>
      </c>
      <c r="P65" s="17">
        <f t="shared" si="45"/>
        <v>0</v>
      </c>
      <c r="Q65" s="17">
        <f t="shared" si="45"/>
        <v>0</v>
      </c>
      <c r="R65" s="17">
        <f t="shared" si="45"/>
        <v>0</v>
      </c>
      <c r="S65" s="17">
        <f t="shared" si="45"/>
        <v>0</v>
      </c>
      <c r="T65" s="17">
        <f t="shared" si="45"/>
        <v>420000</v>
      </c>
      <c r="U65" s="17">
        <f t="shared" si="45"/>
        <v>0</v>
      </c>
      <c r="V65" s="17">
        <f t="shared" si="45"/>
        <v>0</v>
      </c>
      <c r="W65" s="17">
        <f t="shared" si="45"/>
        <v>0</v>
      </c>
      <c r="X65" s="17">
        <f t="shared" si="45"/>
        <v>0</v>
      </c>
      <c r="Y65" s="17">
        <f t="shared" si="45"/>
        <v>0</v>
      </c>
      <c r="Z65" s="17">
        <f>SUM(Z66:Z71)</f>
        <v>0</v>
      </c>
      <c r="AA65" s="17">
        <f t="shared" si="45"/>
        <v>0</v>
      </c>
      <c r="AB65" s="17">
        <f t="shared" si="45"/>
        <v>0</v>
      </c>
      <c r="AC65" s="17">
        <f t="shared" si="45"/>
        <v>0</v>
      </c>
      <c r="AD65" s="17">
        <f t="shared" si="45"/>
        <v>0</v>
      </c>
      <c r="AE65" s="17">
        <f t="shared" si="45"/>
        <v>0</v>
      </c>
      <c r="AF65" s="17">
        <f t="shared" si="45"/>
        <v>0</v>
      </c>
      <c r="AG65" s="17">
        <f t="shared" si="45"/>
        <v>0</v>
      </c>
      <c r="AH65" s="17">
        <f t="shared" si="45"/>
        <v>0</v>
      </c>
      <c r="AI65" s="17">
        <f t="shared" si="45"/>
        <v>0</v>
      </c>
      <c r="AJ65" s="17">
        <f t="shared" ref="AJ65:BG65" si="46">SUM(AJ66:AJ71)</f>
        <v>0</v>
      </c>
      <c r="AK65" s="17">
        <f t="shared" si="46"/>
        <v>0</v>
      </c>
      <c r="AL65" s="17">
        <f t="shared" si="46"/>
        <v>0</v>
      </c>
      <c r="AM65" s="17">
        <f>SUM(AM66:AM71)</f>
        <v>0</v>
      </c>
      <c r="AN65" s="17">
        <f t="shared" si="46"/>
        <v>0</v>
      </c>
      <c r="AO65" s="17">
        <f t="shared" si="46"/>
        <v>0</v>
      </c>
      <c r="AP65" s="17">
        <f t="shared" si="46"/>
        <v>0</v>
      </c>
      <c r="AQ65" s="17">
        <f t="shared" si="46"/>
        <v>0</v>
      </c>
      <c r="AR65" s="17">
        <f t="shared" si="46"/>
        <v>0</v>
      </c>
      <c r="AS65" s="17">
        <f t="shared" si="46"/>
        <v>0</v>
      </c>
      <c r="AT65" s="17">
        <f t="shared" si="46"/>
        <v>0</v>
      </c>
      <c r="AU65" s="17">
        <f t="shared" si="46"/>
        <v>0</v>
      </c>
      <c r="AV65" s="17">
        <f t="shared" si="46"/>
        <v>0</v>
      </c>
      <c r="AW65" s="17">
        <f t="shared" si="46"/>
        <v>0</v>
      </c>
      <c r="AX65" s="17">
        <f t="shared" si="46"/>
        <v>0</v>
      </c>
      <c r="AY65" s="17">
        <f t="shared" si="46"/>
        <v>0</v>
      </c>
      <c r="AZ65" s="17">
        <f>SUM(AZ66:AZ71)</f>
        <v>0</v>
      </c>
      <c r="BA65" s="17">
        <f t="shared" si="46"/>
        <v>0</v>
      </c>
      <c r="BB65" s="17">
        <f t="shared" si="46"/>
        <v>0</v>
      </c>
      <c r="BC65" s="17">
        <f t="shared" si="46"/>
        <v>0</v>
      </c>
      <c r="BD65" s="17">
        <f t="shared" si="46"/>
        <v>0</v>
      </c>
      <c r="BE65" s="17">
        <f t="shared" si="46"/>
        <v>0</v>
      </c>
      <c r="BF65" s="17">
        <f t="shared" si="46"/>
        <v>0</v>
      </c>
      <c r="BG65" s="17">
        <f t="shared" si="46"/>
        <v>0</v>
      </c>
      <c r="BH65" s="7"/>
    </row>
    <row r="66" spans="1:60" s="3" customFormat="1" ht="18.75" customHeight="1" x14ac:dyDescent="0.2">
      <c r="A66" s="24" t="s">
        <v>183</v>
      </c>
      <c r="B66" s="46" t="s">
        <v>75</v>
      </c>
      <c r="C66" s="47" t="s">
        <v>184</v>
      </c>
      <c r="D66" s="24">
        <v>2650000</v>
      </c>
      <c r="E66" s="21"/>
      <c r="F66" s="21"/>
      <c r="G66" s="24">
        <f t="shared" ref="G66:G71" si="47">SUM(D66:E66)-F66</f>
        <v>2650000</v>
      </c>
      <c r="H66" s="24">
        <v>300000</v>
      </c>
      <c r="I66" s="24">
        <v>0</v>
      </c>
      <c r="J66" s="24">
        <v>0</v>
      </c>
      <c r="K66" s="24">
        <v>0</v>
      </c>
      <c r="L66" s="24">
        <v>0</v>
      </c>
      <c r="M66" s="21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f>SUM(H66:S66)</f>
        <v>300000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1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f t="shared" ref="AG66:AG71" si="48">SUM(U66:AF66)</f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1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f>SUM(AH66:AS66)</f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1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f>SUM(AU66:BF66)</f>
        <v>0</v>
      </c>
      <c r="BH66" s="7"/>
    </row>
    <row r="67" spans="1:60" s="3" customFormat="1" ht="18.75" customHeight="1" x14ac:dyDescent="0.2">
      <c r="A67" s="24" t="s">
        <v>185</v>
      </c>
      <c r="B67" s="46">
        <v>10</v>
      </c>
      <c r="C67" s="47" t="s">
        <v>186</v>
      </c>
      <c r="D67" s="24"/>
      <c r="E67" s="21"/>
      <c r="F67" s="21"/>
      <c r="G67" s="24">
        <f t="shared" si="47"/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1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f>SUM(H67:S67)</f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1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f t="shared" si="48"/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1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f>SUM(AH67:AS67)</f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1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f>SUM(AU67:BF67)</f>
        <v>0</v>
      </c>
      <c r="BH67" s="7"/>
    </row>
    <row r="68" spans="1:60" s="3" customFormat="1" ht="18.75" customHeight="1" x14ac:dyDescent="0.2">
      <c r="A68" s="24" t="s">
        <v>187</v>
      </c>
      <c r="B68" s="46">
        <v>10</v>
      </c>
      <c r="C68" s="47" t="s">
        <v>188</v>
      </c>
      <c r="D68" s="24"/>
      <c r="E68" s="21"/>
      <c r="F68" s="21"/>
      <c r="G68" s="24">
        <f t="shared" si="47"/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1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f>SUM(H68:S68)</f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1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f t="shared" si="48"/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1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f>SUM(AH68:AS68)</f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1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f>SUM(AU68:BF68)</f>
        <v>0</v>
      </c>
      <c r="BH68" s="7"/>
    </row>
    <row r="69" spans="1:60" s="3" customFormat="1" ht="18.75" customHeight="1" x14ac:dyDescent="0.2">
      <c r="A69" s="24" t="s">
        <v>189</v>
      </c>
      <c r="B69" s="46">
        <v>10</v>
      </c>
      <c r="C69" s="47" t="s">
        <v>148</v>
      </c>
      <c r="D69" s="24"/>
      <c r="E69" s="21"/>
      <c r="F69" s="21"/>
      <c r="G69" s="24">
        <f t="shared" si="47"/>
        <v>0</v>
      </c>
      <c r="H69" s="24">
        <v>0</v>
      </c>
      <c r="I69" s="24"/>
      <c r="J69" s="24"/>
      <c r="K69" s="24"/>
      <c r="L69" s="24"/>
      <c r="M69" s="21"/>
      <c r="N69" s="24"/>
      <c r="O69" s="24"/>
      <c r="P69" s="24"/>
      <c r="Q69" s="24"/>
      <c r="R69" s="24"/>
      <c r="S69" s="24"/>
      <c r="T69" s="24"/>
      <c r="U69" s="24">
        <v>0</v>
      </c>
      <c r="V69" s="24"/>
      <c r="W69" s="24"/>
      <c r="X69" s="24"/>
      <c r="Y69" s="24"/>
      <c r="Z69" s="21"/>
      <c r="AA69" s="24"/>
      <c r="AB69" s="24"/>
      <c r="AC69" s="24"/>
      <c r="AD69" s="24"/>
      <c r="AE69" s="24"/>
      <c r="AF69" s="24"/>
      <c r="AG69" s="24">
        <f t="shared" si="48"/>
        <v>0</v>
      </c>
      <c r="AH69" s="24">
        <v>0</v>
      </c>
      <c r="AI69" s="24"/>
      <c r="AJ69" s="24"/>
      <c r="AK69" s="24"/>
      <c r="AL69" s="24"/>
      <c r="AM69" s="21"/>
      <c r="AN69" s="24"/>
      <c r="AO69" s="24"/>
      <c r="AP69" s="24"/>
      <c r="AQ69" s="24"/>
      <c r="AR69" s="24"/>
      <c r="AS69" s="24"/>
      <c r="AT69" s="24"/>
      <c r="AU69" s="24">
        <v>0</v>
      </c>
      <c r="AV69" s="24"/>
      <c r="AW69" s="24"/>
      <c r="AX69" s="24"/>
      <c r="AY69" s="24"/>
      <c r="AZ69" s="21"/>
      <c r="BA69" s="24"/>
      <c r="BB69" s="24"/>
      <c r="BC69" s="24"/>
      <c r="BD69" s="24"/>
      <c r="BE69" s="24"/>
      <c r="BF69" s="24"/>
      <c r="BG69" s="24"/>
      <c r="BH69" s="7"/>
    </row>
    <row r="70" spans="1:60" s="3" customFormat="1" ht="18.75" customHeight="1" x14ac:dyDescent="0.2">
      <c r="A70" s="24" t="s">
        <v>190</v>
      </c>
      <c r="B70" s="46" t="s">
        <v>75</v>
      </c>
      <c r="C70" s="47" t="s">
        <v>150</v>
      </c>
      <c r="D70" s="24">
        <v>1120000</v>
      </c>
      <c r="E70" s="21"/>
      <c r="F70" s="21"/>
      <c r="G70" s="24">
        <f t="shared" si="47"/>
        <v>1120000</v>
      </c>
      <c r="H70" s="24">
        <v>120000</v>
      </c>
      <c r="I70" s="24">
        <v>0</v>
      </c>
      <c r="J70" s="24">
        <v>0</v>
      </c>
      <c r="K70" s="24">
        <v>0</v>
      </c>
      <c r="L70" s="24">
        <v>0</v>
      </c>
      <c r="M70" s="21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f>SUM(H70:S70)</f>
        <v>120000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1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f t="shared" si="48"/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1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f>SUM(AH70:AS70)</f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1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f>SUM(AU70:BF70)</f>
        <v>0</v>
      </c>
      <c r="BH70" s="7"/>
    </row>
    <row r="71" spans="1:60" s="3" customFormat="1" ht="18.75" customHeight="1" x14ac:dyDescent="0.2">
      <c r="A71" s="24" t="s">
        <v>191</v>
      </c>
      <c r="B71" s="46">
        <v>10</v>
      </c>
      <c r="C71" s="47" t="s">
        <v>152</v>
      </c>
      <c r="D71" s="24"/>
      <c r="E71" s="21"/>
      <c r="F71" s="21"/>
      <c r="G71" s="24">
        <f t="shared" si="47"/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1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f>SUM(H71:S71)</f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1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f t="shared" si="48"/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1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f>SUM(AH71:AS71)</f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1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f>SUM(AU71:BF71)</f>
        <v>0</v>
      </c>
      <c r="BH71" s="7"/>
    </row>
    <row r="72" spans="1:60" ht="18.75" customHeight="1" x14ac:dyDescent="0.2">
      <c r="A72" s="41" t="s">
        <v>192</v>
      </c>
      <c r="B72" s="39"/>
      <c r="C72" s="40" t="s">
        <v>193</v>
      </c>
      <c r="D72" s="41">
        <f t="shared" ref="D72:BG72" si="49">+D73+D75+D81+D85+D92+D98</f>
        <v>17703295160</v>
      </c>
      <c r="E72" s="41">
        <f t="shared" si="49"/>
        <v>0</v>
      </c>
      <c r="F72" s="41">
        <f t="shared" si="49"/>
        <v>0</v>
      </c>
      <c r="G72" s="41">
        <f t="shared" si="49"/>
        <v>17703295160</v>
      </c>
      <c r="H72" s="41">
        <f t="shared" si="49"/>
        <v>12174996433.68</v>
      </c>
      <c r="I72" s="41">
        <f t="shared" si="49"/>
        <v>0</v>
      </c>
      <c r="J72" s="41">
        <f t="shared" si="49"/>
        <v>0</v>
      </c>
      <c r="K72" s="41">
        <f t="shared" si="49"/>
        <v>0</v>
      </c>
      <c r="L72" s="41">
        <f t="shared" si="49"/>
        <v>0</v>
      </c>
      <c r="M72" s="41">
        <f t="shared" si="49"/>
        <v>0</v>
      </c>
      <c r="N72" s="41">
        <f t="shared" si="49"/>
        <v>0</v>
      </c>
      <c r="O72" s="41">
        <f t="shared" si="49"/>
        <v>0</v>
      </c>
      <c r="P72" s="41">
        <f t="shared" si="49"/>
        <v>0</v>
      </c>
      <c r="Q72" s="41">
        <f t="shared" si="49"/>
        <v>0</v>
      </c>
      <c r="R72" s="41">
        <f t="shared" si="49"/>
        <v>0</v>
      </c>
      <c r="S72" s="41">
        <f t="shared" si="49"/>
        <v>0</v>
      </c>
      <c r="T72" s="41">
        <f t="shared" si="49"/>
        <v>12174996433.68</v>
      </c>
      <c r="U72" s="41">
        <f t="shared" si="49"/>
        <v>8230104775.9399996</v>
      </c>
      <c r="V72" s="41">
        <f t="shared" si="49"/>
        <v>0</v>
      </c>
      <c r="W72" s="41">
        <f t="shared" si="49"/>
        <v>0</v>
      </c>
      <c r="X72" s="41">
        <f t="shared" si="49"/>
        <v>0</v>
      </c>
      <c r="Y72" s="41">
        <f t="shared" si="49"/>
        <v>0</v>
      </c>
      <c r="Z72" s="41">
        <f t="shared" si="49"/>
        <v>0</v>
      </c>
      <c r="AA72" s="41">
        <f t="shared" si="49"/>
        <v>0</v>
      </c>
      <c r="AB72" s="41">
        <f t="shared" si="49"/>
        <v>0</v>
      </c>
      <c r="AC72" s="41">
        <f t="shared" si="49"/>
        <v>0</v>
      </c>
      <c r="AD72" s="41">
        <f t="shared" si="49"/>
        <v>0</v>
      </c>
      <c r="AE72" s="41">
        <f t="shared" si="49"/>
        <v>0</v>
      </c>
      <c r="AF72" s="41">
        <f t="shared" si="49"/>
        <v>0</v>
      </c>
      <c r="AG72" s="41">
        <f t="shared" si="49"/>
        <v>8230104775.9399996</v>
      </c>
      <c r="AH72" s="41">
        <f t="shared" si="49"/>
        <v>399570804.83999997</v>
      </c>
      <c r="AI72" s="41">
        <f t="shared" si="49"/>
        <v>0</v>
      </c>
      <c r="AJ72" s="41">
        <f t="shared" si="49"/>
        <v>0</v>
      </c>
      <c r="AK72" s="41">
        <f t="shared" si="49"/>
        <v>0</v>
      </c>
      <c r="AL72" s="41">
        <f t="shared" si="49"/>
        <v>0</v>
      </c>
      <c r="AM72" s="41">
        <f t="shared" si="49"/>
        <v>0</v>
      </c>
      <c r="AN72" s="41">
        <f t="shared" si="49"/>
        <v>0</v>
      </c>
      <c r="AO72" s="41">
        <f t="shared" si="49"/>
        <v>0</v>
      </c>
      <c r="AP72" s="41">
        <f t="shared" si="49"/>
        <v>0</v>
      </c>
      <c r="AQ72" s="41">
        <f t="shared" si="49"/>
        <v>0</v>
      </c>
      <c r="AR72" s="41">
        <f t="shared" si="49"/>
        <v>0</v>
      </c>
      <c r="AS72" s="41">
        <f t="shared" si="49"/>
        <v>0</v>
      </c>
      <c r="AT72" s="41">
        <f t="shared" si="49"/>
        <v>399570804.83999997</v>
      </c>
      <c r="AU72" s="41">
        <f t="shared" si="49"/>
        <v>399487425.83999997</v>
      </c>
      <c r="AV72" s="41">
        <f t="shared" si="49"/>
        <v>0</v>
      </c>
      <c r="AW72" s="41">
        <f t="shared" si="49"/>
        <v>0</v>
      </c>
      <c r="AX72" s="41">
        <f t="shared" si="49"/>
        <v>0</v>
      </c>
      <c r="AY72" s="41">
        <f t="shared" si="49"/>
        <v>0</v>
      </c>
      <c r="AZ72" s="41">
        <f t="shared" si="49"/>
        <v>0</v>
      </c>
      <c r="BA72" s="41">
        <f t="shared" si="49"/>
        <v>0</v>
      </c>
      <c r="BB72" s="41">
        <f t="shared" si="49"/>
        <v>0</v>
      </c>
      <c r="BC72" s="41">
        <f t="shared" si="49"/>
        <v>0</v>
      </c>
      <c r="BD72" s="41">
        <f t="shared" si="49"/>
        <v>0</v>
      </c>
      <c r="BE72" s="41">
        <f t="shared" si="49"/>
        <v>0</v>
      </c>
      <c r="BF72" s="41">
        <f t="shared" si="49"/>
        <v>0</v>
      </c>
      <c r="BG72" s="41">
        <f t="shared" si="49"/>
        <v>399487425.83999997</v>
      </c>
      <c r="BH72" s="7"/>
    </row>
    <row r="73" spans="1:60" ht="18.75" customHeight="1" x14ac:dyDescent="0.2">
      <c r="A73" s="17" t="s">
        <v>194</v>
      </c>
      <c r="B73" s="39"/>
      <c r="C73" s="42" t="s">
        <v>195</v>
      </c>
      <c r="D73" s="41">
        <f>+D74</f>
        <v>0</v>
      </c>
      <c r="E73" s="41">
        <f t="shared" ref="E73:BG73" si="50">+E74</f>
        <v>0</v>
      </c>
      <c r="F73" s="41">
        <f t="shared" si="50"/>
        <v>0</v>
      </c>
      <c r="G73" s="41">
        <f t="shared" si="50"/>
        <v>0</v>
      </c>
      <c r="H73" s="41">
        <f>+H74</f>
        <v>0</v>
      </c>
      <c r="I73" s="41">
        <f t="shared" si="50"/>
        <v>0</v>
      </c>
      <c r="J73" s="41">
        <f t="shared" si="50"/>
        <v>0</v>
      </c>
      <c r="K73" s="41">
        <f t="shared" si="50"/>
        <v>0</v>
      </c>
      <c r="L73" s="41">
        <f t="shared" si="50"/>
        <v>0</v>
      </c>
      <c r="M73" s="41">
        <f t="shared" si="50"/>
        <v>0</v>
      </c>
      <c r="N73" s="41">
        <f t="shared" si="50"/>
        <v>0</v>
      </c>
      <c r="O73" s="41">
        <f t="shared" si="50"/>
        <v>0</v>
      </c>
      <c r="P73" s="41">
        <f t="shared" si="50"/>
        <v>0</v>
      </c>
      <c r="Q73" s="41">
        <f t="shared" si="50"/>
        <v>0</v>
      </c>
      <c r="R73" s="41">
        <f t="shared" si="50"/>
        <v>0</v>
      </c>
      <c r="S73" s="41">
        <f t="shared" si="50"/>
        <v>0</v>
      </c>
      <c r="T73" s="41">
        <f t="shared" si="50"/>
        <v>0</v>
      </c>
      <c r="U73" s="41">
        <f t="shared" si="50"/>
        <v>0</v>
      </c>
      <c r="V73" s="41">
        <f t="shared" si="50"/>
        <v>0</v>
      </c>
      <c r="W73" s="41">
        <f t="shared" si="50"/>
        <v>0</v>
      </c>
      <c r="X73" s="41">
        <f t="shared" si="50"/>
        <v>0</v>
      </c>
      <c r="Y73" s="41">
        <f t="shared" si="50"/>
        <v>0</v>
      </c>
      <c r="Z73" s="41">
        <f t="shared" si="50"/>
        <v>0</v>
      </c>
      <c r="AA73" s="41">
        <f t="shared" si="50"/>
        <v>0</v>
      </c>
      <c r="AB73" s="41">
        <f t="shared" si="50"/>
        <v>0</v>
      </c>
      <c r="AC73" s="41">
        <f t="shared" si="50"/>
        <v>0</v>
      </c>
      <c r="AD73" s="41">
        <f t="shared" si="50"/>
        <v>0</v>
      </c>
      <c r="AE73" s="41">
        <f t="shared" si="50"/>
        <v>0</v>
      </c>
      <c r="AF73" s="41">
        <f t="shared" si="50"/>
        <v>0</v>
      </c>
      <c r="AG73" s="41">
        <f t="shared" si="50"/>
        <v>0</v>
      </c>
      <c r="AH73" s="41">
        <f t="shared" si="50"/>
        <v>0</v>
      </c>
      <c r="AI73" s="41">
        <f t="shared" si="50"/>
        <v>0</v>
      </c>
      <c r="AJ73" s="41">
        <f t="shared" si="50"/>
        <v>0</v>
      </c>
      <c r="AK73" s="41">
        <f t="shared" si="50"/>
        <v>0</v>
      </c>
      <c r="AL73" s="41">
        <f t="shared" si="50"/>
        <v>0</v>
      </c>
      <c r="AM73" s="41">
        <f t="shared" si="50"/>
        <v>0</v>
      </c>
      <c r="AN73" s="41">
        <f t="shared" si="50"/>
        <v>0</v>
      </c>
      <c r="AO73" s="41">
        <f t="shared" si="50"/>
        <v>0</v>
      </c>
      <c r="AP73" s="41">
        <f t="shared" si="50"/>
        <v>0</v>
      </c>
      <c r="AQ73" s="41">
        <f t="shared" si="50"/>
        <v>0</v>
      </c>
      <c r="AR73" s="41">
        <f t="shared" si="50"/>
        <v>0</v>
      </c>
      <c r="AS73" s="41">
        <f t="shared" si="50"/>
        <v>0</v>
      </c>
      <c r="AT73" s="41">
        <f t="shared" si="50"/>
        <v>0</v>
      </c>
      <c r="AU73" s="41">
        <f t="shared" si="50"/>
        <v>0</v>
      </c>
      <c r="AV73" s="41">
        <f t="shared" si="50"/>
        <v>0</v>
      </c>
      <c r="AW73" s="41">
        <f t="shared" si="50"/>
        <v>0</v>
      </c>
      <c r="AX73" s="41">
        <f t="shared" si="50"/>
        <v>0</v>
      </c>
      <c r="AY73" s="41">
        <f t="shared" si="50"/>
        <v>0</v>
      </c>
      <c r="AZ73" s="41">
        <f t="shared" si="50"/>
        <v>0</v>
      </c>
      <c r="BA73" s="41">
        <f t="shared" si="50"/>
        <v>0</v>
      </c>
      <c r="BB73" s="41">
        <f t="shared" si="50"/>
        <v>0</v>
      </c>
      <c r="BC73" s="41">
        <f t="shared" si="50"/>
        <v>0</v>
      </c>
      <c r="BD73" s="41">
        <f t="shared" si="50"/>
        <v>0</v>
      </c>
      <c r="BE73" s="41">
        <f t="shared" si="50"/>
        <v>0</v>
      </c>
      <c r="BF73" s="41">
        <f t="shared" si="50"/>
        <v>0</v>
      </c>
      <c r="BG73" s="41">
        <f t="shared" si="50"/>
        <v>0</v>
      </c>
      <c r="BH73" s="7"/>
    </row>
    <row r="74" spans="1:60" s="3" customFormat="1" ht="18.75" customHeight="1" x14ac:dyDescent="0.2">
      <c r="A74" s="21" t="s">
        <v>196</v>
      </c>
      <c r="B74" s="43">
        <v>10</v>
      </c>
      <c r="C74" s="44" t="s">
        <v>197</v>
      </c>
      <c r="D74" s="49"/>
      <c r="E74" s="21"/>
      <c r="F74" s="21"/>
      <c r="G74" s="24"/>
      <c r="H74" s="24"/>
      <c r="I74" s="24"/>
      <c r="J74" s="24"/>
      <c r="K74" s="24"/>
      <c r="L74" s="24"/>
      <c r="M74" s="21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1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1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1"/>
      <c r="BA74" s="24"/>
      <c r="BB74" s="24"/>
      <c r="BC74" s="24"/>
      <c r="BD74" s="24"/>
      <c r="BE74" s="24"/>
      <c r="BF74" s="24"/>
      <c r="BG74" s="24"/>
      <c r="BH74" s="7"/>
    </row>
    <row r="75" spans="1:60" s="3" customFormat="1" ht="18.75" customHeight="1" x14ac:dyDescent="0.2">
      <c r="A75" s="17" t="s">
        <v>198</v>
      </c>
      <c r="B75" s="17"/>
      <c r="C75" s="42" t="s">
        <v>199</v>
      </c>
      <c r="D75" s="17">
        <f>SUM(D76:D80)</f>
        <v>2528150000</v>
      </c>
      <c r="E75" s="17"/>
      <c r="F75" s="17"/>
      <c r="G75" s="17">
        <f>SUM(G76:G80)</f>
        <v>2528150000</v>
      </c>
      <c r="H75" s="17">
        <f>SUM(H76:H80)</f>
        <v>2465200000</v>
      </c>
      <c r="I75" s="17">
        <f t="shared" ref="I75:BG75" si="51">SUM(I76:I80)</f>
        <v>0</v>
      </c>
      <c r="J75" s="17">
        <f t="shared" si="51"/>
        <v>0</v>
      </c>
      <c r="K75" s="17">
        <f t="shared" si="51"/>
        <v>0</v>
      </c>
      <c r="L75" s="17">
        <f t="shared" si="51"/>
        <v>0</v>
      </c>
      <c r="M75" s="17">
        <f>SUM(M76:M80)</f>
        <v>0</v>
      </c>
      <c r="N75" s="17">
        <f t="shared" si="51"/>
        <v>0</v>
      </c>
      <c r="O75" s="17">
        <f t="shared" si="51"/>
        <v>0</v>
      </c>
      <c r="P75" s="17">
        <f t="shared" si="51"/>
        <v>0</v>
      </c>
      <c r="Q75" s="17">
        <f t="shared" si="51"/>
        <v>0</v>
      </c>
      <c r="R75" s="17">
        <f t="shared" si="51"/>
        <v>0</v>
      </c>
      <c r="S75" s="17">
        <f t="shared" si="51"/>
        <v>0</v>
      </c>
      <c r="T75" s="17">
        <f t="shared" si="51"/>
        <v>2465200000</v>
      </c>
      <c r="U75" s="17">
        <f t="shared" si="51"/>
        <v>174405134.08000001</v>
      </c>
      <c r="V75" s="17">
        <f t="shared" si="51"/>
        <v>0</v>
      </c>
      <c r="W75" s="17">
        <f t="shared" si="51"/>
        <v>0</v>
      </c>
      <c r="X75" s="17">
        <f t="shared" si="51"/>
        <v>0</v>
      </c>
      <c r="Y75" s="17">
        <f t="shared" si="51"/>
        <v>0</v>
      </c>
      <c r="Z75" s="17">
        <f>SUM(Z76:Z80)</f>
        <v>0</v>
      </c>
      <c r="AA75" s="17">
        <f t="shared" si="51"/>
        <v>0</v>
      </c>
      <c r="AB75" s="17">
        <f t="shared" si="51"/>
        <v>0</v>
      </c>
      <c r="AC75" s="17">
        <f t="shared" si="51"/>
        <v>0</v>
      </c>
      <c r="AD75" s="17">
        <f t="shared" si="51"/>
        <v>0</v>
      </c>
      <c r="AE75" s="17">
        <f t="shared" si="51"/>
        <v>0</v>
      </c>
      <c r="AF75" s="17">
        <f t="shared" si="51"/>
        <v>0</v>
      </c>
      <c r="AG75" s="17">
        <f t="shared" si="51"/>
        <v>174405134.08000001</v>
      </c>
      <c r="AH75" s="17">
        <f t="shared" si="51"/>
        <v>168106424.08000001</v>
      </c>
      <c r="AI75" s="17">
        <f t="shared" si="51"/>
        <v>0</v>
      </c>
      <c r="AJ75" s="17">
        <f t="shared" si="51"/>
        <v>0</v>
      </c>
      <c r="AK75" s="17">
        <f t="shared" si="51"/>
        <v>0</v>
      </c>
      <c r="AL75" s="17">
        <f t="shared" si="51"/>
        <v>0</v>
      </c>
      <c r="AM75" s="17">
        <f>SUM(AM76:AM80)</f>
        <v>0</v>
      </c>
      <c r="AN75" s="17">
        <f t="shared" si="51"/>
        <v>0</v>
      </c>
      <c r="AO75" s="17">
        <f t="shared" si="51"/>
        <v>0</v>
      </c>
      <c r="AP75" s="17">
        <f t="shared" si="51"/>
        <v>0</v>
      </c>
      <c r="AQ75" s="17">
        <f t="shared" si="51"/>
        <v>0</v>
      </c>
      <c r="AR75" s="17">
        <f t="shared" si="51"/>
        <v>0</v>
      </c>
      <c r="AS75" s="17">
        <f t="shared" si="51"/>
        <v>0</v>
      </c>
      <c r="AT75" s="17">
        <f t="shared" si="51"/>
        <v>168106424.08000001</v>
      </c>
      <c r="AU75" s="17">
        <f t="shared" si="51"/>
        <v>168106424.08000001</v>
      </c>
      <c r="AV75" s="17">
        <f t="shared" si="51"/>
        <v>0</v>
      </c>
      <c r="AW75" s="17">
        <f t="shared" si="51"/>
        <v>0</v>
      </c>
      <c r="AX75" s="17">
        <f t="shared" si="51"/>
        <v>0</v>
      </c>
      <c r="AY75" s="17">
        <f t="shared" si="51"/>
        <v>0</v>
      </c>
      <c r="AZ75" s="17">
        <f>SUM(AZ76:AZ80)</f>
        <v>0</v>
      </c>
      <c r="BA75" s="17">
        <f t="shared" si="51"/>
        <v>0</v>
      </c>
      <c r="BB75" s="17">
        <f t="shared" si="51"/>
        <v>0</v>
      </c>
      <c r="BC75" s="17">
        <f t="shared" si="51"/>
        <v>0</v>
      </c>
      <c r="BD75" s="17">
        <f t="shared" si="51"/>
        <v>0</v>
      </c>
      <c r="BE75" s="17">
        <f t="shared" si="51"/>
        <v>0</v>
      </c>
      <c r="BF75" s="17">
        <f t="shared" si="51"/>
        <v>0</v>
      </c>
      <c r="BG75" s="17">
        <f t="shared" si="51"/>
        <v>168106424.08000001</v>
      </c>
      <c r="BH75" s="7"/>
    </row>
    <row r="76" spans="1:60" s="3" customFormat="1" ht="18.75" customHeight="1" x14ac:dyDescent="0.2">
      <c r="A76" s="21" t="s">
        <v>200</v>
      </c>
      <c r="B76" s="43">
        <v>10</v>
      </c>
      <c r="C76" s="44" t="s">
        <v>201</v>
      </c>
      <c r="D76" s="50">
        <v>19900000</v>
      </c>
      <c r="E76" s="21"/>
      <c r="F76" s="21"/>
      <c r="G76" s="24">
        <f>SUM(D76:E76)-F76</f>
        <v>19900000</v>
      </c>
      <c r="H76" s="24">
        <v>18800000</v>
      </c>
      <c r="I76" s="24">
        <v>0</v>
      </c>
      <c r="J76" s="24">
        <v>0</v>
      </c>
      <c r="K76" s="24">
        <v>0</v>
      </c>
      <c r="L76" s="24">
        <v>0</v>
      </c>
      <c r="M76" s="21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f>SUM(H76:S76)</f>
        <v>18800000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1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f>SUM(U76:AF76)</f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1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f>SUM(AH76:AS76)</f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1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  <c r="BG76" s="24">
        <f>SUM(AU76:BF76)</f>
        <v>0</v>
      </c>
      <c r="BH76" s="7"/>
    </row>
    <row r="77" spans="1:60" s="3" customFormat="1" ht="18.75" customHeight="1" x14ac:dyDescent="0.2">
      <c r="A77" s="21" t="s">
        <v>202</v>
      </c>
      <c r="B77" s="43">
        <v>10</v>
      </c>
      <c r="C77" s="44" t="s">
        <v>203</v>
      </c>
      <c r="D77" s="24">
        <v>62250000</v>
      </c>
      <c r="E77" s="21"/>
      <c r="F77" s="21"/>
      <c r="G77" s="24">
        <f>SUM(D77:E77)-F77</f>
        <v>62250000</v>
      </c>
      <c r="H77" s="24">
        <v>500000</v>
      </c>
      <c r="I77" s="24">
        <v>0</v>
      </c>
      <c r="J77" s="24">
        <v>0</v>
      </c>
      <c r="K77" s="24">
        <v>0</v>
      </c>
      <c r="L77" s="24">
        <v>0</v>
      </c>
      <c r="M77" s="21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f>SUM(H77:S77)</f>
        <v>500000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1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f>SUM(U77:AF77)</f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1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f>SUM(AH77:AS77)</f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1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f>SUM(AU77:BF77)</f>
        <v>0</v>
      </c>
      <c r="BH77" s="7"/>
    </row>
    <row r="78" spans="1:60" s="3" customFormat="1" ht="18.75" customHeight="1" x14ac:dyDescent="0.2">
      <c r="A78" s="21" t="s">
        <v>204</v>
      </c>
      <c r="B78" s="43">
        <v>10</v>
      </c>
      <c r="C78" s="44" t="s">
        <v>205</v>
      </c>
      <c r="D78" s="24"/>
      <c r="E78" s="21"/>
      <c r="F78" s="21"/>
      <c r="G78" s="24">
        <f>SUM(D78:E78)-F78</f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1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f>SUM(H78:S78)</f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1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f>SUM(U78:AF78)</f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1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f>SUM(AH78:AS78)</f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1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24">
        <v>0</v>
      </c>
      <c r="BG78" s="24">
        <f>SUM(AU78:BF78)</f>
        <v>0</v>
      </c>
      <c r="BH78" s="7"/>
    </row>
    <row r="79" spans="1:60" s="3" customFormat="1" ht="18.75" customHeight="1" x14ac:dyDescent="0.2">
      <c r="A79" s="21" t="s">
        <v>206</v>
      </c>
      <c r="B79" s="43">
        <v>10</v>
      </c>
      <c r="C79" s="44" t="s">
        <v>207</v>
      </c>
      <c r="D79" s="24">
        <v>4500000</v>
      </c>
      <c r="E79" s="21"/>
      <c r="F79" s="21"/>
      <c r="G79" s="24">
        <f>SUM(D79:E79)-F79</f>
        <v>4500000</v>
      </c>
      <c r="H79" s="24">
        <v>4400000</v>
      </c>
      <c r="I79" s="24">
        <v>0</v>
      </c>
      <c r="J79" s="24">
        <v>0</v>
      </c>
      <c r="K79" s="24">
        <v>0</v>
      </c>
      <c r="L79" s="24">
        <v>0</v>
      </c>
      <c r="M79" s="21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f>SUM(H79:S79)</f>
        <v>4400000</v>
      </c>
      <c r="U79" s="24">
        <v>490000</v>
      </c>
      <c r="V79" s="24">
        <v>0</v>
      </c>
      <c r="W79" s="24">
        <v>0</v>
      </c>
      <c r="X79" s="24">
        <v>0</v>
      </c>
      <c r="Y79" s="24">
        <v>0</v>
      </c>
      <c r="Z79" s="21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f>SUM(U79:AF79)</f>
        <v>490000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1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f>SUM(AH79:AS79)</f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1">
        <v>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f>SUM(AU79:BF79)</f>
        <v>0</v>
      </c>
      <c r="BH79" s="7"/>
    </row>
    <row r="80" spans="1:60" s="3" customFormat="1" ht="18.75" customHeight="1" x14ac:dyDescent="0.2">
      <c r="A80" s="21" t="s">
        <v>208</v>
      </c>
      <c r="B80" s="43">
        <v>10</v>
      </c>
      <c r="C80" s="44" t="s">
        <v>209</v>
      </c>
      <c r="D80" s="21">
        <v>2441500000</v>
      </c>
      <c r="E80" s="21"/>
      <c r="F80" s="21"/>
      <c r="G80" s="24">
        <f>SUM(D80:E80)-F80</f>
        <v>2441500000</v>
      </c>
      <c r="H80" s="24">
        <v>2441500000</v>
      </c>
      <c r="I80" s="24">
        <v>0</v>
      </c>
      <c r="J80" s="24">
        <v>0</v>
      </c>
      <c r="K80" s="24">
        <v>0</v>
      </c>
      <c r="L80" s="24">
        <v>0</v>
      </c>
      <c r="M80" s="21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f>SUM(H80:S80)</f>
        <v>2441500000</v>
      </c>
      <c r="U80" s="24">
        <v>173915134.08000001</v>
      </c>
      <c r="V80" s="24">
        <v>0</v>
      </c>
      <c r="W80" s="24">
        <v>0</v>
      </c>
      <c r="X80" s="24">
        <v>0</v>
      </c>
      <c r="Y80" s="24">
        <v>0</v>
      </c>
      <c r="Z80" s="21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f>SUM(U80:AF80)</f>
        <v>173915134.08000001</v>
      </c>
      <c r="AH80" s="24">
        <v>168106424.08000001</v>
      </c>
      <c r="AI80" s="24">
        <v>0</v>
      </c>
      <c r="AJ80" s="24">
        <v>0</v>
      </c>
      <c r="AK80" s="24">
        <v>0</v>
      </c>
      <c r="AL80" s="24">
        <v>0</v>
      </c>
      <c r="AM80" s="21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f>SUM(AH80:AS80)</f>
        <v>168106424.08000001</v>
      </c>
      <c r="AU80" s="24">
        <v>168106424.08000001</v>
      </c>
      <c r="AV80" s="24">
        <v>0</v>
      </c>
      <c r="AW80" s="24">
        <v>0</v>
      </c>
      <c r="AX80" s="24">
        <v>0</v>
      </c>
      <c r="AY80" s="24">
        <v>0</v>
      </c>
      <c r="AZ80" s="21">
        <v>0</v>
      </c>
      <c r="BA80" s="24">
        <v>0</v>
      </c>
      <c r="BB80" s="24">
        <v>0</v>
      </c>
      <c r="BC80" s="24">
        <v>0</v>
      </c>
      <c r="BD80" s="24">
        <v>0</v>
      </c>
      <c r="BE80" s="24">
        <v>0</v>
      </c>
      <c r="BF80" s="24">
        <v>0</v>
      </c>
      <c r="BG80" s="24">
        <f>SUM(AU80:BF80)</f>
        <v>168106424.08000001</v>
      </c>
      <c r="BH80" s="7"/>
    </row>
    <row r="81" spans="1:60" ht="18.75" customHeight="1" x14ac:dyDescent="0.2">
      <c r="A81" s="17" t="s">
        <v>210</v>
      </c>
      <c r="B81" s="17"/>
      <c r="C81" s="42" t="s">
        <v>211</v>
      </c>
      <c r="D81" s="17">
        <f t="shared" ref="D81:BG81" si="52">SUM(D82:D84)</f>
        <v>4972930562</v>
      </c>
      <c r="E81" s="17">
        <f t="shared" si="52"/>
        <v>0</v>
      </c>
      <c r="F81" s="17">
        <f t="shared" si="52"/>
        <v>0</v>
      </c>
      <c r="G81" s="17">
        <f>SUM(G82:G84)</f>
        <v>4972930562</v>
      </c>
      <c r="H81" s="17">
        <f>SUM(H82:H84)</f>
        <v>3528908456</v>
      </c>
      <c r="I81" s="17">
        <f t="shared" si="52"/>
        <v>0</v>
      </c>
      <c r="J81" s="17">
        <f t="shared" si="52"/>
        <v>0</v>
      </c>
      <c r="K81" s="17">
        <f t="shared" si="52"/>
        <v>0</v>
      </c>
      <c r="L81" s="17">
        <f t="shared" si="52"/>
        <v>0</v>
      </c>
      <c r="M81" s="17">
        <f>SUM(M82:M84)</f>
        <v>0</v>
      </c>
      <c r="N81" s="17">
        <f t="shared" si="52"/>
        <v>0</v>
      </c>
      <c r="O81" s="17">
        <f t="shared" si="52"/>
        <v>0</v>
      </c>
      <c r="P81" s="17">
        <f t="shared" si="52"/>
        <v>0</v>
      </c>
      <c r="Q81" s="17">
        <f t="shared" si="52"/>
        <v>0</v>
      </c>
      <c r="R81" s="17">
        <f t="shared" si="52"/>
        <v>0</v>
      </c>
      <c r="S81" s="17">
        <f t="shared" si="52"/>
        <v>0</v>
      </c>
      <c r="T81" s="17">
        <f t="shared" si="52"/>
        <v>3528908456</v>
      </c>
      <c r="U81" s="17">
        <f t="shared" si="52"/>
        <v>3224319078.1800003</v>
      </c>
      <c r="V81" s="17">
        <f t="shared" si="52"/>
        <v>0</v>
      </c>
      <c r="W81" s="17">
        <f t="shared" si="52"/>
        <v>0</v>
      </c>
      <c r="X81" s="17">
        <f t="shared" si="52"/>
        <v>0</v>
      </c>
      <c r="Y81" s="17">
        <f t="shared" si="52"/>
        <v>0</v>
      </c>
      <c r="Z81" s="17">
        <f>SUM(Z82:Z84)</f>
        <v>0</v>
      </c>
      <c r="AA81" s="17">
        <f t="shared" si="52"/>
        <v>0</v>
      </c>
      <c r="AB81" s="17">
        <f t="shared" si="52"/>
        <v>0</v>
      </c>
      <c r="AC81" s="17">
        <f t="shared" si="52"/>
        <v>0</v>
      </c>
      <c r="AD81" s="17">
        <f t="shared" si="52"/>
        <v>0</v>
      </c>
      <c r="AE81" s="17">
        <f t="shared" si="52"/>
        <v>0</v>
      </c>
      <c r="AF81" s="17">
        <f t="shared" si="52"/>
        <v>0</v>
      </c>
      <c r="AG81" s="17">
        <f t="shared" si="52"/>
        <v>3224319078.1800003</v>
      </c>
      <c r="AH81" s="17">
        <f t="shared" si="52"/>
        <v>212195078.33000001</v>
      </c>
      <c r="AI81" s="17">
        <f t="shared" si="52"/>
        <v>0</v>
      </c>
      <c r="AJ81" s="17">
        <f t="shared" si="52"/>
        <v>0</v>
      </c>
      <c r="AK81" s="17">
        <f t="shared" si="52"/>
        <v>0</v>
      </c>
      <c r="AL81" s="17">
        <f t="shared" si="52"/>
        <v>0</v>
      </c>
      <c r="AM81" s="17">
        <f>SUM(AM82:AM84)</f>
        <v>0</v>
      </c>
      <c r="AN81" s="17">
        <f t="shared" si="52"/>
        <v>0</v>
      </c>
      <c r="AO81" s="17">
        <f t="shared" si="52"/>
        <v>0</v>
      </c>
      <c r="AP81" s="17">
        <f t="shared" si="52"/>
        <v>0</v>
      </c>
      <c r="AQ81" s="17">
        <f t="shared" si="52"/>
        <v>0</v>
      </c>
      <c r="AR81" s="17">
        <f t="shared" si="52"/>
        <v>0</v>
      </c>
      <c r="AS81" s="17">
        <f t="shared" si="52"/>
        <v>0</v>
      </c>
      <c r="AT81" s="17">
        <f t="shared" si="52"/>
        <v>212195078.33000001</v>
      </c>
      <c r="AU81" s="17">
        <f t="shared" si="52"/>
        <v>212195078.33000001</v>
      </c>
      <c r="AV81" s="17">
        <f t="shared" si="52"/>
        <v>0</v>
      </c>
      <c r="AW81" s="17">
        <f t="shared" si="52"/>
        <v>0</v>
      </c>
      <c r="AX81" s="17">
        <f t="shared" si="52"/>
        <v>0</v>
      </c>
      <c r="AY81" s="17">
        <f t="shared" si="52"/>
        <v>0</v>
      </c>
      <c r="AZ81" s="17">
        <f>SUM(AZ82:AZ84)</f>
        <v>0</v>
      </c>
      <c r="BA81" s="17">
        <f t="shared" si="52"/>
        <v>0</v>
      </c>
      <c r="BB81" s="17">
        <f t="shared" si="52"/>
        <v>0</v>
      </c>
      <c r="BC81" s="17">
        <f t="shared" si="52"/>
        <v>0</v>
      </c>
      <c r="BD81" s="17">
        <f t="shared" si="52"/>
        <v>0</v>
      </c>
      <c r="BE81" s="17">
        <f t="shared" si="52"/>
        <v>0</v>
      </c>
      <c r="BF81" s="17">
        <f t="shared" si="52"/>
        <v>0</v>
      </c>
      <c r="BG81" s="17">
        <f t="shared" si="52"/>
        <v>212195078.33000001</v>
      </c>
      <c r="BH81" s="7"/>
    </row>
    <row r="82" spans="1:60" ht="18.75" customHeight="1" x14ac:dyDescent="0.2">
      <c r="A82" s="24" t="s">
        <v>212</v>
      </c>
      <c r="B82" s="46" t="s">
        <v>75</v>
      </c>
      <c r="C82" s="47" t="s">
        <v>213</v>
      </c>
      <c r="D82" s="24">
        <v>2119701216</v>
      </c>
      <c r="E82" s="21"/>
      <c r="F82" s="21"/>
      <c r="G82" s="24">
        <f>SUM(D82:E82)-F82</f>
        <v>2119701216</v>
      </c>
      <c r="H82" s="24">
        <v>2053597152</v>
      </c>
      <c r="I82" s="24">
        <v>0</v>
      </c>
      <c r="J82" s="24">
        <v>0</v>
      </c>
      <c r="K82" s="24">
        <v>0</v>
      </c>
      <c r="L82" s="24">
        <v>0</v>
      </c>
      <c r="M82" s="21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f>SUM(H82:S82)</f>
        <v>2053597152</v>
      </c>
      <c r="U82" s="24">
        <v>2053597152</v>
      </c>
      <c r="V82" s="24">
        <v>0</v>
      </c>
      <c r="W82" s="24">
        <v>0</v>
      </c>
      <c r="X82" s="24">
        <v>0</v>
      </c>
      <c r="Y82" s="24">
        <v>0</v>
      </c>
      <c r="Z82" s="21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f>SUM(U82:AF82)</f>
        <v>2053597152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1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f>SUM(AH82:AS82)</f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1">
        <v>0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  <c r="BF82" s="24">
        <v>0</v>
      </c>
      <c r="BG82" s="24">
        <f>SUM(AU82:BF82)</f>
        <v>0</v>
      </c>
      <c r="BH82" s="7"/>
    </row>
    <row r="83" spans="1:60" ht="18.75" customHeight="1" x14ac:dyDescent="0.2">
      <c r="A83" s="24" t="s">
        <v>214</v>
      </c>
      <c r="B83" s="46" t="s">
        <v>75</v>
      </c>
      <c r="C83" s="47" t="s">
        <v>215</v>
      </c>
      <c r="D83" s="24">
        <v>2853229346</v>
      </c>
      <c r="E83" s="21"/>
      <c r="F83" s="21"/>
      <c r="G83" s="24">
        <f>SUM(D83:E83)-F83</f>
        <v>2853229346</v>
      </c>
      <c r="H83" s="24">
        <v>1475311304</v>
      </c>
      <c r="I83" s="24">
        <v>0</v>
      </c>
      <c r="J83" s="24">
        <v>0</v>
      </c>
      <c r="K83" s="24">
        <v>0</v>
      </c>
      <c r="L83" s="24">
        <v>0</v>
      </c>
      <c r="M83" s="21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f>SUM(H83:S83)</f>
        <v>1475311304</v>
      </c>
      <c r="U83" s="24">
        <v>1170721926.1800001</v>
      </c>
      <c r="V83" s="24">
        <v>0</v>
      </c>
      <c r="W83" s="24">
        <v>0</v>
      </c>
      <c r="X83" s="24">
        <v>0</v>
      </c>
      <c r="Y83" s="24">
        <v>0</v>
      </c>
      <c r="Z83" s="21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f>SUM(U83:AF83)</f>
        <v>1170721926.1800001</v>
      </c>
      <c r="AH83" s="24">
        <v>212195078.33000001</v>
      </c>
      <c r="AI83" s="24">
        <v>0</v>
      </c>
      <c r="AJ83" s="24">
        <v>0</v>
      </c>
      <c r="AK83" s="24">
        <v>0</v>
      </c>
      <c r="AL83" s="24">
        <v>0</v>
      </c>
      <c r="AM83" s="21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f>SUM(AH83:AS83)</f>
        <v>212195078.33000001</v>
      </c>
      <c r="AU83" s="24">
        <v>212195078.33000001</v>
      </c>
      <c r="AV83" s="24">
        <v>0</v>
      </c>
      <c r="AW83" s="24">
        <v>0</v>
      </c>
      <c r="AX83" s="24">
        <v>0</v>
      </c>
      <c r="AY83" s="24">
        <v>0</v>
      </c>
      <c r="AZ83" s="21">
        <v>0</v>
      </c>
      <c r="BA83" s="24">
        <v>0</v>
      </c>
      <c r="BB83" s="24">
        <v>0</v>
      </c>
      <c r="BC83" s="24">
        <v>0</v>
      </c>
      <c r="BD83" s="24">
        <v>0</v>
      </c>
      <c r="BE83" s="24">
        <v>0</v>
      </c>
      <c r="BF83" s="24">
        <v>0</v>
      </c>
      <c r="BG83" s="24">
        <f>SUM(AU83:BF83)</f>
        <v>212195078.33000001</v>
      </c>
      <c r="BH83" s="7"/>
    </row>
    <row r="84" spans="1:60" ht="18.75" customHeight="1" x14ac:dyDescent="0.2">
      <c r="A84" s="49" t="s">
        <v>216</v>
      </c>
      <c r="B84" s="51">
        <v>10</v>
      </c>
      <c r="C84" s="52" t="s">
        <v>217</v>
      </c>
      <c r="D84" s="49"/>
      <c r="E84" s="21"/>
      <c r="F84" s="21"/>
      <c r="G84" s="24">
        <f>SUM(D84:E84)-F84</f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1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f>SUM(H84:S84)</f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1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f>SUM(U84:AF84)</f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1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f>SUM(AH84:AS84)</f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1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f>SUM(AU84:BF84)</f>
        <v>0</v>
      </c>
      <c r="BH84" s="7"/>
    </row>
    <row r="85" spans="1:60" ht="18.75" customHeight="1" x14ac:dyDescent="0.2">
      <c r="A85" s="17" t="s">
        <v>218</v>
      </c>
      <c r="B85" s="17"/>
      <c r="C85" s="42" t="s">
        <v>219</v>
      </c>
      <c r="D85" s="17">
        <f>SUM(D86:D91)</f>
        <v>9145579668</v>
      </c>
      <c r="E85" s="17">
        <f t="shared" ref="E85:BG85" si="53">SUM(E86:E91)</f>
        <v>0</v>
      </c>
      <c r="F85" s="17">
        <f t="shared" si="53"/>
        <v>0</v>
      </c>
      <c r="G85" s="17">
        <f>SUM(G86:G91)</f>
        <v>9145579668</v>
      </c>
      <c r="H85" s="17">
        <f>SUM(H86:H91)</f>
        <v>6086387977.6800003</v>
      </c>
      <c r="I85" s="17">
        <f t="shared" si="53"/>
        <v>0</v>
      </c>
      <c r="J85" s="17">
        <f t="shared" si="53"/>
        <v>0</v>
      </c>
      <c r="K85" s="17">
        <f t="shared" si="53"/>
        <v>0</v>
      </c>
      <c r="L85" s="17">
        <f t="shared" si="53"/>
        <v>0</v>
      </c>
      <c r="M85" s="17">
        <f>SUM(M86:M91)</f>
        <v>0</v>
      </c>
      <c r="N85" s="17">
        <f t="shared" si="53"/>
        <v>0</v>
      </c>
      <c r="O85" s="17">
        <f t="shared" si="53"/>
        <v>0</v>
      </c>
      <c r="P85" s="17">
        <f t="shared" si="53"/>
        <v>0</v>
      </c>
      <c r="Q85" s="17">
        <f t="shared" si="53"/>
        <v>0</v>
      </c>
      <c r="R85" s="17">
        <f t="shared" si="53"/>
        <v>0</v>
      </c>
      <c r="S85" s="17">
        <f t="shared" si="53"/>
        <v>0</v>
      </c>
      <c r="T85" s="17">
        <f t="shared" si="53"/>
        <v>6086387977.6800003</v>
      </c>
      <c r="U85" s="17">
        <f t="shared" si="53"/>
        <v>4825820914.8999996</v>
      </c>
      <c r="V85" s="17">
        <f t="shared" si="53"/>
        <v>0</v>
      </c>
      <c r="W85" s="17">
        <f t="shared" si="53"/>
        <v>0</v>
      </c>
      <c r="X85" s="17">
        <f t="shared" si="53"/>
        <v>0</v>
      </c>
      <c r="Y85" s="17">
        <f t="shared" si="53"/>
        <v>0</v>
      </c>
      <c r="Z85" s="17">
        <f>SUM(Z86:Z91)</f>
        <v>0</v>
      </c>
      <c r="AA85" s="17">
        <f t="shared" si="53"/>
        <v>0</v>
      </c>
      <c r="AB85" s="17">
        <f t="shared" si="53"/>
        <v>0</v>
      </c>
      <c r="AC85" s="17">
        <f t="shared" si="53"/>
        <v>0</v>
      </c>
      <c r="AD85" s="17">
        <f t="shared" si="53"/>
        <v>0</v>
      </c>
      <c r="AE85" s="17">
        <f t="shared" si="53"/>
        <v>0</v>
      </c>
      <c r="AF85" s="17">
        <f t="shared" si="53"/>
        <v>0</v>
      </c>
      <c r="AG85" s="17">
        <f t="shared" si="53"/>
        <v>4825820914.8999996</v>
      </c>
      <c r="AH85" s="17">
        <f t="shared" si="53"/>
        <v>14332361.65</v>
      </c>
      <c r="AI85" s="17">
        <f t="shared" si="53"/>
        <v>0</v>
      </c>
      <c r="AJ85" s="17">
        <f t="shared" si="53"/>
        <v>0</v>
      </c>
      <c r="AK85" s="17">
        <f t="shared" si="53"/>
        <v>0</v>
      </c>
      <c r="AL85" s="17">
        <f t="shared" si="53"/>
        <v>0</v>
      </c>
      <c r="AM85" s="17">
        <f>SUM(AM86:AM91)</f>
        <v>0</v>
      </c>
      <c r="AN85" s="17">
        <f t="shared" si="53"/>
        <v>0</v>
      </c>
      <c r="AO85" s="17">
        <f t="shared" si="53"/>
        <v>0</v>
      </c>
      <c r="AP85" s="17">
        <f t="shared" si="53"/>
        <v>0</v>
      </c>
      <c r="AQ85" s="17">
        <f t="shared" si="53"/>
        <v>0</v>
      </c>
      <c r="AR85" s="17">
        <f t="shared" si="53"/>
        <v>0</v>
      </c>
      <c r="AS85" s="17">
        <f t="shared" si="53"/>
        <v>0</v>
      </c>
      <c r="AT85" s="17">
        <f t="shared" si="53"/>
        <v>14332361.65</v>
      </c>
      <c r="AU85" s="17">
        <f t="shared" si="53"/>
        <v>14248982.65</v>
      </c>
      <c r="AV85" s="17">
        <f t="shared" si="53"/>
        <v>0</v>
      </c>
      <c r="AW85" s="17">
        <f t="shared" si="53"/>
        <v>0</v>
      </c>
      <c r="AX85" s="17">
        <f t="shared" si="53"/>
        <v>0</v>
      </c>
      <c r="AY85" s="17">
        <f t="shared" si="53"/>
        <v>0</v>
      </c>
      <c r="AZ85" s="17">
        <f>SUM(AZ86:AZ91)</f>
        <v>0</v>
      </c>
      <c r="BA85" s="17">
        <f t="shared" si="53"/>
        <v>0</v>
      </c>
      <c r="BB85" s="17">
        <f t="shared" si="53"/>
        <v>0</v>
      </c>
      <c r="BC85" s="17">
        <f t="shared" si="53"/>
        <v>0</v>
      </c>
      <c r="BD85" s="17">
        <f t="shared" si="53"/>
        <v>0</v>
      </c>
      <c r="BE85" s="17">
        <f t="shared" si="53"/>
        <v>0</v>
      </c>
      <c r="BF85" s="17">
        <f t="shared" si="53"/>
        <v>0</v>
      </c>
      <c r="BG85" s="17">
        <f t="shared" si="53"/>
        <v>14248982.65</v>
      </c>
      <c r="BH85" s="7"/>
    </row>
    <row r="86" spans="1:60" ht="18.75" customHeight="1" x14ac:dyDescent="0.2">
      <c r="A86" s="24" t="s">
        <v>220</v>
      </c>
      <c r="B86" s="46" t="s">
        <v>75</v>
      </c>
      <c r="C86" s="47" t="s">
        <v>221</v>
      </c>
      <c r="D86" s="50">
        <v>100000</v>
      </c>
      <c r="E86" s="21"/>
      <c r="F86" s="21"/>
      <c r="G86" s="24">
        <f t="shared" ref="G86:G91" si="54">SUM(D86:E86)-F86</f>
        <v>100000</v>
      </c>
      <c r="H86" s="24">
        <v>50000</v>
      </c>
      <c r="I86" s="24">
        <v>0</v>
      </c>
      <c r="J86" s="24">
        <v>0</v>
      </c>
      <c r="K86" s="24">
        <v>0</v>
      </c>
      <c r="L86" s="24">
        <v>0</v>
      </c>
      <c r="M86" s="21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f t="shared" ref="T86:T91" si="55">SUM(H86:S86)</f>
        <v>50000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1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f t="shared" ref="AG86:AG91" si="56">SUM(U86:AF86)</f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1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f t="shared" ref="AT86:AT91" si="57">SUM(AH86:AS86)</f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1">
        <v>0</v>
      </c>
      <c r="BA86" s="24">
        <v>0</v>
      </c>
      <c r="BB86" s="24">
        <v>0</v>
      </c>
      <c r="BC86" s="24">
        <v>0</v>
      </c>
      <c r="BD86" s="24">
        <v>0</v>
      </c>
      <c r="BE86" s="24">
        <v>0</v>
      </c>
      <c r="BF86" s="24">
        <v>0</v>
      </c>
      <c r="BG86" s="24">
        <f t="shared" ref="BG86:BG91" si="58">SUM(AU86:BF86)</f>
        <v>0</v>
      </c>
      <c r="BH86" s="7"/>
    </row>
    <row r="87" spans="1:60" ht="18.75" customHeight="1" x14ac:dyDescent="0.2">
      <c r="A87" s="24" t="s">
        <v>222</v>
      </c>
      <c r="B87" s="46">
        <v>10</v>
      </c>
      <c r="C87" s="47" t="s">
        <v>223</v>
      </c>
      <c r="D87" s="21">
        <v>500000000</v>
      </c>
      <c r="E87" s="21"/>
      <c r="F87" s="21"/>
      <c r="G87" s="24">
        <f t="shared" si="54"/>
        <v>500000000</v>
      </c>
      <c r="H87" s="24">
        <v>463977435</v>
      </c>
      <c r="I87" s="24">
        <v>0</v>
      </c>
      <c r="J87" s="24">
        <v>0</v>
      </c>
      <c r="K87" s="24">
        <v>0</v>
      </c>
      <c r="L87" s="24">
        <v>0</v>
      </c>
      <c r="M87" s="21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f t="shared" si="55"/>
        <v>463977435</v>
      </c>
      <c r="U87" s="24">
        <v>283808960</v>
      </c>
      <c r="V87" s="24">
        <v>0</v>
      </c>
      <c r="W87" s="24">
        <v>0</v>
      </c>
      <c r="X87" s="24">
        <v>0</v>
      </c>
      <c r="Y87" s="24">
        <v>0</v>
      </c>
      <c r="Z87" s="21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f t="shared" si="56"/>
        <v>283808960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1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f t="shared" si="57"/>
        <v>0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1">
        <v>0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24">
        <v>0</v>
      </c>
      <c r="BG87" s="24">
        <f t="shared" si="58"/>
        <v>0</v>
      </c>
      <c r="BH87" s="7"/>
    </row>
    <row r="88" spans="1:60" ht="18.75" customHeight="1" x14ac:dyDescent="0.2">
      <c r="A88" s="24" t="s">
        <v>224</v>
      </c>
      <c r="B88" s="46" t="s">
        <v>75</v>
      </c>
      <c r="C88" s="47" t="s">
        <v>225</v>
      </c>
      <c r="D88" s="24">
        <v>218000000</v>
      </c>
      <c r="E88" s="21"/>
      <c r="F88" s="21"/>
      <c r="G88" s="24">
        <f t="shared" si="54"/>
        <v>218000000</v>
      </c>
      <c r="H88" s="24">
        <v>198000000</v>
      </c>
      <c r="I88" s="24">
        <v>0</v>
      </c>
      <c r="J88" s="24">
        <v>0</v>
      </c>
      <c r="K88" s="24">
        <v>0</v>
      </c>
      <c r="L88" s="24">
        <v>0</v>
      </c>
      <c r="M88" s="21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f t="shared" si="55"/>
        <v>198000000</v>
      </c>
      <c r="U88" s="24">
        <v>14332361.65</v>
      </c>
      <c r="V88" s="24">
        <v>0</v>
      </c>
      <c r="W88" s="24">
        <v>0</v>
      </c>
      <c r="X88" s="24">
        <v>0</v>
      </c>
      <c r="Y88" s="24">
        <v>0</v>
      </c>
      <c r="Z88" s="21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f t="shared" si="56"/>
        <v>14332361.65</v>
      </c>
      <c r="AH88" s="24">
        <v>14332361.65</v>
      </c>
      <c r="AI88" s="24">
        <v>0</v>
      </c>
      <c r="AJ88" s="24">
        <v>0</v>
      </c>
      <c r="AK88" s="24">
        <v>0</v>
      </c>
      <c r="AL88" s="24">
        <v>0</v>
      </c>
      <c r="AM88" s="21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f t="shared" si="57"/>
        <v>14332361.65</v>
      </c>
      <c r="AU88" s="24">
        <v>14248982.65</v>
      </c>
      <c r="AV88" s="24">
        <v>0</v>
      </c>
      <c r="AW88" s="24">
        <v>0</v>
      </c>
      <c r="AX88" s="24">
        <v>0</v>
      </c>
      <c r="AY88" s="24">
        <v>0</v>
      </c>
      <c r="AZ88" s="21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f t="shared" si="58"/>
        <v>14248982.65</v>
      </c>
      <c r="BH88" s="7"/>
    </row>
    <row r="89" spans="1:60" ht="18.75" customHeight="1" x14ac:dyDescent="0.2">
      <c r="A89" s="24" t="s">
        <v>226</v>
      </c>
      <c r="B89" s="46" t="s">
        <v>75</v>
      </c>
      <c r="C89" s="47" t="s">
        <v>227</v>
      </c>
      <c r="D89" s="24">
        <v>7585379515</v>
      </c>
      <c r="E89" s="21"/>
      <c r="F89" s="21"/>
      <c r="G89" s="24">
        <f t="shared" si="54"/>
        <v>7585379515</v>
      </c>
      <c r="H89" s="24">
        <v>5420960542.6800003</v>
      </c>
      <c r="I89" s="24">
        <v>0</v>
      </c>
      <c r="J89" s="24">
        <v>0</v>
      </c>
      <c r="K89" s="24">
        <v>0</v>
      </c>
      <c r="L89" s="24">
        <v>0</v>
      </c>
      <c r="M89" s="21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f t="shared" si="55"/>
        <v>5420960542.6800003</v>
      </c>
      <c r="U89" s="24">
        <v>4527679593.25</v>
      </c>
      <c r="V89" s="24">
        <v>0</v>
      </c>
      <c r="W89" s="24">
        <v>0</v>
      </c>
      <c r="X89" s="24">
        <v>0</v>
      </c>
      <c r="Y89" s="24">
        <v>0</v>
      </c>
      <c r="Z89" s="21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f t="shared" si="56"/>
        <v>4527679593.25</v>
      </c>
      <c r="AH89" s="24">
        <v>0</v>
      </c>
      <c r="AI89" s="24">
        <v>0</v>
      </c>
      <c r="AJ89" s="24">
        <v>0</v>
      </c>
      <c r="AK89" s="24">
        <v>0</v>
      </c>
      <c r="AL89" s="24">
        <v>0</v>
      </c>
      <c r="AM89" s="21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24">
        <v>0</v>
      </c>
      <c r="AT89" s="24">
        <f t="shared" si="57"/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21">
        <v>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24">
        <v>0</v>
      </c>
      <c r="BG89" s="24">
        <f t="shared" si="58"/>
        <v>0</v>
      </c>
      <c r="BH89" s="7"/>
    </row>
    <row r="90" spans="1:60" ht="18.75" customHeight="1" x14ac:dyDescent="0.2">
      <c r="A90" s="24" t="s">
        <v>228</v>
      </c>
      <c r="B90" s="46" t="s">
        <v>75</v>
      </c>
      <c r="C90" s="47" t="s">
        <v>229</v>
      </c>
      <c r="D90" s="24">
        <v>781850153</v>
      </c>
      <c r="E90" s="21"/>
      <c r="F90" s="21"/>
      <c r="G90" s="24">
        <f t="shared" si="54"/>
        <v>781850153</v>
      </c>
      <c r="H90" s="24">
        <v>400000</v>
      </c>
      <c r="I90" s="24">
        <v>0</v>
      </c>
      <c r="J90" s="24">
        <v>0</v>
      </c>
      <c r="K90" s="24">
        <v>0</v>
      </c>
      <c r="L90" s="24">
        <v>0</v>
      </c>
      <c r="M90" s="21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f t="shared" si="55"/>
        <v>400000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1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24">
        <f t="shared" si="56"/>
        <v>0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1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f t="shared" si="57"/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1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0</v>
      </c>
      <c r="BF90" s="24">
        <v>0</v>
      </c>
      <c r="BG90" s="24">
        <f t="shared" si="58"/>
        <v>0</v>
      </c>
      <c r="BH90" s="7"/>
    </row>
    <row r="91" spans="1:60" ht="18.75" customHeight="1" x14ac:dyDescent="0.2">
      <c r="A91" s="24" t="s">
        <v>230</v>
      </c>
      <c r="B91" s="46" t="s">
        <v>75</v>
      </c>
      <c r="C91" s="47" t="s">
        <v>231</v>
      </c>
      <c r="D91" s="21">
        <v>60250000</v>
      </c>
      <c r="E91" s="21"/>
      <c r="F91" s="21"/>
      <c r="G91" s="24">
        <f t="shared" si="54"/>
        <v>60250000</v>
      </c>
      <c r="H91" s="24">
        <v>3000000</v>
      </c>
      <c r="I91" s="24">
        <v>0</v>
      </c>
      <c r="J91" s="24">
        <v>0</v>
      </c>
      <c r="K91" s="24">
        <v>0</v>
      </c>
      <c r="L91" s="24">
        <v>0</v>
      </c>
      <c r="M91" s="21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f t="shared" si="55"/>
        <v>3000000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1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f t="shared" si="56"/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1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f t="shared" si="57"/>
        <v>0</v>
      </c>
      <c r="AU91" s="24">
        <v>0</v>
      </c>
      <c r="AV91" s="24">
        <v>0</v>
      </c>
      <c r="AW91" s="24">
        <v>0</v>
      </c>
      <c r="AX91" s="24">
        <v>0</v>
      </c>
      <c r="AY91" s="24">
        <v>0</v>
      </c>
      <c r="AZ91" s="21">
        <v>0</v>
      </c>
      <c r="BA91" s="24">
        <v>0</v>
      </c>
      <c r="BB91" s="24">
        <v>0</v>
      </c>
      <c r="BC91" s="24">
        <v>0</v>
      </c>
      <c r="BD91" s="24">
        <v>0</v>
      </c>
      <c r="BE91" s="24">
        <v>0</v>
      </c>
      <c r="BF91" s="24">
        <v>0</v>
      </c>
      <c r="BG91" s="24">
        <f t="shared" si="58"/>
        <v>0</v>
      </c>
      <c r="BH91" s="7"/>
    </row>
    <row r="92" spans="1:60" ht="18.75" customHeight="1" x14ac:dyDescent="0.2">
      <c r="A92" s="17" t="s">
        <v>232</v>
      </c>
      <c r="B92" s="17"/>
      <c r="C92" s="42" t="s">
        <v>233</v>
      </c>
      <c r="D92" s="17">
        <f>SUM(D93:D97)</f>
        <v>1020634930</v>
      </c>
      <c r="E92" s="17">
        <f>SUM(E93:E97)</f>
        <v>0</v>
      </c>
      <c r="F92" s="17">
        <f>SUM(F93:F97)</f>
        <v>0</v>
      </c>
      <c r="G92" s="17">
        <f>SUM(G93:G97)</f>
        <v>1020634930</v>
      </c>
      <c r="H92" s="17">
        <f>SUM(H93:H97)</f>
        <v>58500000</v>
      </c>
      <c r="I92" s="17">
        <f t="shared" ref="I92:BG92" si="59">SUM(I93:I97)</f>
        <v>0</v>
      </c>
      <c r="J92" s="17">
        <f t="shared" si="59"/>
        <v>0</v>
      </c>
      <c r="K92" s="17">
        <f t="shared" si="59"/>
        <v>0</v>
      </c>
      <c r="L92" s="17">
        <f t="shared" si="59"/>
        <v>0</v>
      </c>
      <c r="M92" s="17">
        <f>SUM(M93:M97)</f>
        <v>0</v>
      </c>
      <c r="N92" s="17">
        <f t="shared" si="59"/>
        <v>0</v>
      </c>
      <c r="O92" s="17">
        <f t="shared" si="59"/>
        <v>0</v>
      </c>
      <c r="P92" s="17">
        <f t="shared" si="59"/>
        <v>0</v>
      </c>
      <c r="Q92" s="17">
        <f t="shared" si="59"/>
        <v>0</v>
      </c>
      <c r="R92" s="17">
        <f t="shared" si="59"/>
        <v>0</v>
      </c>
      <c r="S92" s="17">
        <f t="shared" si="59"/>
        <v>0</v>
      </c>
      <c r="T92" s="17">
        <f t="shared" si="59"/>
        <v>58500000</v>
      </c>
      <c r="U92" s="17">
        <f t="shared" si="59"/>
        <v>4360682.78</v>
      </c>
      <c r="V92" s="17">
        <f t="shared" si="59"/>
        <v>0</v>
      </c>
      <c r="W92" s="17">
        <f t="shared" si="59"/>
        <v>0</v>
      </c>
      <c r="X92" s="17">
        <f t="shared" si="59"/>
        <v>0</v>
      </c>
      <c r="Y92" s="17">
        <f t="shared" si="59"/>
        <v>0</v>
      </c>
      <c r="Z92" s="17">
        <f>SUM(Z93:Z97)</f>
        <v>0</v>
      </c>
      <c r="AA92" s="17">
        <f t="shared" si="59"/>
        <v>0</v>
      </c>
      <c r="AB92" s="17">
        <f t="shared" si="59"/>
        <v>0</v>
      </c>
      <c r="AC92" s="17">
        <f t="shared" si="59"/>
        <v>0</v>
      </c>
      <c r="AD92" s="17">
        <f t="shared" si="59"/>
        <v>0</v>
      </c>
      <c r="AE92" s="17">
        <f t="shared" si="59"/>
        <v>0</v>
      </c>
      <c r="AF92" s="17">
        <f t="shared" si="59"/>
        <v>0</v>
      </c>
      <c r="AG92" s="17">
        <f t="shared" si="59"/>
        <v>4360682.78</v>
      </c>
      <c r="AH92" s="17">
        <f t="shared" si="59"/>
        <v>4360682.78</v>
      </c>
      <c r="AI92" s="17">
        <f t="shared" si="59"/>
        <v>0</v>
      </c>
      <c r="AJ92" s="17">
        <f t="shared" si="59"/>
        <v>0</v>
      </c>
      <c r="AK92" s="17">
        <f t="shared" si="59"/>
        <v>0</v>
      </c>
      <c r="AL92" s="17">
        <f t="shared" si="59"/>
        <v>0</v>
      </c>
      <c r="AM92" s="17">
        <f>SUM(AM93:AM97)</f>
        <v>0</v>
      </c>
      <c r="AN92" s="17">
        <f t="shared" si="59"/>
        <v>0</v>
      </c>
      <c r="AO92" s="17">
        <f t="shared" si="59"/>
        <v>0</v>
      </c>
      <c r="AP92" s="17">
        <f t="shared" si="59"/>
        <v>0</v>
      </c>
      <c r="AQ92" s="17">
        <f t="shared" si="59"/>
        <v>0</v>
      </c>
      <c r="AR92" s="17">
        <f t="shared" si="59"/>
        <v>0</v>
      </c>
      <c r="AS92" s="17">
        <f t="shared" si="59"/>
        <v>0</v>
      </c>
      <c r="AT92" s="17">
        <f t="shared" si="59"/>
        <v>4360682.78</v>
      </c>
      <c r="AU92" s="17">
        <f t="shared" si="59"/>
        <v>4360682.78</v>
      </c>
      <c r="AV92" s="17">
        <f t="shared" si="59"/>
        <v>0</v>
      </c>
      <c r="AW92" s="17">
        <f t="shared" si="59"/>
        <v>0</v>
      </c>
      <c r="AX92" s="17">
        <f t="shared" si="59"/>
        <v>0</v>
      </c>
      <c r="AY92" s="17">
        <f t="shared" si="59"/>
        <v>0</v>
      </c>
      <c r="AZ92" s="17">
        <f>SUM(AZ93:AZ97)</f>
        <v>0</v>
      </c>
      <c r="BA92" s="17">
        <f t="shared" si="59"/>
        <v>0</v>
      </c>
      <c r="BB92" s="17">
        <f t="shared" si="59"/>
        <v>0</v>
      </c>
      <c r="BC92" s="17">
        <f t="shared" si="59"/>
        <v>0</v>
      </c>
      <c r="BD92" s="17">
        <f t="shared" si="59"/>
        <v>0</v>
      </c>
      <c r="BE92" s="17">
        <f t="shared" si="59"/>
        <v>0</v>
      </c>
      <c r="BF92" s="17">
        <f t="shared" si="59"/>
        <v>0</v>
      </c>
      <c r="BG92" s="17">
        <f t="shared" si="59"/>
        <v>4360682.78</v>
      </c>
      <c r="BH92" s="7"/>
    </row>
    <row r="93" spans="1:60" s="3" customFormat="1" ht="18.75" customHeight="1" x14ac:dyDescent="0.2">
      <c r="A93" s="24" t="s">
        <v>234</v>
      </c>
      <c r="B93" s="53">
        <v>10</v>
      </c>
      <c r="C93" s="54" t="s">
        <v>235</v>
      </c>
      <c r="D93" s="50">
        <v>200000000</v>
      </c>
      <c r="E93" s="21"/>
      <c r="F93" s="21"/>
      <c r="G93" s="24">
        <f t="shared" ref="G93:G98" si="60">SUM(D93:E93)-F93</f>
        <v>200000000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1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f t="shared" ref="T93:T98" si="61">SUM(H93:S93)</f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1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f t="shared" ref="AG93:AG98" si="62">SUM(U93:AF93)</f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1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f t="shared" ref="AT93:AT98" si="63">SUM(AH93:AS93)</f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1">
        <v>0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24">
        <v>0</v>
      </c>
      <c r="BG93" s="24">
        <f t="shared" ref="BG93:BG98" si="64">SUM(AU93:BF93)</f>
        <v>0</v>
      </c>
      <c r="BH93" s="7"/>
    </row>
    <row r="94" spans="1:60" s="3" customFormat="1" ht="18.75" customHeight="1" x14ac:dyDescent="0.2">
      <c r="A94" s="24" t="s">
        <v>236</v>
      </c>
      <c r="B94" s="43">
        <v>10</v>
      </c>
      <c r="C94" s="44" t="s">
        <v>237</v>
      </c>
      <c r="D94" s="21">
        <v>262134930</v>
      </c>
      <c r="E94" s="21"/>
      <c r="F94" s="21"/>
      <c r="G94" s="24">
        <f t="shared" si="60"/>
        <v>262134930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1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f t="shared" si="61"/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1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f t="shared" si="62"/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1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f t="shared" si="63"/>
        <v>0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21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24">
        <v>0</v>
      </c>
      <c r="BG94" s="24">
        <f t="shared" si="64"/>
        <v>0</v>
      </c>
      <c r="BH94" s="7"/>
    </row>
    <row r="95" spans="1:60" s="3" customFormat="1" ht="18.75" customHeight="1" x14ac:dyDescent="0.2">
      <c r="A95" s="24" t="s">
        <v>238</v>
      </c>
      <c r="B95" s="46">
        <v>10</v>
      </c>
      <c r="C95" s="47" t="s">
        <v>239</v>
      </c>
      <c r="D95" s="24">
        <v>58500000</v>
      </c>
      <c r="E95" s="21"/>
      <c r="F95" s="21"/>
      <c r="G95" s="24">
        <f t="shared" si="60"/>
        <v>58500000</v>
      </c>
      <c r="H95" s="24">
        <v>58500000</v>
      </c>
      <c r="I95" s="24">
        <v>0</v>
      </c>
      <c r="J95" s="24">
        <v>0</v>
      </c>
      <c r="K95" s="24">
        <v>0</v>
      </c>
      <c r="L95" s="24">
        <v>0</v>
      </c>
      <c r="M95" s="21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f t="shared" si="61"/>
        <v>58500000</v>
      </c>
      <c r="U95" s="24">
        <v>4360682.78</v>
      </c>
      <c r="V95" s="24">
        <v>0</v>
      </c>
      <c r="W95" s="24">
        <v>0</v>
      </c>
      <c r="X95" s="24">
        <v>0</v>
      </c>
      <c r="Y95" s="24">
        <v>0</v>
      </c>
      <c r="Z95" s="21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f t="shared" si="62"/>
        <v>4360682.78</v>
      </c>
      <c r="AH95" s="24">
        <v>4360682.78</v>
      </c>
      <c r="AI95" s="24">
        <v>0</v>
      </c>
      <c r="AJ95" s="24">
        <v>0</v>
      </c>
      <c r="AK95" s="24">
        <v>0</v>
      </c>
      <c r="AL95" s="24">
        <v>0</v>
      </c>
      <c r="AM95" s="21">
        <v>0</v>
      </c>
      <c r="AN95" s="24">
        <v>0</v>
      </c>
      <c r="AO95" s="24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f t="shared" si="63"/>
        <v>4360682.78</v>
      </c>
      <c r="AU95" s="24">
        <v>4360682.78</v>
      </c>
      <c r="AV95" s="24">
        <v>0</v>
      </c>
      <c r="AW95" s="24">
        <v>0</v>
      </c>
      <c r="AX95" s="24">
        <v>0</v>
      </c>
      <c r="AY95" s="24">
        <v>0</v>
      </c>
      <c r="AZ95" s="21">
        <v>0</v>
      </c>
      <c r="BA95" s="24">
        <v>0</v>
      </c>
      <c r="BB95" s="24">
        <v>0</v>
      </c>
      <c r="BC95" s="24">
        <v>0</v>
      </c>
      <c r="BD95" s="24">
        <v>0</v>
      </c>
      <c r="BE95" s="24">
        <v>0</v>
      </c>
      <c r="BF95" s="24">
        <v>0</v>
      </c>
      <c r="BG95" s="24">
        <f t="shared" si="64"/>
        <v>4360682.78</v>
      </c>
      <c r="BH95" s="7"/>
    </row>
    <row r="96" spans="1:60" s="3" customFormat="1" ht="18.75" customHeight="1" x14ac:dyDescent="0.2">
      <c r="A96" s="24" t="s">
        <v>240</v>
      </c>
      <c r="B96" s="46">
        <v>10</v>
      </c>
      <c r="C96" s="47" t="s">
        <v>241</v>
      </c>
      <c r="D96" s="24"/>
      <c r="E96" s="21"/>
      <c r="F96" s="21"/>
      <c r="G96" s="24">
        <f t="shared" si="60"/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1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f t="shared" si="61"/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1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f t="shared" si="62"/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1">
        <v>0</v>
      </c>
      <c r="AN96" s="24">
        <v>0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f t="shared" si="63"/>
        <v>0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21">
        <v>0</v>
      </c>
      <c r="BA96" s="24">
        <v>0</v>
      </c>
      <c r="BB96" s="24">
        <v>0</v>
      </c>
      <c r="BC96" s="24">
        <v>0</v>
      </c>
      <c r="BD96" s="24">
        <v>0</v>
      </c>
      <c r="BE96" s="24">
        <v>0</v>
      </c>
      <c r="BF96" s="24">
        <v>0</v>
      </c>
      <c r="BG96" s="24">
        <f t="shared" si="64"/>
        <v>0</v>
      </c>
      <c r="BH96" s="7"/>
    </row>
    <row r="97" spans="1:60" s="3" customFormat="1" ht="18.75" customHeight="1" x14ac:dyDescent="0.2">
      <c r="A97" s="24" t="s">
        <v>242</v>
      </c>
      <c r="B97" s="46">
        <v>10</v>
      </c>
      <c r="C97" s="44" t="s">
        <v>243</v>
      </c>
      <c r="D97" s="24">
        <v>500000000</v>
      </c>
      <c r="E97" s="21"/>
      <c r="F97" s="21"/>
      <c r="G97" s="24">
        <f t="shared" si="60"/>
        <v>500000000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1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f t="shared" si="61"/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1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f t="shared" si="62"/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1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f t="shared" si="63"/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1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  <c r="BG97" s="24">
        <f t="shared" si="64"/>
        <v>0</v>
      </c>
      <c r="BH97" s="7"/>
    </row>
    <row r="98" spans="1:60" s="3" customFormat="1" ht="18.75" customHeight="1" x14ac:dyDescent="0.2">
      <c r="A98" s="24" t="s">
        <v>244</v>
      </c>
      <c r="B98" s="51">
        <v>10</v>
      </c>
      <c r="C98" s="55" t="s">
        <v>245</v>
      </c>
      <c r="D98" s="49">
        <v>36000000</v>
      </c>
      <c r="E98" s="21"/>
      <c r="F98" s="21"/>
      <c r="G98" s="21">
        <f t="shared" si="60"/>
        <v>36000000</v>
      </c>
      <c r="H98" s="21">
        <v>36000000</v>
      </c>
      <c r="I98" s="24">
        <v>0</v>
      </c>
      <c r="J98" s="24">
        <v>0</v>
      </c>
      <c r="K98" s="24">
        <v>0</v>
      </c>
      <c r="L98" s="24">
        <v>0</v>
      </c>
      <c r="M98" s="21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f t="shared" si="61"/>
        <v>36000000</v>
      </c>
      <c r="U98" s="24">
        <v>1198966</v>
      </c>
      <c r="V98" s="24">
        <v>0</v>
      </c>
      <c r="W98" s="24">
        <v>0</v>
      </c>
      <c r="X98" s="24">
        <v>0</v>
      </c>
      <c r="Y98" s="24">
        <v>0</v>
      </c>
      <c r="Z98" s="21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f t="shared" si="62"/>
        <v>1198966</v>
      </c>
      <c r="AH98" s="24">
        <v>576258</v>
      </c>
      <c r="AI98" s="24">
        <v>0</v>
      </c>
      <c r="AJ98" s="24">
        <v>0</v>
      </c>
      <c r="AK98" s="24">
        <v>0</v>
      </c>
      <c r="AL98" s="24">
        <v>0</v>
      </c>
      <c r="AM98" s="21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f t="shared" si="63"/>
        <v>576258</v>
      </c>
      <c r="AU98" s="24">
        <v>576258</v>
      </c>
      <c r="AV98" s="24">
        <v>0</v>
      </c>
      <c r="AW98" s="24">
        <v>0</v>
      </c>
      <c r="AX98" s="24">
        <v>0</v>
      </c>
      <c r="AY98" s="24">
        <v>0</v>
      </c>
      <c r="AZ98" s="21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  <c r="BG98" s="24">
        <f t="shared" si="64"/>
        <v>576258</v>
      </c>
      <c r="BH98" s="7"/>
    </row>
    <row r="99" spans="1:60" s="13" customFormat="1" ht="18.75" customHeight="1" x14ac:dyDescent="0.2">
      <c r="A99" s="56" t="s">
        <v>246</v>
      </c>
      <c r="B99" s="57"/>
      <c r="C99" s="58" t="s">
        <v>247</v>
      </c>
      <c r="D99" s="58">
        <f>+D100+D105+D108+D113</f>
        <v>2134925120</v>
      </c>
      <c r="E99" s="58">
        <f t="shared" ref="E99:BG99" si="65">+E100+E105+E108+E113</f>
        <v>0</v>
      </c>
      <c r="F99" s="58">
        <f t="shared" si="65"/>
        <v>0</v>
      </c>
      <c r="G99" s="58">
        <f>+G100+G105+G108+G113</f>
        <v>2134925120</v>
      </c>
      <c r="H99" s="58">
        <f t="shared" si="65"/>
        <v>750000000</v>
      </c>
      <c r="I99" s="58">
        <f t="shared" si="65"/>
        <v>0</v>
      </c>
      <c r="J99" s="58">
        <f t="shared" si="65"/>
        <v>0</v>
      </c>
      <c r="K99" s="58">
        <f t="shared" si="65"/>
        <v>0</v>
      </c>
      <c r="L99" s="58">
        <f t="shared" si="65"/>
        <v>0</v>
      </c>
      <c r="M99" s="58">
        <f>+M100+M105+M108+M113</f>
        <v>0</v>
      </c>
      <c r="N99" s="58">
        <f t="shared" si="65"/>
        <v>0</v>
      </c>
      <c r="O99" s="58">
        <f t="shared" si="65"/>
        <v>0</v>
      </c>
      <c r="P99" s="58">
        <f t="shared" si="65"/>
        <v>0</v>
      </c>
      <c r="Q99" s="58">
        <f t="shared" si="65"/>
        <v>0</v>
      </c>
      <c r="R99" s="58">
        <f t="shared" si="65"/>
        <v>0</v>
      </c>
      <c r="S99" s="58">
        <f t="shared" si="65"/>
        <v>0</v>
      </c>
      <c r="T99" s="58">
        <f t="shared" si="65"/>
        <v>750000000</v>
      </c>
      <c r="U99" s="58">
        <f t="shared" si="65"/>
        <v>41227536</v>
      </c>
      <c r="V99" s="58">
        <f t="shared" si="65"/>
        <v>0</v>
      </c>
      <c r="W99" s="58">
        <f t="shared" si="65"/>
        <v>0</v>
      </c>
      <c r="X99" s="58">
        <f t="shared" si="65"/>
        <v>0</v>
      </c>
      <c r="Y99" s="58">
        <f t="shared" si="65"/>
        <v>0</v>
      </c>
      <c r="Z99" s="58">
        <f>+Z100+Z105+Z108+Z113</f>
        <v>0</v>
      </c>
      <c r="AA99" s="58">
        <f t="shared" si="65"/>
        <v>0</v>
      </c>
      <c r="AB99" s="58">
        <f t="shared" si="65"/>
        <v>0</v>
      </c>
      <c r="AC99" s="58">
        <f t="shared" si="65"/>
        <v>0</v>
      </c>
      <c r="AD99" s="58">
        <f t="shared" si="65"/>
        <v>0</v>
      </c>
      <c r="AE99" s="58">
        <f t="shared" si="65"/>
        <v>0</v>
      </c>
      <c r="AF99" s="58">
        <f t="shared" si="65"/>
        <v>0</v>
      </c>
      <c r="AG99" s="58">
        <f t="shared" si="65"/>
        <v>41227536</v>
      </c>
      <c r="AH99" s="58">
        <f t="shared" si="65"/>
        <v>41227536</v>
      </c>
      <c r="AI99" s="58">
        <f t="shared" si="65"/>
        <v>0</v>
      </c>
      <c r="AJ99" s="58">
        <f t="shared" si="65"/>
        <v>0</v>
      </c>
      <c r="AK99" s="58">
        <f t="shared" si="65"/>
        <v>0</v>
      </c>
      <c r="AL99" s="58">
        <f t="shared" si="65"/>
        <v>0</v>
      </c>
      <c r="AM99" s="58">
        <f>+AM100+AM105+AM108+AM113</f>
        <v>0</v>
      </c>
      <c r="AN99" s="58">
        <f t="shared" si="65"/>
        <v>0</v>
      </c>
      <c r="AO99" s="58">
        <f t="shared" si="65"/>
        <v>0</v>
      </c>
      <c r="AP99" s="58">
        <f t="shared" si="65"/>
        <v>0</v>
      </c>
      <c r="AQ99" s="58">
        <f t="shared" si="65"/>
        <v>0</v>
      </c>
      <c r="AR99" s="58">
        <f t="shared" si="65"/>
        <v>0</v>
      </c>
      <c r="AS99" s="58">
        <f t="shared" si="65"/>
        <v>0</v>
      </c>
      <c r="AT99" s="58">
        <f t="shared" si="65"/>
        <v>41227536</v>
      </c>
      <c r="AU99" s="58">
        <f t="shared" si="65"/>
        <v>41227536</v>
      </c>
      <c r="AV99" s="58">
        <f t="shared" si="65"/>
        <v>0</v>
      </c>
      <c r="AW99" s="58">
        <f t="shared" si="65"/>
        <v>0</v>
      </c>
      <c r="AX99" s="58">
        <f t="shared" si="65"/>
        <v>0</v>
      </c>
      <c r="AY99" s="58">
        <f t="shared" si="65"/>
        <v>0</v>
      </c>
      <c r="AZ99" s="58">
        <f>+AZ100+AZ105+AZ108+AZ113</f>
        <v>0</v>
      </c>
      <c r="BA99" s="58">
        <f t="shared" si="65"/>
        <v>0</v>
      </c>
      <c r="BB99" s="58">
        <f t="shared" si="65"/>
        <v>0</v>
      </c>
      <c r="BC99" s="58">
        <f t="shared" si="65"/>
        <v>0</v>
      </c>
      <c r="BD99" s="58">
        <f t="shared" si="65"/>
        <v>0</v>
      </c>
      <c r="BE99" s="58">
        <f t="shared" si="65"/>
        <v>0</v>
      </c>
      <c r="BF99" s="58">
        <f t="shared" si="65"/>
        <v>0</v>
      </c>
      <c r="BG99" s="58">
        <f t="shared" si="65"/>
        <v>41227536</v>
      </c>
      <c r="BH99" s="7"/>
    </row>
    <row r="100" spans="1:60" s="61" customFormat="1" ht="18.75" customHeight="1" x14ac:dyDescent="0.2">
      <c r="A100" s="59" t="s">
        <v>248</v>
      </c>
      <c r="B100" s="60"/>
      <c r="C100" s="37" t="s">
        <v>249</v>
      </c>
      <c r="D100" s="35">
        <f t="shared" ref="D100:S101" si="66">+D101</f>
        <v>221000000</v>
      </c>
      <c r="E100" s="35">
        <f t="shared" si="66"/>
        <v>0</v>
      </c>
      <c r="F100" s="35">
        <f t="shared" si="66"/>
        <v>0</v>
      </c>
      <c r="G100" s="35">
        <f t="shared" si="66"/>
        <v>221000000</v>
      </c>
      <c r="H100" s="35">
        <f t="shared" si="66"/>
        <v>0</v>
      </c>
      <c r="I100" s="35">
        <f t="shared" si="66"/>
        <v>0</v>
      </c>
      <c r="J100" s="35">
        <f t="shared" si="66"/>
        <v>0</v>
      </c>
      <c r="K100" s="35">
        <f t="shared" si="66"/>
        <v>0</v>
      </c>
      <c r="L100" s="35">
        <f t="shared" si="66"/>
        <v>0</v>
      </c>
      <c r="M100" s="35">
        <f t="shared" si="66"/>
        <v>0</v>
      </c>
      <c r="N100" s="35">
        <f t="shared" si="66"/>
        <v>0</v>
      </c>
      <c r="O100" s="35">
        <f t="shared" si="66"/>
        <v>0</v>
      </c>
      <c r="P100" s="35">
        <f t="shared" si="66"/>
        <v>0</v>
      </c>
      <c r="Q100" s="35">
        <f t="shared" si="66"/>
        <v>0</v>
      </c>
      <c r="R100" s="35">
        <f t="shared" si="66"/>
        <v>0</v>
      </c>
      <c r="S100" s="35">
        <f t="shared" si="66"/>
        <v>0</v>
      </c>
      <c r="T100" s="35">
        <f t="shared" ref="T100:AI101" si="67">+T101</f>
        <v>0</v>
      </c>
      <c r="U100" s="35">
        <f t="shared" si="67"/>
        <v>0</v>
      </c>
      <c r="V100" s="35">
        <f t="shared" si="67"/>
        <v>0</v>
      </c>
      <c r="W100" s="35">
        <f t="shared" si="67"/>
        <v>0</v>
      </c>
      <c r="X100" s="35">
        <f t="shared" si="67"/>
        <v>0</v>
      </c>
      <c r="Y100" s="35">
        <f t="shared" si="67"/>
        <v>0</v>
      </c>
      <c r="Z100" s="35">
        <f t="shared" si="67"/>
        <v>0</v>
      </c>
      <c r="AA100" s="35">
        <f t="shared" si="67"/>
        <v>0</v>
      </c>
      <c r="AB100" s="35">
        <f t="shared" si="67"/>
        <v>0</v>
      </c>
      <c r="AC100" s="35">
        <f t="shared" si="67"/>
        <v>0</v>
      </c>
      <c r="AD100" s="35">
        <f t="shared" si="67"/>
        <v>0</v>
      </c>
      <c r="AE100" s="35">
        <f t="shared" si="67"/>
        <v>0</v>
      </c>
      <c r="AF100" s="35">
        <f t="shared" si="67"/>
        <v>0</v>
      </c>
      <c r="AG100" s="35">
        <f t="shared" si="67"/>
        <v>0</v>
      </c>
      <c r="AH100" s="35">
        <f t="shared" si="67"/>
        <v>0</v>
      </c>
      <c r="AI100" s="35">
        <f t="shared" si="67"/>
        <v>0</v>
      </c>
      <c r="AJ100" s="35">
        <f t="shared" ref="AJ100:AY101" si="68">+AJ101</f>
        <v>0</v>
      </c>
      <c r="AK100" s="35">
        <f t="shared" si="68"/>
        <v>0</v>
      </c>
      <c r="AL100" s="35">
        <f t="shared" si="68"/>
        <v>0</v>
      </c>
      <c r="AM100" s="35">
        <f t="shared" si="68"/>
        <v>0</v>
      </c>
      <c r="AN100" s="35">
        <f t="shared" si="68"/>
        <v>0</v>
      </c>
      <c r="AO100" s="35">
        <f t="shared" si="68"/>
        <v>0</v>
      </c>
      <c r="AP100" s="35">
        <f t="shared" si="68"/>
        <v>0</v>
      </c>
      <c r="AQ100" s="35">
        <f t="shared" si="68"/>
        <v>0</v>
      </c>
      <c r="AR100" s="35">
        <f t="shared" si="68"/>
        <v>0</v>
      </c>
      <c r="AS100" s="35">
        <f t="shared" si="68"/>
        <v>0</v>
      </c>
      <c r="AT100" s="35">
        <f t="shared" si="68"/>
        <v>0</v>
      </c>
      <c r="AU100" s="35">
        <f t="shared" si="68"/>
        <v>0</v>
      </c>
      <c r="AV100" s="35">
        <f t="shared" si="68"/>
        <v>0</v>
      </c>
      <c r="AW100" s="35">
        <f t="shared" si="68"/>
        <v>0</v>
      </c>
      <c r="AX100" s="35">
        <f t="shared" si="68"/>
        <v>0</v>
      </c>
      <c r="AY100" s="35">
        <f t="shared" si="68"/>
        <v>0</v>
      </c>
      <c r="AZ100" s="35">
        <f t="shared" ref="AZ100:BF101" si="69">+AZ101</f>
        <v>0</v>
      </c>
      <c r="BA100" s="35">
        <f t="shared" si="69"/>
        <v>0</v>
      </c>
      <c r="BB100" s="35">
        <f t="shared" si="69"/>
        <v>0</v>
      </c>
      <c r="BC100" s="35">
        <f t="shared" si="69"/>
        <v>0</v>
      </c>
      <c r="BD100" s="35">
        <f t="shared" si="69"/>
        <v>0</v>
      </c>
      <c r="BE100" s="35">
        <f t="shared" si="69"/>
        <v>0</v>
      </c>
      <c r="BF100" s="35">
        <f t="shared" si="69"/>
        <v>0</v>
      </c>
      <c r="BG100" s="35">
        <f>+BG101</f>
        <v>0</v>
      </c>
      <c r="BH100" s="7"/>
    </row>
    <row r="101" spans="1:60" ht="18.75" customHeight="1" x14ac:dyDescent="0.2">
      <c r="A101" s="62" t="s">
        <v>250</v>
      </c>
      <c r="B101" s="63"/>
      <c r="C101" s="64" t="s">
        <v>251</v>
      </c>
      <c r="D101" s="62">
        <f t="shared" si="66"/>
        <v>221000000</v>
      </c>
      <c r="E101" s="65">
        <f>+E102</f>
        <v>0</v>
      </c>
      <c r="F101" s="65">
        <f t="shared" si="66"/>
        <v>0</v>
      </c>
      <c r="G101" s="62">
        <f>+G102</f>
        <v>221000000</v>
      </c>
      <c r="H101" s="62">
        <f t="shared" si="66"/>
        <v>0</v>
      </c>
      <c r="I101" s="62">
        <f t="shared" si="66"/>
        <v>0</v>
      </c>
      <c r="J101" s="62">
        <f t="shared" si="66"/>
        <v>0</v>
      </c>
      <c r="K101" s="62">
        <f t="shared" si="66"/>
        <v>0</v>
      </c>
      <c r="L101" s="62">
        <f t="shared" si="66"/>
        <v>0</v>
      </c>
      <c r="M101" s="65">
        <f t="shared" si="66"/>
        <v>0</v>
      </c>
      <c r="N101" s="62">
        <f t="shared" si="66"/>
        <v>0</v>
      </c>
      <c r="O101" s="62">
        <f t="shared" si="66"/>
        <v>0</v>
      </c>
      <c r="P101" s="62">
        <f t="shared" si="66"/>
        <v>0</v>
      </c>
      <c r="Q101" s="62">
        <f t="shared" si="66"/>
        <v>0</v>
      </c>
      <c r="R101" s="62">
        <f t="shared" si="66"/>
        <v>0</v>
      </c>
      <c r="S101" s="62">
        <f t="shared" si="66"/>
        <v>0</v>
      </c>
      <c r="T101" s="62">
        <f t="shared" si="67"/>
        <v>0</v>
      </c>
      <c r="U101" s="62">
        <f t="shared" si="67"/>
        <v>0</v>
      </c>
      <c r="V101" s="62">
        <f t="shared" si="67"/>
        <v>0</v>
      </c>
      <c r="W101" s="62">
        <f t="shared" si="67"/>
        <v>0</v>
      </c>
      <c r="X101" s="62">
        <f t="shared" si="67"/>
        <v>0</v>
      </c>
      <c r="Y101" s="62">
        <f t="shared" si="67"/>
        <v>0</v>
      </c>
      <c r="Z101" s="65">
        <f t="shared" si="67"/>
        <v>0</v>
      </c>
      <c r="AA101" s="62">
        <f t="shared" si="67"/>
        <v>0</v>
      </c>
      <c r="AB101" s="62">
        <f t="shared" si="67"/>
        <v>0</v>
      </c>
      <c r="AC101" s="62">
        <f t="shared" si="67"/>
        <v>0</v>
      </c>
      <c r="AD101" s="62">
        <f t="shared" si="67"/>
        <v>0</v>
      </c>
      <c r="AE101" s="62">
        <f t="shared" si="67"/>
        <v>0</v>
      </c>
      <c r="AF101" s="62">
        <f t="shared" si="67"/>
        <v>0</v>
      </c>
      <c r="AG101" s="62">
        <f t="shared" si="67"/>
        <v>0</v>
      </c>
      <c r="AH101" s="62">
        <f t="shared" si="67"/>
        <v>0</v>
      </c>
      <c r="AI101" s="62">
        <f t="shared" si="67"/>
        <v>0</v>
      </c>
      <c r="AJ101" s="62">
        <f t="shared" si="68"/>
        <v>0</v>
      </c>
      <c r="AK101" s="62">
        <f t="shared" si="68"/>
        <v>0</v>
      </c>
      <c r="AL101" s="62">
        <f t="shared" si="68"/>
        <v>0</v>
      </c>
      <c r="AM101" s="65">
        <f t="shared" si="68"/>
        <v>0</v>
      </c>
      <c r="AN101" s="62">
        <f t="shared" si="68"/>
        <v>0</v>
      </c>
      <c r="AO101" s="62">
        <f t="shared" si="68"/>
        <v>0</v>
      </c>
      <c r="AP101" s="62">
        <f t="shared" si="68"/>
        <v>0</v>
      </c>
      <c r="AQ101" s="62">
        <f t="shared" si="68"/>
        <v>0</v>
      </c>
      <c r="AR101" s="62">
        <f t="shared" si="68"/>
        <v>0</v>
      </c>
      <c r="AS101" s="62">
        <f t="shared" si="68"/>
        <v>0</v>
      </c>
      <c r="AT101" s="62">
        <f t="shared" si="68"/>
        <v>0</v>
      </c>
      <c r="AU101" s="62">
        <f t="shared" si="68"/>
        <v>0</v>
      </c>
      <c r="AV101" s="62">
        <f t="shared" si="68"/>
        <v>0</v>
      </c>
      <c r="AW101" s="62">
        <f t="shared" si="68"/>
        <v>0</v>
      </c>
      <c r="AX101" s="62">
        <f t="shared" si="68"/>
        <v>0</v>
      </c>
      <c r="AY101" s="62">
        <f t="shared" si="68"/>
        <v>0</v>
      </c>
      <c r="AZ101" s="65">
        <f t="shared" si="69"/>
        <v>0</v>
      </c>
      <c r="BA101" s="62">
        <f t="shared" si="69"/>
        <v>0</v>
      </c>
      <c r="BB101" s="62">
        <f t="shared" si="69"/>
        <v>0</v>
      </c>
      <c r="BC101" s="62">
        <f t="shared" si="69"/>
        <v>0</v>
      </c>
      <c r="BD101" s="62">
        <f t="shared" si="69"/>
        <v>0</v>
      </c>
      <c r="BE101" s="62">
        <f t="shared" si="69"/>
        <v>0</v>
      </c>
      <c r="BF101" s="62">
        <f t="shared" si="69"/>
        <v>0</v>
      </c>
      <c r="BG101" s="62">
        <f>+BG102</f>
        <v>0</v>
      </c>
      <c r="BH101" s="7"/>
    </row>
    <row r="102" spans="1:60" ht="18.75" customHeight="1" x14ac:dyDescent="0.2">
      <c r="A102" s="24" t="s">
        <v>252</v>
      </c>
      <c r="B102" s="46"/>
      <c r="C102" s="47" t="s">
        <v>253</v>
      </c>
      <c r="D102" s="24">
        <f t="shared" ref="D102:AH102" si="70">SUM(D103:D104)</f>
        <v>221000000</v>
      </c>
      <c r="E102" s="21">
        <f t="shared" si="70"/>
        <v>0</v>
      </c>
      <c r="F102" s="21">
        <f t="shared" si="70"/>
        <v>0</v>
      </c>
      <c r="G102" s="24">
        <f t="shared" si="70"/>
        <v>221000000</v>
      </c>
      <c r="H102" s="24">
        <f t="shared" si="70"/>
        <v>0</v>
      </c>
      <c r="I102" s="24">
        <f t="shared" si="70"/>
        <v>0</v>
      </c>
      <c r="J102" s="24">
        <f t="shared" si="70"/>
        <v>0</v>
      </c>
      <c r="K102" s="24">
        <f t="shared" si="70"/>
        <v>0</v>
      </c>
      <c r="L102" s="24">
        <f t="shared" si="70"/>
        <v>0</v>
      </c>
      <c r="M102" s="21">
        <f>SUM(M103:M104)</f>
        <v>0</v>
      </c>
      <c r="N102" s="24">
        <f t="shared" si="70"/>
        <v>0</v>
      </c>
      <c r="O102" s="24">
        <f t="shared" si="70"/>
        <v>0</v>
      </c>
      <c r="P102" s="24">
        <f t="shared" si="70"/>
        <v>0</v>
      </c>
      <c r="Q102" s="24">
        <f t="shared" si="70"/>
        <v>0</v>
      </c>
      <c r="R102" s="24">
        <f t="shared" si="70"/>
        <v>0</v>
      </c>
      <c r="S102" s="24">
        <f t="shared" si="70"/>
        <v>0</v>
      </c>
      <c r="T102" s="24">
        <f t="shared" si="70"/>
        <v>0</v>
      </c>
      <c r="U102" s="24">
        <f t="shared" si="70"/>
        <v>0</v>
      </c>
      <c r="V102" s="24">
        <f t="shared" ref="V102:AF102" si="71">SUM(V103:V104)</f>
        <v>0</v>
      </c>
      <c r="W102" s="24">
        <f t="shared" si="71"/>
        <v>0</v>
      </c>
      <c r="X102" s="24">
        <f t="shared" si="71"/>
        <v>0</v>
      </c>
      <c r="Y102" s="24">
        <f t="shared" si="71"/>
        <v>0</v>
      </c>
      <c r="Z102" s="21">
        <f>SUM(Z103:Z104)</f>
        <v>0</v>
      </c>
      <c r="AA102" s="24">
        <f t="shared" si="71"/>
        <v>0</v>
      </c>
      <c r="AB102" s="24">
        <f t="shared" si="71"/>
        <v>0</v>
      </c>
      <c r="AC102" s="24">
        <f t="shared" si="71"/>
        <v>0</v>
      </c>
      <c r="AD102" s="24">
        <f t="shared" si="71"/>
        <v>0</v>
      </c>
      <c r="AE102" s="24">
        <f t="shared" si="71"/>
        <v>0</v>
      </c>
      <c r="AF102" s="24">
        <f t="shared" si="71"/>
        <v>0</v>
      </c>
      <c r="AG102" s="24">
        <f t="shared" si="70"/>
        <v>0</v>
      </c>
      <c r="AH102" s="24">
        <f t="shared" si="70"/>
        <v>0</v>
      </c>
      <c r="AI102" s="24">
        <f t="shared" ref="AI102:AS102" si="72">SUM(AI103:AI104)</f>
        <v>0</v>
      </c>
      <c r="AJ102" s="24">
        <f t="shared" si="72"/>
        <v>0</v>
      </c>
      <c r="AK102" s="24">
        <f t="shared" si="72"/>
        <v>0</v>
      </c>
      <c r="AL102" s="24">
        <f t="shared" si="72"/>
        <v>0</v>
      </c>
      <c r="AM102" s="21">
        <f>SUM(AM103:AM104)</f>
        <v>0</v>
      </c>
      <c r="AN102" s="24">
        <f t="shared" si="72"/>
        <v>0</v>
      </c>
      <c r="AO102" s="24">
        <f t="shared" si="72"/>
        <v>0</v>
      </c>
      <c r="AP102" s="24">
        <f t="shared" si="72"/>
        <v>0</v>
      </c>
      <c r="AQ102" s="24">
        <f t="shared" si="72"/>
        <v>0</v>
      </c>
      <c r="AR102" s="24">
        <f t="shared" si="72"/>
        <v>0</v>
      </c>
      <c r="AS102" s="24">
        <f t="shared" si="72"/>
        <v>0</v>
      </c>
      <c r="AT102" s="24">
        <f>SUM(AT103:AT104)</f>
        <v>0</v>
      </c>
      <c r="AU102" s="24">
        <f>SUM(AU103:AU104)</f>
        <v>0</v>
      </c>
      <c r="AV102" s="24">
        <f t="shared" ref="AV102:BF102" si="73">SUM(AV103:AV104)</f>
        <v>0</v>
      </c>
      <c r="AW102" s="24">
        <f t="shared" si="73"/>
        <v>0</v>
      </c>
      <c r="AX102" s="24">
        <f t="shared" si="73"/>
        <v>0</v>
      </c>
      <c r="AY102" s="24">
        <f t="shared" si="73"/>
        <v>0</v>
      </c>
      <c r="AZ102" s="21">
        <f>SUM(AZ103:AZ104)</f>
        <v>0</v>
      </c>
      <c r="BA102" s="24">
        <f t="shared" si="73"/>
        <v>0</v>
      </c>
      <c r="BB102" s="24">
        <f t="shared" si="73"/>
        <v>0</v>
      </c>
      <c r="BC102" s="24">
        <f t="shared" si="73"/>
        <v>0</v>
      </c>
      <c r="BD102" s="24">
        <f t="shared" si="73"/>
        <v>0</v>
      </c>
      <c r="BE102" s="24">
        <f t="shared" si="73"/>
        <v>0</v>
      </c>
      <c r="BF102" s="24">
        <f t="shared" si="73"/>
        <v>0</v>
      </c>
      <c r="BG102" s="24">
        <f>SUM(BG103:BG104)</f>
        <v>0</v>
      </c>
      <c r="BH102" s="7"/>
    </row>
    <row r="103" spans="1:60" ht="18.75" customHeight="1" x14ac:dyDescent="0.2">
      <c r="A103" s="24" t="s">
        <v>254</v>
      </c>
      <c r="B103" s="46" t="s">
        <v>75</v>
      </c>
      <c r="C103" s="47" t="s">
        <v>255</v>
      </c>
      <c r="D103" s="24"/>
      <c r="E103" s="21"/>
      <c r="F103" s="21"/>
      <c r="G103" s="24">
        <f>SUM(D103:E103)-F103</f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1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f>SUM(H103:S103)</f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1">
        <v>0</v>
      </c>
      <c r="AA103" s="24">
        <v>0</v>
      </c>
      <c r="AB103" s="24">
        <v>0</v>
      </c>
      <c r="AC103" s="24">
        <v>0</v>
      </c>
      <c r="AD103" s="24">
        <v>0</v>
      </c>
      <c r="AE103" s="24">
        <v>0</v>
      </c>
      <c r="AF103" s="24">
        <v>0</v>
      </c>
      <c r="AG103" s="24">
        <f>SUM(U103:AF103)</f>
        <v>0</v>
      </c>
      <c r="AH103" s="24">
        <v>0</v>
      </c>
      <c r="AI103" s="24">
        <v>0</v>
      </c>
      <c r="AJ103" s="24">
        <v>0</v>
      </c>
      <c r="AK103" s="24">
        <v>0</v>
      </c>
      <c r="AL103" s="24">
        <v>0</v>
      </c>
      <c r="AM103" s="21">
        <v>0</v>
      </c>
      <c r="AN103" s="24">
        <v>0</v>
      </c>
      <c r="AO103" s="24">
        <v>0</v>
      </c>
      <c r="AP103" s="24">
        <v>0</v>
      </c>
      <c r="AQ103" s="24">
        <v>0</v>
      </c>
      <c r="AR103" s="24">
        <v>0</v>
      </c>
      <c r="AS103" s="24">
        <v>0</v>
      </c>
      <c r="AT103" s="24">
        <f>SUM(AH103:AS103)</f>
        <v>0</v>
      </c>
      <c r="AU103" s="24">
        <v>0</v>
      </c>
      <c r="AV103" s="24">
        <v>0</v>
      </c>
      <c r="AW103" s="24">
        <v>0</v>
      </c>
      <c r="AX103" s="24">
        <v>0</v>
      </c>
      <c r="AY103" s="24">
        <v>0</v>
      </c>
      <c r="AZ103" s="21">
        <v>0</v>
      </c>
      <c r="BA103" s="24">
        <v>0</v>
      </c>
      <c r="BB103" s="24">
        <v>0</v>
      </c>
      <c r="BC103" s="24">
        <v>0</v>
      </c>
      <c r="BD103" s="24">
        <v>0</v>
      </c>
      <c r="BE103" s="24">
        <v>0</v>
      </c>
      <c r="BF103" s="24">
        <v>0</v>
      </c>
      <c r="BG103" s="24">
        <f>SUM(AU103:BF103)</f>
        <v>0</v>
      </c>
      <c r="BH103" s="7"/>
    </row>
    <row r="104" spans="1:60" ht="18.75" customHeight="1" x14ac:dyDescent="0.2">
      <c r="A104" s="45" t="s">
        <v>256</v>
      </c>
      <c r="B104" s="66" t="s">
        <v>75</v>
      </c>
      <c r="C104" s="48" t="s">
        <v>257</v>
      </c>
      <c r="D104" s="45">
        <v>221000000</v>
      </c>
      <c r="E104" s="49"/>
      <c r="F104" s="49"/>
      <c r="G104" s="45">
        <f>SUM(D104:E104)-F104</f>
        <v>221000000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9"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f>SUM(H104:S104)</f>
        <v>0</v>
      </c>
      <c r="U104" s="45">
        <v>0</v>
      </c>
      <c r="V104" s="45">
        <v>0</v>
      </c>
      <c r="W104" s="45">
        <v>0</v>
      </c>
      <c r="X104" s="45">
        <v>0</v>
      </c>
      <c r="Y104" s="45">
        <v>0</v>
      </c>
      <c r="Z104" s="49">
        <v>0</v>
      </c>
      <c r="AA104" s="45">
        <v>0</v>
      </c>
      <c r="AB104" s="45">
        <v>0</v>
      </c>
      <c r="AC104" s="45">
        <v>0</v>
      </c>
      <c r="AD104" s="45">
        <v>0</v>
      </c>
      <c r="AE104" s="45">
        <v>0</v>
      </c>
      <c r="AF104" s="45">
        <v>0</v>
      </c>
      <c r="AG104" s="45">
        <f>SUM(U104:AF104)</f>
        <v>0</v>
      </c>
      <c r="AH104" s="45">
        <v>0</v>
      </c>
      <c r="AI104" s="45">
        <v>0</v>
      </c>
      <c r="AJ104" s="45">
        <v>0</v>
      </c>
      <c r="AK104" s="45">
        <v>0</v>
      </c>
      <c r="AL104" s="45">
        <v>0</v>
      </c>
      <c r="AM104" s="49">
        <v>0</v>
      </c>
      <c r="AN104" s="45">
        <v>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5">
        <f>SUM(AH104:AS104)</f>
        <v>0</v>
      </c>
      <c r="AU104" s="45">
        <v>0</v>
      </c>
      <c r="AV104" s="45">
        <v>0</v>
      </c>
      <c r="AW104" s="45">
        <v>0</v>
      </c>
      <c r="AX104" s="45">
        <v>0</v>
      </c>
      <c r="AY104" s="45">
        <v>0</v>
      </c>
      <c r="AZ104" s="49">
        <v>0</v>
      </c>
      <c r="BA104" s="45">
        <v>0</v>
      </c>
      <c r="BB104" s="45">
        <v>0</v>
      </c>
      <c r="BC104" s="45">
        <v>0</v>
      </c>
      <c r="BD104" s="45">
        <v>0</v>
      </c>
      <c r="BE104" s="45">
        <v>0</v>
      </c>
      <c r="BF104" s="45">
        <v>0</v>
      </c>
      <c r="BG104" s="45">
        <f>SUM(AU104:BF104)</f>
        <v>0</v>
      </c>
      <c r="BH104" s="7"/>
    </row>
    <row r="105" spans="1:60" ht="18.75" customHeight="1" x14ac:dyDescent="0.2">
      <c r="A105" s="67" t="s">
        <v>258</v>
      </c>
      <c r="B105" s="68"/>
      <c r="C105" s="69" t="s">
        <v>259</v>
      </c>
      <c r="D105" s="9">
        <f>+D106</f>
        <v>0</v>
      </c>
      <c r="E105" s="9">
        <f t="shared" ref="E105:BG106" si="74">+E106</f>
        <v>0</v>
      </c>
      <c r="F105" s="70">
        <v>0</v>
      </c>
      <c r="G105" s="9">
        <f t="shared" si="74"/>
        <v>0</v>
      </c>
      <c r="H105" s="9">
        <f t="shared" si="74"/>
        <v>0</v>
      </c>
      <c r="I105" s="9">
        <f t="shared" si="74"/>
        <v>0</v>
      </c>
      <c r="J105" s="9">
        <f t="shared" si="74"/>
        <v>0</v>
      </c>
      <c r="K105" s="9">
        <f t="shared" si="74"/>
        <v>0</v>
      </c>
      <c r="L105" s="9">
        <f t="shared" si="74"/>
        <v>0</v>
      </c>
      <c r="M105" s="9">
        <f t="shared" si="74"/>
        <v>0</v>
      </c>
      <c r="N105" s="9">
        <f t="shared" si="74"/>
        <v>0</v>
      </c>
      <c r="O105" s="9">
        <f t="shared" si="74"/>
        <v>0</v>
      </c>
      <c r="P105" s="70">
        <v>0</v>
      </c>
      <c r="Q105" s="9">
        <f t="shared" si="74"/>
        <v>0</v>
      </c>
      <c r="R105" s="9">
        <f t="shared" si="74"/>
        <v>0</v>
      </c>
      <c r="S105" s="9">
        <f t="shared" si="74"/>
        <v>0</v>
      </c>
      <c r="T105" s="9">
        <f>+T106</f>
        <v>0</v>
      </c>
      <c r="U105" s="9">
        <f t="shared" si="74"/>
        <v>0</v>
      </c>
      <c r="V105" s="9">
        <f t="shared" si="74"/>
        <v>0</v>
      </c>
      <c r="W105" s="9">
        <f t="shared" si="74"/>
        <v>0</v>
      </c>
      <c r="X105" s="9">
        <f t="shared" si="74"/>
        <v>0</v>
      </c>
      <c r="Y105" s="9">
        <f t="shared" si="74"/>
        <v>0</v>
      </c>
      <c r="Z105" s="9">
        <f t="shared" si="74"/>
        <v>0</v>
      </c>
      <c r="AA105" s="9">
        <f t="shared" si="74"/>
        <v>0</v>
      </c>
      <c r="AB105" s="9">
        <f t="shared" si="74"/>
        <v>0</v>
      </c>
      <c r="AC105" s="70">
        <v>0</v>
      </c>
      <c r="AD105" s="9">
        <f t="shared" si="74"/>
        <v>0</v>
      </c>
      <c r="AE105" s="9">
        <f t="shared" si="74"/>
        <v>0</v>
      </c>
      <c r="AF105" s="9">
        <f t="shared" si="74"/>
        <v>0</v>
      </c>
      <c r="AG105" s="70">
        <f>SUM(U105:AF105)</f>
        <v>0</v>
      </c>
      <c r="AH105" s="9">
        <f t="shared" si="74"/>
        <v>0</v>
      </c>
      <c r="AI105" s="9">
        <f t="shared" si="74"/>
        <v>0</v>
      </c>
      <c r="AJ105" s="9">
        <f t="shared" si="74"/>
        <v>0</v>
      </c>
      <c r="AK105" s="9">
        <f t="shared" si="74"/>
        <v>0</v>
      </c>
      <c r="AL105" s="9">
        <f t="shared" si="74"/>
        <v>0</v>
      </c>
      <c r="AM105" s="9">
        <f t="shared" si="74"/>
        <v>0</v>
      </c>
      <c r="AN105" s="9">
        <f t="shared" si="74"/>
        <v>0</v>
      </c>
      <c r="AO105" s="9">
        <f t="shared" si="74"/>
        <v>0</v>
      </c>
      <c r="AP105" s="70">
        <v>0</v>
      </c>
      <c r="AQ105" s="9">
        <f t="shared" si="74"/>
        <v>0</v>
      </c>
      <c r="AR105" s="9">
        <f t="shared" si="74"/>
        <v>0</v>
      </c>
      <c r="AS105" s="9">
        <f t="shared" si="74"/>
        <v>0</v>
      </c>
      <c r="AT105" s="9">
        <f t="shared" si="74"/>
        <v>0</v>
      </c>
      <c r="AU105" s="9">
        <f t="shared" si="74"/>
        <v>0</v>
      </c>
      <c r="AV105" s="9">
        <f t="shared" si="74"/>
        <v>0</v>
      </c>
      <c r="AW105" s="9">
        <f t="shared" si="74"/>
        <v>0</v>
      </c>
      <c r="AX105" s="9">
        <f t="shared" si="74"/>
        <v>0</v>
      </c>
      <c r="AY105" s="9">
        <f t="shared" si="74"/>
        <v>0</v>
      </c>
      <c r="AZ105" s="70">
        <v>0</v>
      </c>
      <c r="BA105" s="9">
        <f t="shared" si="74"/>
        <v>0</v>
      </c>
      <c r="BB105" s="9">
        <f t="shared" si="74"/>
        <v>0</v>
      </c>
      <c r="BC105" s="70">
        <v>0</v>
      </c>
      <c r="BD105" s="9">
        <f t="shared" si="74"/>
        <v>0</v>
      </c>
      <c r="BE105" s="9">
        <f t="shared" si="74"/>
        <v>0</v>
      </c>
      <c r="BF105" s="9">
        <f t="shared" si="74"/>
        <v>0</v>
      </c>
      <c r="BG105" s="9">
        <f t="shared" si="74"/>
        <v>0</v>
      </c>
      <c r="BH105" s="7"/>
    </row>
    <row r="106" spans="1:60" ht="18.75" customHeight="1" x14ac:dyDescent="0.2">
      <c r="A106" s="65" t="s">
        <v>260</v>
      </c>
      <c r="B106" s="71"/>
      <c r="C106" s="72" t="s">
        <v>261</v>
      </c>
      <c r="D106" s="65">
        <f>+D107</f>
        <v>0</v>
      </c>
      <c r="E106" s="65">
        <f t="shared" si="74"/>
        <v>0</v>
      </c>
      <c r="F106" s="65">
        <f t="shared" si="74"/>
        <v>0</v>
      </c>
      <c r="G106" s="65">
        <f t="shared" si="74"/>
        <v>0</v>
      </c>
      <c r="H106" s="65">
        <f t="shared" si="74"/>
        <v>0</v>
      </c>
      <c r="I106" s="65">
        <f t="shared" si="74"/>
        <v>0</v>
      </c>
      <c r="J106" s="65">
        <f t="shared" si="74"/>
        <v>0</v>
      </c>
      <c r="K106" s="65">
        <f t="shared" si="74"/>
        <v>0</v>
      </c>
      <c r="L106" s="65">
        <f t="shared" si="74"/>
        <v>0</v>
      </c>
      <c r="M106" s="65">
        <f t="shared" si="74"/>
        <v>0</v>
      </c>
      <c r="N106" s="65">
        <f t="shared" si="74"/>
        <v>0</v>
      </c>
      <c r="O106" s="65">
        <f t="shared" si="74"/>
        <v>0</v>
      </c>
      <c r="P106" s="65">
        <f t="shared" si="74"/>
        <v>0</v>
      </c>
      <c r="Q106" s="65">
        <f t="shared" si="74"/>
        <v>0</v>
      </c>
      <c r="R106" s="65">
        <f t="shared" si="74"/>
        <v>0</v>
      </c>
      <c r="S106" s="65">
        <f t="shared" si="74"/>
        <v>0</v>
      </c>
      <c r="T106" s="65">
        <f t="shared" si="74"/>
        <v>0</v>
      </c>
      <c r="U106" s="65">
        <f t="shared" si="74"/>
        <v>0</v>
      </c>
      <c r="V106" s="65">
        <f t="shared" si="74"/>
        <v>0</v>
      </c>
      <c r="W106" s="65">
        <f t="shared" si="74"/>
        <v>0</v>
      </c>
      <c r="X106" s="65">
        <f t="shared" si="74"/>
        <v>0</v>
      </c>
      <c r="Y106" s="65">
        <f t="shared" si="74"/>
        <v>0</v>
      </c>
      <c r="Z106" s="65">
        <f t="shared" si="74"/>
        <v>0</v>
      </c>
      <c r="AA106" s="65">
        <f t="shared" si="74"/>
        <v>0</v>
      </c>
      <c r="AB106" s="65">
        <f t="shared" si="74"/>
        <v>0</v>
      </c>
      <c r="AC106" s="65">
        <f t="shared" si="74"/>
        <v>0</v>
      </c>
      <c r="AD106" s="65">
        <f t="shared" si="74"/>
        <v>0</v>
      </c>
      <c r="AE106" s="65">
        <f t="shared" si="74"/>
        <v>0</v>
      </c>
      <c r="AF106" s="65">
        <f t="shared" si="74"/>
        <v>0</v>
      </c>
      <c r="AG106" s="65">
        <f t="shared" si="74"/>
        <v>0</v>
      </c>
      <c r="AH106" s="65">
        <f t="shared" si="74"/>
        <v>0</v>
      </c>
      <c r="AI106" s="65">
        <f t="shared" si="74"/>
        <v>0</v>
      </c>
      <c r="AJ106" s="65">
        <f t="shared" si="74"/>
        <v>0</v>
      </c>
      <c r="AK106" s="65">
        <f t="shared" si="74"/>
        <v>0</v>
      </c>
      <c r="AL106" s="65">
        <f t="shared" si="74"/>
        <v>0</v>
      </c>
      <c r="AM106" s="65">
        <f t="shared" si="74"/>
        <v>0</v>
      </c>
      <c r="AN106" s="65">
        <f t="shared" si="74"/>
        <v>0</v>
      </c>
      <c r="AO106" s="65">
        <f t="shared" si="74"/>
        <v>0</v>
      </c>
      <c r="AP106" s="65">
        <f t="shared" si="74"/>
        <v>0</v>
      </c>
      <c r="AQ106" s="65">
        <f t="shared" si="74"/>
        <v>0</v>
      </c>
      <c r="AR106" s="65">
        <f t="shared" si="74"/>
        <v>0</v>
      </c>
      <c r="AS106" s="65">
        <f t="shared" si="74"/>
        <v>0</v>
      </c>
      <c r="AT106" s="65">
        <f t="shared" si="74"/>
        <v>0</v>
      </c>
      <c r="AU106" s="65">
        <f t="shared" si="74"/>
        <v>0</v>
      </c>
      <c r="AV106" s="65">
        <f t="shared" si="74"/>
        <v>0</v>
      </c>
      <c r="AW106" s="65">
        <f t="shared" si="74"/>
        <v>0</v>
      </c>
      <c r="AX106" s="65">
        <f t="shared" si="74"/>
        <v>0</v>
      </c>
      <c r="AY106" s="65">
        <f t="shared" si="74"/>
        <v>0</v>
      </c>
      <c r="AZ106" s="65">
        <f t="shared" si="74"/>
        <v>0</v>
      </c>
      <c r="BA106" s="65">
        <f t="shared" si="74"/>
        <v>0</v>
      </c>
      <c r="BB106" s="65">
        <f t="shared" si="74"/>
        <v>0</v>
      </c>
      <c r="BC106" s="65">
        <f t="shared" si="74"/>
        <v>0</v>
      </c>
      <c r="BD106" s="65">
        <f t="shared" si="74"/>
        <v>0</v>
      </c>
      <c r="BE106" s="65">
        <f t="shared" si="74"/>
        <v>0</v>
      </c>
      <c r="BF106" s="65">
        <f t="shared" si="74"/>
        <v>0</v>
      </c>
      <c r="BG106" s="65">
        <f t="shared" si="74"/>
        <v>0</v>
      </c>
      <c r="BH106" s="7"/>
    </row>
    <row r="107" spans="1:60" ht="18.75" customHeight="1" x14ac:dyDescent="0.2">
      <c r="A107" s="49" t="s">
        <v>262</v>
      </c>
      <c r="B107" s="51">
        <v>10</v>
      </c>
      <c r="C107" s="52" t="s">
        <v>263</v>
      </c>
      <c r="D107" s="49"/>
      <c r="E107" s="21"/>
      <c r="F107" s="21"/>
      <c r="G107" s="24">
        <f>SUM(D107:E107)-F107</f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1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f>SUM(H107:S107)</f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1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f>SUM(U107:AF107)</f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1">
        <v>0</v>
      </c>
      <c r="AN107" s="24">
        <v>0</v>
      </c>
      <c r="AO107" s="24">
        <v>0</v>
      </c>
      <c r="AP107" s="24">
        <v>0</v>
      </c>
      <c r="AQ107" s="24">
        <v>0</v>
      </c>
      <c r="AR107" s="24">
        <v>0</v>
      </c>
      <c r="AS107" s="24">
        <v>0</v>
      </c>
      <c r="AT107" s="24">
        <f>SUM(AH107:AS107)</f>
        <v>0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1">
        <v>0</v>
      </c>
      <c r="BA107" s="24">
        <v>0</v>
      </c>
      <c r="BB107" s="24">
        <v>0</v>
      </c>
      <c r="BC107" s="24">
        <v>0</v>
      </c>
      <c r="BD107" s="24">
        <v>0</v>
      </c>
      <c r="BE107" s="24">
        <v>0</v>
      </c>
      <c r="BF107" s="24">
        <v>0</v>
      </c>
      <c r="BG107" s="24">
        <f>SUM(AU107:BF107)</f>
        <v>0</v>
      </c>
      <c r="BH107" s="7"/>
    </row>
    <row r="108" spans="1:60" s="74" customFormat="1" ht="18.75" customHeight="1" x14ac:dyDescent="0.2">
      <c r="A108" s="35" t="s">
        <v>264</v>
      </c>
      <c r="B108" s="36"/>
      <c r="C108" s="37" t="s">
        <v>265</v>
      </c>
      <c r="D108" s="35">
        <f>+D109</f>
        <v>750000000</v>
      </c>
      <c r="E108" s="35">
        <f t="shared" ref="E108:BG109" si="75">+E109</f>
        <v>0</v>
      </c>
      <c r="F108" s="35">
        <f>+F109</f>
        <v>0</v>
      </c>
      <c r="G108" s="35">
        <f t="shared" si="75"/>
        <v>750000000</v>
      </c>
      <c r="H108" s="35">
        <f>+H109</f>
        <v>750000000</v>
      </c>
      <c r="I108" s="35">
        <f t="shared" si="75"/>
        <v>0</v>
      </c>
      <c r="J108" s="35">
        <f t="shared" si="75"/>
        <v>0</v>
      </c>
      <c r="K108" s="35">
        <f t="shared" si="75"/>
        <v>0</v>
      </c>
      <c r="L108" s="35">
        <f t="shared" si="75"/>
        <v>0</v>
      </c>
      <c r="M108" s="35">
        <f t="shared" si="75"/>
        <v>0</v>
      </c>
      <c r="N108" s="35">
        <f t="shared" si="75"/>
        <v>0</v>
      </c>
      <c r="O108" s="35">
        <f t="shared" si="75"/>
        <v>0</v>
      </c>
      <c r="P108" s="35">
        <f t="shared" si="75"/>
        <v>0</v>
      </c>
      <c r="Q108" s="35">
        <f t="shared" si="75"/>
        <v>0</v>
      </c>
      <c r="R108" s="35">
        <f t="shared" si="75"/>
        <v>0</v>
      </c>
      <c r="S108" s="35">
        <f t="shared" si="75"/>
        <v>0</v>
      </c>
      <c r="T108" s="35">
        <f t="shared" si="75"/>
        <v>750000000</v>
      </c>
      <c r="U108" s="35">
        <f t="shared" si="75"/>
        <v>41227536</v>
      </c>
      <c r="V108" s="35">
        <f t="shared" si="75"/>
        <v>0</v>
      </c>
      <c r="W108" s="35">
        <f t="shared" si="75"/>
        <v>0</v>
      </c>
      <c r="X108" s="35">
        <f t="shared" si="75"/>
        <v>0</v>
      </c>
      <c r="Y108" s="35">
        <f t="shared" si="75"/>
        <v>0</v>
      </c>
      <c r="Z108" s="35">
        <f t="shared" si="75"/>
        <v>0</v>
      </c>
      <c r="AA108" s="35">
        <f t="shared" si="75"/>
        <v>0</v>
      </c>
      <c r="AB108" s="35">
        <f t="shared" si="75"/>
        <v>0</v>
      </c>
      <c r="AC108" s="35">
        <f t="shared" si="75"/>
        <v>0</v>
      </c>
      <c r="AD108" s="35">
        <f t="shared" si="75"/>
        <v>0</v>
      </c>
      <c r="AE108" s="35">
        <f t="shared" si="75"/>
        <v>0</v>
      </c>
      <c r="AF108" s="35">
        <f t="shared" si="75"/>
        <v>0</v>
      </c>
      <c r="AG108" s="35">
        <f t="shared" si="75"/>
        <v>41227536</v>
      </c>
      <c r="AH108" s="35">
        <f t="shared" si="75"/>
        <v>41227536</v>
      </c>
      <c r="AI108" s="35">
        <f t="shared" si="75"/>
        <v>0</v>
      </c>
      <c r="AJ108" s="35">
        <f t="shared" si="75"/>
        <v>0</v>
      </c>
      <c r="AK108" s="35">
        <f t="shared" si="75"/>
        <v>0</v>
      </c>
      <c r="AL108" s="35">
        <f t="shared" si="75"/>
        <v>0</v>
      </c>
      <c r="AM108" s="35">
        <f t="shared" si="75"/>
        <v>0</v>
      </c>
      <c r="AN108" s="35">
        <f t="shared" si="75"/>
        <v>0</v>
      </c>
      <c r="AO108" s="35">
        <f t="shared" si="75"/>
        <v>0</v>
      </c>
      <c r="AP108" s="35">
        <f t="shared" si="75"/>
        <v>0</v>
      </c>
      <c r="AQ108" s="35">
        <f t="shared" si="75"/>
        <v>0</v>
      </c>
      <c r="AR108" s="35">
        <f t="shared" si="75"/>
        <v>0</v>
      </c>
      <c r="AS108" s="35">
        <f t="shared" si="75"/>
        <v>0</v>
      </c>
      <c r="AT108" s="35">
        <f t="shared" si="75"/>
        <v>41227536</v>
      </c>
      <c r="AU108" s="35">
        <f t="shared" si="75"/>
        <v>41227536</v>
      </c>
      <c r="AV108" s="35">
        <f t="shared" si="75"/>
        <v>0</v>
      </c>
      <c r="AW108" s="35">
        <f t="shared" si="75"/>
        <v>0</v>
      </c>
      <c r="AX108" s="35">
        <f t="shared" si="75"/>
        <v>0</v>
      </c>
      <c r="AY108" s="35">
        <f t="shared" si="75"/>
        <v>0</v>
      </c>
      <c r="AZ108" s="35">
        <f t="shared" si="75"/>
        <v>0</v>
      </c>
      <c r="BA108" s="35">
        <f t="shared" si="75"/>
        <v>0</v>
      </c>
      <c r="BB108" s="35">
        <f t="shared" si="75"/>
        <v>0</v>
      </c>
      <c r="BC108" s="35">
        <f t="shared" si="75"/>
        <v>0</v>
      </c>
      <c r="BD108" s="35">
        <f t="shared" si="75"/>
        <v>0</v>
      </c>
      <c r="BE108" s="35">
        <f t="shared" si="75"/>
        <v>0</v>
      </c>
      <c r="BF108" s="35">
        <f t="shared" si="75"/>
        <v>0</v>
      </c>
      <c r="BG108" s="35">
        <f t="shared" si="75"/>
        <v>41227536</v>
      </c>
      <c r="BH108" s="73"/>
    </row>
    <row r="109" spans="1:60" ht="18.75" customHeight="1" x14ac:dyDescent="0.2">
      <c r="A109" s="41" t="s">
        <v>266</v>
      </c>
      <c r="B109" s="75"/>
      <c r="C109" s="40" t="s">
        <v>267</v>
      </c>
      <c r="D109" s="41">
        <f>+D110</f>
        <v>750000000</v>
      </c>
      <c r="E109" s="41">
        <f t="shared" si="75"/>
        <v>0</v>
      </c>
      <c r="F109" s="41">
        <f t="shared" si="75"/>
        <v>0</v>
      </c>
      <c r="G109" s="41">
        <f>+G110</f>
        <v>750000000</v>
      </c>
      <c r="H109" s="41">
        <f t="shared" si="75"/>
        <v>750000000</v>
      </c>
      <c r="I109" s="41">
        <f t="shared" si="75"/>
        <v>0</v>
      </c>
      <c r="J109" s="41">
        <f t="shared" si="75"/>
        <v>0</v>
      </c>
      <c r="K109" s="41">
        <f t="shared" si="75"/>
        <v>0</v>
      </c>
      <c r="L109" s="41">
        <f t="shared" si="75"/>
        <v>0</v>
      </c>
      <c r="M109" s="41">
        <f t="shared" si="75"/>
        <v>0</v>
      </c>
      <c r="N109" s="41">
        <f t="shared" si="75"/>
        <v>0</v>
      </c>
      <c r="O109" s="41">
        <f t="shared" si="75"/>
        <v>0</v>
      </c>
      <c r="P109" s="41">
        <f t="shared" si="75"/>
        <v>0</v>
      </c>
      <c r="Q109" s="41">
        <f t="shared" si="75"/>
        <v>0</v>
      </c>
      <c r="R109" s="41">
        <f t="shared" si="75"/>
        <v>0</v>
      </c>
      <c r="S109" s="41">
        <f t="shared" si="75"/>
        <v>0</v>
      </c>
      <c r="T109" s="41">
        <f t="shared" si="75"/>
        <v>750000000</v>
      </c>
      <c r="U109" s="41">
        <f t="shared" si="75"/>
        <v>41227536</v>
      </c>
      <c r="V109" s="41">
        <f t="shared" si="75"/>
        <v>0</v>
      </c>
      <c r="W109" s="41">
        <f t="shared" si="75"/>
        <v>0</v>
      </c>
      <c r="X109" s="41">
        <f t="shared" si="75"/>
        <v>0</v>
      </c>
      <c r="Y109" s="41">
        <f t="shared" si="75"/>
        <v>0</v>
      </c>
      <c r="Z109" s="41">
        <f t="shared" si="75"/>
        <v>0</v>
      </c>
      <c r="AA109" s="41">
        <f t="shared" si="75"/>
        <v>0</v>
      </c>
      <c r="AB109" s="41">
        <f t="shared" si="75"/>
        <v>0</v>
      </c>
      <c r="AC109" s="41">
        <f t="shared" si="75"/>
        <v>0</v>
      </c>
      <c r="AD109" s="41">
        <f t="shared" si="75"/>
        <v>0</v>
      </c>
      <c r="AE109" s="41">
        <f t="shared" si="75"/>
        <v>0</v>
      </c>
      <c r="AF109" s="41">
        <f t="shared" si="75"/>
        <v>0</v>
      </c>
      <c r="AG109" s="41">
        <f t="shared" si="75"/>
        <v>41227536</v>
      </c>
      <c r="AH109" s="41">
        <f t="shared" si="75"/>
        <v>41227536</v>
      </c>
      <c r="AI109" s="41">
        <f t="shared" si="75"/>
        <v>0</v>
      </c>
      <c r="AJ109" s="41">
        <f t="shared" si="75"/>
        <v>0</v>
      </c>
      <c r="AK109" s="41">
        <f t="shared" si="75"/>
        <v>0</v>
      </c>
      <c r="AL109" s="41">
        <f t="shared" si="75"/>
        <v>0</v>
      </c>
      <c r="AM109" s="41">
        <f t="shared" si="75"/>
        <v>0</v>
      </c>
      <c r="AN109" s="41">
        <f t="shared" si="75"/>
        <v>0</v>
      </c>
      <c r="AO109" s="41">
        <f t="shared" si="75"/>
        <v>0</v>
      </c>
      <c r="AP109" s="41">
        <f t="shared" si="75"/>
        <v>0</v>
      </c>
      <c r="AQ109" s="41">
        <f t="shared" si="75"/>
        <v>0</v>
      </c>
      <c r="AR109" s="41">
        <f t="shared" si="75"/>
        <v>0</v>
      </c>
      <c r="AS109" s="41">
        <f t="shared" si="75"/>
        <v>0</v>
      </c>
      <c r="AT109" s="41">
        <f t="shared" si="75"/>
        <v>41227536</v>
      </c>
      <c r="AU109" s="41">
        <f t="shared" si="75"/>
        <v>41227536</v>
      </c>
      <c r="AV109" s="41">
        <f t="shared" si="75"/>
        <v>0</v>
      </c>
      <c r="AW109" s="41">
        <f t="shared" si="75"/>
        <v>0</v>
      </c>
      <c r="AX109" s="41">
        <f t="shared" si="75"/>
        <v>0</v>
      </c>
      <c r="AY109" s="41">
        <f t="shared" si="75"/>
        <v>0</v>
      </c>
      <c r="AZ109" s="41">
        <f t="shared" si="75"/>
        <v>0</v>
      </c>
      <c r="BA109" s="41">
        <f t="shared" si="75"/>
        <v>0</v>
      </c>
      <c r="BB109" s="41">
        <f t="shared" si="75"/>
        <v>0</v>
      </c>
      <c r="BC109" s="41">
        <f t="shared" si="75"/>
        <v>0</v>
      </c>
      <c r="BD109" s="41">
        <f t="shared" si="75"/>
        <v>0</v>
      </c>
      <c r="BE109" s="41">
        <f t="shared" si="75"/>
        <v>0</v>
      </c>
      <c r="BF109" s="41">
        <f t="shared" si="75"/>
        <v>0</v>
      </c>
      <c r="BG109" s="41">
        <f t="shared" si="75"/>
        <v>41227536</v>
      </c>
      <c r="BH109" s="7"/>
    </row>
    <row r="110" spans="1:60" ht="18.75" customHeight="1" x14ac:dyDescent="0.2">
      <c r="A110" s="17" t="s">
        <v>268</v>
      </c>
      <c r="B110" s="39"/>
      <c r="C110" s="42" t="s">
        <v>269</v>
      </c>
      <c r="D110" s="17">
        <f t="shared" ref="D110:S110" si="76">SUM(D111:D112)</f>
        <v>750000000</v>
      </c>
      <c r="E110" s="17">
        <f>SUM(E111:E112)</f>
        <v>0</v>
      </c>
      <c r="F110" s="17">
        <f t="shared" si="76"/>
        <v>0</v>
      </c>
      <c r="G110" s="17">
        <f>SUM(G111:G112)</f>
        <v>750000000</v>
      </c>
      <c r="H110" s="17">
        <f t="shared" si="76"/>
        <v>750000000</v>
      </c>
      <c r="I110" s="17">
        <f t="shared" si="76"/>
        <v>0</v>
      </c>
      <c r="J110" s="17">
        <f t="shared" si="76"/>
        <v>0</v>
      </c>
      <c r="K110" s="17">
        <f t="shared" si="76"/>
        <v>0</v>
      </c>
      <c r="L110" s="17">
        <f t="shared" si="76"/>
        <v>0</v>
      </c>
      <c r="M110" s="17">
        <f>SUM(M111:M112)</f>
        <v>0</v>
      </c>
      <c r="N110" s="17">
        <f t="shared" si="76"/>
        <v>0</v>
      </c>
      <c r="O110" s="17">
        <f t="shared" si="76"/>
        <v>0</v>
      </c>
      <c r="P110" s="17">
        <f t="shared" si="76"/>
        <v>0</v>
      </c>
      <c r="Q110" s="17">
        <f t="shared" si="76"/>
        <v>0</v>
      </c>
      <c r="R110" s="17">
        <f t="shared" si="76"/>
        <v>0</v>
      </c>
      <c r="S110" s="17">
        <f t="shared" si="76"/>
        <v>0</v>
      </c>
      <c r="T110" s="17">
        <f>SUM(T111:T112)</f>
        <v>750000000</v>
      </c>
      <c r="U110" s="17">
        <f>SUM(U111:U112)</f>
        <v>41227536</v>
      </c>
      <c r="V110" s="17">
        <f t="shared" ref="V110:AF110" si="77">SUM(V111:V112)</f>
        <v>0</v>
      </c>
      <c r="W110" s="17">
        <f t="shared" si="77"/>
        <v>0</v>
      </c>
      <c r="X110" s="17">
        <f t="shared" si="77"/>
        <v>0</v>
      </c>
      <c r="Y110" s="17">
        <f t="shared" si="77"/>
        <v>0</v>
      </c>
      <c r="Z110" s="17">
        <f>SUM(Z111:Z112)</f>
        <v>0</v>
      </c>
      <c r="AA110" s="17">
        <f t="shared" si="77"/>
        <v>0</v>
      </c>
      <c r="AB110" s="17">
        <f t="shared" si="77"/>
        <v>0</v>
      </c>
      <c r="AC110" s="17">
        <f t="shared" si="77"/>
        <v>0</v>
      </c>
      <c r="AD110" s="17">
        <f t="shared" si="77"/>
        <v>0</v>
      </c>
      <c r="AE110" s="17">
        <f t="shared" si="77"/>
        <v>0</v>
      </c>
      <c r="AF110" s="17">
        <f t="shared" si="77"/>
        <v>0</v>
      </c>
      <c r="AG110" s="17">
        <f>SUM(AG111:AG112)</f>
        <v>41227536</v>
      </c>
      <c r="AH110" s="17">
        <f>SUM(AH111:AH112)</f>
        <v>41227536</v>
      </c>
      <c r="AI110" s="17">
        <f t="shared" ref="AI110:AS110" si="78">SUM(AI111:AI112)</f>
        <v>0</v>
      </c>
      <c r="AJ110" s="17">
        <f t="shared" si="78"/>
        <v>0</v>
      </c>
      <c r="AK110" s="17">
        <f t="shared" si="78"/>
        <v>0</v>
      </c>
      <c r="AL110" s="17">
        <f t="shared" si="78"/>
        <v>0</v>
      </c>
      <c r="AM110" s="17">
        <f>SUM(AM111:AM112)</f>
        <v>0</v>
      </c>
      <c r="AN110" s="17">
        <f t="shared" si="78"/>
        <v>0</v>
      </c>
      <c r="AO110" s="17">
        <f t="shared" si="78"/>
        <v>0</v>
      </c>
      <c r="AP110" s="17">
        <f t="shared" si="78"/>
        <v>0</v>
      </c>
      <c r="AQ110" s="17">
        <f t="shared" si="78"/>
        <v>0</v>
      </c>
      <c r="AR110" s="17">
        <f t="shared" si="78"/>
        <v>0</v>
      </c>
      <c r="AS110" s="17">
        <f t="shared" si="78"/>
        <v>0</v>
      </c>
      <c r="AT110" s="17">
        <f>SUM(AT111:AT112)</f>
        <v>41227536</v>
      </c>
      <c r="AU110" s="17">
        <f>SUM(AU111:AU112)</f>
        <v>41227536</v>
      </c>
      <c r="AV110" s="17">
        <f t="shared" ref="AV110:BF110" si="79">SUM(AV111:AV112)</f>
        <v>0</v>
      </c>
      <c r="AW110" s="17">
        <f t="shared" si="79"/>
        <v>0</v>
      </c>
      <c r="AX110" s="17">
        <f t="shared" si="79"/>
        <v>0</v>
      </c>
      <c r="AY110" s="17">
        <f t="shared" si="79"/>
        <v>0</v>
      </c>
      <c r="AZ110" s="17">
        <f>SUM(AZ111:AZ112)</f>
        <v>0</v>
      </c>
      <c r="BA110" s="17">
        <f t="shared" si="79"/>
        <v>0</v>
      </c>
      <c r="BB110" s="17">
        <f t="shared" si="79"/>
        <v>0</v>
      </c>
      <c r="BC110" s="17">
        <f t="shared" si="79"/>
        <v>0</v>
      </c>
      <c r="BD110" s="17">
        <f t="shared" si="79"/>
        <v>0</v>
      </c>
      <c r="BE110" s="17">
        <f t="shared" si="79"/>
        <v>0</v>
      </c>
      <c r="BF110" s="17">
        <f t="shared" si="79"/>
        <v>0</v>
      </c>
      <c r="BG110" s="17">
        <f>SUM(BG111:BG112)</f>
        <v>41227536</v>
      </c>
      <c r="BH110" s="7"/>
    </row>
    <row r="111" spans="1:60" ht="18.75" customHeight="1" x14ac:dyDescent="0.2">
      <c r="A111" s="49" t="s">
        <v>270</v>
      </c>
      <c r="B111" s="51">
        <v>10</v>
      </c>
      <c r="C111" s="44" t="s">
        <v>271</v>
      </c>
      <c r="D111" s="21">
        <v>500000000</v>
      </c>
      <c r="E111" s="21"/>
      <c r="F111" s="21"/>
      <c r="G111" s="24">
        <f>SUM(D111:E111)-F111</f>
        <v>500000000</v>
      </c>
      <c r="H111" s="24">
        <v>500000000</v>
      </c>
      <c r="I111" s="24">
        <v>0</v>
      </c>
      <c r="J111" s="24">
        <v>0</v>
      </c>
      <c r="K111" s="24">
        <v>0</v>
      </c>
      <c r="L111" s="24">
        <v>0</v>
      </c>
      <c r="M111" s="21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f>SUM(H111:S111)</f>
        <v>500000000</v>
      </c>
      <c r="U111" s="24">
        <v>23795957</v>
      </c>
      <c r="V111" s="24">
        <v>0</v>
      </c>
      <c r="W111" s="24">
        <v>0</v>
      </c>
      <c r="X111" s="24">
        <v>0</v>
      </c>
      <c r="Y111" s="24">
        <v>0</v>
      </c>
      <c r="Z111" s="21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f>SUM(U111:AF111)</f>
        <v>23795957</v>
      </c>
      <c r="AH111" s="24">
        <v>23795957</v>
      </c>
      <c r="AI111" s="24">
        <v>0</v>
      </c>
      <c r="AJ111" s="24">
        <v>0</v>
      </c>
      <c r="AK111" s="24">
        <v>0</v>
      </c>
      <c r="AL111" s="24">
        <v>0</v>
      </c>
      <c r="AM111" s="21">
        <v>0</v>
      </c>
      <c r="AN111" s="24">
        <v>0</v>
      </c>
      <c r="AO111" s="24">
        <v>0</v>
      </c>
      <c r="AP111" s="24">
        <v>0</v>
      </c>
      <c r="AQ111" s="24">
        <v>0</v>
      </c>
      <c r="AR111" s="24">
        <v>0</v>
      </c>
      <c r="AS111" s="24">
        <v>0</v>
      </c>
      <c r="AT111" s="24">
        <f>SUM(AH111:AS111)</f>
        <v>23795957</v>
      </c>
      <c r="AU111" s="24">
        <v>23795957</v>
      </c>
      <c r="AV111" s="24">
        <v>0</v>
      </c>
      <c r="AW111" s="24">
        <v>0</v>
      </c>
      <c r="AX111" s="24">
        <v>0</v>
      </c>
      <c r="AY111" s="24">
        <v>0</v>
      </c>
      <c r="AZ111" s="21">
        <v>0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  <c r="BG111" s="24">
        <f>SUM(AU111:BF111)</f>
        <v>23795957</v>
      </c>
      <c r="BH111" s="7"/>
    </row>
    <row r="112" spans="1:60" ht="18.75" customHeight="1" x14ac:dyDescent="0.2">
      <c r="A112" s="45" t="s">
        <v>272</v>
      </c>
      <c r="B112" s="66">
        <v>10</v>
      </c>
      <c r="C112" s="48" t="s">
        <v>273</v>
      </c>
      <c r="D112" s="45">
        <v>250000000</v>
      </c>
      <c r="E112" s="21"/>
      <c r="F112" s="21"/>
      <c r="G112" s="24">
        <f>SUM(D112:E112)-F112</f>
        <v>250000000</v>
      </c>
      <c r="H112" s="24">
        <v>250000000</v>
      </c>
      <c r="I112" s="24">
        <v>0</v>
      </c>
      <c r="J112" s="24">
        <v>0</v>
      </c>
      <c r="K112" s="24">
        <v>0</v>
      </c>
      <c r="L112" s="24">
        <v>0</v>
      </c>
      <c r="M112" s="21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f>SUM(H112:S112)</f>
        <v>250000000</v>
      </c>
      <c r="U112" s="24">
        <v>17431579</v>
      </c>
      <c r="V112" s="24">
        <v>0</v>
      </c>
      <c r="W112" s="24">
        <v>0</v>
      </c>
      <c r="X112" s="24">
        <v>0</v>
      </c>
      <c r="Y112" s="24">
        <v>0</v>
      </c>
      <c r="Z112" s="21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f>SUM(U112:AF112)</f>
        <v>17431579</v>
      </c>
      <c r="AH112" s="24">
        <v>17431579</v>
      </c>
      <c r="AI112" s="24">
        <v>0</v>
      </c>
      <c r="AJ112" s="24">
        <v>0</v>
      </c>
      <c r="AK112" s="24">
        <v>0</v>
      </c>
      <c r="AL112" s="24">
        <v>0</v>
      </c>
      <c r="AM112" s="21">
        <v>0</v>
      </c>
      <c r="AN112" s="24">
        <v>0</v>
      </c>
      <c r="AO112" s="24">
        <v>0</v>
      </c>
      <c r="AP112" s="24">
        <v>0</v>
      </c>
      <c r="AQ112" s="24">
        <v>0</v>
      </c>
      <c r="AR112" s="24">
        <v>0</v>
      </c>
      <c r="AS112" s="24">
        <v>0</v>
      </c>
      <c r="AT112" s="24">
        <f>SUM(AH112:AS112)</f>
        <v>17431579</v>
      </c>
      <c r="AU112" s="24">
        <v>17431579</v>
      </c>
      <c r="AV112" s="24">
        <v>0</v>
      </c>
      <c r="AW112" s="24">
        <v>0</v>
      </c>
      <c r="AX112" s="24">
        <v>0</v>
      </c>
      <c r="AY112" s="24">
        <v>0</v>
      </c>
      <c r="AZ112" s="21">
        <v>0</v>
      </c>
      <c r="BA112" s="24">
        <v>0</v>
      </c>
      <c r="BB112" s="24">
        <v>0</v>
      </c>
      <c r="BC112" s="24">
        <v>0</v>
      </c>
      <c r="BD112" s="24">
        <v>0</v>
      </c>
      <c r="BE112" s="24">
        <v>0</v>
      </c>
      <c r="BF112" s="24">
        <v>0</v>
      </c>
      <c r="BG112" s="24">
        <f>SUM(AU112:BF112)</f>
        <v>17431579</v>
      </c>
      <c r="BH112" s="7"/>
    </row>
    <row r="113" spans="1:60" s="74" customFormat="1" ht="18.75" customHeight="1" x14ac:dyDescent="0.2">
      <c r="A113" s="35" t="s">
        <v>274</v>
      </c>
      <c r="B113" s="36"/>
      <c r="C113" s="37" t="s">
        <v>275</v>
      </c>
      <c r="D113" s="35">
        <f>+D114</f>
        <v>1163925120</v>
      </c>
      <c r="E113" s="35">
        <f t="shared" ref="E113:BG113" si="80">+E114</f>
        <v>0</v>
      </c>
      <c r="F113" s="35">
        <f t="shared" si="80"/>
        <v>0</v>
      </c>
      <c r="G113" s="35">
        <f t="shared" si="80"/>
        <v>1163925120</v>
      </c>
      <c r="H113" s="35">
        <f t="shared" si="80"/>
        <v>0</v>
      </c>
      <c r="I113" s="35">
        <f t="shared" si="80"/>
        <v>0</v>
      </c>
      <c r="J113" s="35">
        <f t="shared" si="80"/>
        <v>0</v>
      </c>
      <c r="K113" s="35">
        <f t="shared" si="80"/>
        <v>0</v>
      </c>
      <c r="L113" s="35">
        <f t="shared" si="80"/>
        <v>0</v>
      </c>
      <c r="M113" s="35">
        <f t="shared" si="80"/>
        <v>0</v>
      </c>
      <c r="N113" s="35">
        <f t="shared" si="80"/>
        <v>0</v>
      </c>
      <c r="O113" s="35">
        <f t="shared" si="80"/>
        <v>0</v>
      </c>
      <c r="P113" s="35">
        <f t="shared" si="80"/>
        <v>0</v>
      </c>
      <c r="Q113" s="35">
        <f t="shared" si="80"/>
        <v>0</v>
      </c>
      <c r="R113" s="35">
        <f t="shared" si="80"/>
        <v>0</v>
      </c>
      <c r="S113" s="35">
        <f t="shared" si="80"/>
        <v>0</v>
      </c>
      <c r="T113" s="35">
        <f t="shared" si="80"/>
        <v>0</v>
      </c>
      <c r="U113" s="35">
        <f t="shared" si="80"/>
        <v>0</v>
      </c>
      <c r="V113" s="35">
        <f t="shared" si="80"/>
        <v>0</v>
      </c>
      <c r="W113" s="35">
        <f t="shared" si="80"/>
        <v>0</v>
      </c>
      <c r="X113" s="35">
        <f t="shared" si="80"/>
        <v>0</v>
      </c>
      <c r="Y113" s="35">
        <f t="shared" si="80"/>
        <v>0</v>
      </c>
      <c r="Z113" s="35">
        <f t="shared" si="80"/>
        <v>0</v>
      </c>
      <c r="AA113" s="35">
        <f t="shared" si="80"/>
        <v>0</v>
      </c>
      <c r="AB113" s="35">
        <f t="shared" si="80"/>
        <v>0</v>
      </c>
      <c r="AC113" s="35">
        <f t="shared" si="80"/>
        <v>0</v>
      </c>
      <c r="AD113" s="35">
        <f t="shared" si="80"/>
        <v>0</v>
      </c>
      <c r="AE113" s="35">
        <f t="shared" si="80"/>
        <v>0</v>
      </c>
      <c r="AF113" s="35">
        <f t="shared" si="80"/>
        <v>0</v>
      </c>
      <c r="AG113" s="35">
        <f t="shared" si="80"/>
        <v>0</v>
      </c>
      <c r="AH113" s="35">
        <f t="shared" si="80"/>
        <v>0</v>
      </c>
      <c r="AI113" s="35">
        <f t="shared" si="80"/>
        <v>0</v>
      </c>
      <c r="AJ113" s="35">
        <f t="shared" si="80"/>
        <v>0</v>
      </c>
      <c r="AK113" s="35">
        <f t="shared" si="80"/>
        <v>0</v>
      </c>
      <c r="AL113" s="35">
        <f t="shared" si="80"/>
        <v>0</v>
      </c>
      <c r="AM113" s="35">
        <f t="shared" si="80"/>
        <v>0</v>
      </c>
      <c r="AN113" s="35">
        <f t="shared" si="80"/>
        <v>0</v>
      </c>
      <c r="AO113" s="35">
        <f t="shared" si="80"/>
        <v>0</v>
      </c>
      <c r="AP113" s="35">
        <f t="shared" si="80"/>
        <v>0</v>
      </c>
      <c r="AQ113" s="35">
        <f t="shared" si="80"/>
        <v>0</v>
      </c>
      <c r="AR113" s="35">
        <f t="shared" si="80"/>
        <v>0</v>
      </c>
      <c r="AS113" s="35">
        <f t="shared" si="80"/>
        <v>0</v>
      </c>
      <c r="AT113" s="35">
        <f t="shared" si="80"/>
        <v>0</v>
      </c>
      <c r="AU113" s="35">
        <f t="shared" si="80"/>
        <v>0</v>
      </c>
      <c r="AV113" s="35">
        <f t="shared" si="80"/>
        <v>0</v>
      </c>
      <c r="AW113" s="35">
        <f t="shared" si="80"/>
        <v>0</v>
      </c>
      <c r="AX113" s="35">
        <f t="shared" si="80"/>
        <v>0</v>
      </c>
      <c r="AY113" s="35">
        <f t="shared" si="80"/>
        <v>0</v>
      </c>
      <c r="AZ113" s="35">
        <f t="shared" si="80"/>
        <v>0</v>
      </c>
      <c r="BA113" s="35">
        <f t="shared" si="80"/>
        <v>0</v>
      </c>
      <c r="BB113" s="35">
        <f t="shared" si="80"/>
        <v>0</v>
      </c>
      <c r="BC113" s="35">
        <f t="shared" si="80"/>
        <v>0</v>
      </c>
      <c r="BD113" s="35">
        <f t="shared" si="80"/>
        <v>0</v>
      </c>
      <c r="BE113" s="35">
        <f t="shared" si="80"/>
        <v>0</v>
      </c>
      <c r="BF113" s="35">
        <f t="shared" si="80"/>
        <v>0</v>
      </c>
      <c r="BG113" s="35">
        <f t="shared" si="80"/>
        <v>0</v>
      </c>
      <c r="BH113" s="73"/>
    </row>
    <row r="114" spans="1:60" ht="18.75" customHeight="1" x14ac:dyDescent="0.2">
      <c r="A114" s="41" t="s">
        <v>276</v>
      </c>
      <c r="B114" s="75"/>
      <c r="C114" s="40" t="s">
        <v>277</v>
      </c>
      <c r="D114" s="41">
        <f t="shared" ref="D114:S114" si="81">SUM(D115:D116)</f>
        <v>1163925120</v>
      </c>
      <c r="E114" s="41">
        <f t="shared" si="81"/>
        <v>0</v>
      </c>
      <c r="F114" s="41">
        <f t="shared" si="81"/>
        <v>0</v>
      </c>
      <c r="G114" s="41">
        <f t="shared" si="81"/>
        <v>1163925120</v>
      </c>
      <c r="H114" s="41">
        <f t="shared" si="81"/>
        <v>0</v>
      </c>
      <c r="I114" s="41">
        <f t="shared" si="81"/>
        <v>0</v>
      </c>
      <c r="J114" s="41">
        <f t="shared" si="81"/>
        <v>0</v>
      </c>
      <c r="K114" s="41">
        <f t="shared" si="81"/>
        <v>0</v>
      </c>
      <c r="L114" s="41">
        <f t="shared" si="81"/>
        <v>0</v>
      </c>
      <c r="M114" s="41">
        <f>SUM(M115:M116)</f>
        <v>0</v>
      </c>
      <c r="N114" s="41">
        <f t="shared" si="81"/>
        <v>0</v>
      </c>
      <c r="O114" s="41">
        <f t="shared" si="81"/>
        <v>0</v>
      </c>
      <c r="P114" s="41">
        <f t="shared" si="81"/>
        <v>0</v>
      </c>
      <c r="Q114" s="41">
        <f t="shared" si="81"/>
        <v>0</v>
      </c>
      <c r="R114" s="41">
        <f t="shared" si="81"/>
        <v>0</v>
      </c>
      <c r="S114" s="41">
        <f t="shared" si="81"/>
        <v>0</v>
      </c>
      <c r="T114" s="41">
        <f>SUM(T115:T116)</f>
        <v>0</v>
      </c>
      <c r="U114" s="41">
        <f>SUM(U115:U116)</f>
        <v>0</v>
      </c>
      <c r="V114" s="41">
        <f t="shared" ref="V114:AF114" si="82">SUM(V115:V116)</f>
        <v>0</v>
      </c>
      <c r="W114" s="41">
        <f t="shared" si="82"/>
        <v>0</v>
      </c>
      <c r="X114" s="41">
        <f t="shared" si="82"/>
        <v>0</v>
      </c>
      <c r="Y114" s="41">
        <f t="shared" si="82"/>
        <v>0</v>
      </c>
      <c r="Z114" s="41">
        <f>SUM(Z115:Z116)</f>
        <v>0</v>
      </c>
      <c r="AA114" s="41">
        <f t="shared" si="82"/>
        <v>0</v>
      </c>
      <c r="AB114" s="41">
        <f t="shared" si="82"/>
        <v>0</v>
      </c>
      <c r="AC114" s="41">
        <f t="shared" si="82"/>
        <v>0</v>
      </c>
      <c r="AD114" s="41">
        <f t="shared" si="82"/>
        <v>0</v>
      </c>
      <c r="AE114" s="41">
        <f t="shared" si="82"/>
        <v>0</v>
      </c>
      <c r="AF114" s="41">
        <f t="shared" si="82"/>
        <v>0</v>
      </c>
      <c r="AG114" s="41">
        <f>SUM(AG115:AG116)</f>
        <v>0</v>
      </c>
      <c r="AH114" s="41">
        <f>SUM(AH115:AH116)</f>
        <v>0</v>
      </c>
      <c r="AI114" s="41">
        <f t="shared" ref="AI114:AS114" si="83">SUM(AI115:AI116)</f>
        <v>0</v>
      </c>
      <c r="AJ114" s="41">
        <f t="shared" si="83"/>
        <v>0</v>
      </c>
      <c r="AK114" s="41">
        <f t="shared" si="83"/>
        <v>0</v>
      </c>
      <c r="AL114" s="41">
        <f t="shared" si="83"/>
        <v>0</v>
      </c>
      <c r="AM114" s="41">
        <f>SUM(AM115:AM116)</f>
        <v>0</v>
      </c>
      <c r="AN114" s="41">
        <f t="shared" si="83"/>
        <v>0</v>
      </c>
      <c r="AO114" s="41">
        <f t="shared" si="83"/>
        <v>0</v>
      </c>
      <c r="AP114" s="41">
        <f t="shared" si="83"/>
        <v>0</v>
      </c>
      <c r="AQ114" s="41">
        <f t="shared" si="83"/>
        <v>0</v>
      </c>
      <c r="AR114" s="41">
        <f t="shared" si="83"/>
        <v>0</v>
      </c>
      <c r="AS114" s="41">
        <f t="shared" si="83"/>
        <v>0</v>
      </c>
      <c r="AT114" s="41">
        <f>SUM(AT115:AT116)</f>
        <v>0</v>
      </c>
      <c r="AU114" s="41">
        <f>SUM(AU115:AU116)</f>
        <v>0</v>
      </c>
      <c r="AV114" s="41">
        <f t="shared" ref="AV114:BF114" si="84">SUM(AV115:AV116)</f>
        <v>0</v>
      </c>
      <c r="AW114" s="41">
        <f t="shared" si="84"/>
        <v>0</v>
      </c>
      <c r="AX114" s="41">
        <f t="shared" si="84"/>
        <v>0</v>
      </c>
      <c r="AY114" s="41">
        <f t="shared" si="84"/>
        <v>0</v>
      </c>
      <c r="AZ114" s="41">
        <f>SUM(AZ115:AZ116)</f>
        <v>0</v>
      </c>
      <c r="BA114" s="41">
        <f t="shared" si="84"/>
        <v>0</v>
      </c>
      <c r="BB114" s="41">
        <f t="shared" si="84"/>
        <v>0</v>
      </c>
      <c r="BC114" s="41">
        <f t="shared" si="84"/>
        <v>0</v>
      </c>
      <c r="BD114" s="41">
        <f t="shared" si="84"/>
        <v>0</v>
      </c>
      <c r="BE114" s="41">
        <f t="shared" si="84"/>
        <v>0</v>
      </c>
      <c r="BF114" s="41">
        <f t="shared" si="84"/>
        <v>0</v>
      </c>
      <c r="BG114" s="41">
        <f>SUM(BG115:BG116)</f>
        <v>0</v>
      </c>
      <c r="BH114" s="7"/>
    </row>
    <row r="115" spans="1:60" ht="18.75" customHeight="1" x14ac:dyDescent="0.2">
      <c r="A115" s="49" t="s">
        <v>278</v>
      </c>
      <c r="B115" s="51">
        <v>10</v>
      </c>
      <c r="C115" s="55" t="s">
        <v>279</v>
      </c>
      <c r="D115" s="21">
        <v>1163925120</v>
      </c>
      <c r="E115" s="21"/>
      <c r="F115" s="21"/>
      <c r="G115" s="24">
        <f>SUM(D115:E115)-F115</f>
        <v>1163925120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1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f>SUM(H115:S115)</f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1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f>SUM(U115:AF115)</f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1">
        <v>0</v>
      </c>
      <c r="AN115" s="24">
        <v>0</v>
      </c>
      <c r="AO115" s="24">
        <v>0</v>
      </c>
      <c r="AP115" s="24">
        <v>0</v>
      </c>
      <c r="AQ115" s="24">
        <v>0</v>
      </c>
      <c r="AR115" s="24">
        <v>0</v>
      </c>
      <c r="AS115" s="24">
        <v>0</v>
      </c>
      <c r="AT115" s="24">
        <f>SUM(AH115:AS115)</f>
        <v>0</v>
      </c>
      <c r="AU115" s="24">
        <v>0</v>
      </c>
      <c r="AV115" s="24">
        <v>0</v>
      </c>
      <c r="AW115" s="24">
        <v>0</v>
      </c>
      <c r="AX115" s="24">
        <v>0</v>
      </c>
      <c r="AY115" s="24">
        <v>0</v>
      </c>
      <c r="AZ115" s="21">
        <v>0</v>
      </c>
      <c r="BA115" s="24">
        <v>0</v>
      </c>
      <c r="BB115" s="24">
        <v>0</v>
      </c>
      <c r="BC115" s="24">
        <v>0</v>
      </c>
      <c r="BD115" s="24">
        <v>0</v>
      </c>
      <c r="BE115" s="24">
        <v>0</v>
      </c>
      <c r="BF115" s="24">
        <v>0</v>
      </c>
      <c r="BG115" s="24">
        <f>SUM(AU115:BF115)</f>
        <v>0</v>
      </c>
      <c r="BH115" s="7"/>
    </row>
    <row r="116" spans="1:60" ht="18.75" customHeight="1" x14ac:dyDescent="0.2">
      <c r="A116" s="45" t="s">
        <v>280</v>
      </c>
      <c r="B116" s="66">
        <v>10</v>
      </c>
      <c r="C116" s="76" t="s">
        <v>281</v>
      </c>
      <c r="D116" s="45">
        <v>0</v>
      </c>
      <c r="E116" s="21"/>
      <c r="F116" s="21"/>
      <c r="G116" s="24">
        <f>SUM(D116:E116)-F116</f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1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f>SUM(H116:S116)</f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1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f>SUM(U116:AF116)</f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1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f>SUM(AH116:AS116)</f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1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f>SUM(AU116:BF116)</f>
        <v>0</v>
      </c>
      <c r="BH116" s="7"/>
    </row>
    <row r="117" spans="1:60" ht="18.75" customHeight="1" x14ac:dyDescent="0.2">
      <c r="A117" s="58" t="s">
        <v>282</v>
      </c>
      <c r="B117" s="57"/>
      <c r="C117" s="77" t="s">
        <v>283</v>
      </c>
      <c r="D117" s="58">
        <f t="shared" ref="D117:BG117" si="85">+D118+D122+D124</f>
        <v>1125000000</v>
      </c>
      <c r="E117" s="58">
        <f t="shared" si="85"/>
        <v>0</v>
      </c>
      <c r="F117" s="58">
        <f t="shared" si="85"/>
        <v>0</v>
      </c>
      <c r="G117" s="58">
        <f t="shared" si="85"/>
        <v>1125000000</v>
      </c>
      <c r="H117" s="58">
        <f t="shared" si="85"/>
        <v>0</v>
      </c>
      <c r="I117" s="58">
        <f t="shared" si="85"/>
        <v>0</v>
      </c>
      <c r="J117" s="58">
        <f t="shared" si="85"/>
        <v>0</v>
      </c>
      <c r="K117" s="58">
        <f t="shared" si="85"/>
        <v>0</v>
      </c>
      <c r="L117" s="58">
        <f t="shared" si="85"/>
        <v>0</v>
      </c>
      <c r="M117" s="58">
        <f t="shared" si="85"/>
        <v>0</v>
      </c>
      <c r="N117" s="58">
        <f t="shared" si="85"/>
        <v>0</v>
      </c>
      <c r="O117" s="58">
        <f t="shared" si="85"/>
        <v>0</v>
      </c>
      <c r="P117" s="58">
        <f t="shared" si="85"/>
        <v>0</v>
      </c>
      <c r="Q117" s="58">
        <f t="shared" si="85"/>
        <v>0</v>
      </c>
      <c r="R117" s="58">
        <f t="shared" si="85"/>
        <v>0</v>
      </c>
      <c r="S117" s="58" t="e">
        <f t="shared" si="85"/>
        <v>#REF!</v>
      </c>
      <c r="T117" s="58">
        <f t="shared" si="85"/>
        <v>0</v>
      </c>
      <c r="U117" s="58">
        <f t="shared" si="85"/>
        <v>0</v>
      </c>
      <c r="V117" s="58">
        <f t="shared" si="85"/>
        <v>0</v>
      </c>
      <c r="W117" s="58">
        <f t="shared" si="85"/>
        <v>0</v>
      </c>
      <c r="X117" s="58">
        <f t="shared" si="85"/>
        <v>0</v>
      </c>
      <c r="Y117" s="58">
        <f t="shared" si="85"/>
        <v>0</v>
      </c>
      <c r="Z117" s="58">
        <f t="shared" si="85"/>
        <v>0</v>
      </c>
      <c r="AA117" s="58">
        <f t="shared" si="85"/>
        <v>0</v>
      </c>
      <c r="AB117" s="58">
        <f t="shared" si="85"/>
        <v>0</v>
      </c>
      <c r="AC117" s="58">
        <f t="shared" si="85"/>
        <v>0</v>
      </c>
      <c r="AD117" s="58">
        <f t="shared" si="85"/>
        <v>0</v>
      </c>
      <c r="AE117" s="58">
        <f t="shared" si="85"/>
        <v>0</v>
      </c>
      <c r="AF117" s="58">
        <f t="shared" si="85"/>
        <v>0</v>
      </c>
      <c r="AG117" s="58">
        <f t="shared" si="85"/>
        <v>0</v>
      </c>
      <c r="AH117" s="58">
        <f t="shared" si="85"/>
        <v>0</v>
      </c>
      <c r="AI117" s="58">
        <f t="shared" si="85"/>
        <v>0</v>
      </c>
      <c r="AJ117" s="58">
        <f t="shared" si="85"/>
        <v>0</v>
      </c>
      <c r="AK117" s="58">
        <f t="shared" si="85"/>
        <v>0</v>
      </c>
      <c r="AL117" s="58">
        <f t="shared" si="85"/>
        <v>0</v>
      </c>
      <c r="AM117" s="58">
        <f t="shared" si="85"/>
        <v>0</v>
      </c>
      <c r="AN117" s="58">
        <f t="shared" si="85"/>
        <v>0</v>
      </c>
      <c r="AO117" s="58">
        <f t="shared" si="85"/>
        <v>0</v>
      </c>
      <c r="AP117" s="58">
        <f t="shared" si="85"/>
        <v>0</v>
      </c>
      <c r="AQ117" s="58">
        <f t="shared" si="85"/>
        <v>0</v>
      </c>
      <c r="AR117" s="58">
        <f t="shared" si="85"/>
        <v>0</v>
      </c>
      <c r="AS117" s="58">
        <f t="shared" si="85"/>
        <v>0</v>
      </c>
      <c r="AT117" s="58">
        <f t="shared" si="85"/>
        <v>0</v>
      </c>
      <c r="AU117" s="58">
        <f t="shared" si="85"/>
        <v>0</v>
      </c>
      <c r="AV117" s="58">
        <f t="shared" si="85"/>
        <v>0</v>
      </c>
      <c r="AW117" s="58">
        <f t="shared" si="85"/>
        <v>0</v>
      </c>
      <c r="AX117" s="58">
        <f t="shared" si="85"/>
        <v>0</v>
      </c>
      <c r="AY117" s="58">
        <f t="shared" si="85"/>
        <v>0</v>
      </c>
      <c r="AZ117" s="58">
        <f t="shared" si="85"/>
        <v>0</v>
      </c>
      <c r="BA117" s="58">
        <f t="shared" si="85"/>
        <v>0</v>
      </c>
      <c r="BB117" s="58">
        <f t="shared" si="85"/>
        <v>0</v>
      </c>
      <c r="BC117" s="58">
        <f t="shared" si="85"/>
        <v>0</v>
      </c>
      <c r="BD117" s="58">
        <f t="shared" si="85"/>
        <v>0</v>
      </c>
      <c r="BE117" s="58">
        <f t="shared" si="85"/>
        <v>0</v>
      </c>
      <c r="BF117" s="58">
        <f t="shared" si="85"/>
        <v>0</v>
      </c>
      <c r="BG117" s="58">
        <f t="shared" si="85"/>
        <v>0</v>
      </c>
      <c r="BH117" s="7"/>
    </row>
    <row r="118" spans="1:60" s="74" customFormat="1" ht="18.75" customHeight="1" x14ac:dyDescent="0.2">
      <c r="A118" s="35" t="s">
        <v>284</v>
      </c>
      <c r="B118" s="36"/>
      <c r="C118" s="78" t="s">
        <v>285</v>
      </c>
      <c r="D118" s="35">
        <f>+D119</f>
        <v>305000000</v>
      </c>
      <c r="E118" s="35">
        <f t="shared" ref="E118:BG118" si="86">+E119</f>
        <v>0</v>
      </c>
      <c r="F118" s="35">
        <f t="shared" si="86"/>
        <v>0</v>
      </c>
      <c r="G118" s="35">
        <f t="shared" si="86"/>
        <v>305000000</v>
      </c>
      <c r="H118" s="35">
        <f t="shared" si="86"/>
        <v>0</v>
      </c>
      <c r="I118" s="35">
        <f t="shared" si="86"/>
        <v>0</v>
      </c>
      <c r="J118" s="35">
        <f t="shared" si="86"/>
        <v>0</v>
      </c>
      <c r="K118" s="35">
        <f t="shared" si="86"/>
        <v>0</v>
      </c>
      <c r="L118" s="35">
        <f t="shared" si="86"/>
        <v>0</v>
      </c>
      <c r="M118" s="35">
        <f t="shared" si="86"/>
        <v>0</v>
      </c>
      <c r="N118" s="35">
        <f t="shared" si="86"/>
        <v>0</v>
      </c>
      <c r="O118" s="35">
        <f t="shared" si="86"/>
        <v>0</v>
      </c>
      <c r="P118" s="35">
        <f t="shared" si="86"/>
        <v>0</v>
      </c>
      <c r="Q118" s="35">
        <f t="shared" si="86"/>
        <v>0</v>
      </c>
      <c r="R118" s="35">
        <f t="shared" si="86"/>
        <v>0</v>
      </c>
      <c r="S118" s="35">
        <f t="shared" si="86"/>
        <v>0</v>
      </c>
      <c r="T118" s="35">
        <f t="shared" si="86"/>
        <v>0</v>
      </c>
      <c r="U118" s="35">
        <f t="shared" si="86"/>
        <v>0</v>
      </c>
      <c r="V118" s="35">
        <f t="shared" si="86"/>
        <v>0</v>
      </c>
      <c r="W118" s="35">
        <f t="shared" si="86"/>
        <v>0</v>
      </c>
      <c r="X118" s="35">
        <f t="shared" si="86"/>
        <v>0</v>
      </c>
      <c r="Y118" s="35">
        <f t="shared" si="86"/>
        <v>0</v>
      </c>
      <c r="Z118" s="35">
        <f t="shared" si="86"/>
        <v>0</v>
      </c>
      <c r="AA118" s="35">
        <f t="shared" si="86"/>
        <v>0</v>
      </c>
      <c r="AB118" s="35">
        <f t="shared" si="86"/>
        <v>0</v>
      </c>
      <c r="AC118" s="35">
        <f t="shared" si="86"/>
        <v>0</v>
      </c>
      <c r="AD118" s="35">
        <f t="shared" si="86"/>
        <v>0</v>
      </c>
      <c r="AE118" s="35">
        <f t="shared" si="86"/>
        <v>0</v>
      </c>
      <c r="AF118" s="35">
        <f t="shared" si="86"/>
        <v>0</v>
      </c>
      <c r="AG118" s="35">
        <f t="shared" si="86"/>
        <v>0</v>
      </c>
      <c r="AH118" s="35">
        <f t="shared" si="86"/>
        <v>0</v>
      </c>
      <c r="AI118" s="35">
        <f t="shared" si="86"/>
        <v>0</v>
      </c>
      <c r="AJ118" s="35">
        <f t="shared" si="86"/>
        <v>0</v>
      </c>
      <c r="AK118" s="35">
        <f t="shared" si="86"/>
        <v>0</v>
      </c>
      <c r="AL118" s="35">
        <f t="shared" si="86"/>
        <v>0</v>
      </c>
      <c r="AM118" s="35">
        <f t="shared" si="86"/>
        <v>0</v>
      </c>
      <c r="AN118" s="35">
        <f t="shared" si="86"/>
        <v>0</v>
      </c>
      <c r="AO118" s="35">
        <f t="shared" si="86"/>
        <v>0</v>
      </c>
      <c r="AP118" s="35">
        <f t="shared" si="86"/>
        <v>0</v>
      </c>
      <c r="AQ118" s="35">
        <f t="shared" si="86"/>
        <v>0</v>
      </c>
      <c r="AR118" s="35">
        <f t="shared" si="86"/>
        <v>0</v>
      </c>
      <c r="AS118" s="35">
        <f t="shared" si="86"/>
        <v>0</v>
      </c>
      <c r="AT118" s="35">
        <f t="shared" si="86"/>
        <v>0</v>
      </c>
      <c r="AU118" s="35">
        <f t="shared" si="86"/>
        <v>0</v>
      </c>
      <c r="AV118" s="35">
        <f t="shared" si="86"/>
        <v>0</v>
      </c>
      <c r="AW118" s="35">
        <f t="shared" si="86"/>
        <v>0</v>
      </c>
      <c r="AX118" s="35">
        <f t="shared" si="86"/>
        <v>0</v>
      </c>
      <c r="AY118" s="35">
        <f t="shared" si="86"/>
        <v>0</v>
      </c>
      <c r="AZ118" s="35">
        <f t="shared" si="86"/>
        <v>0</v>
      </c>
      <c r="BA118" s="35">
        <f t="shared" si="86"/>
        <v>0</v>
      </c>
      <c r="BB118" s="35">
        <f t="shared" si="86"/>
        <v>0</v>
      </c>
      <c r="BC118" s="35">
        <f t="shared" si="86"/>
        <v>0</v>
      </c>
      <c r="BD118" s="35">
        <f t="shared" si="86"/>
        <v>0</v>
      </c>
      <c r="BE118" s="35">
        <f t="shared" si="86"/>
        <v>0</v>
      </c>
      <c r="BF118" s="35">
        <f t="shared" si="86"/>
        <v>0</v>
      </c>
      <c r="BG118" s="35">
        <f t="shared" si="86"/>
        <v>0</v>
      </c>
      <c r="BH118" s="73"/>
    </row>
    <row r="119" spans="1:60" ht="18.75" customHeight="1" x14ac:dyDescent="0.2">
      <c r="A119" s="41" t="s">
        <v>286</v>
      </c>
      <c r="B119" s="75"/>
      <c r="C119" s="79" t="s">
        <v>287</v>
      </c>
      <c r="D119" s="41">
        <f>+D120+D121</f>
        <v>305000000</v>
      </c>
      <c r="E119" s="41">
        <f t="shared" ref="E119:BG119" si="87">+E120+E121</f>
        <v>0</v>
      </c>
      <c r="F119" s="41">
        <f t="shared" si="87"/>
        <v>0</v>
      </c>
      <c r="G119" s="41">
        <f>+G120+G121</f>
        <v>305000000</v>
      </c>
      <c r="H119" s="41">
        <f t="shared" si="87"/>
        <v>0</v>
      </c>
      <c r="I119" s="41">
        <f t="shared" si="87"/>
        <v>0</v>
      </c>
      <c r="J119" s="41">
        <f t="shared" si="87"/>
        <v>0</v>
      </c>
      <c r="K119" s="41">
        <f t="shared" si="87"/>
        <v>0</v>
      </c>
      <c r="L119" s="41">
        <f t="shared" si="87"/>
        <v>0</v>
      </c>
      <c r="M119" s="41">
        <f>+M120+M121</f>
        <v>0</v>
      </c>
      <c r="N119" s="41">
        <f t="shared" si="87"/>
        <v>0</v>
      </c>
      <c r="O119" s="41">
        <f t="shared" si="87"/>
        <v>0</v>
      </c>
      <c r="P119" s="41">
        <f t="shared" si="87"/>
        <v>0</v>
      </c>
      <c r="Q119" s="41">
        <f t="shared" si="87"/>
        <v>0</v>
      </c>
      <c r="R119" s="41">
        <f t="shared" si="87"/>
        <v>0</v>
      </c>
      <c r="S119" s="41">
        <f t="shared" si="87"/>
        <v>0</v>
      </c>
      <c r="T119" s="41">
        <f t="shared" si="87"/>
        <v>0</v>
      </c>
      <c r="U119" s="41">
        <f t="shared" si="87"/>
        <v>0</v>
      </c>
      <c r="V119" s="41">
        <f t="shared" si="87"/>
        <v>0</v>
      </c>
      <c r="W119" s="41">
        <f t="shared" si="87"/>
        <v>0</v>
      </c>
      <c r="X119" s="41">
        <f t="shared" si="87"/>
        <v>0</v>
      </c>
      <c r="Y119" s="41">
        <f t="shared" si="87"/>
        <v>0</v>
      </c>
      <c r="Z119" s="41">
        <f>+Z120+Z121</f>
        <v>0</v>
      </c>
      <c r="AA119" s="41">
        <f t="shared" si="87"/>
        <v>0</v>
      </c>
      <c r="AB119" s="41">
        <f t="shared" si="87"/>
        <v>0</v>
      </c>
      <c r="AC119" s="41">
        <f t="shared" si="87"/>
        <v>0</v>
      </c>
      <c r="AD119" s="41">
        <f t="shared" si="87"/>
        <v>0</v>
      </c>
      <c r="AE119" s="41">
        <f t="shared" si="87"/>
        <v>0</v>
      </c>
      <c r="AF119" s="41">
        <f t="shared" si="87"/>
        <v>0</v>
      </c>
      <c r="AG119" s="41">
        <f t="shared" si="87"/>
        <v>0</v>
      </c>
      <c r="AH119" s="41">
        <f t="shared" si="87"/>
        <v>0</v>
      </c>
      <c r="AI119" s="41">
        <f t="shared" si="87"/>
        <v>0</v>
      </c>
      <c r="AJ119" s="41">
        <f t="shared" si="87"/>
        <v>0</v>
      </c>
      <c r="AK119" s="41">
        <f t="shared" si="87"/>
        <v>0</v>
      </c>
      <c r="AL119" s="41">
        <f t="shared" si="87"/>
        <v>0</v>
      </c>
      <c r="AM119" s="41">
        <f>+AM120+AM121</f>
        <v>0</v>
      </c>
      <c r="AN119" s="41">
        <f t="shared" si="87"/>
        <v>0</v>
      </c>
      <c r="AO119" s="41">
        <f t="shared" si="87"/>
        <v>0</v>
      </c>
      <c r="AP119" s="41">
        <f t="shared" si="87"/>
        <v>0</v>
      </c>
      <c r="AQ119" s="41">
        <f t="shared" si="87"/>
        <v>0</v>
      </c>
      <c r="AR119" s="41">
        <f t="shared" si="87"/>
        <v>0</v>
      </c>
      <c r="AS119" s="41">
        <f t="shared" si="87"/>
        <v>0</v>
      </c>
      <c r="AT119" s="41">
        <f t="shared" si="87"/>
        <v>0</v>
      </c>
      <c r="AU119" s="41">
        <f t="shared" si="87"/>
        <v>0</v>
      </c>
      <c r="AV119" s="41">
        <f t="shared" si="87"/>
        <v>0</v>
      </c>
      <c r="AW119" s="41">
        <f t="shared" si="87"/>
        <v>0</v>
      </c>
      <c r="AX119" s="41">
        <f t="shared" si="87"/>
        <v>0</v>
      </c>
      <c r="AY119" s="41">
        <f t="shared" si="87"/>
        <v>0</v>
      </c>
      <c r="AZ119" s="41">
        <f>+AZ120+AZ121</f>
        <v>0</v>
      </c>
      <c r="BA119" s="41">
        <f t="shared" si="87"/>
        <v>0</v>
      </c>
      <c r="BB119" s="41">
        <f t="shared" si="87"/>
        <v>0</v>
      </c>
      <c r="BC119" s="41">
        <f t="shared" si="87"/>
        <v>0</v>
      </c>
      <c r="BD119" s="41">
        <f t="shared" si="87"/>
        <v>0</v>
      </c>
      <c r="BE119" s="41">
        <f t="shared" si="87"/>
        <v>0</v>
      </c>
      <c r="BF119" s="41">
        <f t="shared" si="87"/>
        <v>0</v>
      </c>
      <c r="BG119" s="41">
        <f t="shared" si="87"/>
        <v>0</v>
      </c>
      <c r="BH119" s="7"/>
    </row>
    <row r="120" spans="1:60" ht="18.75" customHeight="1" x14ac:dyDescent="0.2">
      <c r="A120" s="50" t="s">
        <v>288</v>
      </c>
      <c r="B120" s="51">
        <v>10</v>
      </c>
      <c r="C120" s="52" t="s">
        <v>289</v>
      </c>
      <c r="D120" s="21">
        <v>280000000</v>
      </c>
      <c r="E120" s="21"/>
      <c r="F120" s="21"/>
      <c r="G120" s="24">
        <f>SUM(D120:E120)-F120</f>
        <v>280000000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1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f>SUM(H120:S120)</f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1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f>SUM(U120:AF120)</f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1">
        <v>0</v>
      </c>
      <c r="AN120" s="24">
        <v>0</v>
      </c>
      <c r="AO120" s="24">
        <v>0</v>
      </c>
      <c r="AP120" s="24">
        <v>0</v>
      </c>
      <c r="AQ120" s="24">
        <v>0</v>
      </c>
      <c r="AR120" s="24">
        <v>0</v>
      </c>
      <c r="AS120" s="24">
        <v>0</v>
      </c>
      <c r="AT120" s="24">
        <f>SUM(AH120:AS120)</f>
        <v>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1">
        <v>0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24">
        <v>0</v>
      </c>
      <c r="BG120" s="24">
        <f>SUM(AU120:BF120)</f>
        <v>0</v>
      </c>
      <c r="BH120" s="7"/>
    </row>
    <row r="121" spans="1:60" ht="18.75" customHeight="1" x14ac:dyDescent="0.2">
      <c r="A121" s="80" t="s">
        <v>290</v>
      </c>
      <c r="B121" s="66">
        <v>10</v>
      </c>
      <c r="C121" s="81" t="s">
        <v>291</v>
      </c>
      <c r="D121" s="45">
        <v>25000000</v>
      </c>
      <c r="E121" s="21"/>
      <c r="F121" s="21"/>
      <c r="G121" s="24">
        <f>SUM(D121:E121)-F121</f>
        <v>25000000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1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f>SUM(H121:S121)</f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1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f>SUM(U121:AF121)</f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1">
        <v>0</v>
      </c>
      <c r="AN121" s="24">
        <v>0</v>
      </c>
      <c r="AO121" s="24">
        <v>0</v>
      </c>
      <c r="AP121" s="24">
        <v>0</v>
      </c>
      <c r="AQ121" s="24">
        <v>0</v>
      </c>
      <c r="AR121" s="24">
        <v>0</v>
      </c>
      <c r="AS121" s="24">
        <v>0</v>
      </c>
      <c r="AT121" s="24">
        <f>SUM(AH121:AS121)</f>
        <v>0</v>
      </c>
      <c r="AU121" s="24">
        <v>0</v>
      </c>
      <c r="AV121" s="24">
        <v>0</v>
      </c>
      <c r="AW121" s="24">
        <v>0</v>
      </c>
      <c r="AX121" s="24">
        <v>0</v>
      </c>
      <c r="AY121" s="24">
        <v>0</v>
      </c>
      <c r="AZ121" s="21">
        <v>0</v>
      </c>
      <c r="BA121" s="24">
        <v>0</v>
      </c>
      <c r="BB121" s="24">
        <v>0</v>
      </c>
      <c r="BC121" s="24">
        <v>0</v>
      </c>
      <c r="BD121" s="24">
        <v>0</v>
      </c>
      <c r="BE121" s="24">
        <v>0</v>
      </c>
      <c r="BF121" s="24">
        <v>0</v>
      </c>
      <c r="BG121" s="24">
        <f>SUM(AU121:BF121)</f>
        <v>0</v>
      </c>
      <c r="BH121" s="7"/>
    </row>
    <row r="122" spans="1:60" ht="18.75" customHeight="1" x14ac:dyDescent="0.2">
      <c r="A122" s="35" t="s">
        <v>292</v>
      </c>
      <c r="B122" s="36"/>
      <c r="C122" s="78" t="s">
        <v>293</v>
      </c>
      <c r="D122" s="35">
        <f>+D123</f>
        <v>800000000</v>
      </c>
      <c r="E122" s="35">
        <f t="shared" ref="E122:BE122" si="88">+E123</f>
        <v>0</v>
      </c>
      <c r="F122" s="35">
        <f t="shared" si="88"/>
        <v>0</v>
      </c>
      <c r="G122" s="35">
        <f>+G123</f>
        <v>800000000</v>
      </c>
      <c r="H122" s="35">
        <f t="shared" si="88"/>
        <v>0</v>
      </c>
      <c r="I122" s="35">
        <f t="shared" si="88"/>
        <v>0</v>
      </c>
      <c r="J122" s="35">
        <f t="shared" si="88"/>
        <v>0</v>
      </c>
      <c r="K122" s="35">
        <f t="shared" si="88"/>
        <v>0</v>
      </c>
      <c r="L122" s="35">
        <f t="shared" si="88"/>
        <v>0</v>
      </c>
      <c r="M122" s="35">
        <f t="shared" si="88"/>
        <v>0</v>
      </c>
      <c r="N122" s="35">
        <f t="shared" si="88"/>
        <v>0</v>
      </c>
      <c r="O122" s="35">
        <f t="shared" si="88"/>
        <v>0</v>
      </c>
      <c r="P122" s="35">
        <f t="shared" si="88"/>
        <v>0</v>
      </c>
      <c r="Q122" s="35">
        <f t="shared" si="88"/>
        <v>0</v>
      </c>
      <c r="R122" s="35">
        <f t="shared" si="88"/>
        <v>0</v>
      </c>
      <c r="S122" s="35" t="e">
        <f>+#REF!+S123</f>
        <v>#REF!</v>
      </c>
      <c r="T122" s="35">
        <f>+T123</f>
        <v>0</v>
      </c>
      <c r="U122" s="35">
        <f t="shared" si="88"/>
        <v>0</v>
      </c>
      <c r="V122" s="35">
        <f t="shared" si="88"/>
        <v>0</v>
      </c>
      <c r="W122" s="35">
        <f t="shared" si="88"/>
        <v>0</v>
      </c>
      <c r="X122" s="35">
        <f t="shared" si="88"/>
        <v>0</v>
      </c>
      <c r="Y122" s="35">
        <f t="shared" si="88"/>
        <v>0</v>
      </c>
      <c r="Z122" s="35">
        <f t="shared" si="88"/>
        <v>0</v>
      </c>
      <c r="AA122" s="35">
        <f t="shared" si="88"/>
        <v>0</v>
      </c>
      <c r="AB122" s="35">
        <f t="shared" si="88"/>
        <v>0</v>
      </c>
      <c r="AC122" s="35">
        <f t="shared" si="88"/>
        <v>0</v>
      </c>
      <c r="AD122" s="35">
        <f t="shared" si="88"/>
        <v>0</v>
      </c>
      <c r="AE122" s="35">
        <f t="shared" si="88"/>
        <v>0</v>
      </c>
      <c r="AF122" s="35">
        <f>+AF123</f>
        <v>0</v>
      </c>
      <c r="AG122" s="35">
        <f>+AG123</f>
        <v>0</v>
      </c>
      <c r="AH122" s="35">
        <f t="shared" si="88"/>
        <v>0</v>
      </c>
      <c r="AI122" s="35">
        <f t="shared" si="88"/>
        <v>0</v>
      </c>
      <c r="AJ122" s="35">
        <f t="shared" si="88"/>
        <v>0</v>
      </c>
      <c r="AK122" s="35">
        <f t="shared" si="88"/>
        <v>0</v>
      </c>
      <c r="AL122" s="35">
        <f t="shared" si="88"/>
        <v>0</v>
      </c>
      <c r="AM122" s="35">
        <f t="shared" si="88"/>
        <v>0</v>
      </c>
      <c r="AN122" s="35">
        <f t="shared" si="88"/>
        <v>0</v>
      </c>
      <c r="AO122" s="35">
        <f t="shared" si="88"/>
        <v>0</v>
      </c>
      <c r="AP122" s="35">
        <f t="shared" si="88"/>
        <v>0</v>
      </c>
      <c r="AQ122" s="35">
        <f t="shared" si="88"/>
        <v>0</v>
      </c>
      <c r="AR122" s="35">
        <f t="shared" si="88"/>
        <v>0</v>
      </c>
      <c r="AS122" s="35">
        <f>+AS123</f>
        <v>0</v>
      </c>
      <c r="AT122" s="35">
        <f>+AT123</f>
        <v>0</v>
      </c>
      <c r="AU122" s="35">
        <f t="shared" si="88"/>
        <v>0</v>
      </c>
      <c r="AV122" s="35">
        <f t="shared" si="88"/>
        <v>0</v>
      </c>
      <c r="AW122" s="35">
        <f t="shared" si="88"/>
        <v>0</v>
      </c>
      <c r="AX122" s="35">
        <f t="shared" si="88"/>
        <v>0</v>
      </c>
      <c r="AY122" s="35">
        <f t="shared" si="88"/>
        <v>0</v>
      </c>
      <c r="AZ122" s="35">
        <f t="shared" si="88"/>
        <v>0</v>
      </c>
      <c r="BA122" s="35">
        <f t="shared" si="88"/>
        <v>0</v>
      </c>
      <c r="BB122" s="35">
        <f t="shared" si="88"/>
        <v>0</v>
      </c>
      <c r="BC122" s="35">
        <f t="shared" si="88"/>
        <v>0</v>
      </c>
      <c r="BD122" s="35">
        <f t="shared" si="88"/>
        <v>0</v>
      </c>
      <c r="BE122" s="35">
        <f t="shared" si="88"/>
        <v>0</v>
      </c>
      <c r="BF122" s="35">
        <f>+BF123</f>
        <v>0</v>
      </c>
      <c r="BG122" s="35">
        <f>+BG123</f>
        <v>0</v>
      </c>
      <c r="BH122" s="7"/>
    </row>
    <row r="123" spans="1:60" ht="18.75" customHeight="1" x14ac:dyDescent="0.2">
      <c r="A123" s="82" t="s">
        <v>294</v>
      </c>
      <c r="B123" s="83">
        <v>11</v>
      </c>
      <c r="C123" s="55" t="s">
        <v>295</v>
      </c>
      <c r="D123" s="21">
        <v>800000000</v>
      </c>
      <c r="E123" s="21"/>
      <c r="F123" s="21"/>
      <c r="G123" s="24">
        <f>SUM(D123:E123)-F123</f>
        <v>800000000</v>
      </c>
      <c r="H123" s="84"/>
      <c r="I123" s="24">
        <v>0</v>
      </c>
      <c r="J123" s="24">
        <v>0</v>
      </c>
      <c r="K123" s="24">
        <v>0</v>
      </c>
      <c r="L123" s="24">
        <v>0</v>
      </c>
      <c r="M123" s="21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f>SUM(H123:S123)</f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1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f>SUM(U123:AF123)</f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1">
        <v>0</v>
      </c>
      <c r="AN123" s="24">
        <v>0</v>
      </c>
      <c r="AO123" s="24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f>SUM(AH123:AS123)</f>
        <v>0</v>
      </c>
      <c r="AU123" s="24">
        <v>0</v>
      </c>
      <c r="AV123" s="24">
        <v>0</v>
      </c>
      <c r="AW123" s="24">
        <v>0</v>
      </c>
      <c r="AX123" s="24">
        <v>0</v>
      </c>
      <c r="AY123" s="24">
        <v>0</v>
      </c>
      <c r="AZ123" s="21">
        <v>0</v>
      </c>
      <c r="BA123" s="24">
        <v>0</v>
      </c>
      <c r="BB123" s="24">
        <v>0</v>
      </c>
      <c r="BC123" s="24">
        <v>0</v>
      </c>
      <c r="BD123" s="24">
        <v>0</v>
      </c>
      <c r="BE123" s="24">
        <v>0</v>
      </c>
      <c r="BF123" s="24">
        <v>0</v>
      </c>
      <c r="BG123" s="24">
        <f>SUM(AU123:BF123)</f>
        <v>0</v>
      </c>
      <c r="BH123" s="7"/>
    </row>
    <row r="124" spans="1:60" ht="18.75" customHeight="1" x14ac:dyDescent="0.2">
      <c r="A124" s="35" t="s">
        <v>296</v>
      </c>
      <c r="B124" s="36">
        <v>10</v>
      </c>
      <c r="C124" s="78" t="s">
        <v>297</v>
      </c>
      <c r="D124" s="35">
        <f>+D125</f>
        <v>20000000</v>
      </c>
      <c r="E124" s="35">
        <f t="shared" ref="E124:BG124" si="89">+E125</f>
        <v>0</v>
      </c>
      <c r="F124" s="35">
        <f t="shared" si="89"/>
        <v>0</v>
      </c>
      <c r="G124" s="35">
        <f>+G125</f>
        <v>20000000</v>
      </c>
      <c r="H124" s="35">
        <f t="shared" si="89"/>
        <v>0</v>
      </c>
      <c r="I124" s="35">
        <f t="shared" si="89"/>
        <v>0</v>
      </c>
      <c r="J124" s="35">
        <f t="shared" si="89"/>
        <v>0</v>
      </c>
      <c r="K124" s="35">
        <f t="shared" si="89"/>
        <v>0</v>
      </c>
      <c r="L124" s="35">
        <f t="shared" si="89"/>
        <v>0</v>
      </c>
      <c r="M124" s="35">
        <f t="shared" si="89"/>
        <v>0</v>
      </c>
      <c r="N124" s="35">
        <f t="shared" si="89"/>
        <v>0</v>
      </c>
      <c r="O124" s="35">
        <f t="shared" si="89"/>
        <v>0</v>
      </c>
      <c r="P124" s="35">
        <f t="shared" si="89"/>
        <v>0</v>
      </c>
      <c r="Q124" s="35">
        <f t="shared" si="89"/>
        <v>0</v>
      </c>
      <c r="R124" s="35">
        <f t="shared" si="89"/>
        <v>0</v>
      </c>
      <c r="S124" s="35">
        <f t="shared" si="89"/>
        <v>0</v>
      </c>
      <c r="T124" s="35">
        <f t="shared" si="89"/>
        <v>0</v>
      </c>
      <c r="U124" s="35">
        <f t="shared" si="89"/>
        <v>0</v>
      </c>
      <c r="V124" s="35">
        <f t="shared" si="89"/>
        <v>0</v>
      </c>
      <c r="W124" s="35">
        <f t="shared" si="89"/>
        <v>0</v>
      </c>
      <c r="X124" s="35">
        <f t="shared" si="89"/>
        <v>0</v>
      </c>
      <c r="Y124" s="35">
        <f t="shared" si="89"/>
        <v>0</v>
      </c>
      <c r="Z124" s="35">
        <f t="shared" si="89"/>
        <v>0</v>
      </c>
      <c r="AA124" s="35">
        <f t="shared" si="89"/>
        <v>0</v>
      </c>
      <c r="AB124" s="35">
        <f t="shared" si="89"/>
        <v>0</v>
      </c>
      <c r="AC124" s="35">
        <f t="shared" si="89"/>
        <v>0</v>
      </c>
      <c r="AD124" s="35">
        <f t="shared" si="89"/>
        <v>0</v>
      </c>
      <c r="AE124" s="35">
        <f t="shared" si="89"/>
        <v>0</v>
      </c>
      <c r="AF124" s="35">
        <f t="shared" si="89"/>
        <v>0</v>
      </c>
      <c r="AG124" s="35">
        <f t="shared" si="89"/>
        <v>0</v>
      </c>
      <c r="AH124" s="35">
        <f t="shared" si="89"/>
        <v>0</v>
      </c>
      <c r="AI124" s="35">
        <f t="shared" si="89"/>
        <v>0</v>
      </c>
      <c r="AJ124" s="35">
        <f t="shared" si="89"/>
        <v>0</v>
      </c>
      <c r="AK124" s="35">
        <f t="shared" si="89"/>
        <v>0</v>
      </c>
      <c r="AL124" s="35">
        <f t="shared" si="89"/>
        <v>0</v>
      </c>
      <c r="AM124" s="35">
        <f t="shared" si="89"/>
        <v>0</v>
      </c>
      <c r="AN124" s="35">
        <f t="shared" si="89"/>
        <v>0</v>
      </c>
      <c r="AO124" s="35">
        <f t="shared" si="89"/>
        <v>0</v>
      </c>
      <c r="AP124" s="35">
        <f t="shared" si="89"/>
        <v>0</v>
      </c>
      <c r="AQ124" s="35">
        <f t="shared" si="89"/>
        <v>0</v>
      </c>
      <c r="AR124" s="35">
        <f t="shared" si="89"/>
        <v>0</v>
      </c>
      <c r="AS124" s="35">
        <f t="shared" si="89"/>
        <v>0</v>
      </c>
      <c r="AT124" s="35">
        <f t="shared" si="89"/>
        <v>0</v>
      </c>
      <c r="AU124" s="35">
        <f t="shared" si="89"/>
        <v>0</v>
      </c>
      <c r="AV124" s="35">
        <f t="shared" si="89"/>
        <v>0</v>
      </c>
      <c r="AW124" s="35">
        <f t="shared" si="89"/>
        <v>0</v>
      </c>
      <c r="AX124" s="35">
        <f t="shared" si="89"/>
        <v>0</v>
      </c>
      <c r="AY124" s="35">
        <f t="shared" si="89"/>
        <v>0</v>
      </c>
      <c r="AZ124" s="35">
        <f t="shared" si="89"/>
        <v>0</v>
      </c>
      <c r="BA124" s="35">
        <f t="shared" si="89"/>
        <v>0</v>
      </c>
      <c r="BB124" s="35">
        <f t="shared" si="89"/>
        <v>0</v>
      </c>
      <c r="BC124" s="35">
        <f t="shared" si="89"/>
        <v>0</v>
      </c>
      <c r="BD124" s="35">
        <f t="shared" si="89"/>
        <v>0</v>
      </c>
      <c r="BE124" s="35">
        <f t="shared" si="89"/>
        <v>0</v>
      </c>
      <c r="BF124" s="35">
        <f t="shared" si="89"/>
        <v>0</v>
      </c>
      <c r="BG124" s="35">
        <f t="shared" si="89"/>
        <v>0</v>
      </c>
      <c r="BH124" s="7"/>
    </row>
    <row r="125" spans="1:60" ht="18.75" customHeight="1" x14ac:dyDescent="0.2">
      <c r="A125" s="80" t="s">
        <v>298</v>
      </c>
      <c r="B125" s="83">
        <v>10</v>
      </c>
      <c r="C125" s="85" t="s">
        <v>299</v>
      </c>
      <c r="D125" s="49">
        <v>20000000</v>
      </c>
      <c r="E125" s="21"/>
      <c r="F125" s="21"/>
      <c r="G125" s="24">
        <f>SUM(D125:E125)-F125</f>
        <v>20000000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1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f>SUM(H125:S125)</f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1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f>SUM(U125:AF125)</f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1">
        <v>0</v>
      </c>
      <c r="AN125" s="24">
        <v>0</v>
      </c>
      <c r="AO125" s="24">
        <v>0</v>
      </c>
      <c r="AP125" s="24">
        <v>0</v>
      </c>
      <c r="AQ125" s="24">
        <v>0</v>
      </c>
      <c r="AR125" s="24">
        <v>0</v>
      </c>
      <c r="AS125" s="24">
        <v>0</v>
      </c>
      <c r="AT125" s="24">
        <f>SUM(AH125:AS125)</f>
        <v>0</v>
      </c>
      <c r="AU125" s="24">
        <v>0</v>
      </c>
      <c r="AV125" s="24">
        <v>0</v>
      </c>
      <c r="AW125" s="24">
        <v>0</v>
      </c>
      <c r="AX125" s="24">
        <v>0</v>
      </c>
      <c r="AY125" s="24">
        <v>0</v>
      </c>
      <c r="AZ125" s="21">
        <v>0</v>
      </c>
      <c r="BA125" s="24">
        <v>0</v>
      </c>
      <c r="BB125" s="24">
        <v>0</v>
      </c>
      <c r="BC125" s="24">
        <v>0</v>
      </c>
      <c r="BD125" s="24">
        <v>0</v>
      </c>
      <c r="BE125" s="24">
        <v>0</v>
      </c>
      <c r="BF125" s="24">
        <v>0</v>
      </c>
      <c r="BG125" s="24">
        <f>SUM(AU125:BF125)</f>
        <v>0</v>
      </c>
      <c r="BH125" s="7"/>
    </row>
    <row r="126" spans="1:60" s="13" customFormat="1" ht="18.75" customHeight="1" x14ac:dyDescent="0.2">
      <c r="A126" s="56" t="s">
        <v>300</v>
      </c>
      <c r="B126" s="57"/>
      <c r="C126" s="58" t="s">
        <v>301</v>
      </c>
      <c r="D126" s="58">
        <f t="shared" ref="D126:BG126" si="90">SUM(D127:D137)</f>
        <v>194597506983</v>
      </c>
      <c r="E126" s="58">
        <f t="shared" si="90"/>
        <v>0</v>
      </c>
      <c r="F126" s="58">
        <f t="shared" si="90"/>
        <v>0</v>
      </c>
      <c r="G126" s="58">
        <f t="shared" si="90"/>
        <v>194597506983</v>
      </c>
      <c r="H126" s="58">
        <f t="shared" si="90"/>
        <v>148375026248.86002</v>
      </c>
      <c r="I126" s="58">
        <f t="shared" si="90"/>
        <v>0</v>
      </c>
      <c r="J126" s="58">
        <f t="shared" si="90"/>
        <v>0</v>
      </c>
      <c r="K126" s="58">
        <f t="shared" si="90"/>
        <v>0</v>
      </c>
      <c r="L126" s="58">
        <f t="shared" si="90"/>
        <v>0</v>
      </c>
      <c r="M126" s="58">
        <f t="shared" si="90"/>
        <v>0</v>
      </c>
      <c r="N126" s="58">
        <f t="shared" si="90"/>
        <v>0</v>
      </c>
      <c r="O126" s="58">
        <f t="shared" si="90"/>
        <v>0</v>
      </c>
      <c r="P126" s="58">
        <f t="shared" si="90"/>
        <v>0</v>
      </c>
      <c r="Q126" s="58">
        <f t="shared" si="90"/>
        <v>0</v>
      </c>
      <c r="R126" s="58">
        <f t="shared" si="90"/>
        <v>0</v>
      </c>
      <c r="S126" s="58">
        <f t="shared" si="90"/>
        <v>0</v>
      </c>
      <c r="T126" s="58">
        <f t="shared" si="90"/>
        <v>148375026248.86002</v>
      </c>
      <c r="U126" s="58">
        <f t="shared" si="90"/>
        <v>94554976609.930008</v>
      </c>
      <c r="V126" s="58">
        <f t="shared" si="90"/>
        <v>0</v>
      </c>
      <c r="W126" s="58">
        <f t="shared" si="90"/>
        <v>0</v>
      </c>
      <c r="X126" s="58">
        <f t="shared" si="90"/>
        <v>0</v>
      </c>
      <c r="Y126" s="58">
        <f t="shared" si="90"/>
        <v>0</v>
      </c>
      <c r="Z126" s="58">
        <f t="shared" si="90"/>
        <v>0</v>
      </c>
      <c r="AA126" s="58">
        <f t="shared" si="90"/>
        <v>0</v>
      </c>
      <c r="AB126" s="58">
        <f t="shared" si="90"/>
        <v>0</v>
      </c>
      <c r="AC126" s="58">
        <f t="shared" si="90"/>
        <v>0</v>
      </c>
      <c r="AD126" s="58">
        <f t="shared" si="90"/>
        <v>0</v>
      </c>
      <c r="AE126" s="58">
        <f t="shared" si="90"/>
        <v>0</v>
      </c>
      <c r="AF126" s="58">
        <f t="shared" si="90"/>
        <v>0</v>
      </c>
      <c r="AG126" s="58">
        <f t="shared" si="90"/>
        <v>94554976609.930008</v>
      </c>
      <c r="AH126" s="58">
        <f t="shared" si="90"/>
        <v>1427883330.98</v>
      </c>
      <c r="AI126" s="58">
        <f t="shared" si="90"/>
        <v>0</v>
      </c>
      <c r="AJ126" s="58">
        <f t="shared" si="90"/>
        <v>0</v>
      </c>
      <c r="AK126" s="58">
        <f t="shared" si="90"/>
        <v>0</v>
      </c>
      <c r="AL126" s="58">
        <f t="shared" si="90"/>
        <v>0</v>
      </c>
      <c r="AM126" s="58">
        <f t="shared" si="90"/>
        <v>0</v>
      </c>
      <c r="AN126" s="58">
        <f t="shared" si="90"/>
        <v>0</v>
      </c>
      <c r="AO126" s="58">
        <f t="shared" si="90"/>
        <v>0</v>
      </c>
      <c r="AP126" s="58">
        <f t="shared" si="90"/>
        <v>0</v>
      </c>
      <c r="AQ126" s="58">
        <f t="shared" si="90"/>
        <v>0</v>
      </c>
      <c r="AR126" s="58">
        <f t="shared" si="90"/>
        <v>0</v>
      </c>
      <c r="AS126" s="58">
        <f t="shared" si="90"/>
        <v>0</v>
      </c>
      <c r="AT126" s="58">
        <f t="shared" si="90"/>
        <v>1427883330.98</v>
      </c>
      <c r="AU126" s="58">
        <f t="shared" si="90"/>
        <v>1427883330.98</v>
      </c>
      <c r="AV126" s="58">
        <f t="shared" si="90"/>
        <v>0</v>
      </c>
      <c r="AW126" s="58">
        <f t="shared" si="90"/>
        <v>0</v>
      </c>
      <c r="AX126" s="58">
        <f t="shared" si="90"/>
        <v>0</v>
      </c>
      <c r="AY126" s="58">
        <f t="shared" si="90"/>
        <v>0</v>
      </c>
      <c r="AZ126" s="58">
        <f t="shared" si="90"/>
        <v>0</v>
      </c>
      <c r="BA126" s="58">
        <f t="shared" si="90"/>
        <v>0</v>
      </c>
      <c r="BB126" s="58">
        <f t="shared" si="90"/>
        <v>0</v>
      </c>
      <c r="BC126" s="58">
        <f t="shared" si="90"/>
        <v>0</v>
      </c>
      <c r="BD126" s="58">
        <f t="shared" si="90"/>
        <v>0</v>
      </c>
      <c r="BE126" s="58">
        <f t="shared" si="90"/>
        <v>0</v>
      </c>
      <c r="BF126" s="58">
        <f t="shared" si="90"/>
        <v>0</v>
      </c>
      <c r="BG126" s="58">
        <f t="shared" si="90"/>
        <v>1427883330.98</v>
      </c>
      <c r="BH126" s="7"/>
    </row>
    <row r="127" spans="1:60" ht="18.75" customHeight="1" x14ac:dyDescent="0.2">
      <c r="A127" s="86" t="s">
        <v>302</v>
      </c>
      <c r="B127" s="46">
        <v>10</v>
      </c>
      <c r="C127" s="87" t="s">
        <v>303</v>
      </c>
      <c r="D127" s="24">
        <v>2250000000</v>
      </c>
      <c r="E127" s="21"/>
      <c r="F127" s="21"/>
      <c r="G127" s="24">
        <f t="shared" ref="G127:G137" si="91">SUM(D127:E127)-F127</f>
        <v>2250000000</v>
      </c>
      <c r="H127" s="24">
        <v>1572385633.3299999</v>
      </c>
      <c r="I127" s="24">
        <v>0</v>
      </c>
      <c r="J127" s="24">
        <v>0</v>
      </c>
      <c r="K127" s="24">
        <v>0</v>
      </c>
      <c r="L127" s="24">
        <v>0</v>
      </c>
      <c r="M127" s="21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f>SUM(H127:S127)</f>
        <v>1572385633.3299999</v>
      </c>
      <c r="U127" s="24">
        <v>711974733.33000004</v>
      </c>
      <c r="V127" s="24">
        <v>0</v>
      </c>
      <c r="W127" s="24">
        <v>0</v>
      </c>
      <c r="X127" s="24">
        <v>0</v>
      </c>
      <c r="Y127" s="24">
        <v>0</v>
      </c>
      <c r="Z127" s="21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24">
        <f t="shared" ref="AG127:AG137" si="92">SUM(U127:AF127)</f>
        <v>711974733.33000004</v>
      </c>
      <c r="AH127" s="24">
        <v>0</v>
      </c>
      <c r="AI127" s="24">
        <v>0</v>
      </c>
      <c r="AJ127" s="24">
        <v>0</v>
      </c>
      <c r="AK127" s="24">
        <v>0</v>
      </c>
      <c r="AL127" s="24">
        <v>0</v>
      </c>
      <c r="AM127" s="21">
        <v>0</v>
      </c>
      <c r="AN127" s="24">
        <v>0</v>
      </c>
      <c r="AO127" s="24">
        <v>0</v>
      </c>
      <c r="AP127" s="24">
        <v>0</v>
      </c>
      <c r="AQ127" s="24">
        <v>0</v>
      </c>
      <c r="AR127" s="24">
        <v>0</v>
      </c>
      <c r="AS127" s="24">
        <v>0</v>
      </c>
      <c r="AT127" s="24">
        <f t="shared" ref="AT127:AT137" si="93">SUM(AH127:AS127)</f>
        <v>0</v>
      </c>
      <c r="AU127" s="24">
        <v>0</v>
      </c>
      <c r="AV127" s="24">
        <v>0</v>
      </c>
      <c r="AW127" s="24">
        <v>0</v>
      </c>
      <c r="AX127" s="24">
        <v>0</v>
      </c>
      <c r="AY127" s="24">
        <v>0</v>
      </c>
      <c r="AZ127" s="21">
        <v>0</v>
      </c>
      <c r="BA127" s="24">
        <v>0</v>
      </c>
      <c r="BB127" s="24">
        <v>0</v>
      </c>
      <c r="BC127" s="24">
        <v>0</v>
      </c>
      <c r="BD127" s="24">
        <v>0</v>
      </c>
      <c r="BE127" s="24">
        <v>0</v>
      </c>
      <c r="BF127" s="24">
        <v>0</v>
      </c>
      <c r="BG127" s="24">
        <f t="shared" ref="BG127:BG137" si="94">SUM(AU127:BF127)</f>
        <v>0</v>
      </c>
      <c r="BH127" s="7"/>
    </row>
    <row r="128" spans="1:60" ht="18.75" customHeight="1" x14ac:dyDescent="0.2">
      <c r="A128" s="86" t="s">
        <v>304</v>
      </c>
      <c r="B128" s="46">
        <v>10</v>
      </c>
      <c r="C128" s="87" t="s">
        <v>303</v>
      </c>
      <c r="D128" s="24">
        <v>14000000000</v>
      </c>
      <c r="E128" s="21"/>
      <c r="F128" s="21"/>
      <c r="G128" s="24">
        <f t="shared" si="91"/>
        <v>14000000000</v>
      </c>
      <c r="H128" s="24">
        <v>7651295447.8400002</v>
      </c>
      <c r="I128" s="24">
        <v>0</v>
      </c>
      <c r="J128" s="24">
        <v>0</v>
      </c>
      <c r="K128" s="24">
        <v>0</v>
      </c>
      <c r="L128" s="24">
        <v>0</v>
      </c>
      <c r="M128" s="21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f t="shared" ref="T128:T137" si="95">SUM(H128:S128)</f>
        <v>7651295447.8400002</v>
      </c>
      <c r="U128" s="24">
        <v>4734419763.5</v>
      </c>
      <c r="V128" s="24">
        <v>0</v>
      </c>
      <c r="W128" s="24">
        <v>0</v>
      </c>
      <c r="X128" s="24">
        <v>0</v>
      </c>
      <c r="Y128" s="24">
        <v>0</v>
      </c>
      <c r="Z128" s="21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f t="shared" si="92"/>
        <v>4734419763.5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1">
        <v>0</v>
      </c>
      <c r="AN128" s="24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f t="shared" si="93"/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1">
        <v>0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</v>
      </c>
      <c r="BG128" s="24">
        <f t="shared" si="94"/>
        <v>0</v>
      </c>
      <c r="BH128" s="7"/>
    </row>
    <row r="129" spans="1:60" ht="18.75" customHeight="1" x14ac:dyDescent="0.2">
      <c r="A129" s="86" t="s">
        <v>305</v>
      </c>
      <c r="B129" s="46">
        <v>10</v>
      </c>
      <c r="C129" s="87" t="s">
        <v>303</v>
      </c>
      <c r="D129" s="24">
        <v>4150000000</v>
      </c>
      <c r="E129" s="21"/>
      <c r="F129" s="21"/>
      <c r="G129" s="24">
        <f t="shared" si="91"/>
        <v>4150000000</v>
      </c>
      <c r="H129" s="24">
        <v>2944318500</v>
      </c>
      <c r="I129" s="24">
        <v>0</v>
      </c>
      <c r="J129" s="24">
        <v>0</v>
      </c>
      <c r="K129" s="24">
        <v>0</v>
      </c>
      <c r="L129" s="24">
        <v>0</v>
      </c>
      <c r="M129" s="21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f t="shared" si="95"/>
        <v>2944318500</v>
      </c>
      <c r="U129" s="24">
        <v>2311149000</v>
      </c>
      <c r="V129" s="24">
        <v>0</v>
      </c>
      <c r="W129" s="24">
        <v>0</v>
      </c>
      <c r="X129" s="24">
        <v>0</v>
      </c>
      <c r="Y129" s="24">
        <v>0</v>
      </c>
      <c r="Z129" s="21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f t="shared" si="92"/>
        <v>2311149000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1">
        <v>0</v>
      </c>
      <c r="AN129" s="24">
        <v>0</v>
      </c>
      <c r="AO129" s="24">
        <v>0</v>
      </c>
      <c r="AP129" s="24">
        <v>0</v>
      </c>
      <c r="AQ129" s="24">
        <v>0</v>
      </c>
      <c r="AR129" s="24">
        <v>0</v>
      </c>
      <c r="AS129" s="24">
        <v>0</v>
      </c>
      <c r="AT129" s="24">
        <f t="shared" si="93"/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21">
        <v>0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24">
        <v>0</v>
      </c>
      <c r="BG129" s="24">
        <f t="shared" si="94"/>
        <v>0</v>
      </c>
      <c r="BH129" s="7"/>
    </row>
    <row r="130" spans="1:60" ht="18.75" customHeight="1" x14ac:dyDescent="0.2">
      <c r="A130" s="86" t="s">
        <v>306</v>
      </c>
      <c r="B130" s="46">
        <v>10</v>
      </c>
      <c r="C130" s="87" t="s">
        <v>303</v>
      </c>
      <c r="D130" s="24">
        <v>2950000000</v>
      </c>
      <c r="E130" s="21"/>
      <c r="F130" s="21"/>
      <c r="G130" s="24">
        <f t="shared" si="91"/>
        <v>2950000000</v>
      </c>
      <c r="H130" s="24">
        <v>2239191700</v>
      </c>
      <c r="I130" s="24">
        <v>0</v>
      </c>
      <c r="J130" s="24">
        <v>0</v>
      </c>
      <c r="K130" s="24">
        <v>0</v>
      </c>
      <c r="L130" s="24">
        <v>0</v>
      </c>
      <c r="M130" s="21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f t="shared" si="95"/>
        <v>2239191700</v>
      </c>
      <c r="U130" s="24">
        <v>1272903200</v>
      </c>
      <c r="V130" s="24">
        <v>0</v>
      </c>
      <c r="W130" s="24">
        <v>0</v>
      </c>
      <c r="X130" s="24">
        <v>0</v>
      </c>
      <c r="Y130" s="24">
        <v>0</v>
      </c>
      <c r="Z130" s="21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f t="shared" si="92"/>
        <v>1272903200</v>
      </c>
      <c r="AH130" s="24">
        <v>0</v>
      </c>
      <c r="AI130" s="24">
        <v>0</v>
      </c>
      <c r="AJ130" s="24">
        <v>0</v>
      </c>
      <c r="AK130" s="24">
        <v>0</v>
      </c>
      <c r="AL130" s="24">
        <v>0</v>
      </c>
      <c r="AM130" s="21">
        <v>0</v>
      </c>
      <c r="AN130" s="24">
        <v>0</v>
      </c>
      <c r="AO130" s="24">
        <v>0</v>
      </c>
      <c r="AP130" s="24">
        <v>0</v>
      </c>
      <c r="AQ130" s="24">
        <v>0</v>
      </c>
      <c r="AR130" s="24">
        <v>0</v>
      </c>
      <c r="AS130" s="24">
        <v>0</v>
      </c>
      <c r="AT130" s="24">
        <f t="shared" si="93"/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1">
        <v>0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24">
        <v>0</v>
      </c>
      <c r="BG130" s="24">
        <f t="shared" si="94"/>
        <v>0</v>
      </c>
      <c r="BH130" s="7"/>
    </row>
    <row r="131" spans="1:60" ht="18.75" customHeight="1" x14ac:dyDescent="0.2">
      <c r="A131" s="86" t="s">
        <v>307</v>
      </c>
      <c r="B131" s="46">
        <v>10</v>
      </c>
      <c r="C131" s="87" t="s">
        <v>303</v>
      </c>
      <c r="D131" s="24">
        <v>27300300000</v>
      </c>
      <c r="E131" s="21"/>
      <c r="F131" s="21"/>
      <c r="G131" s="24">
        <f t="shared" si="91"/>
        <v>27300300000</v>
      </c>
      <c r="H131" s="24">
        <v>12493435573.98</v>
      </c>
      <c r="I131" s="24">
        <v>0</v>
      </c>
      <c r="J131" s="24">
        <v>0</v>
      </c>
      <c r="K131" s="24">
        <v>0</v>
      </c>
      <c r="L131" s="24">
        <v>0</v>
      </c>
      <c r="M131" s="21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f t="shared" si="95"/>
        <v>12493435573.98</v>
      </c>
      <c r="U131" s="24">
        <v>5262360086.6400003</v>
      </c>
      <c r="V131" s="24">
        <v>0</v>
      </c>
      <c r="W131" s="24">
        <v>0</v>
      </c>
      <c r="X131" s="24">
        <v>0</v>
      </c>
      <c r="Y131" s="24">
        <v>0</v>
      </c>
      <c r="Z131" s="21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24">
        <f t="shared" si="92"/>
        <v>5262360086.6400003</v>
      </c>
      <c r="AH131" s="24">
        <v>39603114</v>
      </c>
      <c r="AI131" s="24">
        <v>0</v>
      </c>
      <c r="AJ131" s="24">
        <v>0</v>
      </c>
      <c r="AK131" s="24">
        <v>0</v>
      </c>
      <c r="AL131" s="24">
        <v>0</v>
      </c>
      <c r="AM131" s="21">
        <v>0</v>
      </c>
      <c r="AN131" s="24">
        <v>0</v>
      </c>
      <c r="AO131" s="24">
        <v>0</v>
      </c>
      <c r="AP131" s="24">
        <v>0</v>
      </c>
      <c r="AQ131" s="24">
        <v>0</v>
      </c>
      <c r="AR131" s="24">
        <v>0</v>
      </c>
      <c r="AS131" s="24">
        <v>0</v>
      </c>
      <c r="AT131" s="24">
        <f t="shared" si="93"/>
        <v>39603114</v>
      </c>
      <c r="AU131" s="24">
        <v>39603114</v>
      </c>
      <c r="AV131" s="24">
        <v>0</v>
      </c>
      <c r="AW131" s="24">
        <v>0</v>
      </c>
      <c r="AX131" s="24">
        <v>0</v>
      </c>
      <c r="AY131" s="24">
        <v>0</v>
      </c>
      <c r="AZ131" s="21">
        <v>0</v>
      </c>
      <c r="BA131" s="24">
        <v>0</v>
      </c>
      <c r="BB131" s="24">
        <v>0</v>
      </c>
      <c r="BC131" s="24">
        <v>0</v>
      </c>
      <c r="BD131" s="24">
        <v>0</v>
      </c>
      <c r="BE131" s="24">
        <v>0</v>
      </c>
      <c r="BF131" s="24">
        <v>0</v>
      </c>
      <c r="BG131" s="24">
        <f t="shared" si="94"/>
        <v>39603114</v>
      </c>
      <c r="BH131" s="88"/>
    </row>
    <row r="132" spans="1:60" ht="18.75" customHeight="1" x14ac:dyDescent="0.2">
      <c r="A132" s="86" t="s">
        <v>308</v>
      </c>
      <c r="B132" s="46">
        <v>10</v>
      </c>
      <c r="C132" s="87" t="s">
        <v>303</v>
      </c>
      <c r="D132" s="24">
        <v>116661606983</v>
      </c>
      <c r="E132" s="21"/>
      <c r="F132" s="21"/>
      <c r="G132" s="24">
        <f t="shared" si="91"/>
        <v>116661606983</v>
      </c>
      <c r="H132" s="24">
        <v>100624500678.89</v>
      </c>
      <c r="I132" s="24">
        <v>0</v>
      </c>
      <c r="J132" s="24">
        <v>0</v>
      </c>
      <c r="K132" s="24">
        <v>0</v>
      </c>
      <c r="L132" s="24">
        <v>0</v>
      </c>
      <c r="M132" s="21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f t="shared" si="95"/>
        <v>100624500678.89</v>
      </c>
      <c r="U132" s="24">
        <v>73112743662.300003</v>
      </c>
      <c r="V132" s="24">
        <v>0</v>
      </c>
      <c r="W132" s="24">
        <v>0</v>
      </c>
      <c r="X132" s="24">
        <v>0</v>
      </c>
      <c r="Y132" s="24">
        <v>0</v>
      </c>
      <c r="Z132" s="21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f t="shared" si="92"/>
        <v>73112743662.300003</v>
      </c>
      <c r="AH132" s="24">
        <v>1388280216.98</v>
      </c>
      <c r="AI132" s="24">
        <v>0</v>
      </c>
      <c r="AJ132" s="24">
        <v>0</v>
      </c>
      <c r="AK132" s="24">
        <v>0</v>
      </c>
      <c r="AL132" s="24">
        <v>0</v>
      </c>
      <c r="AM132" s="21">
        <v>0</v>
      </c>
      <c r="AN132" s="24">
        <v>0</v>
      </c>
      <c r="AO132" s="24">
        <v>0</v>
      </c>
      <c r="AP132" s="24">
        <v>0</v>
      </c>
      <c r="AQ132" s="24">
        <v>0</v>
      </c>
      <c r="AR132" s="24">
        <v>0</v>
      </c>
      <c r="AS132" s="24">
        <v>0</v>
      </c>
      <c r="AT132" s="24">
        <f t="shared" si="93"/>
        <v>1388280216.98</v>
      </c>
      <c r="AU132" s="24">
        <v>1388280216.98</v>
      </c>
      <c r="AV132" s="24">
        <v>0</v>
      </c>
      <c r="AW132" s="24">
        <v>0</v>
      </c>
      <c r="AX132" s="24">
        <v>0</v>
      </c>
      <c r="AY132" s="24">
        <v>0</v>
      </c>
      <c r="AZ132" s="21">
        <v>0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24">
        <v>0</v>
      </c>
      <c r="BG132" s="24">
        <f t="shared" si="94"/>
        <v>1388280216.98</v>
      </c>
      <c r="BH132" s="88"/>
    </row>
    <row r="133" spans="1:60" ht="18.75" customHeight="1" x14ac:dyDescent="0.2">
      <c r="A133" s="86" t="s">
        <v>309</v>
      </c>
      <c r="B133" s="46">
        <v>10</v>
      </c>
      <c r="C133" s="87" t="s">
        <v>303</v>
      </c>
      <c r="D133" s="24">
        <v>500000000</v>
      </c>
      <c r="E133" s="21"/>
      <c r="F133" s="21"/>
      <c r="G133" s="24">
        <f t="shared" si="91"/>
        <v>500000000</v>
      </c>
      <c r="H133" s="24">
        <v>133499997</v>
      </c>
      <c r="I133" s="24">
        <v>0</v>
      </c>
      <c r="J133" s="24">
        <v>0</v>
      </c>
      <c r="K133" s="24">
        <v>0</v>
      </c>
      <c r="L133" s="24">
        <v>0</v>
      </c>
      <c r="M133" s="21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f t="shared" si="95"/>
        <v>133499997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1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0</v>
      </c>
      <c r="AG133" s="24">
        <f t="shared" si="92"/>
        <v>0</v>
      </c>
      <c r="AH133" s="24">
        <v>0</v>
      </c>
      <c r="AI133" s="24">
        <v>0</v>
      </c>
      <c r="AJ133" s="24">
        <v>0</v>
      </c>
      <c r="AK133" s="24">
        <v>0</v>
      </c>
      <c r="AL133" s="24">
        <v>0</v>
      </c>
      <c r="AM133" s="21">
        <v>0</v>
      </c>
      <c r="AN133" s="24">
        <v>0</v>
      </c>
      <c r="AO133" s="24">
        <v>0</v>
      </c>
      <c r="AP133" s="24">
        <v>0</v>
      </c>
      <c r="AQ133" s="24">
        <v>0</v>
      </c>
      <c r="AR133" s="24">
        <v>0</v>
      </c>
      <c r="AS133" s="24">
        <v>0</v>
      </c>
      <c r="AT133" s="24">
        <f t="shared" si="93"/>
        <v>0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1">
        <v>0</v>
      </c>
      <c r="BA133" s="24">
        <v>0</v>
      </c>
      <c r="BB133" s="24">
        <v>0</v>
      </c>
      <c r="BC133" s="24">
        <v>0</v>
      </c>
      <c r="BD133" s="24">
        <v>0</v>
      </c>
      <c r="BE133" s="24">
        <v>0</v>
      </c>
      <c r="BF133" s="24">
        <v>0</v>
      </c>
      <c r="BG133" s="24">
        <f t="shared" si="94"/>
        <v>0</v>
      </c>
      <c r="BH133" s="88"/>
    </row>
    <row r="134" spans="1:60" s="90" customFormat="1" ht="18.75" customHeight="1" x14ac:dyDescent="0.2">
      <c r="A134" s="86" t="s">
        <v>310</v>
      </c>
      <c r="B134" s="46">
        <v>10</v>
      </c>
      <c r="C134" s="87" t="s">
        <v>311</v>
      </c>
      <c r="D134" s="24">
        <v>7485600000</v>
      </c>
      <c r="E134" s="21"/>
      <c r="F134" s="21"/>
      <c r="G134" s="24">
        <f t="shared" si="91"/>
        <v>7485600000</v>
      </c>
      <c r="H134" s="24">
        <v>4681359357.1599998</v>
      </c>
      <c r="I134" s="24">
        <v>0</v>
      </c>
      <c r="J134" s="24">
        <v>0</v>
      </c>
      <c r="K134" s="24">
        <v>0</v>
      </c>
      <c r="L134" s="24">
        <v>0</v>
      </c>
      <c r="M134" s="21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f t="shared" si="95"/>
        <v>4681359357.1599998</v>
      </c>
      <c r="U134" s="24">
        <v>3430824801.1599998</v>
      </c>
      <c r="V134" s="24">
        <v>0</v>
      </c>
      <c r="W134" s="24">
        <v>0</v>
      </c>
      <c r="X134" s="24">
        <v>0</v>
      </c>
      <c r="Y134" s="24">
        <v>0</v>
      </c>
      <c r="Z134" s="21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f t="shared" si="92"/>
        <v>3430824801.1599998</v>
      </c>
      <c r="AH134" s="24">
        <v>0</v>
      </c>
      <c r="AI134" s="24">
        <v>0</v>
      </c>
      <c r="AJ134" s="24">
        <v>0</v>
      </c>
      <c r="AK134" s="24">
        <v>0</v>
      </c>
      <c r="AL134" s="24">
        <v>0</v>
      </c>
      <c r="AM134" s="21">
        <v>0</v>
      </c>
      <c r="AN134" s="24">
        <v>0</v>
      </c>
      <c r="AO134" s="24">
        <v>0</v>
      </c>
      <c r="AP134" s="24">
        <v>0</v>
      </c>
      <c r="AQ134" s="24">
        <v>0</v>
      </c>
      <c r="AR134" s="24">
        <v>0</v>
      </c>
      <c r="AS134" s="24">
        <v>0</v>
      </c>
      <c r="AT134" s="24">
        <f t="shared" si="93"/>
        <v>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1">
        <v>0</v>
      </c>
      <c r="BA134" s="24">
        <v>0</v>
      </c>
      <c r="BB134" s="24">
        <v>0</v>
      </c>
      <c r="BC134" s="24">
        <v>0</v>
      </c>
      <c r="BD134" s="24">
        <v>0</v>
      </c>
      <c r="BE134" s="24">
        <v>0</v>
      </c>
      <c r="BF134" s="24">
        <v>0</v>
      </c>
      <c r="BG134" s="24">
        <f t="shared" si="94"/>
        <v>0</v>
      </c>
      <c r="BH134" s="89"/>
    </row>
    <row r="135" spans="1:60" s="90" customFormat="1" ht="18.75" customHeight="1" x14ac:dyDescent="0.2">
      <c r="A135" s="86" t="s">
        <v>312</v>
      </c>
      <c r="B135" s="46">
        <v>10</v>
      </c>
      <c r="C135" s="87" t="s">
        <v>311</v>
      </c>
      <c r="D135" s="24">
        <v>18000000000</v>
      </c>
      <c r="E135" s="21"/>
      <c r="F135" s="21"/>
      <c r="G135" s="24">
        <f t="shared" si="91"/>
        <v>18000000000</v>
      </c>
      <c r="H135" s="24">
        <v>15913539360.66</v>
      </c>
      <c r="I135" s="24">
        <v>0</v>
      </c>
      <c r="J135" s="24">
        <v>0</v>
      </c>
      <c r="K135" s="24">
        <v>0</v>
      </c>
      <c r="L135" s="24">
        <v>0</v>
      </c>
      <c r="M135" s="21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f t="shared" si="95"/>
        <v>15913539360.66</v>
      </c>
      <c r="U135" s="24">
        <v>3597101363</v>
      </c>
      <c r="V135" s="24">
        <v>0</v>
      </c>
      <c r="W135" s="24">
        <v>0</v>
      </c>
      <c r="X135" s="24">
        <v>0</v>
      </c>
      <c r="Y135" s="24">
        <v>0</v>
      </c>
      <c r="Z135" s="21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f t="shared" si="92"/>
        <v>3597101363</v>
      </c>
      <c r="AH135" s="24">
        <v>0</v>
      </c>
      <c r="AI135" s="24">
        <v>0</v>
      </c>
      <c r="AJ135" s="24">
        <v>0</v>
      </c>
      <c r="AK135" s="24">
        <v>0</v>
      </c>
      <c r="AL135" s="24">
        <v>0</v>
      </c>
      <c r="AM135" s="21">
        <v>0</v>
      </c>
      <c r="AN135" s="24">
        <v>0</v>
      </c>
      <c r="AO135" s="24">
        <v>0</v>
      </c>
      <c r="AP135" s="24">
        <v>0</v>
      </c>
      <c r="AQ135" s="24">
        <v>0</v>
      </c>
      <c r="AR135" s="24">
        <v>0</v>
      </c>
      <c r="AS135" s="24">
        <v>0</v>
      </c>
      <c r="AT135" s="24">
        <f t="shared" si="93"/>
        <v>0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21">
        <v>0</v>
      </c>
      <c r="BA135" s="24">
        <v>0</v>
      </c>
      <c r="BB135" s="24">
        <v>0</v>
      </c>
      <c r="BC135" s="24">
        <v>0</v>
      </c>
      <c r="BD135" s="24">
        <v>0</v>
      </c>
      <c r="BE135" s="24">
        <v>0</v>
      </c>
      <c r="BF135" s="24">
        <v>0</v>
      </c>
      <c r="BG135" s="24">
        <f t="shared" si="94"/>
        <v>0</v>
      </c>
      <c r="BH135" s="89"/>
    </row>
    <row r="136" spans="1:60" s="90" customFormat="1" ht="18.75" customHeight="1" x14ac:dyDescent="0.2">
      <c r="A136" s="86" t="s">
        <v>313</v>
      </c>
      <c r="B136" s="46">
        <v>10</v>
      </c>
      <c r="C136" s="87" t="s">
        <v>311</v>
      </c>
      <c r="D136" s="24">
        <v>800000000</v>
      </c>
      <c r="E136" s="21"/>
      <c r="F136" s="21"/>
      <c r="G136" s="24">
        <f t="shared" si="91"/>
        <v>800000000</v>
      </c>
      <c r="H136" s="24">
        <v>93000000</v>
      </c>
      <c r="I136" s="24">
        <v>0</v>
      </c>
      <c r="J136" s="24">
        <v>0</v>
      </c>
      <c r="K136" s="24">
        <v>0</v>
      </c>
      <c r="L136" s="24">
        <v>0</v>
      </c>
      <c r="M136" s="21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f>SUM(H136:S136)</f>
        <v>93000000</v>
      </c>
      <c r="U136" s="24">
        <v>93000000</v>
      </c>
      <c r="V136" s="24">
        <v>0</v>
      </c>
      <c r="W136" s="24">
        <v>0</v>
      </c>
      <c r="X136" s="24">
        <v>0</v>
      </c>
      <c r="Y136" s="24">
        <v>0</v>
      </c>
      <c r="Z136" s="21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f t="shared" si="92"/>
        <v>93000000</v>
      </c>
      <c r="AH136" s="24">
        <v>0</v>
      </c>
      <c r="AI136" s="24">
        <v>0</v>
      </c>
      <c r="AJ136" s="24">
        <v>0</v>
      </c>
      <c r="AK136" s="24">
        <v>0</v>
      </c>
      <c r="AL136" s="24">
        <v>0</v>
      </c>
      <c r="AM136" s="21">
        <v>0</v>
      </c>
      <c r="AN136" s="24">
        <v>0</v>
      </c>
      <c r="AO136" s="24">
        <v>0</v>
      </c>
      <c r="AP136" s="24">
        <v>0</v>
      </c>
      <c r="AQ136" s="24">
        <v>0</v>
      </c>
      <c r="AR136" s="24">
        <v>0</v>
      </c>
      <c r="AS136" s="24">
        <v>0</v>
      </c>
      <c r="AT136" s="24">
        <f>SUM(AH136:AS136)</f>
        <v>0</v>
      </c>
      <c r="AU136" s="24">
        <v>0</v>
      </c>
      <c r="AV136" s="24">
        <v>0</v>
      </c>
      <c r="AW136" s="24">
        <v>0</v>
      </c>
      <c r="AX136" s="24">
        <v>0</v>
      </c>
      <c r="AY136" s="24">
        <v>0</v>
      </c>
      <c r="AZ136" s="21">
        <v>0</v>
      </c>
      <c r="BA136" s="24">
        <v>0</v>
      </c>
      <c r="BB136" s="24">
        <v>0</v>
      </c>
      <c r="BC136" s="24">
        <v>0</v>
      </c>
      <c r="BD136" s="24">
        <v>0</v>
      </c>
      <c r="BE136" s="24">
        <v>0</v>
      </c>
      <c r="BF136" s="24">
        <v>0</v>
      </c>
      <c r="BG136" s="24">
        <f>SUM(AU136:BF136)</f>
        <v>0</v>
      </c>
      <c r="BH136" s="89"/>
    </row>
    <row r="137" spans="1:60" ht="18.75" customHeight="1" x14ac:dyDescent="0.2">
      <c r="A137" s="86" t="s">
        <v>314</v>
      </c>
      <c r="B137" s="46">
        <v>10</v>
      </c>
      <c r="C137" s="87" t="s">
        <v>311</v>
      </c>
      <c r="D137" s="24">
        <v>500000000</v>
      </c>
      <c r="E137" s="21"/>
      <c r="F137" s="21"/>
      <c r="G137" s="24">
        <f t="shared" si="91"/>
        <v>500000000</v>
      </c>
      <c r="H137" s="24">
        <v>28500000</v>
      </c>
      <c r="I137" s="24">
        <v>0</v>
      </c>
      <c r="J137" s="24">
        <v>0</v>
      </c>
      <c r="K137" s="24">
        <v>0</v>
      </c>
      <c r="L137" s="24">
        <v>0</v>
      </c>
      <c r="M137" s="21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f t="shared" si="95"/>
        <v>28500000</v>
      </c>
      <c r="U137" s="24">
        <v>28500000</v>
      </c>
      <c r="V137" s="24">
        <v>0</v>
      </c>
      <c r="W137" s="24">
        <v>0</v>
      </c>
      <c r="X137" s="24">
        <v>0</v>
      </c>
      <c r="Y137" s="24">
        <v>0</v>
      </c>
      <c r="Z137" s="21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f t="shared" si="92"/>
        <v>28500000</v>
      </c>
      <c r="AH137" s="24">
        <v>0</v>
      </c>
      <c r="AI137" s="24">
        <v>0</v>
      </c>
      <c r="AJ137" s="24">
        <v>0</v>
      </c>
      <c r="AK137" s="24">
        <v>0</v>
      </c>
      <c r="AL137" s="24">
        <v>0</v>
      </c>
      <c r="AM137" s="21">
        <v>0</v>
      </c>
      <c r="AN137" s="24">
        <v>0</v>
      </c>
      <c r="AO137" s="24">
        <v>0</v>
      </c>
      <c r="AP137" s="24">
        <v>0</v>
      </c>
      <c r="AQ137" s="24">
        <v>0</v>
      </c>
      <c r="AR137" s="24">
        <v>0</v>
      </c>
      <c r="AS137" s="24">
        <v>0</v>
      </c>
      <c r="AT137" s="24">
        <f t="shared" si="93"/>
        <v>0</v>
      </c>
      <c r="AU137" s="24">
        <v>0</v>
      </c>
      <c r="AV137" s="24">
        <v>0</v>
      </c>
      <c r="AW137" s="24">
        <v>0</v>
      </c>
      <c r="AX137" s="24">
        <v>0</v>
      </c>
      <c r="AY137" s="24">
        <v>0</v>
      </c>
      <c r="AZ137" s="21">
        <v>0</v>
      </c>
      <c r="BA137" s="24">
        <v>0</v>
      </c>
      <c r="BB137" s="24">
        <v>0</v>
      </c>
      <c r="BC137" s="24">
        <v>0</v>
      </c>
      <c r="BD137" s="24">
        <v>0</v>
      </c>
      <c r="BE137" s="24">
        <v>0</v>
      </c>
      <c r="BF137" s="24">
        <v>0</v>
      </c>
      <c r="BG137" s="24">
        <f t="shared" si="94"/>
        <v>0</v>
      </c>
      <c r="BH137" s="7"/>
    </row>
    <row r="138" spans="1:60" s="10" customFormat="1" ht="22.5" customHeight="1" x14ac:dyDescent="0.2">
      <c r="A138" s="170" t="s">
        <v>315</v>
      </c>
      <c r="B138" s="170"/>
      <c r="C138" s="170"/>
      <c r="D138" s="58">
        <f t="shared" ref="D138:BG138" si="96">+D126+D7</f>
        <v>348316432103</v>
      </c>
      <c r="E138" s="58">
        <f t="shared" si="96"/>
        <v>0</v>
      </c>
      <c r="F138" s="58">
        <f t="shared" si="96"/>
        <v>0</v>
      </c>
      <c r="G138" s="58">
        <f t="shared" si="96"/>
        <v>348316432103</v>
      </c>
      <c r="H138" s="58">
        <f t="shared" si="96"/>
        <v>293882808556.54004</v>
      </c>
      <c r="I138" s="58">
        <f t="shared" si="96"/>
        <v>0</v>
      </c>
      <c r="J138" s="58">
        <f t="shared" si="96"/>
        <v>0</v>
      </c>
      <c r="K138" s="58">
        <f t="shared" si="96"/>
        <v>0</v>
      </c>
      <c r="L138" s="58">
        <f t="shared" si="96"/>
        <v>0</v>
      </c>
      <c r="M138" s="58">
        <f t="shared" si="96"/>
        <v>0</v>
      </c>
      <c r="N138" s="58">
        <f t="shared" si="96"/>
        <v>0</v>
      </c>
      <c r="O138" s="58">
        <f t="shared" si="96"/>
        <v>0</v>
      </c>
      <c r="P138" s="58">
        <f t="shared" si="96"/>
        <v>0</v>
      </c>
      <c r="Q138" s="58">
        <f t="shared" si="96"/>
        <v>0</v>
      </c>
      <c r="R138" s="58">
        <f t="shared" si="96"/>
        <v>0</v>
      </c>
      <c r="S138" s="58" t="e">
        <f t="shared" si="96"/>
        <v>#REF!</v>
      </c>
      <c r="T138" s="58">
        <f t="shared" si="96"/>
        <v>293882808556.54004</v>
      </c>
      <c r="U138" s="58">
        <f t="shared" si="96"/>
        <v>110196938439.87001</v>
      </c>
      <c r="V138" s="58">
        <f t="shared" si="96"/>
        <v>0</v>
      </c>
      <c r="W138" s="58">
        <f t="shared" si="96"/>
        <v>0</v>
      </c>
      <c r="X138" s="58">
        <f t="shared" si="96"/>
        <v>0</v>
      </c>
      <c r="Y138" s="58">
        <f t="shared" si="96"/>
        <v>0</v>
      </c>
      <c r="Z138" s="58">
        <f t="shared" si="96"/>
        <v>0</v>
      </c>
      <c r="AA138" s="58">
        <f t="shared" si="96"/>
        <v>0</v>
      </c>
      <c r="AB138" s="58">
        <f t="shared" si="96"/>
        <v>0</v>
      </c>
      <c r="AC138" s="58">
        <f t="shared" si="96"/>
        <v>0</v>
      </c>
      <c r="AD138" s="58">
        <f t="shared" si="96"/>
        <v>0</v>
      </c>
      <c r="AE138" s="58">
        <f t="shared" si="96"/>
        <v>0</v>
      </c>
      <c r="AF138" s="58">
        <f t="shared" si="96"/>
        <v>0</v>
      </c>
      <c r="AG138" s="58">
        <f t="shared" si="96"/>
        <v>110196938439.87001</v>
      </c>
      <c r="AH138" s="58">
        <f t="shared" si="96"/>
        <v>9227898667.8199997</v>
      </c>
      <c r="AI138" s="58">
        <f t="shared" si="96"/>
        <v>0</v>
      </c>
      <c r="AJ138" s="58">
        <f t="shared" si="96"/>
        <v>0</v>
      </c>
      <c r="AK138" s="58">
        <f t="shared" si="96"/>
        <v>0</v>
      </c>
      <c r="AL138" s="58">
        <f t="shared" si="96"/>
        <v>0</v>
      </c>
      <c r="AM138" s="58">
        <f t="shared" si="96"/>
        <v>0</v>
      </c>
      <c r="AN138" s="58">
        <f t="shared" si="96"/>
        <v>0</v>
      </c>
      <c r="AO138" s="58">
        <f t="shared" si="96"/>
        <v>0</v>
      </c>
      <c r="AP138" s="58">
        <f t="shared" si="96"/>
        <v>0</v>
      </c>
      <c r="AQ138" s="58">
        <f t="shared" si="96"/>
        <v>0</v>
      </c>
      <c r="AR138" s="58">
        <f t="shared" si="96"/>
        <v>0</v>
      </c>
      <c r="AS138" s="58">
        <f t="shared" si="96"/>
        <v>0</v>
      </c>
      <c r="AT138" s="58">
        <f t="shared" si="96"/>
        <v>9227898667.8199997</v>
      </c>
      <c r="AU138" s="58">
        <f t="shared" si="96"/>
        <v>9227815288.8199997</v>
      </c>
      <c r="AV138" s="58">
        <f t="shared" si="96"/>
        <v>0</v>
      </c>
      <c r="AW138" s="58">
        <f t="shared" si="96"/>
        <v>0</v>
      </c>
      <c r="AX138" s="58">
        <f t="shared" si="96"/>
        <v>0</v>
      </c>
      <c r="AY138" s="58">
        <f t="shared" si="96"/>
        <v>0</v>
      </c>
      <c r="AZ138" s="58">
        <f t="shared" si="96"/>
        <v>0</v>
      </c>
      <c r="BA138" s="58">
        <f t="shared" si="96"/>
        <v>0</v>
      </c>
      <c r="BB138" s="58">
        <f t="shared" si="96"/>
        <v>0</v>
      </c>
      <c r="BC138" s="58">
        <f t="shared" si="96"/>
        <v>0</v>
      </c>
      <c r="BD138" s="58">
        <f t="shared" si="96"/>
        <v>0</v>
      </c>
      <c r="BE138" s="58">
        <f t="shared" si="96"/>
        <v>0</v>
      </c>
      <c r="BF138" s="58">
        <f t="shared" si="96"/>
        <v>0</v>
      </c>
      <c r="BG138" s="58">
        <f t="shared" si="96"/>
        <v>9227815288.8199997</v>
      </c>
      <c r="BH138" s="7"/>
    </row>
    <row r="140" spans="1:60" x14ac:dyDescent="0.2"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</row>
    <row r="141" spans="1:60" ht="13.5" customHeight="1" x14ac:dyDescent="0.2">
      <c r="R141" s="92"/>
    </row>
    <row r="142" spans="1:60" ht="13.5" customHeight="1" x14ac:dyDescent="0.2"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G142" s="93"/>
    </row>
    <row r="143" spans="1:60" ht="13.5" customHeight="1" x14ac:dyDescent="0.2">
      <c r="G143" s="91"/>
      <c r="I143" s="91"/>
      <c r="K143" s="91"/>
      <c r="T143" s="94"/>
    </row>
    <row r="144" spans="1:60" ht="13.5" customHeight="1" x14ac:dyDescent="0.2"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6"/>
      <c r="BC144" s="95"/>
      <c r="BD144" s="95"/>
      <c r="BE144" s="95"/>
      <c r="BF144" s="95"/>
      <c r="BG144" s="95"/>
    </row>
    <row r="145" spans="3:67" ht="13.5" customHeight="1" x14ac:dyDescent="0.25">
      <c r="AB145" s="97"/>
      <c r="BH145" s="98"/>
      <c r="BI145" s="98"/>
      <c r="BJ145" s="98"/>
      <c r="BK145" s="98"/>
      <c r="BL145" s="98"/>
      <c r="BM145" s="98"/>
      <c r="BN145" s="98"/>
      <c r="BO145" s="98"/>
    </row>
    <row r="146" spans="3:67" ht="13.5" customHeight="1" x14ac:dyDescent="0.25">
      <c r="AB146" s="97"/>
      <c r="BH146" s="98"/>
      <c r="BI146" s="98"/>
      <c r="BJ146" s="98"/>
      <c r="BK146" s="98"/>
      <c r="BL146" s="98"/>
      <c r="BM146" s="98"/>
      <c r="BN146" s="98"/>
      <c r="BO146" s="98"/>
    </row>
    <row r="147" spans="3:67" ht="13.5" customHeight="1" x14ac:dyDescent="0.25">
      <c r="AB147" s="97"/>
      <c r="BJ147" s="98"/>
    </row>
    <row r="148" spans="3:67" ht="13.5" customHeight="1" x14ac:dyDescent="0.2">
      <c r="AB148" s="97"/>
    </row>
    <row r="149" spans="3:67" ht="13.5" customHeight="1" x14ac:dyDescent="0.2">
      <c r="AB149" s="97"/>
    </row>
    <row r="150" spans="3:67" ht="13.5" customHeight="1" x14ac:dyDescent="0.2"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9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</row>
    <row r="151" spans="3:67" ht="13.5" customHeight="1" x14ac:dyDescent="0.2"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9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</row>
    <row r="152" spans="3:67" ht="13.5" customHeight="1" x14ac:dyDescent="0.2">
      <c r="AB152" s="97"/>
    </row>
    <row r="153" spans="3:67" ht="13.5" customHeight="1" x14ac:dyDescent="0.2">
      <c r="AB153" s="97"/>
    </row>
    <row r="154" spans="3:67" ht="13.5" customHeight="1" x14ac:dyDescent="0.2">
      <c r="C154" s="100"/>
      <c r="AB154" s="97"/>
      <c r="BH154" s="2"/>
    </row>
    <row r="155" spans="3:67" ht="13.5" customHeight="1" x14ac:dyDescent="0.2">
      <c r="C155" s="100"/>
      <c r="AB155" s="97"/>
      <c r="BH155" s="2"/>
    </row>
    <row r="156" spans="3:67" ht="13.5" customHeight="1" x14ac:dyDescent="0.2">
      <c r="C156" s="100"/>
      <c r="R156" s="101"/>
      <c r="BH156" s="2"/>
    </row>
    <row r="157" spans="3:67" ht="13.5" customHeight="1" x14ac:dyDescent="0.2">
      <c r="C157" s="100"/>
      <c r="R157" s="101"/>
      <c r="BH157" s="2"/>
    </row>
    <row r="158" spans="3:67" x14ac:dyDescent="0.2">
      <c r="C158" s="100"/>
      <c r="D158" s="101"/>
      <c r="BH158" s="2"/>
    </row>
    <row r="159" spans="3:67" x14ac:dyDescent="0.2">
      <c r="C159" s="100"/>
      <c r="BH159" s="2"/>
    </row>
    <row r="161" spans="3:3" x14ac:dyDescent="0.2">
      <c r="C161" s="100"/>
    </row>
    <row r="163" spans="3:3" x14ac:dyDescent="0.2">
      <c r="C163" s="100"/>
    </row>
    <row r="166" spans="3:3" x14ac:dyDescent="0.2">
      <c r="C166" s="100"/>
    </row>
    <row r="169" spans="3:3" x14ac:dyDescent="0.2">
      <c r="C169" s="100"/>
    </row>
  </sheetData>
  <mergeCells count="7">
    <mergeCell ref="A138:C138"/>
    <mergeCell ref="BF1:BG1"/>
    <mergeCell ref="BF2:BG2"/>
    <mergeCell ref="BF4:BG4"/>
    <mergeCell ref="D1:BE1"/>
    <mergeCell ref="D2:BE2"/>
    <mergeCell ref="D3:BE3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G123 G22:BG22 G126:BG126 G124:BG124 G122:BG122 G107 G85:BG85 G81:BG81 G75:BG75 G65:BG65 G58:BG58 G56:BG56 F47:BG47 D44:BG44 T107 AG107 AT107 BG107 T123:BG123 AG105:AG106" formula="1"/>
    <ignoredError sqref="B12:B128" numberStoredAsText="1"/>
    <ignoredError sqref="D33 F102 D92:F92 H33:BG33 U32:BG32" formulaRange="1"/>
    <ignoredError sqref="G92:BG9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E880-6FE7-4164-BC17-C1979EA12674}">
  <sheetPr>
    <tabColor theme="0" tint="-0.249977111117893"/>
  </sheetPr>
  <dimension ref="A1:AG23"/>
  <sheetViews>
    <sheetView showGridLines="0" showZeros="0" zoomScaleNormal="100" workbookViewId="0">
      <pane xSplit="3" ySplit="6" topLeftCell="D7" activePane="bottomRight" state="frozen"/>
      <selection activeCell="A70" sqref="A70"/>
      <selection pane="topRight" activeCell="A70" sqref="A70"/>
      <selection pane="bottomLeft" activeCell="A70" sqref="A70"/>
      <selection pane="bottomRight" activeCell="A7" sqref="A7:XFD7"/>
    </sheetView>
  </sheetViews>
  <sheetFormatPr baseColWidth="10" defaultRowHeight="11.25" x14ac:dyDescent="0.2"/>
  <cols>
    <col min="1" max="1" width="19" style="90" customWidth="1"/>
    <col min="2" max="2" width="5.42578125" style="90" customWidth="1"/>
    <col min="3" max="3" width="37.42578125" style="90" customWidth="1"/>
    <col min="4" max="5" width="18.5703125" style="103" customWidth="1"/>
    <col min="6" max="6" width="13.42578125" style="90" hidden="1" customWidth="1"/>
    <col min="7" max="16" width="12.42578125" style="90" hidden="1" customWidth="1"/>
    <col min="17" max="17" width="20.5703125" style="90" customWidth="1"/>
    <col min="18" max="18" width="15.28515625" style="90" customWidth="1"/>
    <col min="19" max="16384" width="11.42578125" style="90"/>
  </cols>
  <sheetData>
    <row r="1" spans="1:33" ht="18" customHeight="1" x14ac:dyDescent="0.25">
      <c r="B1" s="148"/>
      <c r="C1" s="148"/>
      <c r="D1" s="190" t="s">
        <v>0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/>
      <c r="P1" s="186" t="s">
        <v>329</v>
      </c>
      <c r="Q1" s="187"/>
    </row>
    <row r="2" spans="1:33" ht="18" customHeight="1" x14ac:dyDescent="0.2">
      <c r="B2" s="149"/>
      <c r="C2" s="149"/>
      <c r="D2" s="192" t="s">
        <v>1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  <c r="P2" s="188" t="s">
        <v>330</v>
      </c>
      <c r="Q2" s="189"/>
    </row>
    <row r="3" spans="1:33" ht="18" customHeight="1" thickBot="1" x14ac:dyDescent="0.25">
      <c r="B3" s="149"/>
      <c r="C3" s="149"/>
      <c r="D3" s="192" t="s">
        <v>316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  <c r="P3" s="158"/>
      <c r="Q3" s="159"/>
    </row>
    <row r="4" spans="1:33" ht="18" customHeight="1" x14ac:dyDescent="0.2">
      <c r="A4" s="102" t="s">
        <v>3</v>
      </c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84" t="s">
        <v>328</v>
      </c>
      <c r="Q4" s="185"/>
    </row>
    <row r="5" spans="1:33" ht="13.5" thickBot="1" x14ac:dyDescent="0.25">
      <c r="A5" s="102" t="s">
        <v>4</v>
      </c>
      <c r="E5" s="106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61"/>
      <c r="Q5" s="162"/>
    </row>
    <row r="6" spans="1:33" ht="22.5" x14ac:dyDescent="0.2">
      <c r="A6" s="107" t="s">
        <v>5</v>
      </c>
      <c r="B6" s="107" t="s">
        <v>6</v>
      </c>
      <c r="C6" s="107" t="s">
        <v>7</v>
      </c>
      <c r="D6" s="107" t="s">
        <v>317</v>
      </c>
      <c r="E6" s="108" t="s">
        <v>51</v>
      </c>
      <c r="F6" s="108" t="s">
        <v>52</v>
      </c>
      <c r="G6" s="108" t="s">
        <v>53</v>
      </c>
      <c r="H6" s="108" t="s">
        <v>54</v>
      </c>
      <c r="I6" s="108" t="s">
        <v>55</v>
      </c>
      <c r="J6" s="108" t="s">
        <v>56</v>
      </c>
      <c r="K6" s="108" t="s">
        <v>57</v>
      </c>
      <c r="L6" s="108" t="s">
        <v>58</v>
      </c>
      <c r="M6" s="108" t="s">
        <v>59</v>
      </c>
      <c r="N6" s="108" t="s">
        <v>60</v>
      </c>
      <c r="O6" s="108" t="s">
        <v>61</v>
      </c>
      <c r="P6" s="160" t="s">
        <v>62</v>
      </c>
      <c r="Q6" s="160" t="s">
        <v>63</v>
      </c>
    </row>
    <row r="7" spans="1:33" s="109" customFormat="1" ht="12.75" x14ac:dyDescent="0.2">
      <c r="A7" s="31" t="s">
        <v>64</v>
      </c>
      <c r="B7" s="31"/>
      <c r="C7" s="31" t="s">
        <v>65</v>
      </c>
      <c r="D7" s="31">
        <f>+D8</f>
        <v>154682951</v>
      </c>
      <c r="E7" s="31">
        <f>+E8</f>
        <v>154682951</v>
      </c>
      <c r="F7" s="31">
        <f t="shared" ref="F7:P7" si="0">+F8</f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>+Q8</f>
        <v>154682951</v>
      </c>
    </row>
    <row r="8" spans="1:33" s="109" customFormat="1" ht="12.75" x14ac:dyDescent="0.2">
      <c r="A8" s="58" t="s">
        <v>246</v>
      </c>
      <c r="B8" s="58"/>
      <c r="C8" s="58" t="s">
        <v>247</v>
      </c>
      <c r="D8" s="58">
        <f t="shared" ref="D8:Q8" si="1">+D9</f>
        <v>154682951</v>
      </c>
      <c r="E8" s="58">
        <f t="shared" si="1"/>
        <v>154682951</v>
      </c>
      <c r="F8" s="58">
        <f t="shared" si="1"/>
        <v>0</v>
      </c>
      <c r="G8" s="58">
        <f t="shared" si="1"/>
        <v>0</v>
      </c>
      <c r="H8" s="58">
        <f t="shared" si="1"/>
        <v>0</v>
      </c>
      <c r="I8" s="58">
        <f t="shared" si="1"/>
        <v>0</v>
      </c>
      <c r="J8" s="58">
        <f t="shared" si="1"/>
        <v>0</v>
      </c>
      <c r="K8" s="58">
        <f t="shared" si="1"/>
        <v>0</v>
      </c>
      <c r="L8" s="58">
        <f t="shared" si="1"/>
        <v>0</v>
      </c>
      <c r="M8" s="58">
        <f t="shared" si="1"/>
        <v>0</v>
      </c>
      <c r="N8" s="58">
        <f t="shared" si="1"/>
        <v>0</v>
      </c>
      <c r="O8" s="58">
        <f t="shared" si="1"/>
        <v>0</v>
      </c>
      <c r="P8" s="58">
        <f t="shared" si="1"/>
        <v>0</v>
      </c>
      <c r="Q8" s="58">
        <f t="shared" si="1"/>
        <v>154682951</v>
      </c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</row>
    <row r="9" spans="1:33" ht="23.25" customHeight="1" x14ac:dyDescent="0.2">
      <c r="A9" s="59" t="s">
        <v>274</v>
      </c>
      <c r="B9" s="36"/>
      <c r="C9" s="37" t="s">
        <v>275</v>
      </c>
      <c r="D9" s="38">
        <f>SUM(D10:D10)</f>
        <v>154682951</v>
      </c>
      <c r="E9" s="38">
        <f>SUM(E10:E10)</f>
        <v>154682951</v>
      </c>
      <c r="F9" s="38">
        <f t="shared" ref="F9:Q9" si="2">SUM(F10:F10)</f>
        <v>0</v>
      </c>
      <c r="G9" s="38">
        <f t="shared" si="2"/>
        <v>0</v>
      </c>
      <c r="H9" s="38">
        <f t="shared" si="2"/>
        <v>0</v>
      </c>
      <c r="I9" s="38">
        <f t="shared" si="2"/>
        <v>0</v>
      </c>
      <c r="J9" s="38">
        <f t="shared" si="2"/>
        <v>0</v>
      </c>
      <c r="K9" s="38">
        <f t="shared" si="2"/>
        <v>0</v>
      </c>
      <c r="L9" s="38">
        <f t="shared" si="2"/>
        <v>0</v>
      </c>
      <c r="M9" s="38">
        <f t="shared" si="2"/>
        <v>0</v>
      </c>
      <c r="N9" s="38">
        <f t="shared" si="2"/>
        <v>0</v>
      </c>
      <c r="O9" s="38">
        <f t="shared" si="2"/>
        <v>0</v>
      </c>
      <c r="P9" s="38">
        <f t="shared" si="2"/>
        <v>0</v>
      </c>
      <c r="Q9" s="38">
        <f t="shared" si="2"/>
        <v>154682951</v>
      </c>
    </row>
    <row r="10" spans="1:33" ht="23.25" customHeight="1" x14ac:dyDescent="0.2">
      <c r="A10" s="62" t="s">
        <v>276</v>
      </c>
      <c r="B10" s="63"/>
      <c r="C10" s="110" t="s">
        <v>277</v>
      </c>
      <c r="D10" s="62">
        <f>SUM(D11:D11)</f>
        <v>154682951</v>
      </c>
      <c r="E10" s="167">
        <f t="shared" ref="E10:F10" si="3">SUM(E11:E11)</f>
        <v>154682951</v>
      </c>
      <c r="F10" s="167">
        <f t="shared" si="3"/>
        <v>0</v>
      </c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>
        <f>SUM(E10:P10)</f>
        <v>154682951</v>
      </c>
    </row>
    <row r="11" spans="1:33" ht="22.5" customHeight="1" x14ac:dyDescent="0.2">
      <c r="A11" s="24" t="s">
        <v>278</v>
      </c>
      <c r="B11" s="46" t="s">
        <v>75</v>
      </c>
      <c r="C11" s="22" t="s">
        <v>279</v>
      </c>
      <c r="D11" s="24">
        <v>154682951</v>
      </c>
      <c r="E11" s="168">
        <v>154682951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f>SUM(E11:P11)</f>
        <v>154682951</v>
      </c>
    </row>
    <row r="12" spans="1:33" ht="12.75" x14ac:dyDescent="0.2">
      <c r="A12" s="56" t="s">
        <v>300</v>
      </c>
      <c r="B12" s="57"/>
      <c r="C12" s="58" t="s">
        <v>301</v>
      </c>
      <c r="D12" s="58">
        <f t="shared" ref="D12:Q12" si="4">SUM(D13:D15)</f>
        <v>80802117.480000004</v>
      </c>
      <c r="E12" s="58">
        <f t="shared" si="4"/>
        <v>69553717.480000004</v>
      </c>
      <c r="F12" s="58">
        <f t="shared" si="4"/>
        <v>0</v>
      </c>
      <c r="G12" s="58">
        <f t="shared" si="4"/>
        <v>0</v>
      </c>
      <c r="H12" s="58">
        <f t="shared" si="4"/>
        <v>0</v>
      </c>
      <c r="I12" s="58">
        <f t="shared" si="4"/>
        <v>0</v>
      </c>
      <c r="J12" s="58">
        <f t="shared" si="4"/>
        <v>0</v>
      </c>
      <c r="K12" s="58">
        <f t="shared" si="4"/>
        <v>0</v>
      </c>
      <c r="L12" s="58">
        <f t="shared" si="4"/>
        <v>0</v>
      </c>
      <c r="M12" s="58">
        <f t="shared" si="4"/>
        <v>0</v>
      </c>
      <c r="N12" s="58">
        <f t="shared" si="4"/>
        <v>0</v>
      </c>
      <c r="O12" s="58">
        <f t="shared" si="4"/>
        <v>0</v>
      </c>
      <c r="P12" s="58">
        <f t="shared" si="4"/>
        <v>0</v>
      </c>
      <c r="Q12" s="58">
        <f t="shared" si="4"/>
        <v>69553717.480000004</v>
      </c>
    </row>
    <row r="13" spans="1:33" ht="34.5" customHeight="1" x14ac:dyDescent="0.2">
      <c r="A13" s="24" t="s">
        <v>307</v>
      </c>
      <c r="B13" s="46" t="s">
        <v>75</v>
      </c>
      <c r="C13" s="22" t="s">
        <v>303</v>
      </c>
      <c r="D13" s="24">
        <v>68735131</v>
      </c>
      <c r="E13" s="111">
        <v>57486731</v>
      </c>
      <c r="F13" s="111">
        <v>0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>
        <f>SUM(E13:P13)</f>
        <v>57486731</v>
      </c>
    </row>
    <row r="14" spans="1:33" ht="34.5" customHeight="1" x14ac:dyDescent="0.2">
      <c r="A14" s="24" t="s">
        <v>308</v>
      </c>
      <c r="B14" s="46" t="s">
        <v>75</v>
      </c>
      <c r="C14" s="22" t="s">
        <v>303</v>
      </c>
      <c r="D14" s="24">
        <v>9266986.4800000004</v>
      </c>
      <c r="E14" s="111">
        <v>9266986.4800000004</v>
      </c>
      <c r="F14" s="111">
        <v>0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>
        <f t="shared" ref="Q14:Q15" si="5">SUM(E14:P14)</f>
        <v>9266986.4800000004</v>
      </c>
    </row>
    <row r="15" spans="1:33" ht="34.5" customHeight="1" x14ac:dyDescent="0.2">
      <c r="A15" s="24" t="s">
        <v>310</v>
      </c>
      <c r="B15" s="46" t="s">
        <v>75</v>
      </c>
      <c r="C15" s="22" t="s">
        <v>311</v>
      </c>
      <c r="D15" s="24">
        <v>2800000</v>
      </c>
      <c r="E15" s="111">
        <v>2800000</v>
      </c>
      <c r="F15" s="111">
        <v>0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>
        <f t="shared" si="5"/>
        <v>2800000</v>
      </c>
    </row>
    <row r="16" spans="1:33" s="105" customFormat="1" ht="17.25" customHeight="1" x14ac:dyDescent="0.2">
      <c r="A16" s="181" t="s">
        <v>318</v>
      </c>
      <c r="B16" s="182"/>
      <c r="C16" s="183"/>
      <c r="D16" s="112">
        <f t="shared" ref="D16:Q16" si="6">+D7+D12</f>
        <v>235485068.48000002</v>
      </c>
      <c r="E16" s="112">
        <f t="shared" si="6"/>
        <v>224236668.48000002</v>
      </c>
      <c r="F16" s="112">
        <f t="shared" si="6"/>
        <v>0</v>
      </c>
      <c r="G16" s="112">
        <f t="shared" si="6"/>
        <v>0</v>
      </c>
      <c r="H16" s="112">
        <f t="shared" si="6"/>
        <v>0</v>
      </c>
      <c r="I16" s="112">
        <f t="shared" si="6"/>
        <v>0</v>
      </c>
      <c r="J16" s="112">
        <f t="shared" si="6"/>
        <v>0</v>
      </c>
      <c r="K16" s="112">
        <f t="shared" si="6"/>
        <v>0</v>
      </c>
      <c r="L16" s="112">
        <f t="shared" si="6"/>
        <v>0</v>
      </c>
      <c r="M16" s="112">
        <f t="shared" si="6"/>
        <v>0</v>
      </c>
      <c r="N16" s="112">
        <f t="shared" si="6"/>
        <v>0</v>
      </c>
      <c r="O16" s="112">
        <f t="shared" si="6"/>
        <v>0</v>
      </c>
      <c r="P16" s="112">
        <f t="shared" si="6"/>
        <v>0</v>
      </c>
      <c r="Q16" s="112">
        <f t="shared" si="6"/>
        <v>224236668.48000002</v>
      </c>
    </row>
    <row r="18" spans="5:6" x14ac:dyDescent="0.2">
      <c r="E18" s="113"/>
      <c r="F18" s="113"/>
    </row>
    <row r="20" spans="5:6" x14ac:dyDescent="0.2">
      <c r="F20" s="114"/>
    </row>
    <row r="23" spans="5:6" x14ac:dyDescent="0.2">
      <c r="E23" s="103">
        <v>0</v>
      </c>
    </row>
  </sheetData>
  <mergeCells count="7">
    <mergeCell ref="A16:C16"/>
    <mergeCell ref="P4:Q4"/>
    <mergeCell ref="P1:Q1"/>
    <mergeCell ref="P2:Q2"/>
    <mergeCell ref="D1:O1"/>
    <mergeCell ref="D2:O2"/>
    <mergeCell ref="D3:O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B11:B15" numberStoredAsText="1"/>
    <ignoredError sqref="Q11 Q13:Q15" formulaRange="1"/>
    <ignoredError sqref="Q12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DC29-F72D-44F3-A9CB-B8D310C14F3A}">
  <sheetPr>
    <tabColor theme="0" tint="-0.249977111117893"/>
  </sheetPr>
  <dimension ref="A1:AH65"/>
  <sheetViews>
    <sheetView workbookViewId="0">
      <pane ySplit="6" topLeftCell="A43" activePane="bottomLeft" state="frozen"/>
      <selection activeCell="C1" sqref="C1"/>
      <selection pane="bottomLeft" activeCell="AE21" sqref="AE21"/>
    </sheetView>
  </sheetViews>
  <sheetFormatPr baseColWidth="10" defaultRowHeight="11.25" x14ac:dyDescent="0.2"/>
  <cols>
    <col min="1" max="1" width="23.42578125" style="90" customWidth="1"/>
    <col min="2" max="2" width="4" style="90" bestFit="1" customWidth="1"/>
    <col min="3" max="3" width="69" style="90" customWidth="1"/>
    <col min="4" max="4" width="16.42578125" style="90" customWidth="1"/>
    <col min="5" max="6" width="16.42578125" style="103" customWidth="1"/>
    <col min="7" max="17" width="16.42578125" style="103" hidden="1" customWidth="1"/>
    <col min="18" max="19" width="16.42578125" style="103" customWidth="1"/>
    <col min="20" max="30" width="16.42578125" style="90" hidden="1" customWidth="1"/>
    <col min="31" max="31" width="21.140625" style="90" customWidth="1"/>
    <col min="32" max="32" width="17.140625" style="90" customWidth="1"/>
    <col min="33" max="33" width="15.28515625" style="90" bestFit="1" customWidth="1"/>
    <col min="34" max="34" width="18.7109375" style="90" bestFit="1" customWidth="1"/>
    <col min="35" max="36" width="12" style="90" bestFit="1" customWidth="1"/>
    <col min="37" max="16384" width="11.42578125" style="90"/>
  </cols>
  <sheetData>
    <row r="1" spans="1:34" ht="21" customHeight="1" x14ac:dyDescent="0.25">
      <c r="A1" s="150"/>
      <c r="B1" s="151"/>
      <c r="C1" s="151"/>
      <c r="D1" s="197" t="s">
        <v>319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8"/>
      <c r="AD1" s="171" t="s">
        <v>331</v>
      </c>
      <c r="AE1" s="172"/>
    </row>
    <row r="2" spans="1:34" ht="21" customHeight="1" x14ac:dyDescent="0.2">
      <c r="A2" s="150"/>
      <c r="B2" s="152"/>
      <c r="C2" s="152"/>
      <c r="D2" s="199" t="s">
        <v>1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173" t="s">
        <v>330</v>
      </c>
      <c r="AE2" s="174"/>
    </row>
    <row r="3" spans="1:34" ht="21" customHeight="1" thickBot="1" x14ac:dyDescent="0.25">
      <c r="A3" s="150"/>
      <c r="B3" s="152"/>
      <c r="C3" s="152"/>
      <c r="D3" s="199" t="s">
        <v>320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200"/>
      <c r="AD3" s="195"/>
      <c r="AE3" s="196"/>
    </row>
    <row r="4" spans="1:34" ht="15" customHeight="1" x14ac:dyDescent="0.2">
      <c r="A4" s="153" t="s">
        <v>3</v>
      </c>
      <c r="B4" s="150"/>
      <c r="C4" s="150"/>
      <c r="D4" s="150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5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84" t="s">
        <v>332</v>
      </c>
      <c r="AE4" s="185"/>
    </row>
    <row r="5" spans="1:34" ht="13.5" thickBot="1" x14ac:dyDescent="0.25">
      <c r="A5" s="153" t="s">
        <v>321</v>
      </c>
      <c r="B5" s="150"/>
      <c r="C5" s="150"/>
      <c r="D5" s="150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7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65"/>
      <c r="AE5" s="166"/>
    </row>
    <row r="6" spans="1:34" ht="22.5" x14ac:dyDescent="0.2">
      <c r="A6" s="4" t="s">
        <v>5</v>
      </c>
      <c r="B6" s="4" t="s">
        <v>6</v>
      </c>
      <c r="C6" s="4" t="s">
        <v>7</v>
      </c>
      <c r="D6" s="4" t="s">
        <v>322</v>
      </c>
      <c r="E6" s="4" t="s">
        <v>323</v>
      </c>
      <c r="F6" s="115" t="s">
        <v>38</v>
      </c>
      <c r="G6" s="115" t="s">
        <v>39</v>
      </c>
      <c r="H6" s="115" t="s">
        <v>40</v>
      </c>
      <c r="I6" s="115" t="s">
        <v>41</v>
      </c>
      <c r="J6" s="115" t="s">
        <v>42</v>
      </c>
      <c r="K6" s="115" t="s">
        <v>43</v>
      </c>
      <c r="L6" s="115" t="s">
        <v>44</v>
      </c>
      <c r="M6" s="115" t="s">
        <v>45</v>
      </c>
      <c r="N6" s="115" t="s">
        <v>46</v>
      </c>
      <c r="O6" s="115" t="s">
        <v>47</v>
      </c>
      <c r="P6" s="115" t="s">
        <v>48</v>
      </c>
      <c r="Q6" s="115" t="s">
        <v>49</v>
      </c>
      <c r="R6" s="115" t="s">
        <v>50</v>
      </c>
      <c r="S6" s="115" t="s">
        <v>51</v>
      </c>
      <c r="T6" s="115" t="s">
        <v>52</v>
      </c>
      <c r="U6" s="115" t="s">
        <v>53</v>
      </c>
      <c r="V6" s="115" t="s">
        <v>54</v>
      </c>
      <c r="W6" s="115" t="s">
        <v>55</v>
      </c>
      <c r="X6" s="115" t="s">
        <v>56</v>
      </c>
      <c r="Y6" s="115" t="s">
        <v>57</v>
      </c>
      <c r="Z6" s="115" t="s">
        <v>58</v>
      </c>
      <c r="AA6" s="115" t="s">
        <v>59</v>
      </c>
      <c r="AB6" s="115" t="s">
        <v>60</v>
      </c>
      <c r="AC6" s="115" t="s">
        <v>61</v>
      </c>
      <c r="AD6" s="169" t="s">
        <v>62</v>
      </c>
      <c r="AE6" s="169" t="s">
        <v>63</v>
      </c>
    </row>
    <row r="7" spans="1:34" s="109" customFormat="1" ht="20.25" customHeight="1" x14ac:dyDescent="0.2">
      <c r="A7" s="116" t="s">
        <v>64</v>
      </c>
      <c r="B7" s="116"/>
      <c r="C7" s="116" t="s">
        <v>65</v>
      </c>
      <c r="D7" s="116">
        <f t="shared" ref="D7:AD7" si="0">+D8+D13+D40</f>
        <v>1691829016.4900002</v>
      </c>
      <c r="E7" s="116">
        <f t="shared" si="0"/>
        <v>1691829016.4900002</v>
      </c>
      <c r="F7" s="116">
        <f t="shared" si="0"/>
        <v>310498905.38999999</v>
      </c>
      <c r="G7" s="116" t="e">
        <f t="shared" si="0"/>
        <v>#REF!</v>
      </c>
      <c r="H7" s="116" t="e">
        <f t="shared" si="0"/>
        <v>#REF!</v>
      </c>
      <c r="I7" s="116" t="e">
        <f t="shared" si="0"/>
        <v>#REF!</v>
      </c>
      <c r="J7" s="116" t="e">
        <f t="shared" si="0"/>
        <v>#REF!</v>
      </c>
      <c r="K7" s="116" t="e">
        <f t="shared" si="0"/>
        <v>#REF!</v>
      </c>
      <c r="L7" s="116" t="e">
        <f t="shared" si="0"/>
        <v>#REF!</v>
      </c>
      <c r="M7" s="116" t="e">
        <f t="shared" si="0"/>
        <v>#REF!</v>
      </c>
      <c r="N7" s="116" t="e">
        <f t="shared" si="0"/>
        <v>#REF!</v>
      </c>
      <c r="O7" s="116" t="e">
        <f t="shared" si="0"/>
        <v>#REF!</v>
      </c>
      <c r="P7" s="116" t="e">
        <f t="shared" si="0"/>
        <v>#REF!</v>
      </c>
      <c r="Q7" s="116" t="e">
        <f t="shared" si="0"/>
        <v>#REF!</v>
      </c>
      <c r="R7" s="116">
        <f t="shared" si="0"/>
        <v>310498905.38999999</v>
      </c>
      <c r="S7" s="116">
        <f t="shared" si="0"/>
        <v>11094873.02</v>
      </c>
      <c r="T7" s="116" t="e">
        <f t="shared" si="0"/>
        <v>#REF!</v>
      </c>
      <c r="U7" s="116" t="e">
        <f t="shared" si="0"/>
        <v>#REF!</v>
      </c>
      <c r="V7" s="116" t="e">
        <f t="shared" si="0"/>
        <v>#REF!</v>
      </c>
      <c r="W7" s="116" t="e">
        <f t="shared" si="0"/>
        <v>#REF!</v>
      </c>
      <c r="X7" s="116" t="e">
        <f t="shared" si="0"/>
        <v>#REF!</v>
      </c>
      <c r="Y7" s="116" t="e">
        <f t="shared" si="0"/>
        <v>#REF!</v>
      </c>
      <c r="Z7" s="116" t="e">
        <f t="shared" si="0"/>
        <v>#REF!</v>
      </c>
      <c r="AA7" s="116" t="e">
        <f t="shared" si="0"/>
        <v>#REF!</v>
      </c>
      <c r="AB7" s="116" t="e">
        <f t="shared" si="0"/>
        <v>#REF!</v>
      </c>
      <c r="AC7" s="116" t="e">
        <f t="shared" si="0"/>
        <v>#REF!</v>
      </c>
      <c r="AD7" s="116" t="e">
        <f t="shared" si="0"/>
        <v>#REF!</v>
      </c>
      <c r="AE7" s="116">
        <f>+AE8+AE13+AE40</f>
        <v>11094873.02</v>
      </c>
      <c r="AF7" s="117"/>
    </row>
    <row r="8" spans="1:34" s="121" customFormat="1" ht="20.25" customHeight="1" x14ac:dyDescent="0.2">
      <c r="A8" s="9" t="s">
        <v>66</v>
      </c>
      <c r="B8" s="118"/>
      <c r="C8" s="119" t="s">
        <v>67</v>
      </c>
      <c r="D8" s="9">
        <f>+D9</f>
        <v>2322079</v>
      </c>
      <c r="E8" s="9">
        <f t="shared" ref="E8:AE9" si="1">+E9</f>
        <v>2322079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0</v>
      </c>
      <c r="T8" s="9">
        <f t="shared" si="1"/>
        <v>0</v>
      </c>
      <c r="U8" s="9">
        <f t="shared" si="1"/>
        <v>0</v>
      </c>
      <c r="V8" s="9">
        <f t="shared" si="1"/>
        <v>0</v>
      </c>
      <c r="W8" s="9">
        <f t="shared" si="1"/>
        <v>0</v>
      </c>
      <c r="X8" s="9">
        <f t="shared" si="1"/>
        <v>0</v>
      </c>
      <c r="Y8" s="9">
        <f t="shared" si="1"/>
        <v>0</v>
      </c>
      <c r="Z8" s="9">
        <f t="shared" si="1"/>
        <v>0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120"/>
    </row>
    <row r="9" spans="1:34" s="105" customFormat="1" ht="20.25" customHeight="1" x14ac:dyDescent="0.25">
      <c r="A9" s="38" t="s">
        <v>68</v>
      </c>
      <c r="B9" s="122"/>
      <c r="C9" s="123" t="s">
        <v>69</v>
      </c>
      <c r="D9" s="38">
        <f>+D10</f>
        <v>2322079</v>
      </c>
      <c r="E9" s="38">
        <f>+E10</f>
        <v>2322079</v>
      </c>
      <c r="F9" s="38">
        <f t="shared" si="1"/>
        <v>0</v>
      </c>
      <c r="G9" s="38">
        <f t="shared" si="1"/>
        <v>0</v>
      </c>
      <c r="H9" s="38">
        <f t="shared" si="1"/>
        <v>0</v>
      </c>
      <c r="I9" s="38">
        <f t="shared" si="1"/>
        <v>0</v>
      </c>
      <c r="J9" s="38">
        <f t="shared" si="1"/>
        <v>0</v>
      </c>
      <c r="K9" s="38">
        <f t="shared" si="1"/>
        <v>0</v>
      </c>
      <c r="L9" s="38">
        <f t="shared" si="1"/>
        <v>0</v>
      </c>
      <c r="M9" s="38">
        <f t="shared" si="1"/>
        <v>0</v>
      </c>
      <c r="N9" s="38">
        <f t="shared" si="1"/>
        <v>0</v>
      </c>
      <c r="O9" s="38">
        <f t="shared" si="1"/>
        <v>0</v>
      </c>
      <c r="P9" s="38">
        <f t="shared" si="1"/>
        <v>0</v>
      </c>
      <c r="Q9" s="38">
        <f t="shared" si="1"/>
        <v>0</v>
      </c>
      <c r="R9" s="38">
        <f t="shared" si="1"/>
        <v>0</v>
      </c>
      <c r="S9" s="38">
        <f t="shared" si="1"/>
        <v>0</v>
      </c>
      <c r="T9" s="38">
        <f t="shared" si="1"/>
        <v>0</v>
      </c>
      <c r="U9" s="38">
        <f t="shared" si="1"/>
        <v>0</v>
      </c>
      <c r="V9" s="38">
        <f t="shared" si="1"/>
        <v>0</v>
      </c>
      <c r="W9" s="38">
        <f t="shared" si="1"/>
        <v>0</v>
      </c>
      <c r="X9" s="38">
        <f t="shared" si="1"/>
        <v>0</v>
      </c>
      <c r="Y9" s="38">
        <f t="shared" si="1"/>
        <v>0</v>
      </c>
      <c r="Z9" s="38">
        <f t="shared" si="1"/>
        <v>0</v>
      </c>
      <c r="AA9" s="38">
        <f t="shared" si="1"/>
        <v>0</v>
      </c>
      <c r="AB9" s="38">
        <f t="shared" si="1"/>
        <v>0</v>
      </c>
      <c r="AC9" s="38">
        <f t="shared" si="1"/>
        <v>0</v>
      </c>
      <c r="AD9" s="38">
        <f t="shared" si="1"/>
        <v>0</v>
      </c>
      <c r="AE9" s="38">
        <f t="shared" si="1"/>
        <v>0</v>
      </c>
      <c r="AF9" s="103"/>
      <c r="AG9" s="124"/>
      <c r="AH9" s="125"/>
    </row>
    <row r="10" spans="1:34" s="105" customFormat="1" ht="20.25" customHeight="1" x14ac:dyDescent="0.25">
      <c r="A10" s="41" t="s">
        <v>70</v>
      </c>
      <c r="B10" s="75"/>
      <c r="C10" s="126" t="s">
        <v>71</v>
      </c>
      <c r="D10" s="41">
        <f>+D11</f>
        <v>2322079</v>
      </c>
      <c r="E10" s="41">
        <f t="shared" ref="E10:AE10" si="2">+E12</f>
        <v>2322079</v>
      </c>
      <c r="F10" s="41">
        <f t="shared" si="2"/>
        <v>0</v>
      </c>
      <c r="G10" s="41">
        <f t="shared" si="2"/>
        <v>0</v>
      </c>
      <c r="H10" s="41">
        <f t="shared" si="2"/>
        <v>0</v>
      </c>
      <c r="I10" s="41">
        <f t="shared" si="2"/>
        <v>0</v>
      </c>
      <c r="J10" s="41">
        <f t="shared" si="2"/>
        <v>0</v>
      </c>
      <c r="K10" s="41">
        <f t="shared" si="2"/>
        <v>0</v>
      </c>
      <c r="L10" s="41">
        <f t="shared" si="2"/>
        <v>0</v>
      </c>
      <c r="M10" s="41">
        <f t="shared" si="2"/>
        <v>0</v>
      </c>
      <c r="N10" s="41">
        <f t="shared" si="2"/>
        <v>0</v>
      </c>
      <c r="O10" s="41">
        <f t="shared" si="2"/>
        <v>0</v>
      </c>
      <c r="P10" s="41">
        <f t="shared" si="2"/>
        <v>0</v>
      </c>
      <c r="Q10" s="41">
        <f t="shared" si="2"/>
        <v>0</v>
      </c>
      <c r="R10" s="41">
        <f t="shared" si="2"/>
        <v>0</v>
      </c>
      <c r="S10" s="41">
        <f t="shared" si="2"/>
        <v>0</v>
      </c>
      <c r="T10" s="41">
        <f t="shared" si="2"/>
        <v>0</v>
      </c>
      <c r="U10" s="41">
        <f t="shared" si="2"/>
        <v>0</v>
      </c>
      <c r="V10" s="41">
        <f t="shared" si="2"/>
        <v>0</v>
      </c>
      <c r="W10" s="41">
        <f t="shared" si="2"/>
        <v>0</v>
      </c>
      <c r="X10" s="41">
        <f t="shared" si="2"/>
        <v>0</v>
      </c>
      <c r="Y10" s="41">
        <f t="shared" si="2"/>
        <v>0</v>
      </c>
      <c r="Z10" s="41">
        <f t="shared" si="2"/>
        <v>0</v>
      </c>
      <c r="AA10" s="41">
        <f t="shared" si="2"/>
        <v>0</v>
      </c>
      <c r="AB10" s="41">
        <f t="shared" si="2"/>
        <v>0</v>
      </c>
      <c r="AC10" s="41">
        <f t="shared" si="2"/>
        <v>0</v>
      </c>
      <c r="AD10" s="41">
        <f t="shared" si="2"/>
        <v>0</v>
      </c>
      <c r="AE10" s="41">
        <f t="shared" si="2"/>
        <v>0</v>
      </c>
      <c r="AF10" s="103"/>
      <c r="AG10" s="124"/>
      <c r="AH10" s="125"/>
    </row>
    <row r="11" spans="1:34" s="105" customFormat="1" ht="20.25" customHeight="1" x14ac:dyDescent="0.25">
      <c r="A11" s="41" t="s">
        <v>72</v>
      </c>
      <c r="B11" s="75"/>
      <c r="C11" s="126" t="s">
        <v>73</v>
      </c>
      <c r="D11" s="41">
        <f>+D12</f>
        <v>2322079</v>
      </c>
      <c r="E11" s="41">
        <f>SUM(E12)</f>
        <v>2322079</v>
      </c>
      <c r="F11" s="41">
        <f>SUM(F12)</f>
        <v>0</v>
      </c>
      <c r="G11" s="41">
        <f t="shared" ref="G11:AE11" si="3">SUM(G12)</f>
        <v>0</v>
      </c>
      <c r="H11" s="41">
        <f t="shared" si="3"/>
        <v>0</v>
      </c>
      <c r="I11" s="41">
        <f t="shared" si="3"/>
        <v>0</v>
      </c>
      <c r="J11" s="41">
        <f t="shared" si="3"/>
        <v>0</v>
      </c>
      <c r="K11" s="41">
        <f t="shared" si="3"/>
        <v>0</v>
      </c>
      <c r="L11" s="41">
        <f t="shared" si="3"/>
        <v>0</v>
      </c>
      <c r="M11" s="41">
        <f t="shared" si="3"/>
        <v>0</v>
      </c>
      <c r="N11" s="41">
        <f t="shared" si="3"/>
        <v>0</v>
      </c>
      <c r="O11" s="41">
        <f t="shared" si="3"/>
        <v>0</v>
      </c>
      <c r="P11" s="41">
        <f t="shared" si="3"/>
        <v>0</v>
      </c>
      <c r="Q11" s="41">
        <f t="shared" si="3"/>
        <v>0</v>
      </c>
      <c r="R11" s="41">
        <f t="shared" si="3"/>
        <v>0</v>
      </c>
      <c r="S11" s="41">
        <f t="shared" si="3"/>
        <v>0</v>
      </c>
      <c r="T11" s="41">
        <f t="shared" si="3"/>
        <v>0</v>
      </c>
      <c r="U11" s="41">
        <f t="shared" si="3"/>
        <v>0</v>
      </c>
      <c r="V11" s="41">
        <f t="shared" si="3"/>
        <v>0</v>
      </c>
      <c r="W11" s="41">
        <f t="shared" si="3"/>
        <v>0</v>
      </c>
      <c r="X11" s="41">
        <f t="shared" si="3"/>
        <v>0</v>
      </c>
      <c r="Y11" s="41">
        <f t="shared" si="3"/>
        <v>0</v>
      </c>
      <c r="Z11" s="41">
        <f t="shared" si="3"/>
        <v>0</v>
      </c>
      <c r="AA11" s="41">
        <f t="shared" si="3"/>
        <v>0</v>
      </c>
      <c r="AB11" s="41">
        <f t="shared" si="3"/>
        <v>0</v>
      </c>
      <c r="AC11" s="41">
        <f t="shared" si="3"/>
        <v>0</v>
      </c>
      <c r="AD11" s="41">
        <f t="shared" si="3"/>
        <v>0</v>
      </c>
      <c r="AE11" s="41">
        <f t="shared" si="3"/>
        <v>0</v>
      </c>
      <c r="AF11" s="103"/>
      <c r="AG11" s="124"/>
      <c r="AH11" s="125"/>
    </row>
    <row r="12" spans="1:34" s="121" customFormat="1" ht="20.25" customHeight="1" x14ac:dyDescent="0.25">
      <c r="A12" s="17" t="s">
        <v>89</v>
      </c>
      <c r="B12" s="39">
        <v>10</v>
      </c>
      <c r="C12" s="17" t="s">
        <v>90</v>
      </c>
      <c r="D12" s="17">
        <v>2322079</v>
      </c>
      <c r="E12" s="17">
        <v>2322079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>SUM(F12:Q12)</f>
        <v>0</v>
      </c>
      <c r="S12" s="17">
        <v>0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>
        <f>SUM(S12:AD12)</f>
        <v>0</v>
      </c>
      <c r="AF12" s="120"/>
      <c r="AG12" s="124"/>
      <c r="AH12" s="125"/>
    </row>
    <row r="13" spans="1:34" s="121" customFormat="1" ht="20.25" customHeight="1" x14ac:dyDescent="0.25">
      <c r="A13" s="9" t="s">
        <v>135</v>
      </c>
      <c r="B13" s="118"/>
      <c r="C13" s="119" t="s">
        <v>136</v>
      </c>
      <c r="D13" s="9">
        <f t="shared" ref="D13:AE13" si="4">+D14+D18</f>
        <v>1638700946.4900002</v>
      </c>
      <c r="E13" s="9">
        <f t="shared" si="4"/>
        <v>1638700946.4900002</v>
      </c>
      <c r="F13" s="9">
        <f t="shared" si="4"/>
        <v>310498905.38999999</v>
      </c>
      <c r="G13" s="9" t="e">
        <f t="shared" si="4"/>
        <v>#REF!</v>
      </c>
      <c r="H13" s="9" t="e">
        <f t="shared" si="4"/>
        <v>#REF!</v>
      </c>
      <c r="I13" s="9" t="e">
        <f t="shared" si="4"/>
        <v>#REF!</v>
      </c>
      <c r="J13" s="9" t="e">
        <f t="shared" si="4"/>
        <v>#REF!</v>
      </c>
      <c r="K13" s="9" t="e">
        <f t="shared" si="4"/>
        <v>#REF!</v>
      </c>
      <c r="L13" s="9" t="e">
        <f t="shared" si="4"/>
        <v>#REF!</v>
      </c>
      <c r="M13" s="9" t="e">
        <f t="shared" si="4"/>
        <v>#REF!</v>
      </c>
      <c r="N13" s="9" t="e">
        <f t="shared" si="4"/>
        <v>#REF!</v>
      </c>
      <c r="O13" s="9" t="e">
        <f t="shared" si="4"/>
        <v>#REF!</v>
      </c>
      <c r="P13" s="9" t="e">
        <f t="shared" si="4"/>
        <v>#REF!</v>
      </c>
      <c r="Q13" s="9" t="e">
        <f t="shared" si="4"/>
        <v>#REF!</v>
      </c>
      <c r="R13" s="9">
        <f>+R14+R18</f>
        <v>310498905.38999999</v>
      </c>
      <c r="S13" s="9">
        <f>+S14+S18</f>
        <v>11094873.02</v>
      </c>
      <c r="T13" s="9" t="e">
        <f t="shared" si="4"/>
        <v>#REF!</v>
      </c>
      <c r="U13" s="9" t="e">
        <f t="shared" si="4"/>
        <v>#REF!</v>
      </c>
      <c r="V13" s="9" t="e">
        <f t="shared" si="4"/>
        <v>#REF!</v>
      </c>
      <c r="W13" s="9" t="e">
        <f t="shared" si="4"/>
        <v>#REF!</v>
      </c>
      <c r="X13" s="9" t="e">
        <f t="shared" si="4"/>
        <v>#REF!</v>
      </c>
      <c r="Y13" s="9" t="e">
        <f t="shared" si="4"/>
        <v>#REF!</v>
      </c>
      <c r="Z13" s="9" t="e">
        <f t="shared" si="4"/>
        <v>#REF!</v>
      </c>
      <c r="AA13" s="9" t="e">
        <f t="shared" si="4"/>
        <v>#REF!</v>
      </c>
      <c r="AB13" s="9" t="e">
        <f t="shared" si="4"/>
        <v>#REF!</v>
      </c>
      <c r="AC13" s="9" t="e">
        <f t="shared" si="4"/>
        <v>#REF!</v>
      </c>
      <c r="AD13" s="9" t="e">
        <f t="shared" si="4"/>
        <v>#REF!</v>
      </c>
      <c r="AE13" s="9">
        <f t="shared" si="4"/>
        <v>11094873.02</v>
      </c>
      <c r="AF13" s="120"/>
      <c r="AG13" s="124"/>
      <c r="AH13" s="125"/>
    </row>
    <row r="14" spans="1:34" s="105" customFormat="1" ht="20.25" customHeight="1" x14ac:dyDescent="0.25">
      <c r="A14" s="38" t="s">
        <v>137</v>
      </c>
      <c r="B14" s="122"/>
      <c r="C14" s="123" t="s">
        <v>138</v>
      </c>
      <c r="D14" s="38">
        <f t="shared" ref="D14:Q16" si="5">+D15</f>
        <v>115763101</v>
      </c>
      <c r="E14" s="38">
        <f t="shared" si="5"/>
        <v>115763101</v>
      </c>
      <c r="F14" s="38">
        <f t="shared" si="5"/>
        <v>0</v>
      </c>
      <c r="G14" s="38" t="e">
        <f t="shared" si="5"/>
        <v>#REF!</v>
      </c>
      <c r="H14" s="38" t="e">
        <f t="shared" si="5"/>
        <v>#REF!</v>
      </c>
      <c r="I14" s="38" t="e">
        <f t="shared" si="5"/>
        <v>#REF!</v>
      </c>
      <c r="J14" s="38" t="e">
        <f t="shared" si="5"/>
        <v>#REF!</v>
      </c>
      <c r="K14" s="38" t="e">
        <f t="shared" si="5"/>
        <v>#REF!</v>
      </c>
      <c r="L14" s="38" t="e">
        <f t="shared" si="5"/>
        <v>#REF!</v>
      </c>
      <c r="M14" s="38" t="e">
        <f t="shared" si="5"/>
        <v>#REF!</v>
      </c>
      <c r="N14" s="38" t="e">
        <f t="shared" si="5"/>
        <v>#REF!</v>
      </c>
      <c r="O14" s="38" t="e">
        <f t="shared" si="5"/>
        <v>#REF!</v>
      </c>
      <c r="P14" s="38" t="e">
        <f t="shared" si="5"/>
        <v>#REF!</v>
      </c>
      <c r="Q14" s="38" t="e">
        <f t="shared" si="5"/>
        <v>#REF!</v>
      </c>
      <c r="R14" s="38">
        <f>+R15</f>
        <v>0</v>
      </c>
      <c r="S14" s="38">
        <f>+S15</f>
        <v>0</v>
      </c>
      <c r="T14" s="38">
        <f t="shared" ref="T14:AE14" si="6">+T15</f>
        <v>0</v>
      </c>
      <c r="U14" s="38">
        <f t="shared" si="6"/>
        <v>0</v>
      </c>
      <c r="V14" s="38">
        <f t="shared" si="6"/>
        <v>0</v>
      </c>
      <c r="W14" s="38">
        <f t="shared" si="6"/>
        <v>0</v>
      </c>
      <c r="X14" s="38">
        <f t="shared" si="6"/>
        <v>0</v>
      </c>
      <c r="Y14" s="38">
        <f t="shared" si="6"/>
        <v>0</v>
      </c>
      <c r="Z14" s="38">
        <f t="shared" si="6"/>
        <v>0</v>
      </c>
      <c r="AA14" s="38">
        <f t="shared" si="6"/>
        <v>0</v>
      </c>
      <c r="AB14" s="38">
        <f t="shared" si="6"/>
        <v>0</v>
      </c>
      <c r="AC14" s="38">
        <f t="shared" si="6"/>
        <v>0</v>
      </c>
      <c r="AD14" s="38">
        <f t="shared" si="6"/>
        <v>0</v>
      </c>
      <c r="AE14" s="38">
        <f t="shared" si="6"/>
        <v>0</v>
      </c>
      <c r="AF14" s="103"/>
      <c r="AG14" s="124"/>
      <c r="AH14" s="127"/>
    </row>
    <row r="15" spans="1:34" s="105" customFormat="1" ht="20.25" customHeight="1" x14ac:dyDescent="0.25">
      <c r="A15" s="38" t="s">
        <v>139</v>
      </c>
      <c r="B15" s="128"/>
      <c r="C15" s="129" t="s">
        <v>140</v>
      </c>
      <c r="D15" s="38">
        <f t="shared" si="5"/>
        <v>115763101</v>
      </c>
      <c r="E15" s="38">
        <f t="shared" si="5"/>
        <v>115763101</v>
      </c>
      <c r="F15" s="38">
        <f>+F16</f>
        <v>0</v>
      </c>
      <c r="G15" s="38" t="e">
        <f t="shared" ref="G15:Q15" si="7">SUM(G17:G23)</f>
        <v>#REF!</v>
      </c>
      <c r="H15" s="38" t="e">
        <f t="shared" si="7"/>
        <v>#REF!</v>
      </c>
      <c r="I15" s="38" t="e">
        <f t="shared" si="7"/>
        <v>#REF!</v>
      </c>
      <c r="J15" s="38" t="e">
        <f t="shared" si="7"/>
        <v>#REF!</v>
      </c>
      <c r="K15" s="38" t="e">
        <f t="shared" si="7"/>
        <v>#REF!</v>
      </c>
      <c r="L15" s="38" t="e">
        <f t="shared" si="7"/>
        <v>#REF!</v>
      </c>
      <c r="M15" s="38" t="e">
        <f t="shared" si="7"/>
        <v>#REF!</v>
      </c>
      <c r="N15" s="38" t="e">
        <f t="shared" si="7"/>
        <v>#REF!</v>
      </c>
      <c r="O15" s="38" t="e">
        <f t="shared" si="7"/>
        <v>#REF!</v>
      </c>
      <c r="P15" s="38" t="e">
        <f t="shared" si="7"/>
        <v>#REF!</v>
      </c>
      <c r="Q15" s="38" t="e">
        <f t="shared" si="7"/>
        <v>#REF!</v>
      </c>
      <c r="R15" s="38">
        <f>SUM(R16)</f>
        <v>0</v>
      </c>
      <c r="S15" s="38">
        <f>SUM(S16)</f>
        <v>0</v>
      </c>
      <c r="T15" s="38">
        <f t="shared" ref="T15:AE15" si="8">SUM(T16)</f>
        <v>0</v>
      </c>
      <c r="U15" s="38">
        <f t="shared" si="8"/>
        <v>0</v>
      </c>
      <c r="V15" s="38">
        <f t="shared" si="8"/>
        <v>0</v>
      </c>
      <c r="W15" s="38">
        <f t="shared" si="8"/>
        <v>0</v>
      </c>
      <c r="X15" s="38">
        <f t="shared" si="8"/>
        <v>0</v>
      </c>
      <c r="Y15" s="38">
        <f t="shared" si="8"/>
        <v>0</v>
      </c>
      <c r="Z15" s="38">
        <f t="shared" si="8"/>
        <v>0</v>
      </c>
      <c r="AA15" s="38">
        <f t="shared" si="8"/>
        <v>0</v>
      </c>
      <c r="AB15" s="38">
        <f t="shared" si="8"/>
        <v>0</v>
      </c>
      <c r="AC15" s="38">
        <f t="shared" si="8"/>
        <v>0</v>
      </c>
      <c r="AD15" s="38">
        <f t="shared" si="8"/>
        <v>0</v>
      </c>
      <c r="AE15" s="38">
        <f t="shared" si="8"/>
        <v>0</v>
      </c>
      <c r="AF15" s="103"/>
      <c r="AG15" s="124"/>
      <c r="AH15" s="125"/>
    </row>
    <row r="16" spans="1:34" s="105" customFormat="1" ht="20.25" customHeight="1" x14ac:dyDescent="0.25">
      <c r="A16" s="41" t="s">
        <v>145</v>
      </c>
      <c r="B16" s="39"/>
      <c r="C16" s="40" t="s">
        <v>146</v>
      </c>
      <c r="D16" s="41">
        <f t="shared" si="5"/>
        <v>115763101</v>
      </c>
      <c r="E16" s="41">
        <f t="shared" si="5"/>
        <v>115763101</v>
      </c>
      <c r="F16" s="41">
        <f>SUM(F17)</f>
        <v>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>
        <f>SUM(R17)</f>
        <v>0</v>
      </c>
      <c r="S16" s="41">
        <f>SUM(S17)</f>
        <v>0</v>
      </c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>
        <f>SUM(AE17)</f>
        <v>0</v>
      </c>
      <c r="AF16" s="103"/>
      <c r="AG16" s="124"/>
      <c r="AH16" s="125"/>
    </row>
    <row r="17" spans="1:34" s="121" customFormat="1" ht="20.25" customHeight="1" x14ac:dyDescent="0.25">
      <c r="A17" s="17" t="s">
        <v>153</v>
      </c>
      <c r="B17" s="39">
        <v>10</v>
      </c>
      <c r="C17" s="42" t="s">
        <v>154</v>
      </c>
      <c r="D17" s="17">
        <v>115763101</v>
      </c>
      <c r="E17" s="17">
        <v>115763101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f>SUM(F17:Q17)</f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f>SUM(S17:AD17)</f>
        <v>0</v>
      </c>
      <c r="AF17" s="120"/>
      <c r="AG17" s="124"/>
      <c r="AH17" s="98"/>
    </row>
    <row r="18" spans="1:34" s="105" customFormat="1" ht="20.25" customHeight="1" x14ac:dyDescent="0.25">
      <c r="A18" s="38" t="s">
        <v>155</v>
      </c>
      <c r="B18" s="122"/>
      <c r="C18" s="123" t="s">
        <v>156</v>
      </c>
      <c r="D18" s="38">
        <f>+D19+D22+D24</f>
        <v>1522937845.4900002</v>
      </c>
      <c r="E18" s="38">
        <f t="shared" ref="E18:AD18" si="9">+E19+E24</f>
        <v>1522937845.4900002</v>
      </c>
      <c r="F18" s="38">
        <f t="shared" si="9"/>
        <v>310498905.38999999</v>
      </c>
      <c r="G18" s="38" t="e">
        <f t="shared" si="9"/>
        <v>#REF!</v>
      </c>
      <c r="H18" s="38" t="e">
        <f t="shared" si="9"/>
        <v>#REF!</v>
      </c>
      <c r="I18" s="38" t="e">
        <f t="shared" si="9"/>
        <v>#REF!</v>
      </c>
      <c r="J18" s="38" t="e">
        <f t="shared" si="9"/>
        <v>#REF!</v>
      </c>
      <c r="K18" s="38" t="e">
        <f t="shared" si="9"/>
        <v>#REF!</v>
      </c>
      <c r="L18" s="38" t="e">
        <f t="shared" si="9"/>
        <v>#REF!</v>
      </c>
      <c r="M18" s="38" t="e">
        <f t="shared" si="9"/>
        <v>#REF!</v>
      </c>
      <c r="N18" s="38" t="e">
        <f t="shared" si="9"/>
        <v>#REF!</v>
      </c>
      <c r="O18" s="38" t="e">
        <f t="shared" si="9"/>
        <v>#REF!</v>
      </c>
      <c r="P18" s="38" t="e">
        <f t="shared" si="9"/>
        <v>#REF!</v>
      </c>
      <c r="Q18" s="38" t="e">
        <f t="shared" si="9"/>
        <v>#REF!</v>
      </c>
      <c r="R18" s="38">
        <f>+R19+R24</f>
        <v>310498905.38999999</v>
      </c>
      <c r="S18" s="38">
        <f>+S19+S24</f>
        <v>11094873.02</v>
      </c>
      <c r="T18" s="38" t="e">
        <f t="shared" si="9"/>
        <v>#REF!</v>
      </c>
      <c r="U18" s="38" t="e">
        <f t="shared" si="9"/>
        <v>#REF!</v>
      </c>
      <c r="V18" s="38" t="e">
        <f t="shared" si="9"/>
        <v>#REF!</v>
      </c>
      <c r="W18" s="38" t="e">
        <f t="shared" si="9"/>
        <v>#REF!</v>
      </c>
      <c r="X18" s="38" t="e">
        <f t="shared" si="9"/>
        <v>#REF!</v>
      </c>
      <c r="Y18" s="38" t="e">
        <f t="shared" si="9"/>
        <v>#REF!</v>
      </c>
      <c r="Z18" s="38" t="e">
        <f t="shared" si="9"/>
        <v>#REF!</v>
      </c>
      <c r="AA18" s="38" t="e">
        <f t="shared" si="9"/>
        <v>#REF!</v>
      </c>
      <c r="AB18" s="38" t="e">
        <f t="shared" si="9"/>
        <v>#REF!</v>
      </c>
      <c r="AC18" s="38" t="e">
        <f t="shared" si="9"/>
        <v>#REF!</v>
      </c>
      <c r="AD18" s="38" t="e">
        <f t="shared" si="9"/>
        <v>#REF!</v>
      </c>
      <c r="AE18" s="38">
        <f>SUM(AE19+AE24)</f>
        <v>11094873.02</v>
      </c>
      <c r="AF18" s="103"/>
      <c r="AG18" s="124"/>
      <c r="AH18" s="98"/>
    </row>
    <row r="19" spans="1:34" s="105" customFormat="1" ht="20.25" customHeight="1" x14ac:dyDescent="0.2">
      <c r="A19" s="38" t="s">
        <v>157</v>
      </c>
      <c r="B19" s="128"/>
      <c r="C19" s="129" t="s">
        <v>158</v>
      </c>
      <c r="D19" s="38">
        <f>+D20</f>
        <v>61625432</v>
      </c>
      <c r="E19" s="38">
        <f>+E20+E22</f>
        <v>70315054.370000005</v>
      </c>
      <c r="F19" s="38">
        <f>+F20+F22</f>
        <v>58216236</v>
      </c>
      <c r="G19" s="38" t="e">
        <f>SUM(#REF!)</f>
        <v>#REF!</v>
      </c>
      <c r="H19" s="38" t="e">
        <f>SUM(#REF!)</f>
        <v>#REF!</v>
      </c>
      <c r="I19" s="38" t="e">
        <f>SUM(#REF!)</f>
        <v>#REF!</v>
      </c>
      <c r="J19" s="38" t="e">
        <f>SUM(#REF!)</f>
        <v>#REF!</v>
      </c>
      <c r="K19" s="38" t="e">
        <f>SUM(#REF!)</f>
        <v>#REF!</v>
      </c>
      <c r="L19" s="38" t="e">
        <f>SUM(#REF!)</f>
        <v>#REF!</v>
      </c>
      <c r="M19" s="38" t="e">
        <f>SUM(#REF!)</f>
        <v>#REF!</v>
      </c>
      <c r="N19" s="38" t="e">
        <f>SUM(#REF!)</f>
        <v>#REF!</v>
      </c>
      <c r="O19" s="38" t="e">
        <f>SUM(#REF!)</f>
        <v>#REF!</v>
      </c>
      <c r="P19" s="38" t="e">
        <f>SUM(#REF!)</f>
        <v>#REF!</v>
      </c>
      <c r="Q19" s="38" t="e">
        <f>SUM(#REF!)</f>
        <v>#REF!</v>
      </c>
      <c r="R19" s="38">
        <f>SUM(R20)</f>
        <v>58216236</v>
      </c>
      <c r="S19" s="38">
        <f>SUM(S20)</f>
        <v>0</v>
      </c>
      <c r="T19" s="38" t="e">
        <f>SUM(#REF!)</f>
        <v>#REF!</v>
      </c>
      <c r="U19" s="38" t="e">
        <f>SUM(#REF!)</f>
        <v>#REF!</v>
      </c>
      <c r="V19" s="38" t="e">
        <f>SUM(#REF!)</f>
        <v>#REF!</v>
      </c>
      <c r="W19" s="38" t="e">
        <f>SUM(#REF!)</f>
        <v>#REF!</v>
      </c>
      <c r="X19" s="38" t="e">
        <f>SUM(#REF!)</f>
        <v>#REF!</v>
      </c>
      <c r="Y19" s="38" t="e">
        <f>SUM(#REF!)</f>
        <v>#REF!</v>
      </c>
      <c r="Z19" s="38" t="e">
        <f>SUM(#REF!)</f>
        <v>#REF!</v>
      </c>
      <c r="AA19" s="38" t="e">
        <f>SUM(#REF!)</f>
        <v>#REF!</v>
      </c>
      <c r="AB19" s="38" t="e">
        <f>SUM(#REF!)</f>
        <v>#REF!</v>
      </c>
      <c r="AC19" s="38" t="e">
        <f>SUM(#REF!)</f>
        <v>#REF!</v>
      </c>
      <c r="AD19" s="38" t="e">
        <f>SUM(#REF!)</f>
        <v>#REF!</v>
      </c>
      <c r="AE19" s="38">
        <f>SUM(AE20)</f>
        <v>0</v>
      </c>
      <c r="AF19" s="103"/>
    </row>
    <row r="20" spans="1:34" s="121" customFormat="1" ht="20.25" customHeight="1" x14ac:dyDescent="0.25">
      <c r="A20" s="17" t="s">
        <v>163</v>
      </c>
      <c r="B20" s="39"/>
      <c r="C20" s="130" t="s">
        <v>164</v>
      </c>
      <c r="D20" s="17">
        <f>+D21</f>
        <v>61625432</v>
      </c>
      <c r="E20" s="17">
        <f>+E21</f>
        <v>61625432</v>
      </c>
      <c r="F20" s="17">
        <f>SUM(F21)</f>
        <v>58216236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>
        <f>SUM(R21)</f>
        <v>58216236</v>
      </c>
      <c r="S20" s="17">
        <f>SUM(S21)</f>
        <v>0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>
        <f>SUM(AE21)</f>
        <v>0</v>
      </c>
      <c r="AF20" s="120"/>
      <c r="AG20" s="124"/>
      <c r="AH20" s="98"/>
    </row>
    <row r="21" spans="1:34" s="121" customFormat="1" ht="20.25" customHeight="1" x14ac:dyDescent="0.25">
      <c r="A21" s="17" t="s">
        <v>165</v>
      </c>
      <c r="B21" s="39">
        <v>10</v>
      </c>
      <c r="C21" s="42" t="s">
        <v>166</v>
      </c>
      <c r="D21" s="17">
        <v>61625432</v>
      </c>
      <c r="E21" s="17">
        <v>61625432</v>
      </c>
      <c r="F21" s="17">
        <v>58216236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SUM(F21:Q21)</f>
        <v>58216236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f>SUM(S21:AD21)</f>
        <v>0</v>
      </c>
      <c r="AF21" s="120"/>
      <c r="AG21" s="124"/>
      <c r="AH21" s="98"/>
    </row>
    <row r="22" spans="1:34" s="121" customFormat="1" ht="20.25" customHeight="1" x14ac:dyDescent="0.25">
      <c r="A22" s="17" t="s">
        <v>167</v>
      </c>
      <c r="B22" s="39"/>
      <c r="C22" s="16" t="s">
        <v>168</v>
      </c>
      <c r="D22" s="17">
        <f>+D23</f>
        <v>8689622.3699999992</v>
      </c>
      <c r="E22" s="17">
        <f>SUM(E23)</f>
        <v>8689622.3699999992</v>
      </c>
      <c r="F22" s="17">
        <f>SUM(F23)</f>
        <v>0</v>
      </c>
      <c r="G22" s="17">
        <f t="shared" ref="G22:Q22" si="10">SUM(G23)</f>
        <v>0</v>
      </c>
      <c r="H22" s="17">
        <f t="shared" si="10"/>
        <v>0</v>
      </c>
      <c r="I22" s="17">
        <f t="shared" si="10"/>
        <v>0</v>
      </c>
      <c r="J22" s="17">
        <f t="shared" si="10"/>
        <v>0</v>
      </c>
      <c r="K22" s="17">
        <f t="shared" si="10"/>
        <v>0</v>
      </c>
      <c r="L22" s="17">
        <f t="shared" si="10"/>
        <v>0</v>
      </c>
      <c r="M22" s="17">
        <f t="shared" si="10"/>
        <v>0</v>
      </c>
      <c r="N22" s="17">
        <f t="shared" si="10"/>
        <v>0</v>
      </c>
      <c r="O22" s="17">
        <f t="shared" si="10"/>
        <v>0</v>
      </c>
      <c r="P22" s="17">
        <f t="shared" si="10"/>
        <v>0</v>
      </c>
      <c r="Q22" s="17">
        <f t="shared" si="10"/>
        <v>0</v>
      </c>
      <c r="R22" s="17">
        <f>SUM(R23)</f>
        <v>0</v>
      </c>
      <c r="S22" s="17">
        <f>SUM(S23)</f>
        <v>0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>
        <f>SUM(AE23)</f>
        <v>0</v>
      </c>
      <c r="AF22" s="120"/>
      <c r="AG22" s="124"/>
      <c r="AH22" s="98"/>
    </row>
    <row r="23" spans="1:34" s="121" customFormat="1" ht="20.25" customHeight="1" x14ac:dyDescent="0.25">
      <c r="A23" s="131" t="s">
        <v>171</v>
      </c>
      <c r="B23" s="39">
        <v>10</v>
      </c>
      <c r="C23" s="42" t="s">
        <v>172</v>
      </c>
      <c r="D23" s="17">
        <v>8689622.3699999992</v>
      </c>
      <c r="E23" s="17">
        <v>8689622.3699999992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>SUM(F23:Q23)</f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f>SUM(S23:AD23)</f>
        <v>0</v>
      </c>
      <c r="AF23" s="120"/>
      <c r="AG23" s="124"/>
      <c r="AH23" s="98"/>
    </row>
    <row r="24" spans="1:34" ht="20.25" customHeight="1" x14ac:dyDescent="0.2">
      <c r="A24" s="38" t="s">
        <v>192</v>
      </c>
      <c r="B24" s="128"/>
      <c r="C24" s="129" t="s">
        <v>193</v>
      </c>
      <c r="D24" s="38">
        <f>+D25+D27+D30+D36</f>
        <v>1452622791.1200001</v>
      </c>
      <c r="E24" s="38">
        <f>SUM(E25+E27+E30+E36)</f>
        <v>1452622791.1200001</v>
      </c>
      <c r="F24" s="38">
        <f>SUM(F25+F27+F30+F36)</f>
        <v>252282669.38999999</v>
      </c>
      <c r="G24" s="38">
        <f t="shared" ref="G24:AD24" si="11">SUM(G26:G39)</f>
        <v>0</v>
      </c>
      <c r="H24" s="38">
        <f t="shared" si="11"/>
        <v>0</v>
      </c>
      <c r="I24" s="38">
        <f t="shared" si="11"/>
        <v>0</v>
      </c>
      <c r="J24" s="38">
        <f t="shared" si="11"/>
        <v>0</v>
      </c>
      <c r="K24" s="38">
        <f t="shared" si="11"/>
        <v>0</v>
      </c>
      <c r="L24" s="38">
        <f t="shared" si="11"/>
        <v>0</v>
      </c>
      <c r="M24" s="38">
        <f t="shared" si="11"/>
        <v>0</v>
      </c>
      <c r="N24" s="38">
        <f t="shared" si="11"/>
        <v>0</v>
      </c>
      <c r="O24" s="38">
        <f t="shared" si="11"/>
        <v>0</v>
      </c>
      <c r="P24" s="38">
        <f t="shared" si="11"/>
        <v>0</v>
      </c>
      <c r="Q24" s="38">
        <f t="shared" si="11"/>
        <v>0</v>
      </c>
      <c r="R24" s="38">
        <f>SUM(R25+R27+R30+R36)</f>
        <v>252282669.38999999</v>
      </c>
      <c r="S24" s="38">
        <f>SUM(S25+S27+S30+S36)</f>
        <v>11094873.02</v>
      </c>
      <c r="T24" s="38">
        <f t="shared" si="11"/>
        <v>0</v>
      </c>
      <c r="U24" s="38">
        <f t="shared" si="11"/>
        <v>0</v>
      </c>
      <c r="V24" s="38">
        <f t="shared" si="11"/>
        <v>0</v>
      </c>
      <c r="W24" s="38">
        <f t="shared" si="11"/>
        <v>0</v>
      </c>
      <c r="X24" s="38">
        <f t="shared" si="11"/>
        <v>0</v>
      </c>
      <c r="Y24" s="38">
        <f t="shared" si="11"/>
        <v>0</v>
      </c>
      <c r="Z24" s="38">
        <f t="shared" si="11"/>
        <v>0</v>
      </c>
      <c r="AA24" s="38">
        <f t="shared" si="11"/>
        <v>0</v>
      </c>
      <c r="AB24" s="38">
        <f t="shared" si="11"/>
        <v>0</v>
      </c>
      <c r="AC24" s="38">
        <f t="shared" si="11"/>
        <v>0</v>
      </c>
      <c r="AD24" s="38">
        <f t="shared" si="11"/>
        <v>0</v>
      </c>
      <c r="AE24" s="38">
        <f>SUM(AE25+AE27+AE30+AE36)</f>
        <v>11094873.02</v>
      </c>
      <c r="AF24" s="103"/>
    </row>
    <row r="25" spans="1:34" ht="20.25" customHeight="1" x14ac:dyDescent="0.2">
      <c r="A25" s="17" t="s">
        <v>198</v>
      </c>
      <c r="B25" s="39"/>
      <c r="C25" s="130" t="s">
        <v>324</v>
      </c>
      <c r="D25" s="17">
        <f>+D26</f>
        <v>10277107</v>
      </c>
      <c r="E25" s="17">
        <f>SUM(E26)</f>
        <v>10277107</v>
      </c>
      <c r="F25" s="17">
        <f>SUM(F26)</f>
        <v>0</v>
      </c>
      <c r="G25" s="17">
        <f t="shared" ref="G25:Q25" si="12">SUM(G26)</f>
        <v>0</v>
      </c>
      <c r="H25" s="17">
        <f t="shared" si="12"/>
        <v>0</v>
      </c>
      <c r="I25" s="17">
        <f t="shared" si="12"/>
        <v>0</v>
      </c>
      <c r="J25" s="17">
        <f t="shared" si="12"/>
        <v>0</v>
      </c>
      <c r="K25" s="17">
        <f t="shared" si="12"/>
        <v>0</v>
      </c>
      <c r="L25" s="17">
        <f t="shared" si="12"/>
        <v>0</v>
      </c>
      <c r="M25" s="17">
        <f t="shared" si="12"/>
        <v>0</v>
      </c>
      <c r="N25" s="17">
        <f t="shared" si="12"/>
        <v>0</v>
      </c>
      <c r="O25" s="17">
        <f t="shared" si="12"/>
        <v>0</v>
      </c>
      <c r="P25" s="17">
        <f t="shared" si="12"/>
        <v>0</v>
      </c>
      <c r="Q25" s="17">
        <f t="shared" si="12"/>
        <v>0</v>
      </c>
      <c r="R25" s="17">
        <f>SUM(R26)</f>
        <v>0</v>
      </c>
      <c r="S25" s="17">
        <f>SUM(S26)</f>
        <v>0</v>
      </c>
      <c r="T25" s="17">
        <f t="shared" ref="T25:AE25" si="13">SUM(T26)</f>
        <v>0</v>
      </c>
      <c r="U25" s="17">
        <f t="shared" si="13"/>
        <v>0</v>
      </c>
      <c r="V25" s="17">
        <f t="shared" si="13"/>
        <v>0</v>
      </c>
      <c r="W25" s="17">
        <f t="shared" si="13"/>
        <v>0</v>
      </c>
      <c r="X25" s="17">
        <f t="shared" si="13"/>
        <v>0</v>
      </c>
      <c r="Y25" s="17">
        <f t="shared" si="13"/>
        <v>0</v>
      </c>
      <c r="Z25" s="17">
        <f t="shared" si="13"/>
        <v>0</v>
      </c>
      <c r="AA25" s="17">
        <f t="shared" si="13"/>
        <v>0</v>
      </c>
      <c r="AB25" s="17">
        <f t="shared" si="13"/>
        <v>0</v>
      </c>
      <c r="AC25" s="17">
        <f t="shared" si="13"/>
        <v>0</v>
      </c>
      <c r="AD25" s="17">
        <f t="shared" si="13"/>
        <v>0</v>
      </c>
      <c r="AE25" s="17">
        <f t="shared" si="13"/>
        <v>0</v>
      </c>
      <c r="AF25" s="103"/>
    </row>
    <row r="26" spans="1:34" s="105" customFormat="1" ht="20.25" customHeight="1" x14ac:dyDescent="0.2">
      <c r="A26" s="17" t="s">
        <v>202</v>
      </c>
      <c r="B26" s="39">
        <v>10</v>
      </c>
      <c r="C26" s="42" t="s">
        <v>203</v>
      </c>
      <c r="D26" s="17">
        <v>10277107</v>
      </c>
      <c r="E26" s="17">
        <v>10277107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f>SUM(F26:Q26)</f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f>SUM(S26:AD26)</f>
        <v>0</v>
      </c>
      <c r="AF26" s="103"/>
    </row>
    <row r="27" spans="1:34" s="105" customFormat="1" ht="20.25" customHeight="1" x14ac:dyDescent="0.2">
      <c r="A27" s="41" t="s">
        <v>210</v>
      </c>
      <c r="B27" s="39"/>
      <c r="C27" s="40" t="s">
        <v>325</v>
      </c>
      <c r="D27" s="17">
        <f>SUM(D28+D29)</f>
        <v>41488142.689999998</v>
      </c>
      <c r="E27" s="17">
        <f>SUM(E28+E29)</f>
        <v>41488142.689999998</v>
      </c>
      <c r="F27" s="17">
        <f>SUM(F28:F29)</f>
        <v>3476657</v>
      </c>
      <c r="G27" s="17">
        <f t="shared" ref="G27:Q27" si="14">SUM(G28:G29)</f>
        <v>0</v>
      </c>
      <c r="H27" s="17">
        <f t="shared" si="14"/>
        <v>0</v>
      </c>
      <c r="I27" s="17">
        <f t="shared" si="14"/>
        <v>0</v>
      </c>
      <c r="J27" s="17">
        <f t="shared" si="14"/>
        <v>0</v>
      </c>
      <c r="K27" s="17">
        <f t="shared" si="14"/>
        <v>0</v>
      </c>
      <c r="L27" s="17">
        <f t="shared" si="14"/>
        <v>0</v>
      </c>
      <c r="M27" s="17">
        <f t="shared" si="14"/>
        <v>0</v>
      </c>
      <c r="N27" s="17">
        <f t="shared" si="14"/>
        <v>0</v>
      </c>
      <c r="O27" s="17">
        <f t="shared" si="14"/>
        <v>0</v>
      </c>
      <c r="P27" s="17">
        <f t="shared" si="14"/>
        <v>0</v>
      </c>
      <c r="Q27" s="17">
        <f t="shared" si="14"/>
        <v>0</v>
      </c>
      <c r="R27" s="17">
        <f>SUM(R28+R29)</f>
        <v>3476657</v>
      </c>
      <c r="S27" s="17">
        <f>SUM(S28+S29)</f>
        <v>0</v>
      </c>
      <c r="T27" s="17">
        <f t="shared" ref="T27:AD27" si="15">SUM(T28+T29)</f>
        <v>0</v>
      </c>
      <c r="U27" s="17">
        <f t="shared" si="15"/>
        <v>0</v>
      </c>
      <c r="V27" s="17">
        <f t="shared" si="15"/>
        <v>0</v>
      </c>
      <c r="W27" s="17">
        <f t="shared" si="15"/>
        <v>0</v>
      </c>
      <c r="X27" s="17">
        <f t="shared" si="15"/>
        <v>0</v>
      </c>
      <c r="Y27" s="17">
        <f t="shared" si="15"/>
        <v>0</v>
      </c>
      <c r="Z27" s="17">
        <f t="shared" si="15"/>
        <v>0</v>
      </c>
      <c r="AA27" s="17">
        <f t="shared" si="15"/>
        <v>0</v>
      </c>
      <c r="AB27" s="17">
        <f t="shared" si="15"/>
        <v>0</v>
      </c>
      <c r="AC27" s="17">
        <f t="shared" si="15"/>
        <v>0</v>
      </c>
      <c r="AD27" s="17">
        <f t="shared" si="15"/>
        <v>0</v>
      </c>
      <c r="AE27" s="17">
        <f>SUM(AE28+AE29)</f>
        <v>0</v>
      </c>
      <c r="AF27" s="103"/>
    </row>
    <row r="28" spans="1:34" s="105" customFormat="1" ht="20.25" customHeight="1" x14ac:dyDescent="0.2">
      <c r="A28" s="17" t="s">
        <v>212</v>
      </c>
      <c r="B28" s="39" t="s">
        <v>75</v>
      </c>
      <c r="C28" s="42" t="s">
        <v>213</v>
      </c>
      <c r="D28" s="17">
        <v>5554038.0199999996</v>
      </c>
      <c r="E28" s="17">
        <v>5554038.0199999996</v>
      </c>
      <c r="F28" s="17">
        <v>3476657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f>SUM(F28:Q28)</f>
        <v>3476657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f>SUM(S28:AD28)</f>
        <v>0</v>
      </c>
      <c r="AF28" s="103"/>
    </row>
    <row r="29" spans="1:34" s="105" customFormat="1" ht="20.25" customHeight="1" x14ac:dyDescent="0.2">
      <c r="A29" s="17" t="s">
        <v>214</v>
      </c>
      <c r="B29" s="39">
        <v>10</v>
      </c>
      <c r="C29" s="42" t="s">
        <v>215</v>
      </c>
      <c r="D29" s="17">
        <v>35934104.670000002</v>
      </c>
      <c r="E29" s="17">
        <v>35934104.670000002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>SUM(F29:Q29)</f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f>SUM(S29:AD29)</f>
        <v>0</v>
      </c>
      <c r="AF29" s="103"/>
    </row>
    <row r="30" spans="1:34" s="105" customFormat="1" ht="20.25" customHeight="1" x14ac:dyDescent="0.2">
      <c r="A30" s="41" t="s">
        <v>218</v>
      </c>
      <c r="B30" s="39"/>
      <c r="C30" s="40" t="s">
        <v>219</v>
      </c>
      <c r="D30" s="17">
        <f>SUM(D31+D32+D33+D34+D35)</f>
        <v>940403056.91000009</v>
      </c>
      <c r="E30" s="17">
        <f>SUM(E31+E32+E33+E34+E35)</f>
        <v>940403056.91000009</v>
      </c>
      <c r="F30" s="17">
        <f>SUM(F31:F35)</f>
        <v>248806012.38999999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>
        <f>SUM(R31+R32+R33+R34+R35)</f>
        <v>248806012.38999999</v>
      </c>
      <c r="S30" s="17">
        <f>SUM(S31+S32+S33+S34+S35)</f>
        <v>11094873.02</v>
      </c>
      <c r="T30" s="17">
        <f t="shared" ref="T30:AD30" si="16">SUM(T31+T32+T33+T34+T35)</f>
        <v>0</v>
      </c>
      <c r="U30" s="17">
        <f t="shared" si="16"/>
        <v>0</v>
      </c>
      <c r="V30" s="17">
        <f t="shared" si="16"/>
        <v>0</v>
      </c>
      <c r="W30" s="17">
        <f t="shared" si="16"/>
        <v>0</v>
      </c>
      <c r="X30" s="17">
        <f t="shared" si="16"/>
        <v>0</v>
      </c>
      <c r="Y30" s="17">
        <f t="shared" si="16"/>
        <v>0</v>
      </c>
      <c r="Z30" s="17">
        <f t="shared" si="16"/>
        <v>0</v>
      </c>
      <c r="AA30" s="17">
        <f t="shared" si="16"/>
        <v>0</v>
      </c>
      <c r="AB30" s="17">
        <f t="shared" si="16"/>
        <v>0</v>
      </c>
      <c r="AC30" s="17">
        <f t="shared" si="16"/>
        <v>0</v>
      </c>
      <c r="AD30" s="17">
        <f t="shared" si="16"/>
        <v>0</v>
      </c>
      <c r="AE30" s="17">
        <f>SUM(AE31+AE32+AE33+AE34+AE35)</f>
        <v>11094873.02</v>
      </c>
      <c r="AF30" s="103"/>
    </row>
    <row r="31" spans="1:34" s="105" customFormat="1" ht="20.25" customHeight="1" x14ac:dyDescent="0.2">
      <c r="A31" s="17" t="s">
        <v>220</v>
      </c>
      <c r="B31" s="39">
        <v>10</v>
      </c>
      <c r="C31" s="42" t="s">
        <v>221</v>
      </c>
      <c r="D31" s="17">
        <v>6050000</v>
      </c>
      <c r="E31" s="17">
        <v>6050000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>
        <f t="shared" ref="R31:R35" si="17">SUM(F31:Q31)</f>
        <v>0</v>
      </c>
      <c r="S31" s="17">
        <v>0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>
        <f>SUM(S31:AD31)</f>
        <v>0</v>
      </c>
      <c r="AF31" s="103"/>
    </row>
    <row r="32" spans="1:34" s="105" customFormat="1" ht="20.25" customHeight="1" x14ac:dyDescent="0.2">
      <c r="A32" s="17" t="s">
        <v>222</v>
      </c>
      <c r="B32" s="39">
        <v>10</v>
      </c>
      <c r="C32" s="42" t="s">
        <v>223</v>
      </c>
      <c r="D32" s="17">
        <v>249600000</v>
      </c>
      <c r="E32" s="17">
        <v>249600000</v>
      </c>
      <c r="F32" s="17">
        <v>213200000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f t="shared" si="17"/>
        <v>213200000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f t="shared" ref="AE32:AE35" si="18">SUM(S32:AD32)</f>
        <v>0</v>
      </c>
      <c r="AF32" s="103"/>
    </row>
    <row r="33" spans="1:34" ht="20.25" customHeight="1" x14ac:dyDescent="0.2">
      <c r="A33" s="17" t="s">
        <v>226</v>
      </c>
      <c r="B33" s="39" t="s">
        <v>75</v>
      </c>
      <c r="C33" s="42" t="s">
        <v>227</v>
      </c>
      <c r="D33" s="17">
        <v>177967235.37</v>
      </c>
      <c r="E33" s="17">
        <v>177967235.37</v>
      </c>
      <c r="F33" s="17">
        <v>32286012.390000001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17"/>
        <v>32286012.390000001</v>
      </c>
      <c r="S33" s="17">
        <v>11094873.02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f t="shared" si="18"/>
        <v>11094873.02</v>
      </c>
      <c r="AF33" s="103"/>
    </row>
    <row r="34" spans="1:34" ht="20.25" customHeight="1" x14ac:dyDescent="0.2">
      <c r="A34" s="17" t="s">
        <v>228</v>
      </c>
      <c r="B34" s="39">
        <v>10</v>
      </c>
      <c r="C34" s="42" t="s">
        <v>229</v>
      </c>
      <c r="D34" s="17">
        <v>495149181.54000002</v>
      </c>
      <c r="E34" s="17">
        <v>495149181.54000002</v>
      </c>
      <c r="F34" s="17">
        <v>3320000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f t="shared" si="17"/>
        <v>3320000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f t="shared" si="18"/>
        <v>0</v>
      </c>
      <c r="AF34" s="103"/>
    </row>
    <row r="35" spans="1:34" ht="20.25" customHeight="1" x14ac:dyDescent="0.2">
      <c r="A35" s="17" t="s">
        <v>230</v>
      </c>
      <c r="B35" s="39">
        <v>10</v>
      </c>
      <c r="C35" s="42" t="s">
        <v>231</v>
      </c>
      <c r="D35" s="17">
        <v>11636640</v>
      </c>
      <c r="E35" s="17">
        <v>11636640</v>
      </c>
      <c r="F35" s="17">
        <v>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>
        <f t="shared" si="17"/>
        <v>0</v>
      </c>
      <c r="S35" s="17">
        <v>0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>
        <f t="shared" si="18"/>
        <v>0</v>
      </c>
      <c r="AF35" s="103"/>
    </row>
    <row r="36" spans="1:34" ht="20.25" customHeight="1" x14ac:dyDescent="0.2">
      <c r="A36" s="41" t="s">
        <v>232</v>
      </c>
      <c r="B36" s="39"/>
      <c r="C36" s="40" t="s">
        <v>233</v>
      </c>
      <c r="D36" s="17">
        <f>SUM(D37+D38+D39)</f>
        <v>460454484.51999998</v>
      </c>
      <c r="E36" s="17">
        <f>SUM(E37+E38+E39)</f>
        <v>460454484.51999998</v>
      </c>
      <c r="F36" s="17">
        <f>SUM(F37+F38+F39)</f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>
        <f>SUM(R37+R38+R39)</f>
        <v>0</v>
      </c>
      <c r="S36" s="17">
        <f>SUM(S37+S38+S39)</f>
        <v>0</v>
      </c>
      <c r="T36" s="17">
        <f t="shared" ref="T36:AE36" si="19">SUM(T37+T38+T39)</f>
        <v>0</v>
      </c>
      <c r="U36" s="17">
        <f t="shared" si="19"/>
        <v>0</v>
      </c>
      <c r="V36" s="17">
        <f t="shared" si="19"/>
        <v>0</v>
      </c>
      <c r="W36" s="17">
        <f t="shared" si="19"/>
        <v>0</v>
      </c>
      <c r="X36" s="17">
        <f t="shared" si="19"/>
        <v>0</v>
      </c>
      <c r="Y36" s="17">
        <f t="shared" si="19"/>
        <v>0</v>
      </c>
      <c r="Z36" s="17">
        <f t="shared" si="19"/>
        <v>0</v>
      </c>
      <c r="AA36" s="17">
        <f t="shared" si="19"/>
        <v>0</v>
      </c>
      <c r="AB36" s="17">
        <f t="shared" si="19"/>
        <v>0</v>
      </c>
      <c r="AC36" s="17">
        <f t="shared" si="19"/>
        <v>0</v>
      </c>
      <c r="AD36" s="17">
        <f t="shared" si="19"/>
        <v>0</v>
      </c>
      <c r="AE36" s="17">
        <f t="shared" si="19"/>
        <v>0</v>
      </c>
      <c r="AF36" s="103"/>
    </row>
    <row r="37" spans="1:34" ht="20.25" customHeight="1" x14ac:dyDescent="0.2">
      <c r="A37" s="131" t="s">
        <v>234</v>
      </c>
      <c r="B37" s="39">
        <v>10</v>
      </c>
      <c r="C37" s="42" t="s">
        <v>235</v>
      </c>
      <c r="D37" s="17">
        <v>71499441</v>
      </c>
      <c r="E37" s="17">
        <v>71499441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>
        <f>SUM(F37:Q37)</f>
        <v>0</v>
      </c>
      <c r="S37" s="17">
        <v>0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>
        <f>SUM(S37:AD37)</f>
        <v>0</v>
      </c>
      <c r="AF37" s="103"/>
    </row>
    <row r="38" spans="1:34" ht="20.25" customHeight="1" x14ac:dyDescent="0.2">
      <c r="A38" s="131" t="s">
        <v>236</v>
      </c>
      <c r="B38" s="39">
        <v>10</v>
      </c>
      <c r="C38" s="42" t="s">
        <v>237</v>
      </c>
      <c r="D38" s="17">
        <v>89039000</v>
      </c>
      <c r="E38" s="17">
        <v>89039000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>
        <f t="shared" ref="R38:R39" si="20">SUM(F38:Q38)</f>
        <v>0</v>
      </c>
      <c r="S38" s="17">
        <v>0</v>
      </c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>
        <f t="shared" ref="AE38:AE39" si="21">SUM(S38:AD38)</f>
        <v>0</v>
      </c>
      <c r="AF38" s="103"/>
    </row>
    <row r="39" spans="1:34" ht="20.25" customHeight="1" x14ac:dyDescent="0.2">
      <c r="A39" s="131" t="s">
        <v>242</v>
      </c>
      <c r="B39" s="39">
        <v>10</v>
      </c>
      <c r="C39" s="42" t="s">
        <v>243</v>
      </c>
      <c r="D39" s="17">
        <v>299916043.51999998</v>
      </c>
      <c r="E39" s="17">
        <v>299916043.51999998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>
        <f t="shared" si="20"/>
        <v>0</v>
      </c>
      <c r="S39" s="17">
        <v>0</v>
      </c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>
        <f t="shared" si="21"/>
        <v>0</v>
      </c>
      <c r="AF39" s="103"/>
    </row>
    <row r="40" spans="1:34" s="121" customFormat="1" ht="20.25" customHeight="1" x14ac:dyDescent="0.2">
      <c r="A40" s="119" t="s">
        <v>246</v>
      </c>
      <c r="B40" s="118"/>
      <c r="C40" s="9" t="s">
        <v>247</v>
      </c>
      <c r="D40" s="9">
        <f t="shared" ref="D40:S42" si="22">+D41</f>
        <v>50805991</v>
      </c>
      <c r="E40" s="9">
        <f t="shared" si="22"/>
        <v>50805991</v>
      </c>
      <c r="F40" s="9">
        <f t="shared" si="22"/>
        <v>0</v>
      </c>
      <c r="G40" s="9">
        <f t="shared" si="22"/>
        <v>0</v>
      </c>
      <c r="H40" s="9">
        <f t="shared" si="22"/>
        <v>0</v>
      </c>
      <c r="I40" s="9">
        <f t="shared" si="22"/>
        <v>0</v>
      </c>
      <c r="J40" s="9">
        <f t="shared" si="22"/>
        <v>0</v>
      </c>
      <c r="K40" s="9">
        <f t="shared" si="22"/>
        <v>0</v>
      </c>
      <c r="L40" s="9">
        <f t="shared" si="22"/>
        <v>0</v>
      </c>
      <c r="M40" s="9">
        <f t="shared" si="22"/>
        <v>0</v>
      </c>
      <c r="N40" s="9">
        <f t="shared" si="22"/>
        <v>0</v>
      </c>
      <c r="O40" s="9">
        <f t="shared" si="22"/>
        <v>0</v>
      </c>
      <c r="P40" s="9">
        <f t="shared" si="22"/>
        <v>0</v>
      </c>
      <c r="Q40" s="9">
        <f t="shared" si="22"/>
        <v>0</v>
      </c>
      <c r="R40" s="9">
        <f t="shared" si="22"/>
        <v>0</v>
      </c>
      <c r="S40" s="9">
        <f t="shared" si="22"/>
        <v>0</v>
      </c>
      <c r="T40" s="9">
        <f t="shared" ref="T40:AE42" si="23">+T41</f>
        <v>0</v>
      </c>
      <c r="U40" s="9">
        <f t="shared" si="23"/>
        <v>0</v>
      </c>
      <c r="V40" s="9">
        <f t="shared" si="23"/>
        <v>0</v>
      </c>
      <c r="W40" s="9">
        <f t="shared" si="23"/>
        <v>0</v>
      </c>
      <c r="X40" s="9">
        <f t="shared" si="23"/>
        <v>0</v>
      </c>
      <c r="Y40" s="9">
        <f t="shared" si="23"/>
        <v>0</v>
      </c>
      <c r="Z40" s="9">
        <f t="shared" si="23"/>
        <v>0</v>
      </c>
      <c r="AA40" s="9">
        <f t="shared" si="23"/>
        <v>0</v>
      </c>
      <c r="AB40" s="9">
        <f t="shared" si="23"/>
        <v>0</v>
      </c>
      <c r="AC40" s="9">
        <f t="shared" si="23"/>
        <v>0</v>
      </c>
      <c r="AD40" s="9">
        <f t="shared" si="23"/>
        <v>0</v>
      </c>
      <c r="AE40" s="9">
        <f t="shared" si="23"/>
        <v>0</v>
      </c>
      <c r="AF40" s="120"/>
    </row>
    <row r="41" spans="1:34" s="105" customFormat="1" ht="20.25" customHeight="1" x14ac:dyDescent="0.2">
      <c r="A41" s="132" t="s">
        <v>248</v>
      </c>
      <c r="B41" s="133"/>
      <c r="C41" s="123" t="s">
        <v>249</v>
      </c>
      <c r="D41" s="38">
        <f t="shared" si="22"/>
        <v>50805991</v>
      </c>
      <c r="E41" s="38">
        <f t="shared" si="22"/>
        <v>50805991</v>
      </c>
      <c r="F41" s="38">
        <f>+F42</f>
        <v>0</v>
      </c>
      <c r="G41" s="38">
        <f t="shared" si="22"/>
        <v>0</v>
      </c>
      <c r="H41" s="38">
        <f t="shared" si="22"/>
        <v>0</v>
      </c>
      <c r="I41" s="38">
        <f t="shared" si="22"/>
        <v>0</v>
      </c>
      <c r="J41" s="38">
        <f t="shared" si="22"/>
        <v>0</v>
      </c>
      <c r="K41" s="38">
        <f t="shared" si="22"/>
        <v>0</v>
      </c>
      <c r="L41" s="134">
        <v>0</v>
      </c>
      <c r="M41" s="38">
        <f t="shared" si="22"/>
        <v>0</v>
      </c>
      <c r="N41" s="38">
        <f t="shared" si="22"/>
        <v>0</v>
      </c>
      <c r="O41" s="38">
        <f t="shared" si="22"/>
        <v>0</v>
      </c>
      <c r="P41" s="38">
        <f t="shared" si="22"/>
        <v>0</v>
      </c>
      <c r="Q41" s="38">
        <f t="shared" si="22"/>
        <v>0</v>
      </c>
      <c r="R41" s="38">
        <f>+R42</f>
        <v>0</v>
      </c>
      <c r="S41" s="38">
        <f t="shared" si="22"/>
        <v>0</v>
      </c>
      <c r="T41" s="38">
        <f t="shared" si="23"/>
        <v>0</v>
      </c>
      <c r="U41" s="38">
        <f t="shared" si="23"/>
        <v>0</v>
      </c>
      <c r="V41" s="38">
        <f t="shared" si="23"/>
        <v>0</v>
      </c>
      <c r="W41" s="38">
        <f t="shared" si="23"/>
        <v>0</v>
      </c>
      <c r="X41" s="38">
        <f t="shared" si="23"/>
        <v>0</v>
      </c>
      <c r="Y41" s="38">
        <f t="shared" si="23"/>
        <v>0</v>
      </c>
      <c r="Z41" s="38">
        <f t="shared" si="23"/>
        <v>0</v>
      </c>
      <c r="AA41" s="38">
        <f t="shared" si="23"/>
        <v>0</v>
      </c>
      <c r="AB41" s="38">
        <f t="shared" si="23"/>
        <v>0</v>
      </c>
      <c r="AC41" s="38">
        <f t="shared" si="23"/>
        <v>0</v>
      </c>
      <c r="AD41" s="38">
        <f t="shared" si="23"/>
        <v>0</v>
      </c>
      <c r="AE41" s="38">
        <f>+AE42</f>
        <v>0</v>
      </c>
      <c r="AF41" s="103"/>
      <c r="AG41" s="97"/>
    </row>
    <row r="42" spans="1:34" ht="20.25" customHeight="1" x14ac:dyDescent="0.2">
      <c r="A42" s="38" t="s">
        <v>250</v>
      </c>
      <c r="B42" s="122"/>
      <c r="C42" s="129" t="s">
        <v>251</v>
      </c>
      <c r="D42" s="38">
        <f t="shared" si="22"/>
        <v>50805991</v>
      </c>
      <c r="E42" s="38">
        <f t="shared" si="22"/>
        <v>50805991</v>
      </c>
      <c r="F42" s="38">
        <f>+F43</f>
        <v>0</v>
      </c>
      <c r="G42" s="38">
        <f t="shared" si="22"/>
        <v>0</v>
      </c>
      <c r="H42" s="38">
        <f t="shared" si="22"/>
        <v>0</v>
      </c>
      <c r="I42" s="38">
        <f t="shared" si="22"/>
        <v>0</v>
      </c>
      <c r="J42" s="38">
        <f t="shared" si="22"/>
        <v>0</v>
      </c>
      <c r="K42" s="38">
        <f t="shared" si="22"/>
        <v>0</v>
      </c>
      <c r="L42" s="38">
        <f t="shared" si="22"/>
        <v>0</v>
      </c>
      <c r="M42" s="38">
        <f t="shared" si="22"/>
        <v>0</v>
      </c>
      <c r="N42" s="38">
        <f t="shared" si="22"/>
        <v>0</v>
      </c>
      <c r="O42" s="38">
        <f t="shared" si="22"/>
        <v>0</v>
      </c>
      <c r="P42" s="38">
        <f t="shared" si="22"/>
        <v>0</v>
      </c>
      <c r="Q42" s="38">
        <f t="shared" si="22"/>
        <v>0</v>
      </c>
      <c r="R42" s="38">
        <f>+R43</f>
        <v>0</v>
      </c>
      <c r="S42" s="38">
        <f t="shared" si="22"/>
        <v>0</v>
      </c>
      <c r="T42" s="38">
        <f t="shared" si="23"/>
        <v>0</v>
      </c>
      <c r="U42" s="38">
        <f t="shared" si="23"/>
        <v>0</v>
      </c>
      <c r="V42" s="38">
        <f t="shared" si="23"/>
        <v>0</v>
      </c>
      <c r="W42" s="38">
        <f t="shared" si="23"/>
        <v>0</v>
      </c>
      <c r="X42" s="38">
        <f t="shared" si="23"/>
        <v>0</v>
      </c>
      <c r="Y42" s="38">
        <f t="shared" si="23"/>
        <v>0</v>
      </c>
      <c r="Z42" s="38">
        <f t="shared" si="23"/>
        <v>0</v>
      </c>
      <c r="AA42" s="38">
        <f t="shared" si="23"/>
        <v>0</v>
      </c>
      <c r="AB42" s="38">
        <f t="shared" si="23"/>
        <v>0</v>
      </c>
      <c r="AC42" s="38">
        <f t="shared" si="23"/>
        <v>0</v>
      </c>
      <c r="AD42" s="38">
        <f t="shared" si="23"/>
        <v>0</v>
      </c>
      <c r="AE42" s="38">
        <f>+AE43</f>
        <v>0</v>
      </c>
      <c r="AF42" s="103"/>
      <c r="AG42" s="97"/>
    </row>
    <row r="43" spans="1:34" ht="20.25" customHeight="1" x14ac:dyDescent="0.2">
      <c r="A43" s="41" t="s">
        <v>252</v>
      </c>
      <c r="B43" s="75"/>
      <c r="C43" s="79" t="s">
        <v>253</v>
      </c>
      <c r="D43" s="41">
        <f>SUM(D44)</f>
        <v>50805991</v>
      </c>
      <c r="E43" s="41">
        <f t="shared" ref="E43:AE43" si="24">SUM(E44:E44)</f>
        <v>50805991</v>
      </c>
      <c r="F43" s="41">
        <f t="shared" si="24"/>
        <v>0</v>
      </c>
      <c r="G43" s="41">
        <f t="shared" si="24"/>
        <v>0</v>
      </c>
      <c r="H43" s="41">
        <f t="shared" si="24"/>
        <v>0</v>
      </c>
      <c r="I43" s="41">
        <f t="shared" si="24"/>
        <v>0</v>
      </c>
      <c r="J43" s="41">
        <f t="shared" si="24"/>
        <v>0</v>
      </c>
      <c r="K43" s="41">
        <f t="shared" si="24"/>
        <v>0</v>
      </c>
      <c r="L43" s="41">
        <f t="shared" si="24"/>
        <v>0</v>
      </c>
      <c r="M43" s="41">
        <f t="shared" si="24"/>
        <v>0</v>
      </c>
      <c r="N43" s="41">
        <f t="shared" si="24"/>
        <v>0</v>
      </c>
      <c r="O43" s="41">
        <f t="shared" si="24"/>
        <v>0</v>
      </c>
      <c r="P43" s="41">
        <f t="shared" si="24"/>
        <v>0</v>
      </c>
      <c r="Q43" s="41">
        <f t="shared" si="24"/>
        <v>0</v>
      </c>
      <c r="R43" s="41">
        <f t="shared" si="24"/>
        <v>0</v>
      </c>
      <c r="S43" s="41">
        <f t="shared" si="24"/>
        <v>0</v>
      </c>
      <c r="T43" s="41">
        <f t="shared" si="24"/>
        <v>0</v>
      </c>
      <c r="U43" s="41">
        <f t="shared" si="24"/>
        <v>0</v>
      </c>
      <c r="V43" s="41">
        <f t="shared" si="24"/>
        <v>0</v>
      </c>
      <c r="W43" s="41">
        <f t="shared" si="24"/>
        <v>0</v>
      </c>
      <c r="X43" s="41">
        <f t="shared" si="24"/>
        <v>0</v>
      </c>
      <c r="Y43" s="41">
        <f t="shared" si="24"/>
        <v>0</v>
      </c>
      <c r="Z43" s="41">
        <f t="shared" si="24"/>
        <v>0</v>
      </c>
      <c r="AA43" s="41">
        <f t="shared" si="24"/>
        <v>0</v>
      </c>
      <c r="AB43" s="41">
        <f t="shared" si="24"/>
        <v>0</v>
      </c>
      <c r="AC43" s="41">
        <f t="shared" si="24"/>
        <v>0</v>
      </c>
      <c r="AD43" s="41">
        <f t="shared" si="24"/>
        <v>0</v>
      </c>
      <c r="AE43" s="41">
        <f t="shared" si="24"/>
        <v>0</v>
      </c>
      <c r="AF43" s="103"/>
      <c r="AG43" s="97"/>
    </row>
    <row r="44" spans="1:34" ht="20.25" customHeight="1" x14ac:dyDescent="0.2">
      <c r="A44" s="17" t="s">
        <v>256</v>
      </c>
      <c r="B44" s="39" t="s">
        <v>75</v>
      </c>
      <c r="C44" s="135" t="s">
        <v>257</v>
      </c>
      <c r="D44" s="17">
        <v>50805991</v>
      </c>
      <c r="E44" s="17">
        <v>50805991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f>SUM(F44:Q44)</f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f>SUM(S44:AD44)</f>
        <v>0</v>
      </c>
      <c r="AF44" s="103"/>
      <c r="AG44" s="97"/>
    </row>
    <row r="45" spans="1:34" ht="20.25" customHeight="1" x14ac:dyDescent="0.2">
      <c r="A45" s="136" t="s">
        <v>300</v>
      </c>
      <c r="B45" s="137"/>
      <c r="C45" s="116" t="s">
        <v>301</v>
      </c>
      <c r="D45" s="116">
        <f t="shared" ref="D45:AE45" si="25">SUM(D46:D56)</f>
        <v>109428877721.91998</v>
      </c>
      <c r="E45" s="116">
        <f t="shared" si="25"/>
        <v>108750622175.54999</v>
      </c>
      <c r="F45" s="116">
        <f t="shared" si="25"/>
        <v>50817369000.029999</v>
      </c>
      <c r="G45" s="116">
        <f t="shared" si="25"/>
        <v>0</v>
      </c>
      <c r="H45" s="116">
        <f t="shared" si="25"/>
        <v>0</v>
      </c>
      <c r="I45" s="116">
        <f t="shared" si="25"/>
        <v>0</v>
      </c>
      <c r="J45" s="116">
        <f t="shared" si="25"/>
        <v>0</v>
      </c>
      <c r="K45" s="116">
        <f t="shared" si="25"/>
        <v>0</v>
      </c>
      <c r="L45" s="116">
        <f t="shared" si="25"/>
        <v>0</v>
      </c>
      <c r="M45" s="116">
        <f t="shared" si="25"/>
        <v>0</v>
      </c>
      <c r="N45" s="116">
        <f t="shared" si="25"/>
        <v>0</v>
      </c>
      <c r="O45" s="116">
        <f t="shared" si="25"/>
        <v>0</v>
      </c>
      <c r="P45" s="116">
        <f t="shared" si="25"/>
        <v>0</v>
      </c>
      <c r="Q45" s="116">
        <f t="shared" si="25"/>
        <v>0</v>
      </c>
      <c r="R45" s="116">
        <f t="shared" si="25"/>
        <v>50817369000.029999</v>
      </c>
      <c r="S45" s="116">
        <f>SUM(S46:S56)</f>
        <v>43223952811.139999</v>
      </c>
      <c r="T45" s="116">
        <f t="shared" si="25"/>
        <v>0</v>
      </c>
      <c r="U45" s="116">
        <f t="shared" si="25"/>
        <v>0</v>
      </c>
      <c r="V45" s="116">
        <f t="shared" si="25"/>
        <v>0</v>
      </c>
      <c r="W45" s="116">
        <f t="shared" si="25"/>
        <v>0</v>
      </c>
      <c r="X45" s="116">
        <f t="shared" si="25"/>
        <v>0</v>
      </c>
      <c r="Y45" s="116">
        <f t="shared" si="25"/>
        <v>0</v>
      </c>
      <c r="Z45" s="116">
        <f t="shared" si="25"/>
        <v>0</v>
      </c>
      <c r="AA45" s="116">
        <f t="shared" si="25"/>
        <v>0</v>
      </c>
      <c r="AB45" s="116">
        <f t="shared" si="25"/>
        <v>0</v>
      </c>
      <c r="AC45" s="116">
        <f t="shared" si="25"/>
        <v>0</v>
      </c>
      <c r="AD45" s="116">
        <f t="shared" si="25"/>
        <v>0</v>
      </c>
      <c r="AE45" s="116">
        <f t="shared" si="25"/>
        <v>43223952811.139999</v>
      </c>
      <c r="AF45" s="117"/>
      <c r="AG45" s="97"/>
    </row>
    <row r="46" spans="1:34" ht="20.25" customHeight="1" x14ac:dyDescent="0.25">
      <c r="A46" s="14" t="s">
        <v>302</v>
      </c>
      <c r="B46" s="39">
        <v>10</v>
      </c>
      <c r="C46" s="138" t="s">
        <v>303</v>
      </c>
      <c r="D46" s="17">
        <v>287102990</v>
      </c>
      <c r="E46" s="17">
        <v>287102990</v>
      </c>
      <c r="F46" s="17">
        <v>242331122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f>SUM(F46:Q46)</f>
        <v>242331122</v>
      </c>
      <c r="S46" s="17">
        <v>126794642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f t="shared" ref="AE46:AE56" si="26">SUM(S46:AD46)</f>
        <v>126794642</v>
      </c>
      <c r="AF46" s="124"/>
      <c r="AG46" s="127"/>
      <c r="AH46" s="139"/>
    </row>
    <row r="47" spans="1:34" ht="20.25" customHeight="1" x14ac:dyDescent="0.25">
      <c r="A47" s="14" t="s">
        <v>304</v>
      </c>
      <c r="B47" s="39">
        <v>10</v>
      </c>
      <c r="C47" s="138" t="s">
        <v>303</v>
      </c>
      <c r="D47" s="17">
        <v>1714875789.95</v>
      </c>
      <c r="E47" s="17">
        <v>1714875789.95</v>
      </c>
      <c r="F47" s="17">
        <v>1425091159.01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f>SUM(F47:Q47)</f>
        <v>1425091159.01</v>
      </c>
      <c r="S47" s="17">
        <v>759000703.67999995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f t="shared" si="26"/>
        <v>759000703.67999995</v>
      </c>
      <c r="AF47" s="124"/>
      <c r="AG47" s="127"/>
      <c r="AH47" s="139"/>
    </row>
    <row r="48" spans="1:34" ht="20.25" customHeight="1" x14ac:dyDescent="0.25">
      <c r="A48" s="14" t="s">
        <v>305</v>
      </c>
      <c r="B48" s="39">
        <v>10</v>
      </c>
      <c r="C48" s="138" t="s">
        <v>303</v>
      </c>
      <c r="D48" s="17">
        <v>223569985</v>
      </c>
      <c r="E48" s="17">
        <v>223569985</v>
      </c>
      <c r="F48" s="17">
        <v>207048734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f>SUM(F48:Q48)</f>
        <v>207048734</v>
      </c>
      <c r="S48" s="17">
        <v>199862067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f t="shared" si="26"/>
        <v>199862067</v>
      </c>
      <c r="AF48" s="124"/>
      <c r="AG48" s="127"/>
      <c r="AH48" s="139"/>
    </row>
    <row r="49" spans="1:34" ht="20.25" customHeight="1" x14ac:dyDescent="0.25">
      <c r="A49" s="14" t="s">
        <v>306</v>
      </c>
      <c r="B49" s="39">
        <v>10</v>
      </c>
      <c r="C49" s="138" t="s">
        <v>303</v>
      </c>
      <c r="D49" s="17">
        <v>749619577.36000001</v>
      </c>
      <c r="E49" s="17">
        <v>749619577.36000001</v>
      </c>
      <c r="F49" s="17">
        <v>376872657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f>SUM(F49:Q49)</f>
        <v>376872657</v>
      </c>
      <c r="S49" s="17">
        <v>266530732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f t="shared" si="26"/>
        <v>266530732</v>
      </c>
      <c r="AF49" s="124"/>
      <c r="AG49" s="127"/>
      <c r="AH49" s="139"/>
    </row>
    <row r="50" spans="1:34" ht="20.25" customHeight="1" x14ac:dyDescent="0.25">
      <c r="A50" s="17" t="s">
        <v>307</v>
      </c>
      <c r="B50" s="39">
        <v>10</v>
      </c>
      <c r="C50" s="138" t="s">
        <v>303</v>
      </c>
      <c r="D50" s="17">
        <v>90267332824.699997</v>
      </c>
      <c r="E50" s="17">
        <v>89650418102.009995</v>
      </c>
      <c r="F50" s="17">
        <v>37930608002.489998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f t="shared" ref="R50:R56" si="27">SUM(F50:Q50)</f>
        <v>37930608002.489998</v>
      </c>
      <c r="S50" s="17">
        <v>32809390444.02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f t="shared" si="26"/>
        <v>32809390444.02</v>
      </c>
      <c r="AF50" s="124"/>
      <c r="AG50" s="127"/>
      <c r="AH50" s="139"/>
    </row>
    <row r="51" spans="1:34" s="105" customFormat="1" ht="20.25" customHeight="1" x14ac:dyDescent="0.25">
      <c r="A51" s="17" t="s">
        <v>308</v>
      </c>
      <c r="B51" s="39">
        <v>10</v>
      </c>
      <c r="C51" s="138" t="s">
        <v>303</v>
      </c>
      <c r="D51" s="17">
        <v>12691553936.9</v>
      </c>
      <c r="E51" s="17">
        <v>12630213113.219999</v>
      </c>
      <c r="F51" s="17">
        <v>8777551605.25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f t="shared" si="27"/>
        <v>8777551605.25</v>
      </c>
      <c r="S51" s="17">
        <v>7473614301.75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f t="shared" si="26"/>
        <v>7473614301.75</v>
      </c>
      <c r="AF51" s="124"/>
      <c r="AG51" s="127"/>
      <c r="AH51" s="139"/>
    </row>
    <row r="52" spans="1:34" ht="20.25" customHeight="1" x14ac:dyDescent="0.25">
      <c r="A52" s="17" t="s">
        <v>309</v>
      </c>
      <c r="B52" s="39">
        <v>10</v>
      </c>
      <c r="C52" s="138" t="s">
        <v>303</v>
      </c>
      <c r="D52" s="17">
        <v>18049966</v>
      </c>
      <c r="E52" s="17">
        <v>18049966</v>
      </c>
      <c r="F52" s="17">
        <v>4030333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f t="shared" si="27"/>
        <v>4030333</v>
      </c>
      <c r="S52" s="17">
        <v>3422000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f t="shared" si="26"/>
        <v>3422000</v>
      </c>
      <c r="AF52" s="124"/>
      <c r="AG52" s="127"/>
      <c r="AH52" s="139"/>
    </row>
    <row r="53" spans="1:34" ht="20.25" customHeight="1" x14ac:dyDescent="0.25">
      <c r="A53" s="17" t="s">
        <v>326</v>
      </c>
      <c r="B53" s="39">
        <v>10</v>
      </c>
      <c r="C53" s="138" t="s">
        <v>311</v>
      </c>
      <c r="D53" s="17">
        <v>613088438.02999997</v>
      </c>
      <c r="E53" s="17">
        <v>613088438.02999997</v>
      </c>
      <c r="F53" s="17">
        <v>296852892.26999998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f t="shared" si="27"/>
        <v>296852892.26999998</v>
      </c>
      <c r="S53" s="17">
        <v>221356838.68000001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f t="shared" si="26"/>
        <v>221356838.68000001</v>
      </c>
      <c r="AF53" s="124"/>
      <c r="AG53" s="127"/>
      <c r="AH53" s="139"/>
    </row>
    <row r="54" spans="1:34" ht="20.25" customHeight="1" x14ac:dyDescent="0.25">
      <c r="A54" s="17" t="s">
        <v>327</v>
      </c>
      <c r="B54" s="39">
        <v>10</v>
      </c>
      <c r="C54" s="138" t="s">
        <v>311</v>
      </c>
      <c r="D54" s="17">
        <v>342667281.67000002</v>
      </c>
      <c r="E54" s="17">
        <v>342667281.67000002</v>
      </c>
      <c r="F54" s="17">
        <v>67406471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f>SUM(F54:Q54)</f>
        <v>67406471</v>
      </c>
      <c r="S54" s="17">
        <v>38473684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f>SUM(S54:AD54)</f>
        <v>38473684</v>
      </c>
      <c r="AF54" s="124"/>
      <c r="AG54" s="127"/>
      <c r="AH54" s="139"/>
    </row>
    <row r="55" spans="1:34" ht="20.25" customHeight="1" x14ac:dyDescent="0.25">
      <c r="A55" s="17" t="s">
        <v>310</v>
      </c>
      <c r="B55" s="39">
        <v>10</v>
      </c>
      <c r="C55" s="138" t="s">
        <v>311</v>
      </c>
      <c r="D55" s="17">
        <v>781205835.44000006</v>
      </c>
      <c r="E55" s="17">
        <v>781205835.44000006</v>
      </c>
      <c r="F55" s="17">
        <v>518647623.30000001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f>SUM(F55:Q55)</f>
        <v>518647623.30000001</v>
      </c>
      <c r="S55" s="17">
        <v>427022797.30000001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f>SUM(S55:AD55)</f>
        <v>427022797.30000001</v>
      </c>
      <c r="AF55" s="124"/>
      <c r="AG55" s="127"/>
      <c r="AH55" s="139"/>
    </row>
    <row r="56" spans="1:34" ht="20.25" customHeight="1" x14ac:dyDescent="0.25">
      <c r="A56" s="17" t="s">
        <v>312</v>
      </c>
      <c r="B56" s="39">
        <v>10</v>
      </c>
      <c r="C56" s="138" t="s">
        <v>311</v>
      </c>
      <c r="D56" s="17">
        <v>1739811096.8699999</v>
      </c>
      <c r="E56" s="17">
        <v>1739811096.8699999</v>
      </c>
      <c r="F56" s="17">
        <v>970928400.71000004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f t="shared" si="27"/>
        <v>970928400.71000004</v>
      </c>
      <c r="S56" s="17">
        <v>898484600.71000004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f t="shared" si="26"/>
        <v>898484600.71000004</v>
      </c>
      <c r="AF56" s="124"/>
      <c r="AG56" s="127"/>
      <c r="AH56" s="139"/>
    </row>
    <row r="57" spans="1:34" ht="20.25" customHeight="1" x14ac:dyDescent="0.2">
      <c r="A57" s="194" t="s">
        <v>318</v>
      </c>
      <c r="B57" s="194"/>
      <c r="C57" s="194"/>
      <c r="D57" s="140">
        <f t="shared" ref="D57:AE57" si="28">+D7+D45</f>
        <v>111120706738.40999</v>
      </c>
      <c r="E57" s="140">
        <f t="shared" si="28"/>
        <v>110442451192.03999</v>
      </c>
      <c r="F57" s="140">
        <f t="shared" si="28"/>
        <v>51127867905.419998</v>
      </c>
      <c r="G57" s="140" t="e">
        <f t="shared" si="28"/>
        <v>#REF!</v>
      </c>
      <c r="H57" s="140" t="e">
        <f t="shared" si="28"/>
        <v>#REF!</v>
      </c>
      <c r="I57" s="140" t="e">
        <f t="shared" si="28"/>
        <v>#REF!</v>
      </c>
      <c r="J57" s="140" t="e">
        <f t="shared" si="28"/>
        <v>#REF!</v>
      </c>
      <c r="K57" s="140" t="e">
        <f t="shared" si="28"/>
        <v>#REF!</v>
      </c>
      <c r="L57" s="140" t="e">
        <f t="shared" si="28"/>
        <v>#REF!</v>
      </c>
      <c r="M57" s="140" t="e">
        <f t="shared" si="28"/>
        <v>#REF!</v>
      </c>
      <c r="N57" s="140" t="e">
        <f t="shared" si="28"/>
        <v>#REF!</v>
      </c>
      <c r="O57" s="140" t="e">
        <f t="shared" si="28"/>
        <v>#REF!</v>
      </c>
      <c r="P57" s="140" t="e">
        <f t="shared" si="28"/>
        <v>#REF!</v>
      </c>
      <c r="Q57" s="140" t="e">
        <f t="shared" si="28"/>
        <v>#REF!</v>
      </c>
      <c r="R57" s="140">
        <f t="shared" si="28"/>
        <v>51127867905.419998</v>
      </c>
      <c r="S57" s="140">
        <f>+S7+S45</f>
        <v>43235047684.159996</v>
      </c>
      <c r="T57" s="140" t="e">
        <f t="shared" si="28"/>
        <v>#REF!</v>
      </c>
      <c r="U57" s="140" t="e">
        <f t="shared" si="28"/>
        <v>#REF!</v>
      </c>
      <c r="V57" s="140" t="e">
        <f t="shared" si="28"/>
        <v>#REF!</v>
      </c>
      <c r="W57" s="140" t="e">
        <f t="shared" si="28"/>
        <v>#REF!</v>
      </c>
      <c r="X57" s="140" t="e">
        <f t="shared" si="28"/>
        <v>#REF!</v>
      </c>
      <c r="Y57" s="140" t="e">
        <f t="shared" si="28"/>
        <v>#REF!</v>
      </c>
      <c r="Z57" s="140" t="e">
        <f t="shared" si="28"/>
        <v>#REF!</v>
      </c>
      <c r="AA57" s="140" t="e">
        <f t="shared" si="28"/>
        <v>#REF!</v>
      </c>
      <c r="AB57" s="140" t="e">
        <f t="shared" si="28"/>
        <v>#REF!</v>
      </c>
      <c r="AC57" s="140" t="e">
        <f t="shared" si="28"/>
        <v>#REF!</v>
      </c>
      <c r="AD57" s="140" t="e">
        <f t="shared" si="28"/>
        <v>#REF!</v>
      </c>
      <c r="AE57" s="140">
        <f t="shared" si="28"/>
        <v>43235047684.159996</v>
      </c>
      <c r="AF57" s="103"/>
      <c r="AG57" s="103"/>
    </row>
    <row r="58" spans="1:34" x14ac:dyDescent="0.2">
      <c r="AE58" s="103"/>
    </row>
    <row r="59" spans="1:34" x14ac:dyDescent="0.2">
      <c r="D59" s="141"/>
    </row>
    <row r="60" spans="1:34" x14ac:dyDescent="0.2">
      <c r="D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</row>
    <row r="61" spans="1:34" x14ac:dyDescent="0.2">
      <c r="D61" s="103"/>
    </row>
    <row r="62" spans="1:34" x14ac:dyDescent="0.2">
      <c r="D62" s="141"/>
      <c r="AE62" s="141"/>
    </row>
    <row r="65" spans="4:4" x14ac:dyDescent="0.2">
      <c r="D65" s="114"/>
    </row>
  </sheetData>
  <mergeCells count="8">
    <mergeCell ref="A57:C57"/>
    <mergeCell ref="AD1:AE1"/>
    <mergeCell ref="AD2:AE2"/>
    <mergeCell ref="AD3:AE3"/>
    <mergeCell ref="AD4:AE4"/>
    <mergeCell ref="D1:AC1"/>
    <mergeCell ref="D2:AC2"/>
    <mergeCell ref="D3:AC3"/>
  </mergeCells>
  <pageMargins left="0.7" right="0.7" top="0.75" bottom="0.75" header="0.3" footer="0.3"/>
  <pageSetup orientation="portrait" r:id="rId1"/>
  <ignoredErrors>
    <ignoredError sqref="B28 B33 B44" numberStoredAsText="1"/>
    <ignoredError sqref="R12 R17 R26 R44 R46:R56" formulaRange="1"/>
    <ignoredError sqref="R22 R27 AE27:AE37 AE45 AE21" formula="1"/>
    <ignoredError sqref="R21 R23 R28:R39 R4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Moreno Buitrago</dc:creator>
  <cp:lastModifiedBy>Simit Capital Simit Capital</cp:lastModifiedBy>
  <dcterms:created xsi:type="dcterms:W3CDTF">2025-03-27T20:38:36Z</dcterms:created>
  <dcterms:modified xsi:type="dcterms:W3CDTF">2025-03-31T16:11:52Z</dcterms:modified>
</cp:coreProperties>
</file>