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PMorenoB\OneDrive\Desktop\INFORMES 2025\Reportes informes febrero2025\Informes pagina feb 2025\FONDANE FEB\"/>
    </mc:Choice>
  </mc:AlternateContent>
  <xr:revisionPtr revIDLastSave="0" documentId="13_ncr:1_{1A46326C-3D23-415A-A20F-D03BDA4C353F}" xr6:coauthVersionLast="47" xr6:coauthVersionMax="47" xr10:uidLastSave="{00000000-0000-0000-0000-000000000000}"/>
  <bookViews>
    <workbookView xWindow="-120" yWindow="-120" windowWidth="29040" windowHeight="15720" xr2:uid="{7FAAB187-2ACC-41FB-8105-888F8C37B788}"/>
  </bookViews>
  <sheets>
    <sheet name="GASTOS" sheetId="1" r:id="rId1"/>
    <sheet name="CUENTAS POR PAGAR" sheetId="2" r:id="rId2"/>
    <sheet name="RESERVAS" sheetId="3" r:id="rId3"/>
  </sheets>
  <definedNames>
    <definedName name="_xlnm.Print_Area" localSheetId="0">GASTOS!$A$1:$BG$29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5" i="1" l="1"/>
  <c r="AB15" i="3"/>
  <c r="T15" i="3"/>
  <c r="S15" i="3"/>
  <c r="Q15" i="3"/>
  <c r="P15" i="3"/>
  <c r="O15" i="3"/>
  <c r="N15" i="3"/>
  <c r="M15" i="3"/>
  <c r="L15" i="3"/>
  <c r="K15" i="3"/>
  <c r="J15" i="3"/>
  <c r="I15" i="3"/>
  <c r="H15" i="3"/>
  <c r="G15" i="3"/>
  <c r="F15" i="3"/>
  <c r="D16" i="3"/>
  <c r="AD15" i="3"/>
  <c r="AC15" i="3"/>
  <c r="AA15" i="3"/>
  <c r="Z15" i="3"/>
  <c r="Y15" i="3"/>
  <c r="X15" i="3"/>
  <c r="W15" i="3"/>
  <c r="V15" i="3"/>
  <c r="U15" i="3"/>
  <c r="E15" i="3"/>
  <c r="D15" i="3"/>
  <c r="T13" i="3"/>
  <c r="T12" i="3" s="1"/>
  <c r="AE14" i="3"/>
  <c r="AE13" i="3" s="1"/>
  <c r="AE12" i="3" s="1"/>
  <c r="G13" i="3"/>
  <c r="G12" i="3" s="1"/>
  <c r="F13" i="3"/>
  <c r="F12" i="3" s="1"/>
  <c r="E13" i="3"/>
  <c r="E12" i="3" s="1"/>
  <c r="AD13" i="3"/>
  <c r="AC13" i="3"/>
  <c r="AB13" i="3"/>
  <c r="AA13" i="3"/>
  <c r="AA12" i="3" s="1"/>
  <c r="Z13" i="3"/>
  <c r="Z12" i="3" s="1"/>
  <c r="Y13" i="3"/>
  <c r="X13" i="3"/>
  <c r="X12" i="3" s="1"/>
  <c r="W13" i="3"/>
  <c r="V13" i="3"/>
  <c r="U13" i="3"/>
  <c r="Q13" i="3"/>
  <c r="P13" i="3"/>
  <c r="O13" i="3"/>
  <c r="N13" i="3"/>
  <c r="M13" i="3"/>
  <c r="L13" i="3"/>
  <c r="K13" i="3"/>
  <c r="K12" i="3" s="1"/>
  <c r="J13" i="3"/>
  <c r="J12" i="3" s="1"/>
  <c r="I13" i="3"/>
  <c r="I12" i="3" s="1"/>
  <c r="H13" i="3"/>
  <c r="H12" i="3" s="1"/>
  <c r="D13" i="3"/>
  <c r="AD12" i="3"/>
  <c r="AC12" i="3"/>
  <c r="AB12" i="3"/>
  <c r="Y12" i="3"/>
  <c r="W12" i="3"/>
  <c r="V12" i="3"/>
  <c r="U12" i="3"/>
  <c r="Q12" i="3"/>
  <c r="P12" i="3"/>
  <c r="O12" i="3"/>
  <c r="N12" i="3"/>
  <c r="M12" i="3"/>
  <c r="L12" i="3"/>
  <c r="D12" i="3"/>
  <c r="AC10" i="3"/>
  <c r="AC9" i="3" s="1"/>
  <c r="AC8" i="3" s="1"/>
  <c r="AC7" i="3" s="1"/>
  <c r="AC17" i="3" s="1"/>
  <c r="AB10" i="3"/>
  <c r="AB9" i="3" s="1"/>
  <c r="AB8" i="3" s="1"/>
  <c r="AB7" i="3" s="1"/>
  <c r="AB17" i="3" s="1"/>
  <c r="AA10" i="3"/>
  <c r="AA9" i="3" s="1"/>
  <c r="AA8" i="3" s="1"/>
  <c r="AA7" i="3" s="1"/>
  <c r="AA17" i="3" s="1"/>
  <c r="Z10" i="3"/>
  <c r="Z9" i="3" s="1"/>
  <c r="Z8" i="3" s="1"/>
  <c r="Z7" i="3" s="1"/>
  <c r="Z17" i="3" s="1"/>
  <c r="X10" i="3"/>
  <c r="X9" i="3" s="1"/>
  <c r="X8" i="3" s="1"/>
  <c r="X7" i="3" s="1"/>
  <c r="X17" i="3" s="1"/>
  <c r="V10" i="3"/>
  <c r="V9" i="3" s="1"/>
  <c r="V8" i="3" s="1"/>
  <c r="V7" i="3" s="1"/>
  <c r="V17" i="3" s="1"/>
  <c r="Q10" i="3"/>
  <c r="Q9" i="3" s="1"/>
  <c r="Q8" i="3" s="1"/>
  <c r="Q7" i="3" s="1"/>
  <c r="P10" i="3"/>
  <c r="P9" i="3" s="1"/>
  <c r="P8" i="3" s="1"/>
  <c r="P7" i="3" s="1"/>
  <c r="O10" i="3"/>
  <c r="O9" i="3" s="1"/>
  <c r="O8" i="3" s="1"/>
  <c r="O7" i="3" s="1"/>
  <c r="M10" i="3"/>
  <c r="M9" i="3" s="1"/>
  <c r="M8" i="3" s="1"/>
  <c r="M7" i="3" s="1"/>
  <c r="M17" i="3" s="1"/>
  <c r="L10" i="3"/>
  <c r="L9" i="3" s="1"/>
  <c r="L8" i="3" s="1"/>
  <c r="L7" i="3" s="1"/>
  <c r="K10" i="3"/>
  <c r="K9" i="3" s="1"/>
  <c r="K8" i="3" s="1"/>
  <c r="K7" i="3" s="1"/>
  <c r="J10" i="3"/>
  <c r="J9" i="3" s="1"/>
  <c r="J8" i="3" s="1"/>
  <c r="J7" i="3" s="1"/>
  <c r="I10" i="3"/>
  <c r="I9" i="3" s="1"/>
  <c r="I8" i="3" s="1"/>
  <c r="I7" i="3" s="1"/>
  <c r="H10" i="3"/>
  <c r="H9" i="3" s="1"/>
  <c r="H8" i="3" s="1"/>
  <c r="H7" i="3" s="1"/>
  <c r="G10" i="3"/>
  <c r="G9" i="3" s="1"/>
  <c r="G8" i="3" s="1"/>
  <c r="G7" i="3" s="1"/>
  <c r="F10" i="3"/>
  <c r="F9" i="3" s="1"/>
  <c r="E10" i="3"/>
  <c r="E9" i="3" s="1"/>
  <c r="E8" i="3" s="1"/>
  <c r="E7" i="3" s="1"/>
  <c r="AD10" i="3"/>
  <c r="AD9" i="3" s="1"/>
  <c r="AD8" i="3" s="1"/>
  <c r="AD7" i="3" s="1"/>
  <c r="AD17" i="3" s="1"/>
  <c r="Y10" i="3"/>
  <c r="Y9" i="3" s="1"/>
  <c r="Y8" i="3" s="1"/>
  <c r="Y7" i="3" s="1"/>
  <c r="Y17" i="3" s="1"/>
  <c r="W10" i="3"/>
  <c r="W9" i="3" s="1"/>
  <c r="W8" i="3" s="1"/>
  <c r="W7" i="3" s="1"/>
  <c r="W17" i="3" s="1"/>
  <c r="U10" i="3"/>
  <c r="U9" i="3" s="1"/>
  <c r="U8" i="3" s="1"/>
  <c r="U7" i="3" s="1"/>
  <c r="U17" i="3" s="1"/>
  <c r="T10" i="3"/>
  <c r="T9" i="3" s="1"/>
  <c r="T8" i="3" s="1"/>
  <c r="T7" i="3" s="1"/>
  <c r="S10" i="3"/>
  <c r="S9" i="3" s="1"/>
  <c r="N10" i="3"/>
  <c r="N9" i="3" s="1"/>
  <c r="N8" i="3" s="1"/>
  <c r="N7" i="3" s="1"/>
  <c r="D10" i="3"/>
  <c r="D9" i="3"/>
  <c r="D8" i="3"/>
  <c r="D7" i="3" s="1"/>
  <c r="D17" i="3" s="1"/>
  <c r="P20" i="2"/>
  <c r="O20" i="2"/>
  <c r="N20" i="2"/>
  <c r="M20" i="2"/>
  <c r="L20" i="2"/>
  <c r="K20" i="2"/>
  <c r="J20" i="2"/>
  <c r="I20" i="2"/>
  <c r="D20" i="2"/>
  <c r="G20" i="2"/>
  <c r="F20" i="2"/>
  <c r="E20" i="2"/>
  <c r="P18" i="2"/>
  <c r="P17" i="2" s="1"/>
  <c r="O18" i="2"/>
  <c r="O17" i="2" s="1"/>
  <c r="N18" i="2"/>
  <c r="N17" i="2" s="1"/>
  <c r="M18" i="2"/>
  <c r="M17" i="2" s="1"/>
  <c r="K18" i="2"/>
  <c r="K17" i="2" s="1"/>
  <c r="J18" i="2"/>
  <c r="J17" i="2" s="1"/>
  <c r="I18" i="2"/>
  <c r="I17" i="2" s="1"/>
  <c r="H18" i="2"/>
  <c r="H17" i="2" s="1"/>
  <c r="G18" i="2"/>
  <c r="G17" i="2" s="1"/>
  <c r="F18" i="2"/>
  <c r="F17" i="2" s="1"/>
  <c r="E18" i="2"/>
  <c r="E17" i="2" s="1"/>
  <c r="D18" i="2"/>
  <c r="D17" i="2" s="1"/>
  <c r="Q16" i="2"/>
  <c r="D15" i="2"/>
  <c r="D14" i="2" s="1"/>
  <c r="D13" i="2" s="1"/>
  <c r="Q12" i="2"/>
  <c r="D10" i="2"/>
  <c r="D9" i="2" s="1"/>
  <c r="D8" i="2" s="1"/>
  <c r="D7" i="2" s="1"/>
  <c r="D22" i="2" s="1"/>
  <c r="P8" i="2"/>
  <c r="P7" i="2" s="1"/>
  <c r="O8" i="2"/>
  <c r="N8" i="2"/>
  <c r="M8" i="2"/>
  <c r="L8" i="2"/>
  <c r="K8" i="2"/>
  <c r="J8" i="2"/>
  <c r="I8" i="2"/>
  <c r="H8" i="2"/>
  <c r="G8" i="2"/>
  <c r="F8" i="2"/>
  <c r="BE27" i="1"/>
  <c r="BD27" i="1"/>
  <c r="BC27" i="1"/>
  <c r="BB27" i="1"/>
  <c r="AZ27" i="1"/>
  <c r="AU27" i="1"/>
  <c r="AS27" i="1"/>
  <c r="AR27" i="1"/>
  <c r="AQ27" i="1"/>
  <c r="AP27" i="1"/>
  <c r="AO27" i="1"/>
  <c r="AN27" i="1"/>
  <c r="AM27" i="1"/>
  <c r="AL27" i="1"/>
  <c r="AK27" i="1"/>
  <c r="AJ27" i="1"/>
  <c r="AI27" i="1"/>
  <c r="AF27" i="1"/>
  <c r="AE27" i="1"/>
  <c r="AD27" i="1"/>
  <c r="AC27" i="1"/>
  <c r="AB27" i="1"/>
  <c r="AA27" i="1"/>
  <c r="S27" i="1"/>
  <c r="K27" i="1"/>
  <c r="J27" i="1"/>
  <c r="I27" i="1"/>
  <c r="H27" i="1"/>
  <c r="BF27" i="1"/>
  <c r="AY27" i="1"/>
  <c r="AX27" i="1"/>
  <c r="AW27" i="1"/>
  <c r="AV27" i="1"/>
  <c r="Z27" i="1"/>
  <c r="Y27" i="1"/>
  <c r="X27" i="1"/>
  <c r="W27" i="1"/>
  <c r="V27" i="1"/>
  <c r="R27" i="1"/>
  <c r="Q27" i="1"/>
  <c r="P27" i="1"/>
  <c r="O27" i="1"/>
  <c r="N27" i="1"/>
  <c r="M27" i="1"/>
  <c r="L27" i="1"/>
  <c r="E27" i="1"/>
  <c r="D27" i="1"/>
  <c r="BF25" i="1"/>
  <c r="BE25" i="1"/>
  <c r="BD25" i="1"/>
  <c r="BC25" i="1"/>
  <c r="AZ25" i="1"/>
  <c r="AY25" i="1"/>
  <c r="AX25" i="1"/>
  <c r="AW25" i="1"/>
  <c r="AV25" i="1"/>
  <c r="AU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F25" i="1"/>
  <c r="AE25" i="1"/>
  <c r="X25" i="1"/>
  <c r="W25" i="1"/>
  <c r="V25" i="1"/>
  <c r="U25" i="1"/>
  <c r="S25" i="1"/>
  <c r="R25" i="1"/>
  <c r="N25" i="1"/>
  <c r="M25" i="1"/>
  <c r="L25" i="1"/>
  <c r="K25" i="1"/>
  <c r="J25" i="1"/>
  <c r="I25" i="1"/>
  <c r="H25" i="1"/>
  <c r="G26" i="1"/>
  <c r="G25" i="1" s="1"/>
  <c r="E25" i="1"/>
  <c r="BB25" i="1"/>
  <c r="BA25" i="1"/>
  <c r="AD25" i="1"/>
  <c r="AC25" i="1"/>
  <c r="AB25" i="1"/>
  <c r="AA25" i="1"/>
  <c r="Z25" i="1"/>
  <c r="Y25" i="1"/>
  <c r="Q25" i="1"/>
  <c r="P25" i="1"/>
  <c r="O25" i="1"/>
  <c r="F25" i="1"/>
  <c r="D25" i="1"/>
  <c r="G24" i="1"/>
  <c r="BE22" i="1"/>
  <c r="BD22" i="1"/>
  <c r="BC22" i="1"/>
  <c r="BB22" i="1"/>
  <c r="BA22" i="1"/>
  <c r="AZ22" i="1"/>
  <c r="AY22" i="1"/>
  <c r="AY21" i="1" s="1"/>
  <c r="AX22" i="1"/>
  <c r="AX21" i="1" s="1"/>
  <c r="AW22" i="1"/>
  <c r="AW21" i="1" s="1"/>
  <c r="AV22" i="1"/>
  <c r="AV21" i="1" s="1"/>
  <c r="AU22" i="1"/>
  <c r="AU21" i="1" s="1"/>
  <c r="AS22" i="1"/>
  <c r="AS21" i="1" s="1"/>
  <c r="AR22" i="1"/>
  <c r="AR21" i="1" s="1"/>
  <c r="AR20" i="1" s="1"/>
  <c r="AQ22" i="1"/>
  <c r="AQ21" i="1" s="1"/>
  <c r="AP22" i="1"/>
  <c r="AP21" i="1" s="1"/>
  <c r="AO22" i="1"/>
  <c r="AO21" i="1" s="1"/>
  <c r="AN22" i="1"/>
  <c r="AN21" i="1" s="1"/>
  <c r="AM22" i="1"/>
  <c r="AM21" i="1" s="1"/>
  <c r="AF22" i="1"/>
  <c r="AE22" i="1"/>
  <c r="AE21" i="1" s="1"/>
  <c r="AD22" i="1"/>
  <c r="AD21" i="1" s="1"/>
  <c r="AD20" i="1" s="1"/>
  <c r="Z22" i="1"/>
  <c r="Z21" i="1" s="1"/>
  <c r="Z20" i="1" s="1"/>
  <c r="Y22" i="1"/>
  <c r="Y21" i="1" s="1"/>
  <c r="Y20" i="1" s="1"/>
  <c r="X22" i="1"/>
  <c r="X21" i="1" s="1"/>
  <c r="X20" i="1" s="1"/>
  <c r="W22" i="1"/>
  <c r="W21" i="1" s="1"/>
  <c r="W20" i="1" s="1"/>
  <c r="V22" i="1"/>
  <c r="V21" i="1" s="1"/>
  <c r="V20" i="1" s="1"/>
  <c r="S22" i="1"/>
  <c r="S21" i="1" s="1"/>
  <c r="R22" i="1"/>
  <c r="R21" i="1" s="1"/>
  <c r="R20" i="1" s="1"/>
  <c r="Q22" i="1"/>
  <c r="Q21" i="1" s="1"/>
  <c r="Q20" i="1" s="1"/>
  <c r="P22" i="1"/>
  <c r="P21" i="1" s="1"/>
  <c r="O22" i="1"/>
  <c r="O21" i="1" s="1"/>
  <c r="N22" i="1"/>
  <c r="N21" i="1" s="1"/>
  <c r="I22" i="1"/>
  <c r="I21" i="1" s="1"/>
  <c r="H22" i="1"/>
  <c r="H21" i="1" s="1"/>
  <c r="F22" i="1"/>
  <c r="F21" i="1" s="1"/>
  <c r="BF22" i="1"/>
  <c r="BF21" i="1" s="1"/>
  <c r="AK22" i="1"/>
  <c r="AJ22" i="1"/>
  <c r="AI22" i="1"/>
  <c r="AH22" i="1"/>
  <c r="AC22" i="1"/>
  <c r="AC21" i="1" s="1"/>
  <c r="AC20" i="1" s="1"/>
  <c r="AB22" i="1"/>
  <c r="AB21" i="1" s="1"/>
  <c r="AB20" i="1" s="1"/>
  <c r="AA22" i="1"/>
  <c r="AA21" i="1" s="1"/>
  <c r="AA20" i="1" s="1"/>
  <c r="M22" i="1"/>
  <c r="M21" i="1" s="1"/>
  <c r="L22" i="1"/>
  <c r="L21" i="1" s="1"/>
  <c r="K22" i="1"/>
  <c r="K21" i="1" s="1"/>
  <c r="J22" i="1"/>
  <c r="J21" i="1" s="1"/>
  <c r="E22" i="1"/>
  <c r="E21" i="1" s="1"/>
  <c r="D22" i="1"/>
  <c r="D21" i="1" s="1"/>
  <c r="BE21" i="1"/>
  <c r="BD21" i="1"/>
  <c r="BC21" i="1"/>
  <c r="BB21" i="1"/>
  <c r="BB20" i="1" s="1"/>
  <c r="BA21" i="1"/>
  <c r="BA20" i="1" s="1"/>
  <c r="AZ21" i="1"/>
  <c r="AZ20" i="1" s="1"/>
  <c r="AK21" i="1"/>
  <c r="AJ21" i="1"/>
  <c r="AJ20" i="1" s="1"/>
  <c r="AI21" i="1"/>
  <c r="AI20" i="1" s="1"/>
  <c r="AH21" i="1"/>
  <c r="AF21" i="1"/>
  <c r="BF18" i="1"/>
  <c r="BF17" i="1" s="1"/>
  <c r="BF16" i="1" s="1"/>
  <c r="BC18" i="1"/>
  <c r="BB18" i="1"/>
  <c r="BA18" i="1"/>
  <c r="AZ18" i="1"/>
  <c r="AZ17" i="1" s="1"/>
  <c r="AZ16" i="1" s="1"/>
  <c r="AY18" i="1"/>
  <c r="AY17" i="1" s="1"/>
  <c r="AY16" i="1" s="1"/>
  <c r="AX18" i="1"/>
  <c r="AX17" i="1" s="1"/>
  <c r="AW18" i="1"/>
  <c r="AW17" i="1" s="1"/>
  <c r="AW16" i="1" s="1"/>
  <c r="AV18" i="1"/>
  <c r="AV17" i="1" s="1"/>
  <c r="AS18" i="1"/>
  <c r="AS17" i="1" s="1"/>
  <c r="AS16" i="1" s="1"/>
  <c r="AQ18" i="1"/>
  <c r="AQ17" i="1" s="1"/>
  <c r="AQ16" i="1" s="1"/>
  <c r="AP18" i="1"/>
  <c r="AP17" i="1" s="1"/>
  <c r="AP16" i="1" s="1"/>
  <c r="AO18" i="1"/>
  <c r="AO17" i="1" s="1"/>
  <c r="AO16" i="1" s="1"/>
  <c r="AN18" i="1"/>
  <c r="AN17" i="1" s="1"/>
  <c r="AN16" i="1" s="1"/>
  <c r="AM18" i="1"/>
  <c r="AM17" i="1" s="1"/>
  <c r="AM16" i="1" s="1"/>
  <c r="AL18" i="1"/>
  <c r="AL17" i="1" s="1"/>
  <c r="AL16" i="1" s="1"/>
  <c r="AK18" i="1"/>
  <c r="AK17" i="1" s="1"/>
  <c r="AK16" i="1" s="1"/>
  <c r="AJ18" i="1"/>
  <c r="AJ17" i="1" s="1"/>
  <c r="AJ16" i="1" s="1"/>
  <c r="AI18" i="1"/>
  <c r="AI17" i="1" s="1"/>
  <c r="AI16" i="1" s="1"/>
  <c r="AH18" i="1"/>
  <c r="AH17" i="1" s="1"/>
  <c r="AH16" i="1" s="1"/>
  <c r="AF18" i="1"/>
  <c r="AF17" i="1" s="1"/>
  <c r="AF16" i="1" s="1"/>
  <c r="AE18" i="1"/>
  <c r="AE17" i="1" s="1"/>
  <c r="AE16" i="1" s="1"/>
  <c r="AD18" i="1"/>
  <c r="AD17" i="1" s="1"/>
  <c r="AD16" i="1" s="1"/>
  <c r="AC18" i="1"/>
  <c r="AC17" i="1" s="1"/>
  <c r="AC16" i="1" s="1"/>
  <c r="AB18" i="1"/>
  <c r="AB17" i="1" s="1"/>
  <c r="AB16" i="1" s="1"/>
  <c r="AA18" i="1"/>
  <c r="AA17" i="1" s="1"/>
  <c r="AA16" i="1" s="1"/>
  <c r="Z18" i="1"/>
  <c r="Z17" i="1" s="1"/>
  <c r="Z16" i="1" s="1"/>
  <c r="Y18" i="1"/>
  <c r="Y17" i="1" s="1"/>
  <c r="Y16" i="1" s="1"/>
  <c r="X18" i="1"/>
  <c r="X17" i="1" s="1"/>
  <c r="W18" i="1"/>
  <c r="W17" i="1" s="1"/>
  <c r="W16" i="1" s="1"/>
  <c r="V18" i="1"/>
  <c r="V17" i="1" s="1"/>
  <c r="V16" i="1" s="1"/>
  <c r="P18" i="1"/>
  <c r="P17" i="1" s="1"/>
  <c r="P16" i="1" s="1"/>
  <c r="O18" i="1"/>
  <c r="O17" i="1" s="1"/>
  <c r="O16" i="1" s="1"/>
  <c r="K18" i="1"/>
  <c r="K17" i="1" s="1"/>
  <c r="K16" i="1" s="1"/>
  <c r="J18" i="1"/>
  <c r="J17" i="1" s="1"/>
  <c r="I18" i="1"/>
  <c r="I17" i="1" s="1"/>
  <c r="I16" i="1" s="1"/>
  <c r="H18" i="1"/>
  <c r="H17" i="1" s="1"/>
  <c r="H16" i="1" s="1"/>
  <c r="E18" i="1"/>
  <c r="E17" i="1" s="1"/>
  <c r="E16" i="1" s="1"/>
  <c r="BE18" i="1"/>
  <c r="BE17" i="1" s="1"/>
  <c r="BE16" i="1" s="1"/>
  <c r="BD18" i="1"/>
  <c r="BD17" i="1" s="1"/>
  <c r="BD16" i="1" s="1"/>
  <c r="AU18" i="1"/>
  <c r="AU17" i="1" s="1"/>
  <c r="AU16" i="1" s="1"/>
  <c r="S18" i="1"/>
  <c r="S17" i="1" s="1"/>
  <c r="S16" i="1" s="1"/>
  <c r="R18" i="1"/>
  <c r="R17" i="1" s="1"/>
  <c r="R16" i="1" s="1"/>
  <c r="Q18" i="1"/>
  <c r="Q17" i="1" s="1"/>
  <c r="Q16" i="1" s="1"/>
  <c r="N18" i="1"/>
  <c r="N17" i="1" s="1"/>
  <c r="N16" i="1" s="1"/>
  <c r="M18" i="1"/>
  <c r="M17" i="1" s="1"/>
  <c r="M16" i="1" s="1"/>
  <c r="L18" i="1"/>
  <c r="L17" i="1" s="1"/>
  <c r="L16" i="1" s="1"/>
  <c r="D18" i="1"/>
  <c r="D17" i="1" s="1"/>
  <c r="D16" i="1" s="1"/>
  <c r="BC17" i="1"/>
  <c r="BC16" i="1" s="1"/>
  <c r="BB17" i="1"/>
  <c r="BB16" i="1" s="1"/>
  <c r="BA17" i="1"/>
  <c r="BA16" i="1" s="1"/>
  <c r="AX16" i="1"/>
  <c r="AV16" i="1"/>
  <c r="X16" i="1"/>
  <c r="J16" i="1"/>
  <c r="AU13" i="1"/>
  <c r="G15" i="1"/>
  <c r="BF13" i="1"/>
  <c r="BD13" i="1"/>
  <c r="AY13" i="1"/>
  <c r="AX13" i="1"/>
  <c r="AW13" i="1"/>
  <c r="AV13" i="1"/>
  <c r="AS13" i="1"/>
  <c r="AR13" i="1"/>
  <c r="AQ13" i="1"/>
  <c r="AP13" i="1"/>
  <c r="AO13" i="1"/>
  <c r="AN13" i="1"/>
  <c r="AM13" i="1"/>
  <c r="AL13" i="1"/>
  <c r="AJ13" i="1"/>
  <c r="AI13" i="1"/>
  <c r="AG14" i="1"/>
  <c r="Z13" i="1"/>
  <c r="Q13" i="1"/>
  <c r="P13" i="1"/>
  <c r="O13" i="1"/>
  <c r="O10" i="1" s="1"/>
  <c r="O9" i="1" s="1"/>
  <c r="O8" i="1" s="1"/>
  <c r="N13" i="1"/>
  <c r="M13" i="1"/>
  <c r="L13" i="1"/>
  <c r="J13" i="1"/>
  <c r="I13" i="1"/>
  <c r="G14" i="1"/>
  <c r="BB13" i="1"/>
  <c r="BA13" i="1"/>
  <c r="AE13" i="1"/>
  <c r="AD13" i="1"/>
  <c r="AB13" i="1"/>
  <c r="AA13" i="1"/>
  <c r="X13" i="1"/>
  <c r="W13" i="1"/>
  <c r="V13" i="1"/>
  <c r="U13" i="1"/>
  <c r="R13" i="1"/>
  <c r="F13" i="1"/>
  <c r="D13" i="1"/>
  <c r="BD11" i="1"/>
  <c r="BA11" i="1"/>
  <c r="BA10" i="1" s="1"/>
  <c r="BA9" i="1" s="1"/>
  <c r="BA8" i="1" s="1"/>
  <c r="AZ11" i="1"/>
  <c r="AX11" i="1"/>
  <c r="AX10" i="1" s="1"/>
  <c r="AX9" i="1" s="1"/>
  <c r="AX8" i="1" s="1"/>
  <c r="AW11" i="1"/>
  <c r="AW10" i="1" s="1"/>
  <c r="AW9" i="1" s="1"/>
  <c r="AW8" i="1" s="1"/>
  <c r="AV11" i="1"/>
  <c r="AR11" i="1"/>
  <c r="AQ11" i="1"/>
  <c r="AP11" i="1"/>
  <c r="AO11" i="1"/>
  <c r="AN11" i="1"/>
  <c r="AM11" i="1"/>
  <c r="AL11" i="1"/>
  <c r="AL10" i="1" s="1"/>
  <c r="AL9" i="1" s="1"/>
  <c r="AL8" i="1" s="1"/>
  <c r="AK11" i="1"/>
  <c r="AJ11" i="1"/>
  <c r="AI11" i="1"/>
  <c r="AH11" i="1"/>
  <c r="AF11" i="1"/>
  <c r="AE11" i="1"/>
  <c r="AD11" i="1"/>
  <c r="AC11" i="1"/>
  <c r="AB11" i="1"/>
  <c r="AA11" i="1"/>
  <c r="Z11" i="1"/>
  <c r="Y11" i="1"/>
  <c r="X11" i="1"/>
  <c r="V11" i="1"/>
  <c r="S11" i="1"/>
  <c r="R11" i="1"/>
  <c r="R10" i="1" s="1"/>
  <c r="R9" i="1" s="1"/>
  <c r="R8" i="1" s="1"/>
  <c r="Q11" i="1"/>
  <c r="P11" i="1"/>
  <c r="O11" i="1"/>
  <c r="N11" i="1"/>
  <c r="M11" i="1"/>
  <c r="M10" i="1" s="1"/>
  <c r="M9" i="1" s="1"/>
  <c r="M8" i="1" s="1"/>
  <c r="L11" i="1"/>
  <c r="L10" i="1" s="1"/>
  <c r="L9" i="1" s="1"/>
  <c r="L8" i="1" s="1"/>
  <c r="K11" i="1"/>
  <c r="J11" i="1"/>
  <c r="I11" i="1"/>
  <c r="E11" i="1"/>
  <c r="BF11" i="1"/>
  <c r="BE11" i="1"/>
  <c r="BC11" i="1"/>
  <c r="BB11" i="1"/>
  <c r="AY11" i="1"/>
  <c r="W11" i="1"/>
  <c r="F11" i="1"/>
  <c r="D11" i="1"/>
  <c r="AY10" i="1"/>
  <c r="AY9" i="1" s="1"/>
  <c r="AY8" i="1" s="1"/>
  <c r="G13" i="1" l="1"/>
  <c r="F10" i="1"/>
  <c r="F9" i="1" s="1"/>
  <c r="F8" i="1" s="1"/>
  <c r="AQ10" i="1"/>
  <c r="AQ9" i="1" s="1"/>
  <c r="AQ8" i="1" s="1"/>
  <c r="AN10" i="1"/>
  <c r="AN9" i="1" s="1"/>
  <c r="AN8" i="1" s="1"/>
  <c r="AE10" i="1"/>
  <c r="AE9" i="1" s="1"/>
  <c r="AE8" i="1" s="1"/>
  <c r="AO10" i="1"/>
  <c r="AO9" i="1" s="1"/>
  <c r="AO8" i="1" s="1"/>
  <c r="AM10" i="1"/>
  <c r="AM9" i="1" s="1"/>
  <c r="AM8" i="1" s="1"/>
  <c r="AM7" i="1" s="1"/>
  <c r="AM29" i="1" s="1"/>
  <c r="AD10" i="1"/>
  <c r="AD9" i="1" s="1"/>
  <c r="AD8" i="1" s="1"/>
  <c r="BB10" i="1"/>
  <c r="BB9" i="1" s="1"/>
  <c r="BB8" i="1" s="1"/>
  <c r="AR10" i="1"/>
  <c r="AR9" i="1" s="1"/>
  <c r="AR8" i="1" s="1"/>
  <c r="AR7" i="1" s="1"/>
  <c r="AR29" i="1" s="1"/>
  <c r="BA7" i="1"/>
  <c r="BB7" i="1"/>
  <c r="BB29" i="1" s="1"/>
  <c r="G17" i="3"/>
  <c r="H17" i="3"/>
  <c r="N20" i="1"/>
  <c r="L7" i="1"/>
  <c r="L29" i="1" s="1"/>
  <c r="AK13" i="1"/>
  <c r="AK10" i="1" s="1"/>
  <c r="AK9" i="1" s="1"/>
  <c r="AK8" i="1" s="1"/>
  <c r="Q21" i="2"/>
  <c r="S13" i="1"/>
  <c r="S10" i="1" s="1"/>
  <c r="S9" i="1" s="1"/>
  <c r="S8" i="1" s="1"/>
  <c r="J17" i="3"/>
  <c r="AZ13" i="1"/>
  <c r="AZ10" i="1" s="1"/>
  <c r="AZ9" i="1" s="1"/>
  <c r="AZ8" i="1" s="1"/>
  <c r="AZ7" i="1" s="1"/>
  <c r="AZ29" i="1" s="1"/>
  <c r="AT19" i="1"/>
  <c r="AT18" i="1" s="1"/>
  <c r="AT17" i="1" s="1"/>
  <c r="AT16" i="1" s="1"/>
  <c r="T24" i="1"/>
  <c r="AT24" i="1"/>
  <c r="Q19" i="2"/>
  <c r="Q18" i="2" s="1"/>
  <c r="Q17" i="2" s="1"/>
  <c r="T15" i="1"/>
  <c r="AP10" i="1"/>
  <c r="AP9" i="1" s="1"/>
  <c r="AP8" i="1" s="1"/>
  <c r="AT12" i="1"/>
  <c r="AT11" i="1" s="1"/>
  <c r="AT10" i="1" s="1"/>
  <c r="AT9" i="1" s="1"/>
  <c r="AT8" i="1" s="1"/>
  <c r="T19" i="1"/>
  <c r="T18" i="1" s="1"/>
  <c r="T17" i="1" s="1"/>
  <c r="T16" i="1" s="1"/>
  <c r="AT23" i="1"/>
  <c r="AT22" i="1" s="1"/>
  <c r="AT21" i="1" s="1"/>
  <c r="AT20" i="1" s="1"/>
  <c r="Q11" i="2"/>
  <c r="O17" i="3"/>
  <c r="AO7" i="1"/>
  <c r="AO29" i="1" s="1"/>
  <c r="BG12" i="1"/>
  <c r="BG11" i="1" s="1"/>
  <c r="V10" i="1"/>
  <c r="V9" i="1" s="1"/>
  <c r="V8" i="1" s="1"/>
  <c r="V7" i="1" s="1"/>
  <c r="V29" i="1" s="1"/>
  <c r="AG24" i="1"/>
  <c r="T28" i="1"/>
  <c r="T27" i="1" s="1"/>
  <c r="P22" i="2"/>
  <c r="Z10" i="1"/>
  <c r="Z9" i="1" s="1"/>
  <c r="Z8" i="1" s="1"/>
  <c r="Z7" i="1" s="1"/>
  <c r="Z29" i="1" s="1"/>
  <c r="AM20" i="1"/>
  <c r="P17" i="3"/>
  <c r="AD7" i="1"/>
  <c r="AD29" i="1" s="1"/>
  <c r="AJ10" i="1"/>
  <c r="AJ9" i="1" s="1"/>
  <c r="AJ8" i="1" s="1"/>
  <c r="G19" i="1"/>
  <c r="G18" i="1" s="1"/>
  <c r="G17" i="1" s="1"/>
  <c r="G16" i="1" s="1"/>
  <c r="E17" i="3"/>
  <c r="G23" i="1"/>
  <c r="G22" i="1" s="1"/>
  <c r="G21" i="1" s="1"/>
  <c r="G20" i="1" s="1"/>
  <c r="BG24" i="1"/>
  <c r="AA10" i="1"/>
  <c r="AA9" i="1" s="1"/>
  <c r="AA8" i="1" s="1"/>
  <c r="AA7" i="1" s="1"/>
  <c r="AA29" i="1" s="1"/>
  <c r="AN20" i="1"/>
  <c r="AC13" i="1"/>
  <c r="O20" i="1"/>
  <c r="O7" i="1" s="1"/>
  <c r="O29" i="1" s="1"/>
  <c r="AO20" i="1"/>
  <c r="L20" i="1"/>
  <c r="AE11" i="3"/>
  <c r="AE10" i="3" s="1"/>
  <c r="AE9" i="3" s="1"/>
  <c r="F8" i="3"/>
  <c r="F7" i="3" s="1"/>
  <c r="F17" i="3" s="1"/>
  <c r="E13" i="1"/>
  <c r="E10" i="1" s="1"/>
  <c r="E9" i="1" s="1"/>
  <c r="E8" i="1" s="1"/>
  <c r="F18" i="1"/>
  <c r="F17" i="1" s="1"/>
  <c r="F16" i="1" s="1"/>
  <c r="J7" i="2"/>
  <c r="J22" i="2" s="1"/>
  <c r="AS20" i="1"/>
  <c r="BD20" i="1"/>
  <c r="AV10" i="1"/>
  <c r="AV9" i="1" s="1"/>
  <c r="AV8" i="1" s="1"/>
  <c r="AV7" i="1" s="1"/>
  <c r="AV29" i="1" s="1"/>
  <c r="BC13" i="1"/>
  <c r="BC10" i="1" s="1"/>
  <c r="BC9" i="1" s="1"/>
  <c r="BC8" i="1" s="1"/>
  <c r="BC7" i="1" s="1"/>
  <c r="BC29" i="1" s="1"/>
  <c r="T23" i="1"/>
  <c r="T22" i="1" s="1"/>
  <c r="T21" i="1" s="1"/>
  <c r="N17" i="3"/>
  <c r="AB10" i="1"/>
  <c r="AB9" i="1" s="1"/>
  <c r="AB8" i="1" s="1"/>
  <c r="AB7" i="1" s="1"/>
  <c r="AB29" i="1" s="1"/>
  <c r="BG14" i="1"/>
  <c r="BG13" i="1" s="1"/>
  <c r="P20" i="1"/>
  <c r="M20" i="1"/>
  <c r="M7" i="1" s="1"/>
  <c r="M29" i="1" s="1"/>
  <c r="L17" i="3"/>
  <c r="I17" i="3"/>
  <c r="K17" i="3"/>
  <c r="Q17" i="3"/>
  <c r="AE8" i="3"/>
  <c r="AE7" i="3" s="1"/>
  <c r="T17" i="3"/>
  <c r="S13" i="3"/>
  <c r="S12" i="3" s="1"/>
  <c r="S8" i="3" s="1"/>
  <c r="S7" i="3" s="1"/>
  <c r="S17" i="3" s="1"/>
  <c r="AE16" i="3"/>
  <c r="AE15" i="3" s="1"/>
  <c r="R11" i="3"/>
  <c r="R10" i="3" s="1"/>
  <c r="R9" i="3" s="1"/>
  <c r="R14" i="3"/>
  <c r="R13" i="3" s="1"/>
  <c r="R12" i="3" s="1"/>
  <c r="R16" i="3"/>
  <c r="R15" i="3" s="1"/>
  <c r="H7" i="2"/>
  <c r="I7" i="2"/>
  <c r="I22" i="2" s="1"/>
  <c r="G7" i="2"/>
  <c r="G22" i="2" s="1"/>
  <c r="K7" i="2"/>
  <c r="K22" i="2" s="1"/>
  <c r="F7" i="2"/>
  <c r="F22" i="2" s="1"/>
  <c r="M7" i="2"/>
  <c r="M22" i="2" s="1"/>
  <c r="N7" i="2"/>
  <c r="N22" i="2" s="1"/>
  <c r="O7" i="2"/>
  <c r="O22" i="2" s="1"/>
  <c r="E15" i="2"/>
  <c r="E14" i="2" s="1"/>
  <c r="E13" i="2" s="1"/>
  <c r="E10" i="2"/>
  <c r="E9" i="2" s="1"/>
  <c r="E8" i="2" s="1"/>
  <c r="H20" i="2"/>
  <c r="Q20" i="2" s="1"/>
  <c r="L18" i="2"/>
  <c r="L17" i="2" s="1"/>
  <c r="L7" i="2" s="1"/>
  <c r="L22" i="2" s="1"/>
  <c r="T20" i="1"/>
  <c r="AW7" i="1"/>
  <c r="AW29" i="1" s="1"/>
  <c r="AE7" i="1"/>
  <c r="AE29" i="1" s="1"/>
  <c r="AC10" i="1"/>
  <c r="AC9" i="1" s="1"/>
  <c r="AC8" i="1" s="1"/>
  <c r="AC7" i="1" s="1"/>
  <c r="AC29" i="1" s="1"/>
  <c r="AE20" i="1"/>
  <c r="AH13" i="1"/>
  <c r="AT14" i="1"/>
  <c r="AT13" i="1" s="1"/>
  <c r="AS11" i="1"/>
  <c r="AS10" i="1" s="1"/>
  <c r="AS9" i="1" s="1"/>
  <c r="AS8" i="1" s="1"/>
  <c r="AG19" i="1"/>
  <c r="AG18" i="1" s="1"/>
  <c r="AG17" i="1" s="1"/>
  <c r="AG16" i="1" s="1"/>
  <c r="U18" i="1"/>
  <c r="U17" i="1" s="1"/>
  <c r="U16" i="1" s="1"/>
  <c r="AH20" i="1"/>
  <c r="BG15" i="1"/>
  <c r="AR18" i="1"/>
  <c r="AR17" i="1" s="1"/>
  <c r="AR16" i="1" s="1"/>
  <c r="AT26" i="1"/>
  <c r="J10" i="1"/>
  <c r="J9" i="1" s="1"/>
  <c r="J8" i="1" s="1"/>
  <c r="AF13" i="1"/>
  <c r="AF10" i="1" s="1"/>
  <c r="AF9" i="1" s="1"/>
  <c r="AF8" i="1" s="1"/>
  <c r="AU20" i="1"/>
  <c r="AP20" i="1"/>
  <c r="Q10" i="1"/>
  <c r="Q9" i="1" s="1"/>
  <c r="Q8" i="1" s="1"/>
  <c r="Q7" i="1" s="1"/>
  <c r="Q29" i="1" s="1"/>
  <c r="BC20" i="1"/>
  <c r="G12" i="1"/>
  <c r="G11" i="1" s="1"/>
  <c r="T12" i="1"/>
  <c r="T11" i="1" s="1"/>
  <c r="H11" i="1"/>
  <c r="D20" i="1"/>
  <c r="E20" i="1"/>
  <c r="AJ7" i="1"/>
  <c r="AJ29" i="1" s="1"/>
  <c r="AG26" i="1"/>
  <c r="AG25" i="1" s="1"/>
  <c r="U27" i="1"/>
  <c r="AG28" i="1"/>
  <c r="AG27" i="1" s="1"/>
  <c r="BG26" i="1"/>
  <c r="BG25" i="1" s="1"/>
  <c r="BF20" i="1"/>
  <c r="BE13" i="1"/>
  <c r="BE10" i="1" s="1"/>
  <c r="BE9" i="1" s="1"/>
  <c r="BE8" i="1" s="1"/>
  <c r="BE7" i="1" s="1"/>
  <c r="BE29" i="1" s="1"/>
  <c r="T14" i="1"/>
  <c r="H13" i="1"/>
  <c r="BA27" i="1"/>
  <c r="BA29" i="1" s="1"/>
  <c r="BG28" i="1"/>
  <c r="BG27" i="1" s="1"/>
  <c r="AG12" i="1"/>
  <c r="AG11" i="1" s="1"/>
  <c r="U11" i="1"/>
  <c r="U10" i="1" s="1"/>
  <c r="U9" i="1" s="1"/>
  <c r="U8" i="1" s="1"/>
  <c r="AG15" i="1"/>
  <c r="AG13" i="1" s="1"/>
  <c r="AF20" i="1"/>
  <c r="AU11" i="1"/>
  <c r="AU10" i="1" s="1"/>
  <c r="AU9" i="1" s="1"/>
  <c r="AU8" i="1" s="1"/>
  <c r="T26" i="1"/>
  <c r="T25" i="1" s="1"/>
  <c r="F27" i="1"/>
  <c r="G28" i="1"/>
  <c r="G27" i="1" s="1"/>
  <c r="AK20" i="1"/>
  <c r="AK7" i="1" s="1"/>
  <c r="AK29" i="1" s="1"/>
  <c r="BD10" i="1"/>
  <c r="BD9" i="1" s="1"/>
  <c r="BD8" i="1" s="1"/>
  <c r="BD7" i="1" s="1"/>
  <c r="BD29" i="1" s="1"/>
  <c r="BF10" i="1"/>
  <c r="BF9" i="1" s="1"/>
  <c r="BF8" i="1" s="1"/>
  <c r="AQ20" i="1"/>
  <c r="AQ7" i="1" s="1"/>
  <c r="AQ29" i="1" s="1"/>
  <c r="N10" i="1"/>
  <c r="N9" i="1" s="1"/>
  <c r="N8" i="1" s="1"/>
  <c r="N7" i="1" s="1"/>
  <c r="N29" i="1" s="1"/>
  <c r="AL22" i="1"/>
  <c r="AL21" i="1" s="1"/>
  <c r="AL20" i="1" s="1"/>
  <c r="AL7" i="1" s="1"/>
  <c r="AL29" i="1" s="1"/>
  <c r="S20" i="1"/>
  <c r="R7" i="1"/>
  <c r="R29" i="1" s="1"/>
  <c r="AI10" i="1"/>
  <c r="AI9" i="1" s="1"/>
  <c r="AI8" i="1" s="1"/>
  <c r="AI7" i="1" s="1"/>
  <c r="AI29" i="1" s="1"/>
  <c r="BG19" i="1"/>
  <c r="BG18" i="1" s="1"/>
  <c r="BG17" i="1" s="1"/>
  <c r="BG16" i="1" s="1"/>
  <c r="W10" i="1"/>
  <c r="W9" i="1" s="1"/>
  <c r="W8" i="1" s="1"/>
  <c r="W7" i="1" s="1"/>
  <c r="W29" i="1" s="1"/>
  <c r="H20" i="1"/>
  <c r="F20" i="1"/>
  <c r="F7" i="1" s="1"/>
  <c r="AG23" i="1"/>
  <c r="AG22" i="1" s="1"/>
  <c r="AG21" i="1" s="1"/>
  <c r="AG20" i="1" s="1"/>
  <c r="AH10" i="1"/>
  <c r="AH9" i="1" s="1"/>
  <c r="AH8" i="1" s="1"/>
  <c r="AH7" i="1" s="1"/>
  <c r="AX20" i="1"/>
  <c r="AX7" i="1" s="1"/>
  <c r="AX29" i="1" s="1"/>
  <c r="J20" i="1"/>
  <c r="AY20" i="1"/>
  <c r="AY7" i="1" s="1"/>
  <c r="AY29" i="1" s="1"/>
  <c r="AT28" i="1"/>
  <c r="AT27" i="1" s="1"/>
  <c r="P10" i="1"/>
  <c r="P9" i="1" s="1"/>
  <c r="P8" i="1" s="1"/>
  <c r="K20" i="1"/>
  <c r="D10" i="1"/>
  <c r="D9" i="1" s="1"/>
  <c r="D8" i="1" s="1"/>
  <c r="AH27" i="1"/>
  <c r="AV20" i="1"/>
  <c r="AW20" i="1"/>
  <c r="Y13" i="1"/>
  <c r="Y10" i="1" s="1"/>
  <c r="Y9" i="1" s="1"/>
  <c r="Y8" i="1" s="1"/>
  <c r="Y7" i="1" s="1"/>
  <c r="Y29" i="1" s="1"/>
  <c r="I20" i="1"/>
  <c r="K13" i="1"/>
  <c r="K10" i="1" s="1"/>
  <c r="K9" i="1" s="1"/>
  <c r="K8" i="1" s="1"/>
  <c r="K7" i="1" s="1"/>
  <c r="K29" i="1" s="1"/>
  <c r="U22" i="1"/>
  <c r="U21" i="1" s="1"/>
  <c r="U20" i="1" s="1"/>
  <c r="BG23" i="1"/>
  <c r="BG22" i="1" s="1"/>
  <c r="BG21" i="1" s="1"/>
  <c r="I10" i="1"/>
  <c r="I9" i="1" s="1"/>
  <c r="I8" i="1" s="1"/>
  <c r="BE20" i="1"/>
  <c r="X10" i="1"/>
  <c r="X9" i="1" s="1"/>
  <c r="X8" i="1" s="1"/>
  <c r="X7" i="1" s="1"/>
  <c r="X29" i="1" s="1"/>
  <c r="G10" i="1" l="1"/>
  <c r="G9" i="1" s="1"/>
  <c r="G8" i="1" s="1"/>
  <c r="G7" i="1" s="1"/>
  <c r="G29" i="1" s="1"/>
  <c r="AN7" i="1"/>
  <c r="AN29" i="1" s="1"/>
  <c r="E7" i="1"/>
  <c r="E29" i="1" s="1"/>
  <c r="D7" i="1"/>
  <c r="D29" i="1" s="1"/>
  <c r="AP7" i="1"/>
  <c r="AP29" i="1" s="1"/>
  <c r="P7" i="1"/>
  <c r="P29" i="1" s="1"/>
  <c r="U7" i="1"/>
  <c r="U29" i="1" s="1"/>
  <c r="AH29" i="1"/>
  <c r="F29" i="1"/>
  <c r="BG10" i="1"/>
  <c r="BG9" i="1" s="1"/>
  <c r="BG8" i="1" s="1"/>
  <c r="AS7" i="1"/>
  <c r="AS29" i="1" s="1"/>
  <c r="S7" i="1"/>
  <c r="S29" i="1" s="1"/>
  <c r="AF7" i="1"/>
  <c r="AF29" i="1" s="1"/>
  <c r="T13" i="1"/>
  <c r="T10" i="1" s="1"/>
  <c r="T9" i="1" s="1"/>
  <c r="T8" i="1" s="1"/>
  <c r="T7" i="1" s="1"/>
  <c r="T29" i="1" s="1"/>
  <c r="I7" i="1"/>
  <c r="I29" i="1" s="1"/>
  <c r="R8" i="3"/>
  <c r="R7" i="3" s="1"/>
  <c r="R17" i="3" s="1"/>
  <c r="AE17" i="3"/>
  <c r="H22" i="2"/>
  <c r="E7" i="2"/>
  <c r="E22" i="2" s="1"/>
  <c r="Q22" i="2" s="1"/>
  <c r="Q8" i="2"/>
  <c r="Q7" i="2" s="1"/>
  <c r="AT7" i="1"/>
  <c r="AT29" i="1" s="1"/>
  <c r="AG10" i="1"/>
  <c r="AG9" i="1" s="1"/>
  <c r="AG8" i="1" s="1"/>
  <c r="AG7" i="1" s="1"/>
  <c r="AG29" i="1" s="1"/>
  <c r="J7" i="1"/>
  <c r="J29" i="1" s="1"/>
  <c r="BG20" i="1"/>
  <c r="BG7" i="1" s="1"/>
  <c r="BG29" i="1" s="1"/>
  <c r="BF7" i="1"/>
  <c r="BF29" i="1" s="1"/>
  <c r="H10" i="1"/>
  <c r="H9" i="1" s="1"/>
  <c r="H8" i="1" s="1"/>
  <c r="H7" i="1" s="1"/>
  <c r="H29" i="1" s="1"/>
  <c r="AU7" i="1"/>
  <c r="AU29" i="1" s="1"/>
</calcChain>
</file>

<file path=xl/sharedStrings.xml><?xml version="1.0" encoding="utf-8"?>
<sst xmlns="http://schemas.openxmlformats.org/spreadsheetml/2006/main" count="231" uniqueCount="133">
  <si>
    <t>FONDO ROTATORIO DEL DANE - FONDANE</t>
  </si>
  <si>
    <t>Informe Mensual de Ejecución del Presupuesto de Gastos</t>
  </si>
  <si>
    <t>Apropiaciones de la Vigencia 2025</t>
  </si>
  <si>
    <t>SECCION:  0402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</si>
  <si>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</si>
  <si>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</si>
  <si>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</si>
  <si>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</si>
  <si>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</si>
  <si>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</si>
  <si>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</si>
  <si>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</si>
  <si>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</si>
  <si>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</si>
  <si>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</si>
  <si>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</si>
  <si>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</si>
  <si>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</si>
  <si>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</si>
  <si>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</si>
  <si>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</si>
  <si>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</si>
  <si>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</si>
  <si>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</si>
  <si>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</si>
  <si>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</si>
  <si>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</si>
  <si>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</si>
  <si>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</si>
  <si>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</si>
  <si>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</si>
  <si>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</si>
  <si>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</si>
  <si>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</si>
  <si>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</si>
  <si>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</si>
  <si>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</si>
  <si>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</si>
  <si>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 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</si>
  <si>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</si>
  <si>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</si>
  <si>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</si>
  <si>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</si>
  <si>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</si>
  <si>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</si>
  <si>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</si>
  <si>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</si>
  <si>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</si>
  <si>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</si>
  <si>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</si>
  <si>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</si>
  <si>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</si>
  <si>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</si>
  <si>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</si>
  <si>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</si>
  <si>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</si>
  <si>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</si>
  <si>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</si>
  <si>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</si>
  <si>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</si>
  <si>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</si>
  <si>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</si>
  <si>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</si>
  <si>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</si>
  <si>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</si>
  <si>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A-02</t>
  </si>
  <si>
    <t>ADQUISICIÓN DE BIENES Y SERVICIOS</t>
  </si>
  <si>
    <t>A-02-02</t>
  </si>
  <si>
    <t>ADQUISIONES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</si>
  <si>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</si>
  <si>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</si>
  <si>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</si>
  <si>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</si>
  <si>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A-02-02-02-006-009</t>
  </si>
  <si>
    <t>SERVICIOS DE DISTRIBUCIÓN DE ELECTRICIDAD, GAS Y AGUA (POR CUENTA PROPIA)</t>
  </si>
  <si>
    <t>A-02-02-02-008</t>
  </si>
  <si>
    <t>SERVICIOS PRESTADOS A LAS EMPRESAS Y SERVICIOS DE PRODUCCIÓN</t>
  </si>
  <si>
    <t>A-02-02-02-008-003</t>
  </si>
  <si>
    <t>SERVICIOS PROFESIONALES, CIENTÍFICOS Y TÉCNICOS (EXCEPTO LOS SERVICIOS DE INVESTIGACION, URBANISMO, JURÍDICOS Y DE CONTABILIDAD)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</si>
  <si>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</si>
  <si>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</si>
  <si>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</si>
  <si>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</si>
  <si>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</si>
  <si>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</si>
  <si>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</si>
  <si>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</si>
  <si>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</si>
  <si>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</si>
  <si>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</si>
  <si>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</si>
  <si>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</si>
  <si>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</si>
  <si>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A-08-01-02-003</t>
  </si>
  <si>
    <t>IMPUESTO DE INDUSTRIA Y COMERCIO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</si>
  <si>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</si>
  <si>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</si>
  <si>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</si>
  <si>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</si>
  <si>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</si>
  <si>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</si>
  <si>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C</t>
  </si>
  <si>
    <t>INVERSIÓN</t>
  </si>
  <si>
    <t xml:space="preserve"> </t>
  </si>
  <si>
    <t>C-0401-1003-4-20104D</t>
  </si>
  <si>
    <t>2. SEGURIDAD HUMANA Y JUSTICIA SOCIAL / D. DATOS SECTORIALES PARA AUMENTAR EL APROVECHAMIENTO DE DATOS EN EL PAÍS</t>
  </si>
  <si>
    <t>TOTAL PRESUPUESTO DE LA SECCIÓN</t>
  </si>
  <si>
    <t>Informe Mensual de Ejecución de Cuentas por Pagar</t>
  </si>
  <si>
    <t>Cuentas por Pagar 2024</t>
  </si>
  <si>
    <t>DESCRIPCIÓN</t>
  </si>
  <si>
    <t>OBLIGACIÓN</t>
  </si>
  <si>
    <t>Pagos
enero</t>
  </si>
  <si>
    <t xml:space="preserve">FUNCIONAMIENTO </t>
  </si>
  <si>
    <t>ADQUISICIÓN DE BIENES  Y SERVICIOS</t>
  </si>
  <si>
    <t>A-02-01</t>
  </si>
  <si>
    <t>ADQUISICIÓN DE ACTIVOS NO FINANCIEROS</t>
  </si>
  <si>
    <t>A-02-01-01</t>
  </si>
  <si>
    <t>MAQUINARIA Y EQUIPO</t>
  </si>
  <si>
    <t>A-02-01-01-004-009</t>
  </si>
  <si>
    <t>20</t>
  </si>
  <si>
    <t>EQUIPO DE TRANSPORTE</t>
  </si>
  <si>
    <t>21</t>
  </si>
  <si>
    <t>C-0401-1003-3-20104D</t>
  </si>
  <si>
    <t>Reservas de Apropiación 2024</t>
  </si>
  <si>
    <t>Reservas Constituidas</t>
  </si>
  <si>
    <t>COMPROMISO</t>
  </si>
  <si>
    <t>Obligación
Febrero</t>
  </si>
  <si>
    <t>ADQUISICIONES DIFERENTES DE ACTIVOS</t>
  </si>
  <si>
    <t>UNIDAD EJECUTORA:  040200</t>
  </si>
  <si>
    <t>UNIDAD EJECUTORA: 040200</t>
  </si>
  <si>
    <t>CÓDIGO: GFI-020-PDT-003-f-001</t>
  </si>
  <si>
    <t>VERSIÓN : 06</t>
  </si>
  <si>
    <r>
      <t xml:space="preserve">Mes </t>
    </r>
    <r>
      <rPr>
        <b/>
        <u/>
        <sz val="8"/>
        <rFont val="Arial"/>
        <family val="2"/>
      </rPr>
      <t xml:space="preserve">Febrero </t>
    </r>
    <r>
      <rPr>
        <b/>
        <sz val="8"/>
        <rFont val="Arial"/>
        <family val="2"/>
      </rPr>
      <t>Vigencia</t>
    </r>
    <r>
      <rPr>
        <b/>
        <u/>
        <sz val="8"/>
        <rFont val="Arial"/>
        <family val="2"/>
      </rPr>
      <t xml:space="preserve"> 2025</t>
    </r>
    <r>
      <rPr>
        <b/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</si>
</sst>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17" x14ac:knownFonts="1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7" fillId="3" borderId="1" xfId="0" applyNumberFormat="1" applyFont="1" applyFill="1" applyBorder="1" applyAlignment="1">
      <alignment vertical="center" wrapText="1" readingOrder="1"/>
    </xf>
    <xf numFmtId="10" fontId="3" fillId="0" borderId="0" xfId="2" applyNumberFormat="1" applyFont="1" applyFill="1" applyBorder="1"/>
    <xf numFmtId="164" fontId="8" fillId="3" borderId="1" xfId="0" applyNumberFormat="1" applyFont="1" applyFill="1" applyBorder="1" applyAlignment="1">
      <alignment vertical="center" wrapText="1" readingOrder="1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64" fontId="9" fillId="0" borderId="0" xfId="0" applyNumberFormat="1" applyFont="1"/>
    <xf numFmtId="164" fontId="10" fillId="0" borderId="0" xfId="0" applyNumberFormat="1" applyFont="1"/>
    <xf numFmtId="164" fontId="6" fillId="3" borderId="1" xfId="0" applyNumberFormat="1" applyFont="1" applyFill="1" applyBorder="1" applyAlignment="1">
      <alignment vertical="center" wrapText="1" readingOrder="1"/>
    </xf>
    <xf numFmtId="164" fontId="11" fillId="0" borderId="0" xfId="0" applyNumberFormat="1" applyFont="1"/>
    <xf numFmtId="164" fontId="12" fillId="0" borderId="2" xfId="0" applyNumberFormat="1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10" fontId="5" fillId="0" borderId="0" xfId="2" applyNumberFormat="1" applyFont="1" applyFill="1" applyBorder="1"/>
    <xf numFmtId="164" fontId="8" fillId="3" borderId="1" xfId="0" applyNumberFormat="1" applyFont="1" applyFill="1" applyBorder="1" applyAlignment="1">
      <alignment horizontal="left" vertical="center" wrapText="1" indent="1" readingOrder="1"/>
    </xf>
    <xf numFmtId="10" fontId="10" fillId="0" borderId="0" xfId="2" applyNumberFormat="1" applyFont="1" applyFill="1" applyBorder="1"/>
    <xf numFmtId="10" fontId="11" fillId="0" borderId="0" xfId="2" applyNumberFormat="1" applyFont="1" applyFill="1" applyBorder="1"/>
    <xf numFmtId="164" fontId="12" fillId="0" borderId="2" xfId="0" applyNumberFormat="1" applyFont="1" applyBorder="1" applyAlignment="1">
      <alignment horizontal="left" vertical="center" wrapText="1" indent="3" readingOrder="1"/>
    </xf>
    <xf numFmtId="10" fontId="4" fillId="0" borderId="0" xfId="2" applyNumberFormat="1" applyFont="1" applyFill="1" applyBorder="1"/>
    <xf numFmtId="10" fontId="9" fillId="0" borderId="0" xfId="2" applyNumberFormat="1" applyFont="1" applyFill="1" applyBorder="1"/>
    <xf numFmtId="164" fontId="12" fillId="0" borderId="4" xfId="0" applyNumberFormat="1" applyFont="1" applyBorder="1" applyAlignment="1">
      <alignment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left" vertical="center" wrapText="1" indent="2" readingOrder="1"/>
    </xf>
    <xf numFmtId="164" fontId="12" fillId="0" borderId="2" xfId="0" applyNumberFormat="1" applyFont="1" applyBorder="1" applyAlignment="1">
      <alignment horizontal="left" vertical="center" wrapText="1" indent="1" readingOrder="1"/>
    </xf>
    <xf numFmtId="164" fontId="13" fillId="0" borderId="0" xfId="0" applyNumberFormat="1" applyFont="1"/>
    <xf numFmtId="164" fontId="1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7" fontId="14" fillId="0" borderId="5" xfId="0" applyNumberFormat="1" applyFont="1" applyBorder="1" applyAlignment="1">
      <alignment horizontal="right" vertical="center" wrapText="1" readingOrder="1"/>
    </xf>
    <xf numFmtId="166" fontId="4" fillId="0" borderId="0" xfId="1" applyNumberFormat="1" applyFont="1" applyFill="1" applyBorder="1" applyAlignment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4" fillId="0" borderId="0" xfId="0" applyNumberFormat="1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/>
    <xf numFmtId="0" fontId="6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3" fontId="7" fillId="2" borderId="1" xfId="0" applyNumberFormat="1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left" vertical="center" wrapText="1" inden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left" vertical="center" wrapText="1" indent="1" readingOrder="1"/>
    </xf>
    <xf numFmtId="3" fontId="12" fillId="0" borderId="1" xfId="0" applyNumberFormat="1" applyFont="1" applyBorder="1" applyAlignment="1">
      <alignment horizontal="center" vertical="center" wrapText="1" readingOrder="1"/>
    </xf>
    <xf numFmtId="3" fontId="12" fillId="0" borderId="1" xfId="0" applyNumberFormat="1" applyFont="1" applyBorder="1" applyAlignment="1">
      <alignment vertical="center" wrapText="1" readingOrder="1"/>
    </xf>
    <xf numFmtId="3" fontId="13" fillId="0" borderId="0" xfId="0" applyNumberFormat="1" applyFont="1"/>
    <xf numFmtId="165" fontId="11" fillId="0" borderId="0" xfId="1" applyFont="1" applyFill="1" applyBorder="1"/>
    <xf numFmtId="165" fontId="4" fillId="0" borderId="0" xfId="0" applyNumberFormat="1" applyFont="1"/>
    <xf numFmtId="0" fontId="6" fillId="2" borderId="7" xfId="0" applyFont="1" applyFill="1" applyBorder="1" applyAlignment="1">
      <alignment horizontal="left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3" fontId="6" fillId="2" borderId="7" xfId="0" applyNumberFormat="1" applyFont="1" applyFill="1" applyBorder="1" applyAlignment="1">
      <alignment horizontal="center" vertical="center" wrapText="1" readingOrder="1"/>
    </xf>
    <xf numFmtId="3" fontId="6" fillId="2" borderId="7" xfId="0" applyNumberFormat="1" applyFont="1" applyFill="1" applyBorder="1" applyAlignment="1">
      <alignment horizontal="right" vertical="center" wrapText="1" readingOrder="1"/>
    </xf>
    <xf numFmtId="3" fontId="7" fillId="2" borderId="7" xfId="0" applyNumberFormat="1" applyFont="1" applyFill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indent="1" readingOrder="1"/>
    </xf>
    <xf numFmtId="3" fontId="12" fillId="0" borderId="7" xfId="0" applyNumberFormat="1" applyFont="1" applyBorder="1" applyAlignment="1">
      <alignment horizontal="center" vertical="center" wrapText="1" readingOrder="1"/>
    </xf>
    <xf numFmtId="3" fontId="12" fillId="0" borderId="7" xfId="0" applyNumberFormat="1" applyFont="1" applyBorder="1" applyAlignment="1">
      <alignment vertical="center" wrapText="1" readingOrder="1"/>
    </xf>
    <xf numFmtId="0" fontId="12" fillId="0" borderId="8" xfId="0" applyFont="1" applyBorder="1" applyAlignment="1">
      <alignment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3" fontId="12" fillId="0" borderId="3" xfId="0" applyNumberFormat="1" applyFont="1" applyBorder="1" applyAlignment="1">
      <alignment horizontal="center" vertical="center" wrapText="1" readingOrder="1"/>
    </xf>
    <xf numFmtId="3" fontId="12" fillId="0" borderId="3" xfId="0" applyNumberFormat="1" applyFont="1" applyBorder="1" applyAlignment="1">
      <alignment vertical="center" wrapText="1" readingOrder="1"/>
    </xf>
    <xf numFmtId="3" fontId="12" fillId="0" borderId="3" xfId="0" applyNumberFormat="1" applyFont="1" applyBorder="1" applyAlignment="1">
      <alignment horizontal="right" vertical="center" wrapText="1" readingOrder="1"/>
    </xf>
    <xf numFmtId="3" fontId="12" fillId="0" borderId="2" xfId="0" applyNumberFormat="1" applyFont="1" applyBorder="1" applyAlignment="1">
      <alignment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right" vertical="center" wrapText="1" readingOrder="1"/>
    </xf>
    <xf numFmtId="0" fontId="15" fillId="0" borderId="5" xfId="0" applyFont="1" applyBorder="1" applyAlignment="1">
      <alignment vertical="center" wrapText="1" readingOrder="1"/>
    </xf>
    <xf numFmtId="165" fontId="13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1" applyFont="1" applyFill="1" applyBorder="1"/>
    <xf numFmtId="43" fontId="4" fillId="0" borderId="0" xfId="0" applyNumberFormat="1" applyFont="1"/>
    <xf numFmtId="164" fontId="12" fillId="0" borderId="3" xfId="0" applyNumberFormat="1" applyFont="1" applyBorder="1" applyAlignment="1">
      <alignment horizontal="left" vertical="center" wrapText="1" indent="4" readingOrder="1"/>
    </xf>
    <xf numFmtId="0" fontId="11" fillId="0" borderId="0" xfId="0" applyFont="1"/>
    <xf numFmtId="0" fontId="12" fillId="0" borderId="7" xfId="0" applyFont="1" applyBorder="1" applyAlignment="1">
      <alignment vertical="center" wrapText="1" readingOrder="1"/>
    </xf>
    <xf numFmtId="166" fontId="4" fillId="0" borderId="0" xfId="1" applyNumberFormat="1" applyFont="1" applyFill="1" applyBorder="1"/>
    <xf numFmtId="167" fontId="4" fillId="0" borderId="0" xfId="0" applyNumberFormat="1" applyFont="1"/>
    <xf numFmtId="0" fontId="7" fillId="2" borderId="1" xfId="0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vertical="center" wrapText="1" readingOrder="1"/>
    </xf>
    <xf numFmtId="164" fontId="7" fillId="2" borderId="1" xfId="0" applyNumberFormat="1" applyFont="1" applyFill="1" applyBorder="1" applyAlignment="1">
      <alignment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center" vertical="center" wrapText="1" readingOrder="1"/>
    </xf>
    <xf numFmtId="164" fontId="8" fillId="0" borderId="6" xfId="0" applyNumberFormat="1" applyFont="1" applyBorder="1" applyAlignment="1">
      <alignment vertical="center" wrapText="1" readingOrder="1"/>
    </xf>
    <xf numFmtId="164" fontId="8" fillId="0" borderId="6" xfId="0" applyNumberFormat="1" applyFont="1" applyBorder="1" applyAlignment="1">
      <alignment horizontal="center" vertical="center" wrapText="1" readingOrder="1"/>
    </xf>
    <xf numFmtId="164" fontId="7" fillId="2" borderId="7" xfId="0" applyNumberFormat="1" applyFont="1" applyFill="1" applyBorder="1" applyAlignment="1">
      <alignment vertical="center" wrapText="1" readingOrder="1"/>
    </xf>
    <xf numFmtId="164" fontId="7" fillId="2" borderId="7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left" vertical="center" wrapText="1" indent="2" readingOrder="1"/>
    </xf>
    <xf numFmtId="164" fontId="7" fillId="2" borderId="1" xfId="0" applyNumberFormat="1" applyFont="1" applyFill="1" applyBorder="1" applyAlignment="1">
      <alignment horizontal="left" vertical="center" wrapText="1" readingOrder="1"/>
    </xf>
    <xf numFmtId="164" fontId="12" fillId="0" borderId="3" xfId="0" applyNumberFormat="1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left" vertical="center" wrapText="1" indent="3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left" vertical="center" wrapText="1" indent="1" readingOrder="1"/>
    </xf>
    <xf numFmtId="3" fontId="8" fillId="2" borderId="1" xfId="0" applyNumberFormat="1" applyFont="1" applyFill="1" applyBorder="1" applyAlignment="1">
      <alignment horizontal="center" vertical="center" wrapText="1" readingOrder="1"/>
    </xf>
    <xf numFmtId="3" fontId="8" fillId="2" borderId="1" xfId="0" applyNumberFormat="1" applyFont="1" applyFill="1" applyBorder="1" applyAlignment="1">
      <alignment horizontal="right" vertical="center" wrapText="1" readingOrder="1"/>
    </xf>
    <xf numFmtId="3" fontId="8" fillId="2" borderId="1" xfId="0" applyNumberFormat="1" applyFont="1" applyFill="1" applyBorder="1" applyAlignment="1">
      <alignment vertical="center" wrapText="1" readingOrder="1"/>
    </xf>
    <xf numFmtId="0" fontId="12" fillId="0" borderId="1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left" vertical="center" wrapText="1" indent="1" readingOrder="1"/>
    </xf>
    <xf numFmtId="3" fontId="6" fillId="0" borderId="6" xfId="0" applyNumberFormat="1" applyFont="1" applyBorder="1" applyAlignment="1">
      <alignment horizontal="center" vertical="center" wrapText="1" readingOrder="1"/>
    </xf>
    <xf numFmtId="3" fontId="6" fillId="0" borderId="6" xfId="0" applyNumberFormat="1" applyFont="1" applyBorder="1" applyAlignment="1">
      <alignment horizontal="right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3" fontId="7" fillId="0" borderId="1" xfId="0" applyNumberFormat="1" applyFont="1" applyBorder="1" applyAlignment="1">
      <alignment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left" vertical="center" wrapText="1" indent="1" readingOrder="1"/>
    </xf>
    <xf numFmtId="3" fontId="8" fillId="3" borderId="1" xfId="0" applyNumberFormat="1" applyFont="1" applyFill="1" applyBorder="1" applyAlignment="1">
      <alignment horizontal="center" vertical="center" wrapText="1" readingOrder="1"/>
    </xf>
    <xf numFmtId="3" fontId="8" fillId="3" borderId="1" xfId="0" applyNumberFormat="1" applyFont="1" applyFill="1" applyBorder="1" applyAlignment="1">
      <alignment horizontal="right" vertical="center" wrapText="1" readingOrder="1"/>
    </xf>
    <xf numFmtId="3" fontId="8" fillId="3" borderId="1" xfId="0" applyNumberFormat="1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horizontal="left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indent="1" readingOrder="1"/>
    </xf>
    <xf numFmtId="3" fontId="6" fillId="3" borderId="7" xfId="0" applyNumberFormat="1" applyFont="1" applyFill="1" applyBorder="1" applyAlignment="1">
      <alignment horizontal="center" vertical="center" wrapText="1" readingOrder="1"/>
    </xf>
    <xf numFmtId="3" fontId="12" fillId="3" borderId="7" xfId="0" applyNumberFormat="1" applyFont="1" applyFill="1" applyBorder="1" applyAlignment="1">
      <alignment horizontal="center" vertical="center" wrapText="1" readingOrder="1"/>
    </xf>
    <xf numFmtId="3" fontId="12" fillId="3" borderId="7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indent="1" readingOrder="1"/>
    </xf>
    <xf numFmtId="3" fontId="6" fillId="0" borderId="7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3" fontId="6" fillId="0" borderId="1" xfId="0" applyNumberFormat="1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left" vertical="center" wrapText="1" indent="3" readingOrder="1"/>
    </xf>
    <xf numFmtId="0" fontId="8" fillId="3" borderId="1" xfId="0" applyFont="1" applyFill="1" applyBorder="1" applyAlignment="1">
      <alignment horizontal="left" vertical="center" wrapText="1" indent="2" readingOrder="1"/>
    </xf>
    <xf numFmtId="164" fontId="3" fillId="0" borderId="9" xfId="0" applyNumberFormat="1" applyFont="1" applyBorder="1" applyAlignment="1">
      <alignment vertical="center" wrapText="1" readingOrder="1"/>
    </xf>
    <xf numFmtId="164" fontId="3" fillId="0" borderId="9" xfId="0" applyNumberFormat="1" applyFont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1"/>
    </xf>
    <xf numFmtId="164" fontId="4" fillId="4" borderId="0" xfId="0" applyNumberFormat="1" applyFont="1" applyFill="1"/>
    <xf numFmtId="164" fontId="2" fillId="4" borderId="0" xfId="0" applyNumberFormat="1" applyFont="1" applyFill="1" applyAlignment="1"/>
    <xf numFmtId="164" fontId="5" fillId="4" borderId="0" xfId="0" applyNumberFormat="1" applyFont="1" applyFill="1" applyAlignment="1"/>
    <xf numFmtId="164" fontId="5" fillId="4" borderId="0" xfId="0" applyNumberFormat="1" applyFont="1" applyFill="1" applyAlignment="1" applyProtection="1">
      <alignment horizontal="left"/>
      <protection locked="0"/>
    </xf>
    <xf numFmtId="164" fontId="5" fillId="4" borderId="0" xfId="0" applyNumberFormat="1" applyFont="1" applyFill="1" applyAlignment="1">
      <alignment horizontal="right"/>
    </xf>
    <xf numFmtId="164" fontId="5" fillId="4" borderId="0" xfId="0" applyNumberFormat="1" applyFont="1" applyFill="1"/>
    <xf numFmtId="164" fontId="5" fillId="4" borderId="14" xfId="0" applyNumberFormat="1" applyFont="1" applyFill="1" applyBorder="1"/>
    <xf numFmtId="164" fontId="5" fillId="4" borderId="15" xfId="0" applyNumberFormat="1" applyFont="1" applyFill="1" applyBorder="1" applyAlignment="1">
      <alignment horizontal="right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5" fillId="4" borderId="12" xfId="0" applyFont="1" applyFill="1" applyBorder="1"/>
    <xf numFmtId="0" fontId="5" fillId="4" borderId="13" xfId="0" applyFont="1" applyFill="1" applyBorder="1"/>
    <xf numFmtId="164" fontId="11" fillId="4" borderId="10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1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vertical="center" wrapText="1" readingOrder="1"/>
    </xf>
    <xf numFmtId="164" fontId="3" fillId="0" borderId="0" xfId="0" applyNumberFormat="1" applyFont="1" applyFill="1"/>
    <xf numFmtId="164" fontId="3" fillId="0" borderId="4" xfId="0" applyNumberFormat="1" applyFont="1" applyFill="1" applyBorder="1" applyAlignment="1">
      <alignment vertical="center" wrapText="1" readingOrder="1"/>
    </xf>
    <xf numFmtId="164" fontId="3" fillId="0" borderId="4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/>
    <xf numFmtId="0" fontId="5" fillId="0" borderId="0" xfId="0" applyFont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4" xfId="0" applyFont="1" applyBorder="1"/>
    <xf numFmtId="0" fontId="5" fillId="0" borderId="15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 applyProtection="1">
      <alignment horizontal="left"/>
      <protection locked="0"/>
    </xf>
    <xf numFmtId="3" fontId="4" fillId="4" borderId="0" xfId="0" applyNumberFormat="1" applyFont="1" applyFill="1"/>
    <xf numFmtId="3" fontId="5" fillId="4" borderId="0" xfId="0" applyNumberFormat="1" applyFont="1" applyFill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/>
    <xf numFmtId="0" fontId="5" fillId="4" borderId="14" xfId="0" applyFont="1" applyFill="1" applyBorder="1" applyAlignment="1"/>
    <xf numFmtId="0" fontId="5" fillId="4" borderId="15" xfId="0" applyFont="1" applyFill="1" applyBorder="1" applyAlignment="1"/>
    <xf numFmtId="0" fontId="5" fillId="4" borderId="14" xfId="0" applyFont="1" applyFill="1" applyBorder="1"/>
    <xf numFmtId="0" fontId="5" fillId="4" borderId="15" xfId="0" applyFon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4" fontId="12" fillId="0" borderId="3" xfId="0" applyNumberFormat="1" applyFont="1" applyBorder="1" applyAlignment="1">
      <alignment horizontal="left" vertical="top" wrapText="1" indent="4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190499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D979BE-B585-45E1-8E72-CA2BC63F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28575</xdr:rowOff>
    </xdr:from>
    <xdr:to>
      <xdr:col>2</xdr:col>
      <xdr:colOff>1504951</xdr:colOff>
      <xdr:row>2</xdr:row>
      <xdr:rowOff>76200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DC007D2-3822-412F-BB6B-D7DE2798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8575"/>
          <a:ext cx="1504951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2</xdr:row>
      <xdr:rowOff>159801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FA3134-79CA-4DB8-8E09-33BC4203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300" cy="5789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1219201</xdr:colOff>
      <xdr:row>2</xdr:row>
      <xdr:rowOff>47625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98609789-37EF-4B58-9EC0-60FBEC78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0"/>
          <a:ext cx="1504951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2</xdr:row>
      <xdr:rowOff>159801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A4BCBC-3261-4FC3-BE36-DF0D1BCCC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300" cy="5789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1219201</xdr:colOff>
      <xdr:row>2</xdr:row>
      <xdr:rowOff>47625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DD16D87-36FE-4101-B77F-4577FC0C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0"/>
          <a:ext cx="1504951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E6BA-419C-489C-8185-8B94E5D3B059}">
  <sheetPr>
    <tabColor theme="0" tint="-0.249977111117893"/>
  </sheetPr>
  <dimension ref="A1:BL38"/>
  <sheetViews>
    <sheetView tabSelected="1" workbookViewId="0">
      <pane ySplit="6" topLeftCell="A7" activePane="bottomLeft" state="frozen"/>
      <selection pane="bottomLeft" activeCell="T11" sqref="T11"/>
    </sheetView>
  </sheetViews>
  <sheetFormatPr baseColWidth="10" defaultRowHeight="12.75" x14ac:dyDescent="0.2"/>
  <cols>
    <col min="1" max="1" width="17" style="2" customWidth="1"/>
    <col min="2" max="2" width="4.28515625" style="2" customWidth="1"/>
    <col min="3" max="3" width="50.5703125" style="2" customWidth="1"/>
    <col min="4" max="7" width="15.42578125" style="2" customWidth="1"/>
    <col min="8" max="8" width="15.42578125" style="2" hidden="1" customWidth="1"/>
    <col min="9" max="9" width="15.42578125" style="2" customWidth="1"/>
    <col min="10" max="19" width="15.42578125" style="2" hidden="1" customWidth="1"/>
    <col min="20" max="20" width="15.42578125" style="2" customWidth="1"/>
    <col min="21" max="21" width="15.42578125" style="2" hidden="1" customWidth="1"/>
    <col min="22" max="22" width="15.42578125" style="2" customWidth="1"/>
    <col min="23" max="32" width="15.42578125" style="2" hidden="1" customWidth="1"/>
    <col min="33" max="33" width="15.42578125" style="2" customWidth="1"/>
    <col min="34" max="34" width="15.42578125" style="2" hidden="1" customWidth="1"/>
    <col min="35" max="35" width="15.42578125" style="2" customWidth="1"/>
    <col min="36" max="45" width="15.42578125" style="2" hidden="1" customWidth="1"/>
    <col min="46" max="46" width="15.42578125" style="2" customWidth="1"/>
    <col min="47" max="47" width="15.42578125" style="2" hidden="1" customWidth="1"/>
    <col min="48" max="48" width="15.42578125" style="2" customWidth="1"/>
    <col min="49" max="58" width="15.42578125" style="2" hidden="1" customWidth="1"/>
    <col min="59" max="59" width="15.42578125" style="2" customWidth="1"/>
    <col min="60" max="61" width="10.42578125" style="1" customWidth="1"/>
    <col min="62" max="66" width="10.42578125" style="2" customWidth="1"/>
    <col min="67" max="256" width="11.42578125" style="2"/>
    <col min="257" max="257" width="17" style="2" customWidth="1"/>
    <col min="258" max="258" width="4.28515625" style="2" customWidth="1"/>
    <col min="259" max="259" width="50.5703125" style="2" customWidth="1"/>
    <col min="260" max="260" width="16.140625" style="2" bestFit="1" customWidth="1"/>
    <col min="261" max="261" width="13.7109375" style="2" bestFit="1" customWidth="1"/>
    <col min="262" max="262" width="12.28515625" style="2" customWidth="1"/>
    <col min="263" max="263" width="16.140625" style="2" bestFit="1" customWidth="1"/>
    <col min="264" max="265" width="12.7109375" style="2" bestFit="1" customWidth="1"/>
    <col min="266" max="275" width="0" style="2" hidden="1" customWidth="1"/>
    <col min="276" max="276" width="17.5703125" style="2" bestFit="1" customWidth="1"/>
    <col min="277" max="278" width="12.7109375" style="2" bestFit="1" customWidth="1"/>
    <col min="279" max="288" width="0" style="2" hidden="1" customWidth="1"/>
    <col min="289" max="289" width="14.28515625" style="2" bestFit="1" customWidth="1"/>
    <col min="290" max="290" width="12.28515625" style="2" customWidth="1"/>
    <col min="291" max="291" width="13" style="2" bestFit="1" customWidth="1"/>
    <col min="292" max="301" width="0" style="2" hidden="1" customWidth="1"/>
    <col min="302" max="304" width="12.28515625" style="2" customWidth="1"/>
    <col min="305" max="314" width="0" style="2" hidden="1" customWidth="1"/>
    <col min="315" max="315" width="14.28515625" style="2" customWidth="1"/>
    <col min="316" max="322" width="10.42578125" style="2" customWidth="1"/>
    <col min="323" max="512" width="11.42578125" style="2"/>
    <col min="513" max="513" width="17" style="2" customWidth="1"/>
    <col min="514" max="514" width="4.28515625" style="2" customWidth="1"/>
    <col min="515" max="515" width="50.5703125" style="2" customWidth="1"/>
    <col min="516" max="516" width="16.140625" style="2" bestFit="1" customWidth="1"/>
    <col min="517" max="517" width="13.7109375" style="2" bestFit="1" customWidth="1"/>
    <col min="518" max="518" width="12.28515625" style="2" customWidth="1"/>
    <col min="519" max="519" width="16.140625" style="2" bestFit="1" customWidth="1"/>
    <col min="520" max="521" width="12.7109375" style="2" bestFit="1" customWidth="1"/>
    <col min="522" max="531" width="0" style="2" hidden="1" customWidth="1"/>
    <col min="532" max="532" width="17.5703125" style="2" bestFit="1" customWidth="1"/>
    <col min="533" max="534" width="12.7109375" style="2" bestFit="1" customWidth="1"/>
    <col min="535" max="544" width="0" style="2" hidden="1" customWidth="1"/>
    <col min="545" max="545" width="14.28515625" style="2" bestFit="1" customWidth="1"/>
    <col min="546" max="546" width="12.28515625" style="2" customWidth="1"/>
    <col min="547" max="547" width="13" style="2" bestFit="1" customWidth="1"/>
    <col min="548" max="557" width="0" style="2" hidden="1" customWidth="1"/>
    <col min="558" max="560" width="12.28515625" style="2" customWidth="1"/>
    <col min="561" max="570" width="0" style="2" hidden="1" customWidth="1"/>
    <col min="571" max="571" width="14.28515625" style="2" customWidth="1"/>
    <col min="572" max="578" width="10.42578125" style="2" customWidth="1"/>
    <col min="579" max="768" width="11.42578125" style="2"/>
    <col min="769" max="769" width="17" style="2" customWidth="1"/>
    <col min="770" max="770" width="4.28515625" style="2" customWidth="1"/>
    <col min="771" max="771" width="50.5703125" style="2" customWidth="1"/>
    <col min="772" max="772" width="16.140625" style="2" bestFit="1" customWidth="1"/>
    <col min="773" max="773" width="13.7109375" style="2" bestFit="1" customWidth="1"/>
    <col min="774" max="774" width="12.28515625" style="2" customWidth="1"/>
    <col min="775" max="775" width="16.140625" style="2" bestFit="1" customWidth="1"/>
    <col min="776" max="777" width="12.7109375" style="2" bestFit="1" customWidth="1"/>
    <col min="778" max="787" width="0" style="2" hidden="1" customWidth="1"/>
    <col min="788" max="788" width="17.5703125" style="2" bestFit="1" customWidth="1"/>
    <col min="789" max="790" width="12.7109375" style="2" bestFit="1" customWidth="1"/>
    <col min="791" max="800" width="0" style="2" hidden="1" customWidth="1"/>
    <col min="801" max="801" width="14.28515625" style="2" bestFit="1" customWidth="1"/>
    <col min="802" max="802" width="12.28515625" style="2" customWidth="1"/>
    <col min="803" max="803" width="13" style="2" bestFit="1" customWidth="1"/>
    <col min="804" max="813" width="0" style="2" hidden="1" customWidth="1"/>
    <col min="814" max="816" width="12.28515625" style="2" customWidth="1"/>
    <col min="817" max="826" width="0" style="2" hidden="1" customWidth="1"/>
    <col min="827" max="827" width="14.28515625" style="2" customWidth="1"/>
    <col min="828" max="834" width="10.42578125" style="2" customWidth="1"/>
    <col min="835" max="1024" width="11.42578125" style="2"/>
    <col min="1025" max="1025" width="17" style="2" customWidth="1"/>
    <col min="1026" max="1026" width="4.28515625" style="2" customWidth="1"/>
    <col min="1027" max="1027" width="50.5703125" style="2" customWidth="1"/>
    <col min="1028" max="1028" width="16.140625" style="2" bestFit="1" customWidth="1"/>
    <col min="1029" max="1029" width="13.7109375" style="2" bestFit="1" customWidth="1"/>
    <col min="1030" max="1030" width="12.28515625" style="2" customWidth="1"/>
    <col min="1031" max="1031" width="16.140625" style="2" bestFit="1" customWidth="1"/>
    <col min="1032" max="1033" width="12.7109375" style="2" bestFit="1" customWidth="1"/>
    <col min="1034" max="1043" width="0" style="2" hidden="1" customWidth="1"/>
    <col min="1044" max="1044" width="17.5703125" style="2" bestFit="1" customWidth="1"/>
    <col min="1045" max="1046" width="12.7109375" style="2" bestFit="1" customWidth="1"/>
    <col min="1047" max="1056" width="0" style="2" hidden="1" customWidth="1"/>
    <col min="1057" max="1057" width="14.28515625" style="2" bestFit="1" customWidth="1"/>
    <col min="1058" max="1058" width="12.28515625" style="2" customWidth="1"/>
    <col min="1059" max="1059" width="13" style="2" bestFit="1" customWidth="1"/>
    <col min="1060" max="1069" width="0" style="2" hidden="1" customWidth="1"/>
    <col min="1070" max="1072" width="12.28515625" style="2" customWidth="1"/>
    <col min="1073" max="1082" width="0" style="2" hidden="1" customWidth="1"/>
    <col min="1083" max="1083" width="14.28515625" style="2" customWidth="1"/>
    <col min="1084" max="1090" width="10.42578125" style="2" customWidth="1"/>
    <col min="1091" max="1280" width="11.42578125" style="2"/>
    <col min="1281" max="1281" width="17" style="2" customWidth="1"/>
    <col min="1282" max="1282" width="4.28515625" style="2" customWidth="1"/>
    <col min="1283" max="1283" width="50.5703125" style="2" customWidth="1"/>
    <col min="1284" max="1284" width="16.140625" style="2" bestFit="1" customWidth="1"/>
    <col min="1285" max="1285" width="13.7109375" style="2" bestFit="1" customWidth="1"/>
    <col min="1286" max="1286" width="12.28515625" style="2" customWidth="1"/>
    <col min="1287" max="1287" width="16.140625" style="2" bestFit="1" customWidth="1"/>
    <col min="1288" max="1289" width="12.7109375" style="2" bestFit="1" customWidth="1"/>
    <col min="1290" max="1299" width="0" style="2" hidden="1" customWidth="1"/>
    <col min="1300" max="1300" width="17.5703125" style="2" bestFit="1" customWidth="1"/>
    <col min="1301" max="1302" width="12.7109375" style="2" bestFit="1" customWidth="1"/>
    <col min="1303" max="1312" width="0" style="2" hidden="1" customWidth="1"/>
    <col min="1313" max="1313" width="14.28515625" style="2" bestFit="1" customWidth="1"/>
    <col min="1314" max="1314" width="12.28515625" style="2" customWidth="1"/>
    <col min="1315" max="1315" width="13" style="2" bestFit="1" customWidth="1"/>
    <col min="1316" max="1325" width="0" style="2" hidden="1" customWidth="1"/>
    <col min="1326" max="1328" width="12.28515625" style="2" customWidth="1"/>
    <col min="1329" max="1338" width="0" style="2" hidden="1" customWidth="1"/>
    <col min="1339" max="1339" width="14.28515625" style="2" customWidth="1"/>
    <col min="1340" max="1346" width="10.42578125" style="2" customWidth="1"/>
    <col min="1347" max="1536" width="11.42578125" style="2"/>
    <col min="1537" max="1537" width="17" style="2" customWidth="1"/>
    <col min="1538" max="1538" width="4.28515625" style="2" customWidth="1"/>
    <col min="1539" max="1539" width="50.5703125" style="2" customWidth="1"/>
    <col min="1540" max="1540" width="16.140625" style="2" bestFit="1" customWidth="1"/>
    <col min="1541" max="1541" width="13.7109375" style="2" bestFit="1" customWidth="1"/>
    <col min="1542" max="1542" width="12.28515625" style="2" customWidth="1"/>
    <col min="1543" max="1543" width="16.140625" style="2" bestFit="1" customWidth="1"/>
    <col min="1544" max="1545" width="12.7109375" style="2" bestFit="1" customWidth="1"/>
    <col min="1546" max="1555" width="0" style="2" hidden="1" customWidth="1"/>
    <col min="1556" max="1556" width="17.5703125" style="2" bestFit="1" customWidth="1"/>
    <col min="1557" max="1558" width="12.7109375" style="2" bestFit="1" customWidth="1"/>
    <col min="1559" max="1568" width="0" style="2" hidden="1" customWidth="1"/>
    <col min="1569" max="1569" width="14.28515625" style="2" bestFit="1" customWidth="1"/>
    <col min="1570" max="1570" width="12.28515625" style="2" customWidth="1"/>
    <col min="1571" max="1571" width="13" style="2" bestFit="1" customWidth="1"/>
    <col min="1572" max="1581" width="0" style="2" hidden="1" customWidth="1"/>
    <col min="1582" max="1584" width="12.28515625" style="2" customWidth="1"/>
    <col min="1585" max="1594" width="0" style="2" hidden="1" customWidth="1"/>
    <col min="1595" max="1595" width="14.28515625" style="2" customWidth="1"/>
    <col min="1596" max="1602" width="10.42578125" style="2" customWidth="1"/>
    <col min="1603" max="1792" width="11.42578125" style="2"/>
    <col min="1793" max="1793" width="17" style="2" customWidth="1"/>
    <col min="1794" max="1794" width="4.28515625" style="2" customWidth="1"/>
    <col min="1795" max="1795" width="50.5703125" style="2" customWidth="1"/>
    <col min="1796" max="1796" width="16.140625" style="2" bestFit="1" customWidth="1"/>
    <col min="1797" max="1797" width="13.7109375" style="2" bestFit="1" customWidth="1"/>
    <col min="1798" max="1798" width="12.28515625" style="2" customWidth="1"/>
    <col min="1799" max="1799" width="16.140625" style="2" bestFit="1" customWidth="1"/>
    <col min="1800" max="1801" width="12.7109375" style="2" bestFit="1" customWidth="1"/>
    <col min="1802" max="1811" width="0" style="2" hidden="1" customWidth="1"/>
    <col min="1812" max="1812" width="17.5703125" style="2" bestFit="1" customWidth="1"/>
    <col min="1813" max="1814" width="12.7109375" style="2" bestFit="1" customWidth="1"/>
    <col min="1815" max="1824" width="0" style="2" hidden="1" customWidth="1"/>
    <col min="1825" max="1825" width="14.28515625" style="2" bestFit="1" customWidth="1"/>
    <col min="1826" max="1826" width="12.28515625" style="2" customWidth="1"/>
    <col min="1827" max="1827" width="13" style="2" bestFit="1" customWidth="1"/>
    <col min="1828" max="1837" width="0" style="2" hidden="1" customWidth="1"/>
    <col min="1838" max="1840" width="12.28515625" style="2" customWidth="1"/>
    <col min="1841" max="1850" width="0" style="2" hidden="1" customWidth="1"/>
    <col min="1851" max="1851" width="14.28515625" style="2" customWidth="1"/>
    <col min="1852" max="1858" width="10.42578125" style="2" customWidth="1"/>
    <col min="1859" max="2048" width="11.42578125" style="2"/>
    <col min="2049" max="2049" width="17" style="2" customWidth="1"/>
    <col min="2050" max="2050" width="4.28515625" style="2" customWidth="1"/>
    <col min="2051" max="2051" width="50.5703125" style="2" customWidth="1"/>
    <col min="2052" max="2052" width="16.140625" style="2" bestFit="1" customWidth="1"/>
    <col min="2053" max="2053" width="13.7109375" style="2" bestFit="1" customWidth="1"/>
    <col min="2054" max="2054" width="12.28515625" style="2" customWidth="1"/>
    <col min="2055" max="2055" width="16.140625" style="2" bestFit="1" customWidth="1"/>
    <col min="2056" max="2057" width="12.7109375" style="2" bestFit="1" customWidth="1"/>
    <col min="2058" max="2067" width="0" style="2" hidden="1" customWidth="1"/>
    <col min="2068" max="2068" width="17.5703125" style="2" bestFit="1" customWidth="1"/>
    <col min="2069" max="2070" width="12.7109375" style="2" bestFit="1" customWidth="1"/>
    <col min="2071" max="2080" width="0" style="2" hidden="1" customWidth="1"/>
    <col min="2081" max="2081" width="14.28515625" style="2" bestFit="1" customWidth="1"/>
    <col min="2082" max="2082" width="12.28515625" style="2" customWidth="1"/>
    <col min="2083" max="2083" width="13" style="2" bestFit="1" customWidth="1"/>
    <col min="2084" max="2093" width="0" style="2" hidden="1" customWidth="1"/>
    <col min="2094" max="2096" width="12.28515625" style="2" customWidth="1"/>
    <col min="2097" max="2106" width="0" style="2" hidden="1" customWidth="1"/>
    <col min="2107" max="2107" width="14.28515625" style="2" customWidth="1"/>
    <col min="2108" max="2114" width="10.42578125" style="2" customWidth="1"/>
    <col min="2115" max="2304" width="11.42578125" style="2"/>
    <col min="2305" max="2305" width="17" style="2" customWidth="1"/>
    <col min="2306" max="2306" width="4.28515625" style="2" customWidth="1"/>
    <col min="2307" max="2307" width="50.5703125" style="2" customWidth="1"/>
    <col min="2308" max="2308" width="16.140625" style="2" bestFit="1" customWidth="1"/>
    <col min="2309" max="2309" width="13.7109375" style="2" bestFit="1" customWidth="1"/>
    <col min="2310" max="2310" width="12.28515625" style="2" customWidth="1"/>
    <col min="2311" max="2311" width="16.140625" style="2" bestFit="1" customWidth="1"/>
    <col min="2312" max="2313" width="12.7109375" style="2" bestFit="1" customWidth="1"/>
    <col min="2314" max="2323" width="0" style="2" hidden="1" customWidth="1"/>
    <col min="2324" max="2324" width="17.5703125" style="2" bestFit="1" customWidth="1"/>
    <col min="2325" max="2326" width="12.7109375" style="2" bestFit="1" customWidth="1"/>
    <col min="2327" max="2336" width="0" style="2" hidden="1" customWidth="1"/>
    <col min="2337" max="2337" width="14.28515625" style="2" bestFit="1" customWidth="1"/>
    <col min="2338" max="2338" width="12.28515625" style="2" customWidth="1"/>
    <col min="2339" max="2339" width="13" style="2" bestFit="1" customWidth="1"/>
    <col min="2340" max="2349" width="0" style="2" hidden="1" customWidth="1"/>
    <col min="2350" max="2352" width="12.28515625" style="2" customWidth="1"/>
    <col min="2353" max="2362" width="0" style="2" hidden="1" customWidth="1"/>
    <col min="2363" max="2363" width="14.28515625" style="2" customWidth="1"/>
    <col min="2364" max="2370" width="10.42578125" style="2" customWidth="1"/>
    <col min="2371" max="2560" width="11.42578125" style="2"/>
    <col min="2561" max="2561" width="17" style="2" customWidth="1"/>
    <col min="2562" max="2562" width="4.28515625" style="2" customWidth="1"/>
    <col min="2563" max="2563" width="50.5703125" style="2" customWidth="1"/>
    <col min="2564" max="2564" width="16.140625" style="2" bestFit="1" customWidth="1"/>
    <col min="2565" max="2565" width="13.7109375" style="2" bestFit="1" customWidth="1"/>
    <col min="2566" max="2566" width="12.28515625" style="2" customWidth="1"/>
    <col min="2567" max="2567" width="16.140625" style="2" bestFit="1" customWidth="1"/>
    <col min="2568" max="2569" width="12.7109375" style="2" bestFit="1" customWidth="1"/>
    <col min="2570" max="2579" width="0" style="2" hidden="1" customWidth="1"/>
    <col min="2580" max="2580" width="17.5703125" style="2" bestFit="1" customWidth="1"/>
    <col min="2581" max="2582" width="12.7109375" style="2" bestFit="1" customWidth="1"/>
    <col min="2583" max="2592" width="0" style="2" hidden="1" customWidth="1"/>
    <col min="2593" max="2593" width="14.28515625" style="2" bestFit="1" customWidth="1"/>
    <col min="2594" max="2594" width="12.28515625" style="2" customWidth="1"/>
    <col min="2595" max="2595" width="13" style="2" bestFit="1" customWidth="1"/>
    <col min="2596" max="2605" width="0" style="2" hidden="1" customWidth="1"/>
    <col min="2606" max="2608" width="12.28515625" style="2" customWidth="1"/>
    <col min="2609" max="2618" width="0" style="2" hidden="1" customWidth="1"/>
    <col min="2619" max="2619" width="14.28515625" style="2" customWidth="1"/>
    <col min="2620" max="2626" width="10.42578125" style="2" customWidth="1"/>
    <col min="2627" max="2816" width="11.42578125" style="2"/>
    <col min="2817" max="2817" width="17" style="2" customWidth="1"/>
    <col min="2818" max="2818" width="4.28515625" style="2" customWidth="1"/>
    <col min="2819" max="2819" width="50.5703125" style="2" customWidth="1"/>
    <col min="2820" max="2820" width="16.140625" style="2" bestFit="1" customWidth="1"/>
    <col min="2821" max="2821" width="13.7109375" style="2" bestFit="1" customWidth="1"/>
    <col min="2822" max="2822" width="12.28515625" style="2" customWidth="1"/>
    <col min="2823" max="2823" width="16.140625" style="2" bestFit="1" customWidth="1"/>
    <col min="2824" max="2825" width="12.7109375" style="2" bestFit="1" customWidth="1"/>
    <col min="2826" max="2835" width="0" style="2" hidden="1" customWidth="1"/>
    <col min="2836" max="2836" width="17.5703125" style="2" bestFit="1" customWidth="1"/>
    <col min="2837" max="2838" width="12.7109375" style="2" bestFit="1" customWidth="1"/>
    <col min="2839" max="2848" width="0" style="2" hidden="1" customWidth="1"/>
    <col min="2849" max="2849" width="14.28515625" style="2" bestFit="1" customWidth="1"/>
    <col min="2850" max="2850" width="12.28515625" style="2" customWidth="1"/>
    <col min="2851" max="2851" width="13" style="2" bestFit="1" customWidth="1"/>
    <col min="2852" max="2861" width="0" style="2" hidden="1" customWidth="1"/>
    <col min="2862" max="2864" width="12.28515625" style="2" customWidth="1"/>
    <col min="2865" max="2874" width="0" style="2" hidden="1" customWidth="1"/>
    <col min="2875" max="2875" width="14.28515625" style="2" customWidth="1"/>
    <col min="2876" max="2882" width="10.42578125" style="2" customWidth="1"/>
    <col min="2883" max="3072" width="11.42578125" style="2"/>
    <col min="3073" max="3073" width="17" style="2" customWidth="1"/>
    <col min="3074" max="3074" width="4.28515625" style="2" customWidth="1"/>
    <col min="3075" max="3075" width="50.5703125" style="2" customWidth="1"/>
    <col min="3076" max="3076" width="16.140625" style="2" bestFit="1" customWidth="1"/>
    <col min="3077" max="3077" width="13.7109375" style="2" bestFit="1" customWidth="1"/>
    <col min="3078" max="3078" width="12.28515625" style="2" customWidth="1"/>
    <col min="3079" max="3079" width="16.140625" style="2" bestFit="1" customWidth="1"/>
    <col min="3080" max="3081" width="12.7109375" style="2" bestFit="1" customWidth="1"/>
    <col min="3082" max="3091" width="0" style="2" hidden="1" customWidth="1"/>
    <col min="3092" max="3092" width="17.5703125" style="2" bestFit="1" customWidth="1"/>
    <col min="3093" max="3094" width="12.7109375" style="2" bestFit="1" customWidth="1"/>
    <col min="3095" max="3104" width="0" style="2" hidden="1" customWidth="1"/>
    <col min="3105" max="3105" width="14.28515625" style="2" bestFit="1" customWidth="1"/>
    <col min="3106" max="3106" width="12.28515625" style="2" customWidth="1"/>
    <col min="3107" max="3107" width="13" style="2" bestFit="1" customWidth="1"/>
    <col min="3108" max="3117" width="0" style="2" hidden="1" customWidth="1"/>
    <col min="3118" max="3120" width="12.28515625" style="2" customWidth="1"/>
    <col min="3121" max="3130" width="0" style="2" hidden="1" customWidth="1"/>
    <col min="3131" max="3131" width="14.28515625" style="2" customWidth="1"/>
    <col min="3132" max="3138" width="10.42578125" style="2" customWidth="1"/>
    <col min="3139" max="3328" width="11.42578125" style="2"/>
    <col min="3329" max="3329" width="17" style="2" customWidth="1"/>
    <col min="3330" max="3330" width="4.28515625" style="2" customWidth="1"/>
    <col min="3331" max="3331" width="50.5703125" style="2" customWidth="1"/>
    <col min="3332" max="3332" width="16.140625" style="2" bestFit="1" customWidth="1"/>
    <col min="3333" max="3333" width="13.7109375" style="2" bestFit="1" customWidth="1"/>
    <col min="3334" max="3334" width="12.28515625" style="2" customWidth="1"/>
    <col min="3335" max="3335" width="16.140625" style="2" bestFit="1" customWidth="1"/>
    <col min="3336" max="3337" width="12.7109375" style="2" bestFit="1" customWidth="1"/>
    <col min="3338" max="3347" width="0" style="2" hidden="1" customWidth="1"/>
    <col min="3348" max="3348" width="17.5703125" style="2" bestFit="1" customWidth="1"/>
    <col min="3349" max="3350" width="12.7109375" style="2" bestFit="1" customWidth="1"/>
    <col min="3351" max="3360" width="0" style="2" hidden="1" customWidth="1"/>
    <col min="3361" max="3361" width="14.28515625" style="2" bestFit="1" customWidth="1"/>
    <col min="3362" max="3362" width="12.28515625" style="2" customWidth="1"/>
    <col min="3363" max="3363" width="13" style="2" bestFit="1" customWidth="1"/>
    <col min="3364" max="3373" width="0" style="2" hidden="1" customWidth="1"/>
    <col min="3374" max="3376" width="12.28515625" style="2" customWidth="1"/>
    <col min="3377" max="3386" width="0" style="2" hidden="1" customWidth="1"/>
    <col min="3387" max="3387" width="14.28515625" style="2" customWidth="1"/>
    <col min="3388" max="3394" width="10.42578125" style="2" customWidth="1"/>
    <col min="3395" max="3584" width="11.42578125" style="2"/>
    <col min="3585" max="3585" width="17" style="2" customWidth="1"/>
    <col min="3586" max="3586" width="4.28515625" style="2" customWidth="1"/>
    <col min="3587" max="3587" width="50.5703125" style="2" customWidth="1"/>
    <col min="3588" max="3588" width="16.140625" style="2" bestFit="1" customWidth="1"/>
    <col min="3589" max="3589" width="13.7109375" style="2" bestFit="1" customWidth="1"/>
    <col min="3590" max="3590" width="12.28515625" style="2" customWidth="1"/>
    <col min="3591" max="3591" width="16.140625" style="2" bestFit="1" customWidth="1"/>
    <col min="3592" max="3593" width="12.7109375" style="2" bestFit="1" customWidth="1"/>
    <col min="3594" max="3603" width="0" style="2" hidden="1" customWidth="1"/>
    <col min="3604" max="3604" width="17.5703125" style="2" bestFit="1" customWidth="1"/>
    <col min="3605" max="3606" width="12.7109375" style="2" bestFit="1" customWidth="1"/>
    <col min="3607" max="3616" width="0" style="2" hidden="1" customWidth="1"/>
    <col min="3617" max="3617" width="14.28515625" style="2" bestFit="1" customWidth="1"/>
    <col min="3618" max="3618" width="12.28515625" style="2" customWidth="1"/>
    <col min="3619" max="3619" width="13" style="2" bestFit="1" customWidth="1"/>
    <col min="3620" max="3629" width="0" style="2" hidden="1" customWidth="1"/>
    <col min="3630" max="3632" width="12.28515625" style="2" customWidth="1"/>
    <col min="3633" max="3642" width="0" style="2" hidden="1" customWidth="1"/>
    <col min="3643" max="3643" width="14.28515625" style="2" customWidth="1"/>
    <col min="3644" max="3650" width="10.42578125" style="2" customWidth="1"/>
    <col min="3651" max="3840" width="11.42578125" style="2"/>
    <col min="3841" max="3841" width="17" style="2" customWidth="1"/>
    <col min="3842" max="3842" width="4.28515625" style="2" customWidth="1"/>
    <col min="3843" max="3843" width="50.5703125" style="2" customWidth="1"/>
    <col min="3844" max="3844" width="16.140625" style="2" bestFit="1" customWidth="1"/>
    <col min="3845" max="3845" width="13.7109375" style="2" bestFit="1" customWidth="1"/>
    <col min="3846" max="3846" width="12.28515625" style="2" customWidth="1"/>
    <col min="3847" max="3847" width="16.140625" style="2" bestFit="1" customWidth="1"/>
    <col min="3848" max="3849" width="12.7109375" style="2" bestFit="1" customWidth="1"/>
    <col min="3850" max="3859" width="0" style="2" hidden="1" customWidth="1"/>
    <col min="3860" max="3860" width="17.5703125" style="2" bestFit="1" customWidth="1"/>
    <col min="3861" max="3862" width="12.7109375" style="2" bestFit="1" customWidth="1"/>
    <col min="3863" max="3872" width="0" style="2" hidden="1" customWidth="1"/>
    <col min="3873" max="3873" width="14.28515625" style="2" bestFit="1" customWidth="1"/>
    <col min="3874" max="3874" width="12.28515625" style="2" customWidth="1"/>
    <col min="3875" max="3875" width="13" style="2" bestFit="1" customWidth="1"/>
    <col min="3876" max="3885" width="0" style="2" hidden="1" customWidth="1"/>
    <col min="3886" max="3888" width="12.28515625" style="2" customWidth="1"/>
    <col min="3889" max="3898" width="0" style="2" hidden="1" customWidth="1"/>
    <col min="3899" max="3899" width="14.28515625" style="2" customWidth="1"/>
    <col min="3900" max="3906" width="10.42578125" style="2" customWidth="1"/>
    <col min="3907" max="4096" width="11.42578125" style="2"/>
    <col min="4097" max="4097" width="17" style="2" customWidth="1"/>
    <col min="4098" max="4098" width="4.28515625" style="2" customWidth="1"/>
    <col min="4099" max="4099" width="50.5703125" style="2" customWidth="1"/>
    <col min="4100" max="4100" width="16.140625" style="2" bestFit="1" customWidth="1"/>
    <col min="4101" max="4101" width="13.7109375" style="2" bestFit="1" customWidth="1"/>
    <col min="4102" max="4102" width="12.28515625" style="2" customWidth="1"/>
    <col min="4103" max="4103" width="16.140625" style="2" bestFit="1" customWidth="1"/>
    <col min="4104" max="4105" width="12.7109375" style="2" bestFit="1" customWidth="1"/>
    <col min="4106" max="4115" width="0" style="2" hidden="1" customWidth="1"/>
    <col min="4116" max="4116" width="17.5703125" style="2" bestFit="1" customWidth="1"/>
    <col min="4117" max="4118" width="12.7109375" style="2" bestFit="1" customWidth="1"/>
    <col min="4119" max="4128" width="0" style="2" hidden="1" customWidth="1"/>
    <col min="4129" max="4129" width="14.28515625" style="2" bestFit="1" customWidth="1"/>
    <col min="4130" max="4130" width="12.28515625" style="2" customWidth="1"/>
    <col min="4131" max="4131" width="13" style="2" bestFit="1" customWidth="1"/>
    <col min="4132" max="4141" width="0" style="2" hidden="1" customWidth="1"/>
    <col min="4142" max="4144" width="12.28515625" style="2" customWidth="1"/>
    <col min="4145" max="4154" width="0" style="2" hidden="1" customWidth="1"/>
    <col min="4155" max="4155" width="14.28515625" style="2" customWidth="1"/>
    <col min="4156" max="4162" width="10.42578125" style="2" customWidth="1"/>
    <col min="4163" max="4352" width="11.42578125" style="2"/>
    <col min="4353" max="4353" width="17" style="2" customWidth="1"/>
    <col min="4354" max="4354" width="4.28515625" style="2" customWidth="1"/>
    <col min="4355" max="4355" width="50.5703125" style="2" customWidth="1"/>
    <col min="4356" max="4356" width="16.140625" style="2" bestFit="1" customWidth="1"/>
    <col min="4357" max="4357" width="13.7109375" style="2" bestFit="1" customWidth="1"/>
    <col min="4358" max="4358" width="12.28515625" style="2" customWidth="1"/>
    <col min="4359" max="4359" width="16.140625" style="2" bestFit="1" customWidth="1"/>
    <col min="4360" max="4361" width="12.7109375" style="2" bestFit="1" customWidth="1"/>
    <col min="4362" max="4371" width="0" style="2" hidden="1" customWidth="1"/>
    <col min="4372" max="4372" width="17.5703125" style="2" bestFit="1" customWidth="1"/>
    <col min="4373" max="4374" width="12.7109375" style="2" bestFit="1" customWidth="1"/>
    <col min="4375" max="4384" width="0" style="2" hidden="1" customWidth="1"/>
    <col min="4385" max="4385" width="14.28515625" style="2" bestFit="1" customWidth="1"/>
    <col min="4386" max="4386" width="12.28515625" style="2" customWidth="1"/>
    <col min="4387" max="4387" width="13" style="2" bestFit="1" customWidth="1"/>
    <col min="4388" max="4397" width="0" style="2" hidden="1" customWidth="1"/>
    <col min="4398" max="4400" width="12.28515625" style="2" customWidth="1"/>
    <col min="4401" max="4410" width="0" style="2" hidden="1" customWidth="1"/>
    <col min="4411" max="4411" width="14.28515625" style="2" customWidth="1"/>
    <col min="4412" max="4418" width="10.42578125" style="2" customWidth="1"/>
    <col min="4419" max="4608" width="11.42578125" style="2"/>
    <col min="4609" max="4609" width="17" style="2" customWidth="1"/>
    <col min="4610" max="4610" width="4.28515625" style="2" customWidth="1"/>
    <col min="4611" max="4611" width="50.5703125" style="2" customWidth="1"/>
    <col min="4612" max="4612" width="16.140625" style="2" bestFit="1" customWidth="1"/>
    <col min="4613" max="4613" width="13.7109375" style="2" bestFit="1" customWidth="1"/>
    <col min="4614" max="4614" width="12.28515625" style="2" customWidth="1"/>
    <col min="4615" max="4615" width="16.140625" style="2" bestFit="1" customWidth="1"/>
    <col min="4616" max="4617" width="12.7109375" style="2" bestFit="1" customWidth="1"/>
    <col min="4618" max="4627" width="0" style="2" hidden="1" customWidth="1"/>
    <col min="4628" max="4628" width="17.5703125" style="2" bestFit="1" customWidth="1"/>
    <col min="4629" max="4630" width="12.7109375" style="2" bestFit="1" customWidth="1"/>
    <col min="4631" max="4640" width="0" style="2" hidden="1" customWidth="1"/>
    <col min="4641" max="4641" width="14.28515625" style="2" bestFit="1" customWidth="1"/>
    <col min="4642" max="4642" width="12.28515625" style="2" customWidth="1"/>
    <col min="4643" max="4643" width="13" style="2" bestFit="1" customWidth="1"/>
    <col min="4644" max="4653" width="0" style="2" hidden="1" customWidth="1"/>
    <col min="4654" max="4656" width="12.28515625" style="2" customWidth="1"/>
    <col min="4657" max="4666" width="0" style="2" hidden="1" customWidth="1"/>
    <col min="4667" max="4667" width="14.28515625" style="2" customWidth="1"/>
    <col min="4668" max="4674" width="10.42578125" style="2" customWidth="1"/>
    <col min="4675" max="4864" width="11.42578125" style="2"/>
    <col min="4865" max="4865" width="17" style="2" customWidth="1"/>
    <col min="4866" max="4866" width="4.28515625" style="2" customWidth="1"/>
    <col min="4867" max="4867" width="50.5703125" style="2" customWidth="1"/>
    <col min="4868" max="4868" width="16.140625" style="2" bestFit="1" customWidth="1"/>
    <col min="4869" max="4869" width="13.7109375" style="2" bestFit="1" customWidth="1"/>
    <col min="4870" max="4870" width="12.28515625" style="2" customWidth="1"/>
    <col min="4871" max="4871" width="16.140625" style="2" bestFit="1" customWidth="1"/>
    <col min="4872" max="4873" width="12.7109375" style="2" bestFit="1" customWidth="1"/>
    <col min="4874" max="4883" width="0" style="2" hidden="1" customWidth="1"/>
    <col min="4884" max="4884" width="17.5703125" style="2" bestFit="1" customWidth="1"/>
    <col min="4885" max="4886" width="12.7109375" style="2" bestFit="1" customWidth="1"/>
    <col min="4887" max="4896" width="0" style="2" hidden="1" customWidth="1"/>
    <col min="4897" max="4897" width="14.28515625" style="2" bestFit="1" customWidth="1"/>
    <col min="4898" max="4898" width="12.28515625" style="2" customWidth="1"/>
    <col min="4899" max="4899" width="13" style="2" bestFit="1" customWidth="1"/>
    <col min="4900" max="4909" width="0" style="2" hidden="1" customWidth="1"/>
    <col min="4910" max="4912" width="12.28515625" style="2" customWidth="1"/>
    <col min="4913" max="4922" width="0" style="2" hidden="1" customWidth="1"/>
    <col min="4923" max="4923" width="14.28515625" style="2" customWidth="1"/>
    <col min="4924" max="4930" width="10.42578125" style="2" customWidth="1"/>
    <col min="4931" max="5120" width="11.42578125" style="2"/>
    <col min="5121" max="5121" width="17" style="2" customWidth="1"/>
    <col min="5122" max="5122" width="4.28515625" style="2" customWidth="1"/>
    <col min="5123" max="5123" width="50.5703125" style="2" customWidth="1"/>
    <col min="5124" max="5124" width="16.140625" style="2" bestFit="1" customWidth="1"/>
    <col min="5125" max="5125" width="13.7109375" style="2" bestFit="1" customWidth="1"/>
    <col min="5126" max="5126" width="12.28515625" style="2" customWidth="1"/>
    <col min="5127" max="5127" width="16.140625" style="2" bestFit="1" customWidth="1"/>
    <col min="5128" max="5129" width="12.7109375" style="2" bestFit="1" customWidth="1"/>
    <col min="5130" max="5139" width="0" style="2" hidden="1" customWidth="1"/>
    <col min="5140" max="5140" width="17.5703125" style="2" bestFit="1" customWidth="1"/>
    <col min="5141" max="5142" width="12.7109375" style="2" bestFit="1" customWidth="1"/>
    <col min="5143" max="5152" width="0" style="2" hidden="1" customWidth="1"/>
    <col min="5153" max="5153" width="14.28515625" style="2" bestFit="1" customWidth="1"/>
    <col min="5154" max="5154" width="12.28515625" style="2" customWidth="1"/>
    <col min="5155" max="5155" width="13" style="2" bestFit="1" customWidth="1"/>
    <col min="5156" max="5165" width="0" style="2" hidden="1" customWidth="1"/>
    <col min="5166" max="5168" width="12.28515625" style="2" customWidth="1"/>
    <col min="5169" max="5178" width="0" style="2" hidden="1" customWidth="1"/>
    <col min="5179" max="5179" width="14.28515625" style="2" customWidth="1"/>
    <col min="5180" max="5186" width="10.42578125" style="2" customWidth="1"/>
    <col min="5187" max="5376" width="11.42578125" style="2"/>
    <col min="5377" max="5377" width="17" style="2" customWidth="1"/>
    <col min="5378" max="5378" width="4.28515625" style="2" customWidth="1"/>
    <col min="5379" max="5379" width="50.5703125" style="2" customWidth="1"/>
    <col min="5380" max="5380" width="16.140625" style="2" bestFit="1" customWidth="1"/>
    <col min="5381" max="5381" width="13.7109375" style="2" bestFit="1" customWidth="1"/>
    <col min="5382" max="5382" width="12.28515625" style="2" customWidth="1"/>
    <col min="5383" max="5383" width="16.140625" style="2" bestFit="1" customWidth="1"/>
    <col min="5384" max="5385" width="12.7109375" style="2" bestFit="1" customWidth="1"/>
    <col min="5386" max="5395" width="0" style="2" hidden="1" customWidth="1"/>
    <col min="5396" max="5396" width="17.5703125" style="2" bestFit="1" customWidth="1"/>
    <col min="5397" max="5398" width="12.7109375" style="2" bestFit="1" customWidth="1"/>
    <col min="5399" max="5408" width="0" style="2" hidden="1" customWidth="1"/>
    <col min="5409" max="5409" width="14.28515625" style="2" bestFit="1" customWidth="1"/>
    <col min="5410" max="5410" width="12.28515625" style="2" customWidth="1"/>
    <col min="5411" max="5411" width="13" style="2" bestFit="1" customWidth="1"/>
    <col min="5412" max="5421" width="0" style="2" hidden="1" customWidth="1"/>
    <col min="5422" max="5424" width="12.28515625" style="2" customWidth="1"/>
    <col min="5425" max="5434" width="0" style="2" hidden="1" customWidth="1"/>
    <col min="5435" max="5435" width="14.28515625" style="2" customWidth="1"/>
    <col min="5436" max="5442" width="10.42578125" style="2" customWidth="1"/>
    <col min="5443" max="5632" width="11.42578125" style="2"/>
    <col min="5633" max="5633" width="17" style="2" customWidth="1"/>
    <col min="5634" max="5634" width="4.28515625" style="2" customWidth="1"/>
    <col min="5635" max="5635" width="50.5703125" style="2" customWidth="1"/>
    <col min="5636" max="5636" width="16.140625" style="2" bestFit="1" customWidth="1"/>
    <col min="5637" max="5637" width="13.7109375" style="2" bestFit="1" customWidth="1"/>
    <col min="5638" max="5638" width="12.28515625" style="2" customWidth="1"/>
    <col min="5639" max="5639" width="16.140625" style="2" bestFit="1" customWidth="1"/>
    <col min="5640" max="5641" width="12.7109375" style="2" bestFit="1" customWidth="1"/>
    <col min="5642" max="5651" width="0" style="2" hidden="1" customWidth="1"/>
    <col min="5652" max="5652" width="17.5703125" style="2" bestFit="1" customWidth="1"/>
    <col min="5653" max="5654" width="12.7109375" style="2" bestFit="1" customWidth="1"/>
    <col min="5655" max="5664" width="0" style="2" hidden="1" customWidth="1"/>
    <col min="5665" max="5665" width="14.28515625" style="2" bestFit="1" customWidth="1"/>
    <col min="5666" max="5666" width="12.28515625" style="2" customWidth="1"/>
    <col min="5667" max="5667" width="13" style="2" bestFit="1" customWidth="1"/>
    <col min="5668" max="5677" width="0" style="2" hidden="1" customWidth="1"/>
    <col min="5678" max="5680" width="12.28515625" style="2" customWidth="1"/>
    <col min="5681" max="5690" width="0" style="2" hidden="1" customWidth="1"/>
    <col min="5691" max="5691" width="14.28515625" style="2" customWidth="1"/>
    <col min="5692" max="5698" width="10.42578125" style="2" customWidth="1"/>
    <col min="5699" max="5888" width="11.42578125" style="2"/>
    <col min="5889" max="5889" width="17" style="2" customWidth="1"/>
    <col min="5890" max="5890" width="4.28515625" style="2" customWidth="1"/>
    <col min="5891" max="5891" width="50.5703125" style="2" customWidth="1"/>
    <col min="5892" max="5892" width="16.140625" style="2" bestFit="1" customWidth="1"/>
    <col min="5893" max="5893" width="13.7109375" style="2" bestFit="1" customWidth="1"/>
    <col min="5894" max="5894" width="12.28515625" style="2" customWidth="1"/>
    <col min="5895" max="5895" width="16.140625" style="2" bestFit="1" customWidth="1"/>
    <col min="5896" max="5897" width="12.7109375" style="2" bestFit="1" customWidth="1"/>
    <col min="5898" max="5907" width="0" style="2" hidden="1" customWidth="1"/>
    <col min="5908" max="5908" width="17.5703125" style="2" bestFit="1" customWidth="1"/>
    <col min="5909" max="5910" width="12.7109375" style="2" bestFit="1" customWidth="1"/>
    <col min="5911" max="5920" width="0" style="2" hidden="1" customWidth="1"/>
    <col min="5921" max="5921" width="14.28515625" style="2" bestFit="1" customWidth="1"/>
    <col min="5922" max="5922" width="12.28515625" style="2" customWidth="1"/>
    <col min="5923" max="5923" width="13" style="2" bestFit="1" customWidth="1"/>
    <col min="5924" max="5933" width="0" style="2" hidden="1" customWidth="1"/>
    <col min="5934" max="5936" width="12.28515625" style="2" customWidth="1"/>
    <col min="5937" max="5946" width="0" style="2" hidden="1" customWidth="1"/>
    <col min="5947" max="5947" width="14.28515625" style="2" customWidth="1"/>
    <col min="5948" max="5954" width="10.42578125" style="2" customWidth="1"/>
    <col min="5955" max="6144" width="11.42578125" style="2"/>
    <col min="6145" max="6145" width="17" style="2" customWidth="1"/>
    <col min="6146" max="6146" width="4.28515625" style="2" customWidth="1"/>
    <col min="6147" max="6147" width="50.5703125" style="2" customWidth="1"/>
    <col min="6148" max="6148" width="16.140625" style="2" bestFit="1" customWidth="1"/>
    <col min="6149" max="6149" width="13.7109375" style="2" bestFit="1" customWidth="1"/>
    <col min="6150" max="6150" width="12.28515625" style="2" customWidth="1"/>
    <col min="6151" max="6151" width="16.140625" style="2" bestFit="1" customWidth="1"/>
    <col min="6152" max="6153" width="12.7109375" style="2" bestFit="1" customWidth="1"/>
    <col min="6154" max="6163" width="0" style="2" hidden="1" customWidth="1"/>
    <col min="6164" max="6164" width="17.5703125" style="2" bestFit="1" customWidth="1"/>
    <col min="6165" max="6166" width="12.7109375" style="2" bestFit="1" customWidth="1"/>
    <col min="6167" max="6176" width="0" style="2" hidden="1" customWidth="1"/>
    <col min="6177" max="6177" width="14.28515625" style="2" bestFit="1" customWidth="1"/>
    <col min="6178" max="6178" width="12.28515625" style="2" customWidth="1"/>
    <col min="6179" max="6179" width="13" style="2" bestFit="1" customWidth="1"/>
    <col min="6180" max="6189" width="0" style="2" hidden="1" customWidth="1"/>
    <col min="6190" max="6192" width="12.28515625" style="2" customWidth="1"/>
    <col min="6193" max="6202" width="0" style="2" hidden="1" customWidth="1"/>
    <col min="6203" max="6203" width="14.28515625" style="2" customWidth="1"/>
    <col min="6204" max="6210" width="10.42578125" style="2" customWidth="1"/>
    <col min="6211" max="6400" width="11.42578125" style="2"/>
    <col min="6401" max="6401" width="17" style="2" customWidth="1"/>
    <col min="6402" max="6402" width="4.28515625" style="2" customWidth="1"/>
    <col min="6403" max="6403" width="50.5703125" style="2" customWidth="1"/>
    <col min="6404" max="6404" width="16.140625" style="2" bestFit="1" customWidth="1"/>
    <col min="6405" max="6405" width="13.7109375" style="2" bestFit="1" customWidth="1"/>
    <col min="6406" max="6406" width="12.28515625" style="2" customWidth="1"/>
    <col min="6407" max="6407" width="16.140625" style="2" bestFit="1" customWidth="1"/>
    <col min="6408" max="6409" width="12.7109375" style="2" bestFit="1" customWidth="1"/>
    <col min="6410" max="6419" width="0" style="2" hidden="1" customWidth="1"/>
    <col min="6420" max="6420" width="17.5703125" style="2" bestFit="1" customWidth="1"/>
    <col min="6421" max="6422" width="12.7109375" style="2" bestFit="1" customWidth="1"/>
    <col min="6423" max="6432" width="0" style="2" hidden="1" customWidth="1"/>
    <col min="6433" max="6433" width="14.28515625" style="2" bestFit="1" customWidth="1"/>
    <col min="6434" max="6434" width="12.28515625" style="2" customWidth="1"/>
    <col min="6435" max="6435" width="13" style="2" bestFit="1" customWidth="1"/>
    <col min="6436" max="6445" width="0" style="2" hidden="1" customWidth="1"/>
    <col min="6446" max="6448" width="12.28515625" style="2" customWidth="1"/>
    <col min="6449" max="6458" width="0" style="2" hidden="1" customWidth="1"/>
    <col min="6459" max="6459" width="14.28515625" style="2" customWidth="1"/>
    <col min="6460" max="6466" width="10.42578125" style="2" customWidth="1"/>
    <col min="6467" max="6656" width="11.42578125" style="2"/>
    <col min="6657" max="6657" width="17" style="2" customWidth="1"/>
    <col min="6658" max="6658" width="4.28515625" style="2" customWidth="1"/>
    <col min="6659" max="6659" width="50.5703125" style="2" customWidth="1"/>
    <col min="6660" max="6660" width="16.140625" style="2" bestFit="1" customWidth="1"/>
    <col min="6661" max="6661" width="13.7109375" style="2" bestFit="1" customWidth="1"/>
    <col min="6662" max="6662" width="12.28515625" style="2" customWidth="1"/>
    <col min="6663" max="6663" width="16.140625" style="2" bestFit="1" customWidth="1"/>
    <col min="6664" max="6665" width="12.7109375" style="2" bestFit="1" customWidth="1"/>
    <col min="6666" max="6675" width="0" style="2" hidden="1" customWidth="1"/>
    <col min="6676" max="6676" width="17.5703125" style="2" bestFit="1" customWidth="1"/>
    <col min="6677" max="6678" width="12.7109375" style="2" bestFit="1" customWidth="1"/>
    <col min="6679" max="6688" width="0" style="2" hidden="1" customWidth="1"/>
    <col min="6689" max="6689" width="14.28515625" style="2" bestFit="1" customWidth="1"/>
    <col min="6690" max="6690" width="12.28515625" style="2" customWidth="1"/>
    <col min="6691" max="6691" width="13" style="2" bestFit="1" customWidth="1"/>
    <col min="6692" max="6701" width="0" style="2" hidden="1" customWidth="1"/>
    <col min="6702" max="6704" width="12.28515625" style="2" customWidth="1"/>
    <col min="6705" max="6714" width="0" style="2" hidden="1" customWidth="1"/>
    <col min="6715" max="6715" width="14.28515625" style="2" customWidth="1"/>
    <col min="6716" max="6722" width="10.42578125" style="2" customWidth="1"/>
    <col min="6723" max="6912" width="11.42578125" style="2"/>
    <col min="6913" max="6913" width="17" style="2" customWidth="1"/>
    <col min="6914" max="6914" width="4.28515625" style="2" customWidth="1"/>
    <col min="6915" max="6915" width="50.5703125" style="2" customWidth="1"/>
    <col min="6916" max="6916" width="16.140625" style="2" bestFit="1" customWidth="1"/>
    <col min="6917" max="6917" width="13.7109375" style="2" bestFit="1" customWidth="1"/>
    <col min="6918" max="6918" width="12.28515625" style="2" customWidth="1"/>
    <col min="6919" max="6919" width="16.140625" style="2" bestFit="1" customWidth="1"/>
    <col min="6920" max="6921" width="12.7109375" style="2" bestFit="1" customWidth="1"/>
    <col min="6922" max="6931" width="0" style="2" hidden="1" customWidth="1"/>
    <col min="6932" max="6932" width="17.5703125" style="2" bestFit="1" customWidth="1"/>
    <col min="6933" max="6934" width="12.7109375" style="2" bestFit="1" customWidth="1"/>
    <col min="6935" max="6944" width="0" style="2" hidden="1" customWidth="1"/>
    <col min="6945" max="6945" width="14.28515625" style="2" bestFit="1" customWidth="1"/>
    <col min="6946" max="6946" width="12.28515625" style="2" customWidth="1"/>
    <col min="6947" max="6947" width="13" style="2" bestFit="1" customWidth="1"/>
    <col min="6948" max="6957" width="0" style="2" hidden="1" customWidth="1"/>
    <col min="6958" max="6960" width="12.28515625" style="2" customWidth="1"/>
    <col min="6961" max="6970" width="0" style="2" hidden="1" customWidth="1"/>
    <col min="6971" max="6971" width="14.28515625" style="2" customWidth="1"/>
    <col min="6972" max="6978" width="10.42578125" style="2" customWidth="1"/>
    <col min="6979" max="7168" width="11.42578125" style="2"/>
    <col min="7169" max="7169" width="17" style="2" customWidth="1"/>
    <col min="7170" max="7170" width="4.28515625" style="2" customWidth="1"/>
    <col min="7171" max="7171" width="50.5703125" style="2" customWidth="1"/>
    <col min="7172" max="7172" width="16.140625" style="2" bestFit="1" customWidth="1"/>
    <col min="7173" max="7173" width="13.7109375" style="2" bestFit="1" customWidth="1"/>
    <col min="7174" max="7174" width="12.28515625" style="2" customWidth="1"/>
    <col min="7175" max="7175" width="16.140625" style="2" bestFit="1" customWidth="1"/>
    <col min="7176" max="7177" width="12.7109375" style="2" bestFit="1" customWidth="1"/>
    <col min="7178" max="7187" width="0" style="2" hidden="1" customWidth="1"/>
    <col min="7188" max="7188" width="17.5703125" style="2" bestFit="1" customWidth="1"/>
    <col min="7189" max="7190" width="12.7109375" style="2" bestFit="1" customWidth="1"/>
    <col min="7191" max="7200" width="0" style="2" hidden="1" customWidth="1"/>
    <col min="7201" max="7201" width="14.28515625" style="2" bestFit="1" customWidth="1"/>
    <col min="7202" max="7202" width="12.28515625" style="2" customWidth="1"/>
    <col min="7203" max="7203" width="13" style="2" bestFit="1" customWidth="1"/>
    <col min="7204" max="7213" width="0" style="2" hidden="1" customWidth="1"/>
    <col min="7214" max="7216" width="12.28515625" style="2" customWidth="1"/>
    <col min="7217" max="7226" width="0" style="2" hidden="1" customWidth="1"/>
    <col min="7227" max="7227" width="14.28515625" style="2" customWidth="1"/>
    <col min="7228" max="7234" width="10.42578125" style="2" customWidth="1"/>
    <col min="7235" max="7424" width="11.42578125" style="2"/>
    <col min="7425" max="7425" width="17" style="2" customWidth="1"/>
    <col min="7426" max="7426" width="4.28515625" style="2" customWidth="1"/>
    <col min="7427" max="7427" width="50.5703125" style="2" customWidth="1"/>
    <col min="7428" max="7428" width="16.140625" style="2" bestFit="1" customWidth="1"/>
    <col min="7429" max="7429" width="13.7109375" style="2" bestFit="1" customWidth="1"/>
    <col min="7430" max="7430" width="12.28515625" style="2" customWidth="1"/>
    <col min="7431" max="7431" width="16.140625" style="2" bestFit="1" customWidth="1"/>
    <col min="7432" max="7433" width="12.7109375" style="2" bestFit="1" customWidth="1"/>
    <col min="7434" max="7443" width="0" style="2" hidden="1" customWidth="1"/>
    <col min="7444" max="7444" width="17.5703125" style="2" bestFit="1" customWidth="1"/>
    <col min="7445" max="7446" width="12.7109375" style="2" bestFit="1" customWidth="1"/>
    <col min="7447" max="7456" width="0" style="2" hidden="1" customWidth="1"/>
    <col min="7457" max="7457" width="14.28515625" style="2" bestFit="1" customWidth="1"/>
    <col min="7458" max="7458" width="12.28515625" style="2" customWidth="1"/>
    <col min="7459" max="7459" width="13" style="2" bestFit="1" customWidth="1"/>
    <col min="7460" max="7469" width="0" style="2" hidden="1" customWidth="1"/>
    <col min="7470" max="7472" width="12.28515625" style="2" customWidth="1"/>
    <col min="7473" max="7482" width="0" style="2" hidden="1" customWidth="1"/>
    <col min="7483" max="7483" width="14.28515625" style="2" customWidth="1"/>
    <col min="7484" max="7490" width="10.42578125" style="2" customWidth="1"/>
    <col min="7491" max="7680" width="11.42578125" style="2"/>
    <col min="7681" max="7681" width="17" style="2" customWidth="1"/>
    <col min="7682" max="7682" width="4.28515625" style="2" customWidth="1"/>
    <col min="7683" max="7683" width="50.5703125" style="2" customWidth="1"/>
    <col min="7684" max="7684" width="16.140625" style="2" bestFit="1" customWidth="1"/>
    <col min="7685" max="7685" width="13.7109375" style="2" bestFit="1" customWidth="1"/>
    <col min="7686" max="7686" width="12.28515625" style="2" customWidth="1"/>
    <col min="7687" max="7687" width="16.140625" style="2" bestFit="1" customWidth="1"/>
    <col min="7688" max="7689" width="12.7109375" style="2" bestFit="1" customWidth="1"/>
    <col min="7690" max="7699" width="0" style="2" hidden="1" customWidth="1"/>
    <col min="7700" max="7700" width="17.5703125" style="2" bestFit="1" customWidth="1"/>
    <col min="7701" max="7702" width="12.7109375" style="2" bestFit="1" customWidth="1"/>
    <col min="7703" max="7712" width="0" style="2" hidden="1" customWidth="1"/>
    <col min="7713" max="7713" width="14.28515625" style="2" bestFit="1" customWidth="1"/>
    <col min="7714" max="7714" width="12.28515625" style="2" customWidth="1"/>
    <col min="7715" max="7715" width="13" style="2" bestFit="1" customWidth="1"/>
    <col min="7716" max="7725" width="0" style="2" hidden="1" customWidth="1"/>
    <col min="7726" max="7728" width="12.28515625" style="2" customWidth="1"/>
    <col min="7729" max="7738" width="0" style="2" hidden="1" customWidth="1"/>
    <col min="7739" max="7739" width="14.28515625" style="2" customWidth="1"/>
    <col min="7740" max="7746" width="10.42578125" style="2" customWidth="1"/>
    <col min="7747" max="7936" width="11.42578125" style="2"/>
    <col min="7937" max="7937" width="17" style="2" customWidth="1"/>
    <col min="7938" max="7938" width="4.28515625" style="2" customWidth="1"/>
    <col min="7939" max="7939" width="50.5703125" style="2" customWidth="1"/>
    <col min="7940" max="7940" width="16.140625" style="2" bestFit="1" customWidth="1"/>
    <col min="7941" max="7941" width="13.7109375" style="2" bestFit="1" customWidth="1"/>
    <col min="7942" max="7942" width="12.28515625" style="2" customWidth="1"/>
    <col min="7943" max="7943" width="16.140625" style="2" bestFit="1" customWidth="1"/>
    <col min="7944" max="7945" width="12.7109375" style="2" bestFit="1" customWidth="1"/>
    <col min="7946" max="7955" width="0" style="2" hidden="1" customWidth="1"/>
    <col min="7956" max="7956" width="17.5703125" style="2" bestFit="1" customWidth="1"/>
    <col min="7957" max="7958" width="12.7109375" style="2" bestFit="1" customWidth="1"/>
    <col min="7959" max="7968" width="0" style="2" hidden="1" customWidth="1"/>
    <col min="7969" max="7969" width="14.28515625" style="2" bestFit="1" customWidth="1"/>
    <col min="7970" max="7970" width="12.28515625" style="2" customWidth="1"/>
    <col min="7971" max="7971" width="13" style="2" bestFit="1" customWidth="1"/>
    <col min="7972" max="7981" width="0" style="2" hidden="1" customWidth="1"/>
    <col min="7982" max="7984" width="12.28515625" style="2" customWidth="1"/>
    <col min="7985" max="7994" width="0" style="2" hidden="1" customWidth="1"/>
    <col min="7995" max="7995" width="14.28515625" style="2" customWidth="1"/>
    <col min="7996" max="8002" width="10.42578125" style="2" customWidth="1"/>
    <col min="8003" max="8192" width="11.42578125" style="2"/>
    <col min="8193" max="8193" width="17" style="2" customWidth="1"/>
    <col min="8194" max="8194" width="4.28515625" style="2" customWidth="1"/>
    <col min="8195" max="8195" width="50.5703125" style="2" customWidth="1"/>
    <col min="8196" max="8196" width="16.140625" style="2" bestFit="1" customWidth="1"/>
    <col min="8197" max="8197" width="13.7109375" style="2" bestFit="1" customWidth="1"/>
    <col min="8198" max="8198" width="12.28515625" style="2" customWidth="1"/>
    <col min="8199" max="8199" width="16.140625" style="2" bestFit="1" customWidth="1"/>
    <col min="8200" max="8201" width="12.7109375" style="2" bestFit="1" customWidth="1"/>
    <col min="8202" max="8211" width="0" style="2" hidden="1" customWidth="1"/>
    <col min="8212" max="8212" width="17.5703125" style="2" bestFit="1" customWidth="1"/>
    <col min="8213" max="8214" width="12.7109375" style="2" bestFit="1" customWidth="1"/>
    <col min="8215" max="8224" width="0" style="2" hidden="1" customWidth="1"/>
    <col min="8225" max="8225" width="14.28515625" style="2" bestFit="1" customWidth="1"/>
    <col min="8226" max="8226" width="12.28515625" style="2" customWidth="1"/>
    <col min="8227" max="8227" width="13" style="2" bestFit="1" customWidth="1"/>
    <col min="8228" max="8237" width="0" style="2" hidden="1" customWidth="1"/>
    <col min="8238" max="8240" width="12.28515625" style="2" customWidth="1"/>
    <col min="8241" max="8250" width="0" style="2" hidden="1" customWidth="1"/>
    <col min="8251" max="8251" width="14.28515625" style="2" customWidth="1"/>
    <col min="8252" max="8258" width="10.42578125" style="2" customWidth="1"/>
    <col min="8259" max="8448" width="11.42578125" style="2"/>
    <col min="8449" max="8449" width="17" style="2" customWidth="1"/>
    <col min="8450" max="8450" width="4.28515625" style="2" customWidth="1"/>
    <col min="8451" max="8451" width="50.5703125" style="2" customWidth="1"/>
    <col min="8452" max="8452" width="16.140625" style="2" bestFit="1" customWidth="1"/>
    <col min="8453" max="8453" width="13.7109375" style="2" bestFit="1" customWidth="1"/>
    <col min="8454" max="8454" width="12.28515625" style="2" customWidth="1"/>
    <col min="8455" max="8455" width="16.140625" style="2" bestFit="1" customWidth="1"/>
    <col min="8456" max="8457" width="12.7109375" style="2" bestFit="1" customWidth="1"/>
    <col min="8458" max="8467" width="0" style="2" hidden="1" customWidth="1"/>
    <col min="8468" max="8468" width="17.5703125" style="2" bestFit="1" customWidth="1"/>
    <col min="8469" max="8470" width="12.7109375" style="2" bestFit="1" customWidth="1"/>
    <col min="8471" max="8480" width="0" style="2" hidden="1" customWidth="1"/>
    <col min="8481" max="8481" width="14.28515625" style="2" bestFit="1" customWidth="1"/>
    <col min="8482" max="8482" width="12.28515625" style="2" customWidth="1"/>
    <col min="8483" max="8483" width="13" style="2" bestFit="1" customWidth="1"/>
    <col min="8484" max="8493" width="0" style="2" hidden="1" customWidth="1"/>
    <col min="8494" max="8496" width="12.28515625" style="2" customWidth="1"/>
    <col min="8497" max="8506" width="0" style="2" hidden="1" customWidth="1"/>
    <col min="8507" max="8507" width="14.28515625" style="2" customWidth="1"/>
    <col min="8508" max="8514" width="10.42578125" style="2" customWidth="1"/>
    <col min="8515" max="8704" width="11.42578125" style="2"/>
    <col min="8705" max="8705" width="17" style="2" customWidth="1"/>
    <col min="8706" max="8706" width="4.28515625" style="2" customWidth="1"/>
    <col min="8707" max="8707" width="50.5703125" style="2" customWidth="1"/>
    <col min="8708" max="8708" width="16.140625" style="2" bestFit="1" customWidth="1"/>
    <col min="8709" max="8709" width="13.7109375" style="2" bestFit="1" customWidth="1"/>
    <col min="8710" max="8710" width="12.28515625" style="2" customWidth="1"/>
    <col min="8711" max="8711" width="16.140625" style="2" bestFit="1" customWidth="1"/>
    <col min="8712" max="8713" width="12.7109375" style="2" bestFit="1" customWidth="1"/>
    <col min="8714" max="8723" width="0" style="2" hidden="1" customWidth="1"/>
    <col min="8724" max="8724" width="17.5703125" style="2" bestFit="1" customWidth="1"/>
    <col min="8725" max="8726" width="12.7109375" style="2" bestFit="1" customWidth="1"/>
    <col min="8727" max="8736" width="0" style="2" hidden="1" customWidth="1"/>
    <col min="8737" max="8737" width="14.28515625" style="2" bestFit="1" customWidth="1"/>
    <col min="8738" max="8738" width="12.28515625" style="2" customWidth="1"/>
    <col min="8739" max="8739" width="13" style="2" bestFit="1" customWidth="1"/>
    <col min="8740" max="8749" width="0" style="2" hidden="1" customWidth="1"/>
    <col min="8750" max="8752" width="12.28515625" style="2" customWidth="1"/>
    <col min="8753" max="8762" width="0" style="2" hidden="1" customWidth="1"/>
    <col min="8763" max="8763" width="14.28515625" style="2" customWidth="1"/>
    <col min="8764" max="8770" width="10.42578125" style="2" customWidth="1"/>
    <col min="8771" max="8960" width="11.42578125" style="2"/>
    <col min="8961" max="8961" width="17" style="2" customWidth="1"/>
    <col min="8962" max="8962" width="4.28515625" style="2" customWidth="1"/>
    <col min="8963" max="8963" width="50.5703125" style="2" customWidth="1"/>
    <col min="8964" max="8964" width="16.140625" style="2" bestFit="1" customWidth="1"/>
    <col min="8965" max="8965" width="13.7109375" style="2" bestFit="1" customWidth="1"/>
    <col min="8966" max="8966" width="12.28515625" style="2" customWidth="1"/>
    <col min="8967" max="8967" width="16.140625" style="2" bestFit="1" customWidth="1"/>
    <col min="8968" max="8969" width="12.7109375" style="2" bestFit="1" customWidth="1"/>
    <col min="8970" max="8979" width="0" style="2" hidden="1" customWidth="1"/>
    <col min="8980" max="8980" width="17.5703125" style="2" bestFit="1" customWidth="1"/>
    <col min="8981" max="8982" width="12.7109375" style="2" bestFit="1" customWidth="1"/>
    <col min="8983" max="8992" width="0" style="2" hidden="1" customWidth="1"/>
    <col min="8993" max="8993" width="14.28515625" style="2" bestFit="1" customWidth="1"/>
    <col min="8994" max="8994" width="12.28515625" style="2" customWidth="1"/>
    <col min="8995" max="8995" width="13" style="2" bestFit="1" customWidth="1"/>
    <col min="8996" max="9005" width="0" style="2" hidden="1" customWidth="1"/>
    <col min="9006" max="9008" width="12.28515625" style="2" customWidth="1"/>
    <col min="9009" max="9018" width="0" style="2" hidden="1" customWidth="1"/>
    <col min="9019" max="9019" width="14.28515625" style="2" customWidth="1"/>
    <col min="9020" max="9026" width="10.42578125" style="2" customWidth="1"/>
    <col min="9027" max="9216" width="11.42578125" style="2"/>
    <col min="9217" max="9217" width="17" style="2" customWidth="1"/>
    <col min="9218" max="9218" width="4.28515625" style="2" customWidth="1"/>
    <col min="9219" max="9219" width="50.5703125" style="2" customWidth="1"/>
    <col min="9220" max="9220" width="16.140625" style="2" bestFit="1" customWidth="1"/>
    <col min="9221" max="9221" width="13.7109375" style="2" bestFit="1" customWidth="1"/>
    <col min="9222" max="9222" width="12.28515625" style="2" customWidth="1"/>
    <col min="9223" max="9223" width="16.140625" style="2" bestFit="1" customWidth="1"/>
    <col min="9224" max="9225" width="12.7109375" style="2" bestFit="1" customWidth="1"/>
    <col min="9226" max="9235" width="0" style="2" hidden="1" customWidth="1"/>
    <col min="9236" max="9236" width="17.5703125" style="2" bestFit="1" customWidth="1"/>
    <col min="9237" max="9238" width="12.7109375" style="2" bestFit="1" customWidth="1"/>
    <col min="9239" max="9248" width="0" style="2" hidden="1" customWidth="1"/>
    <col min="9249" max="9249" width="14.28515625" style="2" bestFit="1" customWidth="1"/>
    <col min="9250" max="9250" width="12.28515625" style="2" customWidth="1"/>
    <col min="9251" max="9251" width="13" style="2" bestFit="1" customWidth="1"/>
    <col min="9252" max="9261" width="0" style="2" hidden="1" customWidth="1"/>
    <col min="9262" max="9264" width="12.28515625" style="2" customWidth="1"/>
    <col min="9265" max="9274" width="0" style="2" hidden="1" customWidth="1"/>
    <col min="9275" max="9275" width="14.28515625" style="2" customWidth="1"/>
    <col min="9276" max="9282" width="10.42578125" style="2" customWidth="1"/>
    <col min="9283" max="9472" width="11.42578125" style="2"/>
    <col min="9473" max="9473" width="17" style="2" customWidth="1"/>
    <col min="9474" max="9474" width="4.28515625" style="2" customWidth="1"/>
    <col min="9475" max="9475" width="50.5703125" style="2" customWidth="1"/>
    <col min="9476" max="9476" width="16.140625" style="2" bestFit="1" customWidth="1"/>
    <col min="9477" max="9477" width="13.7109375" style="2" bestFit="1" customWidth="1"/>
    <col min="9478" max="9478" width="12.28515625" style="2" customWidth="1"/>
    <col min="9479" max="9479" width="16.140625" style="2" bestFit="1" customWidth="1"/>
    <col min="9480" max="9481" width="12.7109375" style="2" bestFit="1" customWidth="1"/>
    <col min="9482" max="9491" width="0" style="2" hidden="1" customWidth="1"/>
    <col min="9492" max="9492" width="17.5703125" style="2" bestFit="1" customWidth="1"/>
    <col min="9493" max="9494" width="12.7109375" style="2" bestFit="1" customWidth="1"/>
    <col min="9495" max="9504" width="0" style="2" hidden="1" customWidth="1"/>
    <col min="9505" max="9505" width="14.28515625" style="2" bestFit="1" customWidth="1"/>
    <col min="9506" max="9506" width="12.28515625" style="2" customWidth="1"/>
    <col min="9507" max="9507" width="13" style="2" bestFit="1" customWidth="1"/>
    <col min="9508" max="9517" width="0" style="2" hidden="1" customWidth="1"/>
    <col min="9518" max="9520" width="12.28515625" style="2" customWidth="1"/>
    <col min="9521" max="9530" width="0" style="2" hidden="1" customWidth="1"/>
    <col min="9531" max="9531" width="14.28515625" style="2" customWidth="1"/>
    <col min="9532" max="9538" width="10.42578125" style="2" customWidth="1"/>
    <col min="9539" max="9728" width="11.42578125" style="2"/>
    <col min="9729" max="9729" width="17" style="2" customWidth="1"/>
    <col min="9730" max="9730" width="4.28515625" style="2" customWidth="1"/>
    <col min="9731" max="9731" width="50.5703125" style="2" customWidth="1"/>
    <col min="9732" max="9732" width="16.140625" style="2" bestFit="1" customWidth="1"/>
    <col min="9733" max="9733" width="13.7109375" style="2" bestFit="1" customWidth="1"/>
    <col min="9734" max="9734" width="12.28515625" style="2" customWidth="1"/>
    <col min="9735" max="9735" width="16.140625" style="2" bestFit="1" customWidth="1"/>
    <col min="9736" max="9737" width="12.7109375" style="2" bestFit="1" customWidth="1"/>
    <col min="9738" max="9747" width="0" style="2" hidden="1" customWidth="1"/>
    <col min="9748" max="9748" width="17.5703125" style="2" bestFit="1" customWidth="1"/>
    <col min="9749" max="9750" width="12.7109375" style="2" bestFit="1" customWidth="1"/>
    <col min="9751" max="9760" width="0" style="2" hidden="1" customWidth="1"/>
    <col min="9761" max="9761" width="14.28515625" style="2" bestFit="1" customWidth="1"/>
    <col min="9762" max="9762" width="12.28515625" style="2" customWidth="1"/>
    <col min="9763" max="9763" width="13" style="2" bestFit="1" customWidth="1"/>
    <col min="9764" max="9773" width="0" style="2" hidden="1" customWidth="1"/>
    <col min="9774" max="9776" width="12.28515625" style="2" customWidth="1"/>
    <col min="9777" max="9786" width="0" style="2" hidden="1" customWidth="1"/>
    <col min="9787" max="9787" width="14.28515625" style="2" customWidth="1"/>
    <col min="9788" max="9794" width="10.42578125" style="2" customWidth="1"/>
    <col min="9795" max="9984" width="11.42578125" style="2"/>
    <col min="9985" max="9985" width="17" style="2" customWidth="1"/>
    <col min="9986" max="9986" width="4.28515625" style="2" customWidth="1"/>
    <col min="9987" max="9987" width="50.5703125" style="2" customWidth="1"/>
    <col min="9988" max="9988" width="16.140625" style="2" bestFit="1" customWidth="1"/>
    <col min="9989" max="9989" width="13.7109375" style="2" bestFit="1" customWidth="1"/>
    <col min="9990" max="9990" width="12.28515625" style="2" customWidth="1"/>
    <col min="9991" max="9991" width="16.140625" style="2" bestFit="1" customWidth="1"/>
    <col min="9992" max="9993" width="12.7109375" style="2" bestFit="1" customWidth="1"/>
    <col min="9994" max="10003" width="0" style="2" hidden="1" customWidth="1"/>
    <col min="10004" max="10004" width="17.5703125" style="2" bestFit="1" customWidth="1"/>
    <col min="10005" max="10006" width="12.7109375" style="2" bestFit="1" customWidth="1"/>
    <col min="10007" max="10016" width="0" style="2" hidden="1" customWidth="1"/>
    <col min="10017" max="10017" width="14.28515625" style="2" bestFit="1" customWidth="1"/>
    <col min="10018" max="10018" width="12.28515625" style="2" customWidth="1"/>
    <col min="10019" max="10019" width="13" style="2" bestFit="1" customWidth="1"/>
    <col min="10020" max="10029" width="0" style="2" hidden="1" customWidth="1"/>
    <col min="10030" max="10032" width="12.28515625" style="2" customWidth="1"/>
    <col min="10033" max="10042" width="0" style="2" hidden="1" customWidth="1"/>
    <col min="10043" max="10043" width="14.28515625" style="2" customWidth="1"/>
    <col min="10044" max="10050" width="10.42578125" style="2" customWidth="1"/>
    <col min="10051" max="10240" width="11.42578125" style="2"/>
    <col min="10241" max="10241" width="17" style="2" customWidth="1"/>
    <col min="10242" max="10242" width="4.28515625" style="2" customWidth="1"/>
    <col min="10243" max="10243" width="50.5703125" style="2" customWidth="1"/>
    <col min="10244" max="10244" width="16.140625" style="2" bestFit="1" customWidth="1"/>
    <col min="10245" max="10245" width="13.7109375" style="2" bestFit="1" customWidth="1"/>
    <col min="10246" max="10246" width="12.28515625" style="2" customWidth="1"/>
    <col min="10247" max="10247" width="16.140625" style="2" bestFit="1" customWidth="1"/>
    <col min="10248" max="10249" width="12.7109375" style="2" bestFit="1" customWidth="1"/>
    <col min="10250" max="10259" width="0" style="2" hidden="1" customWidth="1"/>
    <col min="10260" max="10260" width="17.5703125" style="2" bestFit="1" customWidth="1"/>
    <col min="10261" max="10262" width="12.7109375" style="2" bestFit="1" customWidth="1"/>
    <col min="10263" max="10272" width="0" style="2" hidden="1" customWidth="1"/>
    <col min="10273" max="10273" width="14.28515625" style="2" bestFit="1" customWidth="1"/>
    <col min="10274" max="10274" width="12.28515625" style="2" customWidth="1"/>
    <col min="10275" max="10275" width="13" style="2" bestFit="1" customWidth="1"/>
    <col min="10276" max="10285" width="0" style="2" hidden="1" customWidth="1"/>
    <col min="10286" max="10288" width="12.28515625" style="2" customWidth="1"/>
    <col min="10289" max="10298" width="0" style="2" hidden="1" customWidth="1"/>
    <col min="10299" max="10299" width="14.28515625" style="2" customWidth="1"/>
    <col min="10300" max="10306" width="10.42578125" style="2" customWidth="1"/>
    <col min="10307" max="10496" width="11.42578125" style="2"/>
    <col min="10497" max="10497" width="17" style="2" customWidth="1"/>
    <col min="10498" max="10498" width="4.28515625" style="2" customWidth="1"/>
    <col min="10499" max="10499" width="50.5703125" style="2" customWidth="1"/>
    <col min="10500" max="10500" width="16.140625" style="2" bestFit="1" customWidth="1"/>
    <col min="10501" max="10501" width="13.7109375" style="2" bestFit="1" customWidth="1"/>
    <col min="10502" max="10502" width="12.28515625" style="2" customWidth="1"/>
    <col min="10503" max="10503" width="16.140625" style="2" bestFit="1" customWidth="1"/>
    <col min="10504" max="10505" width="12.7109375" style="2" bestFit="1" customWidth="1"/>
    <col min="10506" max="10515" width="0" style="2" hidden="1" customWidth="1"/>
    <col min="10516" max="10516" width="17.5703125" style="2" bestFit="1" customWidth="1"/>
    <col min="10517" max="10518" width="12.7109375" style="2" bestFit="1" customWidth="1"/>
    <col min="10519" max="10528" width="0" style="2" hidden="1" customWidth="1"/>
    <col min="10529" max="10529" width="14.28515625" style="2" bestFit="1" customWidth="1"/>
    <col min="10530" max="10530" width="12.28515625" style="2" customWidth="1"/>
    <col min="10531" max="10531" width="13" style="2" bestFit="1" customWidth="1"/>
    <col min="10532" max="10541" width="0" style="2" hidden="1" customWidth="1"/>
    <col min="10542" max="10544" width="12.28515625" style="2" customWidth="1"/>
    <col min="10545" max="10554" width="0" style="2" hidden="1" customWidth="1"/>
    <col min="10555" max="10555" width="14.28515625" style="2" customWidth="1"/>
    <col min="10556" max="10562" width="10.42578125" style="2" customWidth="1"/>
    <col min="10563" max="10752" width="11.42578125" style="2"/>
    <col min="10753" max="10753" width="17" style="2" customWidth="1"/>
    <col min="10754" max="10754" width="4.28515625" style="2" customWidth="1"/>
    <col min="10755" max="10755" width="50.5703125" style="2" customWidth="1"/>
    <col min="10756" max="10756" width="16.140625" style="2" bestFit="1" customWidth="1"/>
    <col min="10757" max="10757" width="13.7109375" style="2" bestFit="1" customWidth="1"/>
    <col min="10758" max="10758" width="12.28515625" style="2" customWidth="1"/>
    <col min="10759" max="10759" width="16.140625" style="2" bestFit="1" customWidth="1"/>
    <col min="10760" max="10761" width="12.7109375" style="2" bestFit="1" customWidth="1"/>
    <col min="10762" max="10771" width="0" style="2" hidden="1" customWidth="1"/>
    <col min="10772" max="10772" width="17.5703125" style="2" bestFit="1" customWidth="1"/>
    <col min="10773" max="10774" width="12.7109375" style="2" bestFit="1" customWidth="1"/>
    <col min="10775" max="10784" width="0" style="2" hidden="1" customWidth="1"/>
    <col min="10785" max="10785" width="14.28515625" style="2" bestFit="1" customWidth="1"/>
    <col min="10786" max="10786" width="12.28515625" style="2" customWidth="1"/>
    <col min="10787" max="10787" width="13" style="2" bestFit="1" customWidth="1"/>
    <col min="10788" max="10797" width="0" style="2" hidden="1" customWidth="1"/>
    <col min="10798" max="10800" width="12.28515625" style="2" customWidth="1"/>
    <col min="10801" max="10810" width="0" style="2" hidden="1" customWidth="1"/>
    <col min="10811" max="10811" width="14.28515625" style="2" customWidth="1"/>
    <col min="10812" max="10818" width="10.42578125" style="2" customWidth="1"/>
    <col min="10819" max="11008" width="11.42578125" style="2"/>
    <col min="11009" max="11009" width="17" style="2" customWidth="1"/>
    <col min="11010" max="11010" width="4.28515625" style="2" customWidth="1"/>
    <col min="11011" max="11011" width="50.5703125" style="2" customWidth="1"/>
    <col min="11012" max="11012" width="16.140625" style="2" bestFit="1" customWidth="1"/>
    <col min="11013" max="11013" width="13.7109375" style="2" bestFit="1" customWidth="1"/>
    <col min="11014" max="11014" width="12.28515625" style="2" customWidth="1"/>
    <col min="11015" max="11015" width="16.140625" style="2" bestFit="1" customWidth="1"/>
    <col min="11016" max="11017" width="12.7109375" style="2" bestFit="1" customWidth="1"/>
    <col min="11018" max="11027" width="0" style="2" hidden="1" customWidth="1"/>
    <col min="11028" max="11028" width="17.5703125" style="2" bestFit="1" customWidth="1"/>
    <col min="11029" max="11030" width="12.7109375" style="2" bestFit="1" customWidth="1"/>
    <col min="11031" max="11040" width="0" style="2" hidden="1" customWidth="1"/>
    <col min="11041" max="11041" width="14.28515625" style="2" bestFit="1" customWidth="1"/>
    <col min="11042" max="11042" width="12.28515625" style="2" customWidth="1"/>
    <col min="11043" max="11043" width="13" style="2" bestFit="1" customWidth="1"/>
    <col min="11044" max="11053" width="0" style="2" hidden="1" customWidth="1"/>
    <col min="11054" max="11056" width="12.28515625" style="2" customWidth="1"/>
    <col min="11057" max="11066" width="0" style="2" hidden="1" customWidth="1"/>
    <col min="11067" max="11067" width="14.28515625" style="2" customWidth="1"/>
    <col min="11068" max="11074" width="10.42578125" style="2" customWidth="1"/>
    <col min="11075" max="11264" width="11.42578125" style="2"/>
    <col min="11265" max="11265" width="17" style="2" customWidth="1"/>
    <col min="11266" max="11266" width="4.28515625" style="2" customWidth="1"/>
    <col min="11267" max="11267" width="50.5703125" style="2" customWidth="1"/>
    <col min="11268" max="11268" width="16.140625" style="2" bestFit="1" customWidth="1"/>
    <col min="11269" max="11269" width="13.7109375" style="2" bestFit="1" customWidth="1"/>
    <col min="11270" max="11270" width="12.28515625" style="2" customWidth="1"/>
    <col min="11271" max="11271" width="16.140625" style="2" bestFit="1" customWidth="1"/>
    <col min="11272" max="11273" width="12.7109375" style="2" bestFit="1" customWidth="1"/>
    <col min="11274" max="11283" width="0" style="2" hidden="1" customWidth="1"/>
    <col min="11284" max="11284" width="17.5703125" style="2" bestFit="1" customWidth="1"/>
    <col min="11285" max="11286" width="12.7109375" style="2" bestFit="1" customWidth="1"/>
    <col min="11287" max="11296" width="0" style="2" hidden="1" customWidth="1"/>
    <col min="11297" max="11297" width="14.28515625" style="2" bestFit="1" customWidth="1"/>
    <col min="11298" max="11298" width="12.28515625" style="2" customWidth="1"/>
    <col min="11299" max="11299" width="13" style="2" bestFit="1" customWidth="1"/>
    <col min="11300" max="11309" width="0" style="2" hidden="1" customWidth="1"/>
    <col min="11310" max="11312" width="12.28515625" style="2" customWidth="1"/>
    <col min="11313" max="11322" width="0" style="2" hidden="1" customWidth="1"/>
    <col min="11323" max="11323" width="14.28515625" style="2" customWidth="1"/>
    <col min="11324" max="11330" width="10.42578125" style="2" customWidth="1"/>
    <col min="11331" max="11520" width="11.42578125" style="2"/>
    <col min="11521" max="11521" width="17" style="2" customWidth="1"/>
    <col min="11522" max="11522" width="4.28515625" style="2" customWidth="1"/>
    <col min="11523" max="11523" width="50.5703125" style="2" customWidth="1"/>
    <col min="11524" max="11524" width="16.140625" style="2" bestFit="1" customWidth="1"/>
    <col min="11525" max="11525" width="13.7109375" style="2" bestFit="1" customWidth="1"/>
    <col min="11526" max="11526" width="12.28515625" style="2" customWidth="1"/>
    <col min="11527" max="11527" width="16.140625" style="2" bestFit="1" customWidth="1"/>
    <col min="11528" max="11529" width="12.7109375" style="2" bestFit="1" customWidth="1"/>
    <col min="11530" max="11539" width="0" style="2" hidden="1" customWidth="1"/>
    <col min="11540" max="11540" width="17.5703125" style="2" bestFit="1" customWidth="1"/>
    <col min="11541" max="11542" width="12.7109375" style="2" bestFit="1" customWidth="1"/>
    <col min="11543" max="11552" width="0" style="2" hidden="1" customWidth="1"/>
    <col min="11553" max="11553" width="14.28515625" style="2" bestFit="1" customWidth="1"/>
    <col min="11554" max="11554" width="12.28515625" style="2" customWidth="1"/>
    <col min="11555" max="11555" width="13" style="2" bestFit="1" customWidth="1"/>
    <col min="11556" max="11565" width="0" style="2" hidden="1" customWidth="1"/>
    <col min="11566" max="11568" width="12.28515625" style="2" customWidth="1"/>
    <col min="11569" max="11578" width="0" style="2" hidden="1" customWidth="1"/>
    <col min="11579" max="11579" width="14.28515625" style="2" customWidth="1"/>
    <col min="11580" max="11586" width="10.42578125" style="2" customWidth="1"/>
    <col min="11587" max="11776" width="11.42578125" style="2"/>
    <col min="11777" max="11777" width="17" style="2" customWidth="1"/>
    <col min="11778" max="11778" width="4.28515625" style="2" customWidth="1"/>
    <col min="11779" max="11779" width="50.5703125" style="2" customWidth="1"/>
    <col min="11780" max="11780" width="16.140625" style="2" bestFit="1" customWidth="1"/>
    <col min="11781" max="11781" width="13.7109375" style="2" bestFit="1" customWidth="1"/>
    <col min="11782" max="11782" width="12.28515625" style="2" customWidth="1"/>
    <col min="11783" max="11783" width="16.140625" style="2" bestFit="1" customWidth="1"/>
    <col min="11784" max="11785" width="12.7109375" style="2" bestFit="1" customWidth="1"/>
    <col min="11786" max="11795" width="0" style="2" hidden="1" customWidth="1"/>
    <col min="11796" max="11796" width="17.5703125" style="2" bestFit="1" customWidth="1"/>
    <col min="11797" max="11798" width="12.7109375" style="2" bestFit="1" customWidth="1"/>
    <col min="11799" max="11808" width="0" style="2" hidden="1" customWidth="1"/>
    <col min="11809" max="11809" width="14.28515625" style="2" bestFit="1" customWidth="1"/>
    <col min="11810" max="11810" width="12.28515625" style="2" customWidth="1"/>
    <col min="11811" max="11811" width="13" style="2" bestFit="1" customWidth="1"/>
    <col min="11812" max="11821" width="0" style="2" hidden="1" customWidth="1"/>
    <col min="11822" max="11824" width="12.28515625" style="2" customWidth="1"/>
    <col min="11825" max="11834" width="0" style="2" hidden="1" customWidth="1"/>
    <col min="11835" max="11835" width="14.28515625" style="2" customWidth="1"/>
    <col min="11836" max="11842" width="10.42578125" style="2" customWidth="1"/>
    <col min="11843" max="12032" width="11.42578125" style="2"/>
    <col min="12033" max="12033" width="17" style="2" customWidth="1"/>
    <col min="12034" max="12034" width="4.28515625" style="2" customWidth="1"/>
    <col min="12035" max="12035" width="50.5703125" style="2" customWidth="1"/>
    <col min="12036" max="12036" width="16.140625" style="2" bestFit="1" customWidth="1"/>
    <col min="12037" max="12037" width="13.7109375" style="2" bestFit="1" customWidth="1"/>
    <col min="12038" max="12038" width="12.28515625" style="2" customWidth="1"/>
    <col min="12039" max="12039" width="16.140625" style="2" bestFit="1" customWidth="1"/>
    <col min="12040" max="12041" width="12.7109375" style="2" bestFit="1" customWidth="1"/>
    <col min="12042" max="12051" width="0" style="2" hidden="1" customWidth="1"/>
    <col min="12052" max="12052" width="17.5703125" style="2" bestFit="1" customWidth="1"/>
    <col min="12053" max="12054" width="12.7109375" style="2" bestFit="1" customWidth="1"/>
    <col min="12055" max="12064" width="0" style="2" hidden="1" customWidth="1"/>
    <col min="12065" max="12065" width="14.28515625" style="2" bestFit="1" customWidth="1"/>
    <col min="12066" max="12066" width="12.28515625" style="2" customWidth="1"/>
    <col min="12067" max="12067" width="13" style="2" bestFit="1" customWidth="1"/>
    <col min="12068" max="12077" width="0" style="2" hidden="1" customWidth="1"/>
    <col min="12078" max="12080" width="12.28515625" style="2" customWidth="1"/>
    <col min="12081" max="12090" width="0" style="2" hidden="1" customWidth="1"/>
    <col min="12091" max="12091" width="14.28515625" style="2" customWidth="1"/>
    <col min="12092" max="12098" width="10.42578125" style="2" customWidth="1"/>
    <col min="12099" max="12288" width="11.42578125" style="2"/>
    <col min="12289" max="12289" width="17" style="2" customWidth="1"/>
    <col min="12290" max="12290" width="4.28515625" style="2" customWidth="1"/>
    <col min="12291" max="12291" width="50.5703125" style="2" customWidth="1"/>
    <col min="12292" max="12292" width="16.140625" style="2" bestFit="1" customWidth="1"/>
    <col min="12293" max="12293" width="13.7109375" style="2" bestFit="1" customWidth="1"/>
    <col min="12294" max="12294" width="12.28515625" style="2" customWidth="1"/>
    <col min="12295" max="12295" width="16.140625" style="2" bestFit="1" customWidth="1"/>
    <col min="12296" max="12297" width="12.7109375" style="2" bestFit="1" customWidth="1"/>
    <col min="12298" max="12307" width="0" style="2" hidden="1" customWidth="1"/>
    <col min="12308" max="12308" width="17.5703125" style="2" bestFit="1" customWidth="1"/>
    <col min="12309" max="12310" width="12.7109375" style="2" bestFit="1" customWidth="1"/>
    <col min="12311" max="12320" width="0" style="2" hidden="1" customWidth="1"/>
    <col min="12321" max="12321" width="14.28515625" style="2" bestFit="1" customWidth="1"/>
    <col min="12322" max="12322" width="12.28515625" style="2" customWidth="1"/>
    <col min="12323" max="12323" width="13" style="2" bestFit="1" customWidth="1"/>
    <col min="12324" max="12333" width="0" style="2" hidden="1" customWidth="1"/>
    <col min="12334" max="12336" width="12.28515625" style="2" customWidth="1"/>
    <col min="12337" max="12346" width="0" style="2" hidden="1" customWidth="1"/>
    <col min="12347" max="12347" width="14.28515625" style="2" customWidth="1"/>
    <col min="12348" max="12354" width="10.42578125" style="2" customWidth="1"/>
    <col min="12355" max="12544" width="11.42578125" style="2"/>
    <col min="12545" max="12545" width="17" style="2" customWidth="1"/>
    <col min="12546" max="12546" width="4.28515625" style="2" customWidth="1"/>
    <col min="12547" max="12547" width="50.5703125" style="2" customWidth="1"/>
    <col min="12548" max="12548" width="16.140625" style="2" bestFit="1" customWidth="1"/>
    <col min="12549" max="12549" width="13.7109375" style="2" bestFit="1" customWidth="1"/>
    <col min="12550" max="12550" width="12.28515625" style="2" customWidth="1"/>
    <col min="12551" max="12551" width="16.140625" style="2" bestFit="1" customWidth="1"/>
    <col min="12552" max="12553" width="12.7109375" style="2" bestFit="1" customWidth="1"/>
    <col min="12554" max="12563" width="0" style="2" hidden="1" customWidth="1"/>
    <col min="12564" max="12564" width="17.5703125" style="2" bestFit="1" customWidth="1"/>
    <col min="12565" max="12566" width="12.7109375" style="2" bestFit="1" customWidth="1"/>
    <col min="12567" max="12576" width="0" style="2" hidden="1" customWidth="1"/>
    <col min="12577" max="12577" width="14.28515625" style="2" bestFit="1" customWidth="1"/>
    <col min="12578" max="12578" width="12.28515625" style="2" customWidth="1"/>
    <col min="12579" max="12579" width="13" style="2" bestFit="1" customWidth="1"/>
    <col min="12580" max="12589" width="0" style="2" hidden="1" customWidth="1"/>
    <col min="12590" max="12592" width="12.28515625" style="2" customWidth="1"/>
    <col min="12593" max="12602" width="0" style="2" hidden="1" customWidth="1"/>
    <col min="12603" max="12603" width="14.28515625" style="2" customWidth="1"/>
    <col min="12604" max="12610" width="10.42578125" style="2" customWidth="1"/>
    <col min="12611" max="12800" width="11.42578125" style="2"/>
    <col min="12801" max="12801" width="17" style="2" customWidth="1"/>
    <col min="12802" max="12802" width="4.28515625" style="2" customWidth="1"/>
    <col min="12803" max="12803" width="50.5703125" style="2" customWidth="1"/>
    <col min="12804" max="12804" width="16.140625" style="2" bestFit="1" customWidth="1"/>
    <col min="12805" max="12805" width="13.7109375" style="2" bestFit="1" customWidth="1"/>
    <col min="12806" max="12806" width="12.28515625" style="2" customWidth="1"/>
    <col min="12807" max="12807" width="16.140625" style="2" bestFit="1" customWidth="1"/>
    <col min="12808" max="12809" width="12.7109375" style="2" bestFit="1" customWidth="1"/>
    <col min="12810" max="12819" width="0" style="2" hidden="1" customWidth="1"/>
    <col min="12820" max="12820" width="17.5703125" style="2" bestFit="1" customWidth="1"/>
    <col min="12821" max="12822" width="12.7109375" style="2" bestFit="1" customWidth="1"/>
    <col min="12823" max="12832" width="0" style="2" hidden="1" customWidth="1"/>
    <col min="12833" max="12833" width="14.28515625" style="2" bestFit="1" customWidth="1"/>
    <col min="12834" max="12834" width="12.28515625" style="2" customWidth="1"/>
    <col min="12835" max="12835" width="13" style="2" bestFit="1" customWidth="1"/>
    <col min="12836" max="12845" width="0" style="2" hidden="1" customWidth="1"/>
    <col min="12846" max="12848" width="12.28515625" style="2" customWidth="1"/>
    <col min="12849" max="12858" width="0" style="2" hidden="1" customWidth="1"/>
    <col min="12859" max="12859" width="14.28515625" style="2" customWidth="1"/>
    <col min="12860" max="12866" width="10.42578125" style="2" customWidth="1"/>
    <col min="12867" max="13056" width="11.42578125" style="2"/>
    <col min="13057" max="13057" width="17" style="2" customWidth="1"/>
    <col min="13058" max="13058" width="4.28515625" style="2" customWidth="1"/>
    <col min="13059" max="13059" width="50.5703125" style="2" customWidth="1"/>
    <col min="13060" max="13060" width="16.140625" style="2" bestFit="1" customWidth="1"/>
    <col min="13061" max="13061" width="13.7109375" style="2" bestFit="1" customWidth="1"/>
    <col min="13062" max="13062" width="12.28515625" style="2" customWidth="1"/>
    <col min="13063" max="13063" width="16.140625" style="2" bestFit="1" customWidth="1"/>
    <col min="13064" max="13065" width="12.7109375" style="2" bestFit="1" customWidth="1"/>
    <col min="13066" max="13075" width="0" style="2" hidden="1" customWidth="1"/>
    <col min="13076" max="13076" width="17.5703125" style="2" bestFit="1" customWidth="1"/>
    <col min="13077" max="13078" width="12.7109375" style="2" bestFit="1" customWidth="1"/>
    <col min="13079" max="13088" width="0" style="2" hidden="1" customWidth="1"/>
    <col min="13089" max="13089" width="14.28515625" style="2" bestFit="1" customWidth="1"/>
    <col min="13090" max="13090" width="12.28515625" style="2" customWidth="1"/>
    <col min="13091" max="13091" width="13" style="2" bestFit="1" customWidth="1"/>
    <col min="13092" max="13101" width="0" style="2" hidden="1" customWidth="1"/>
    <col min="13102" max="13104" width="12.28515625" style="2" customWidth="1"/>
    <col min="13105" max="13114" width="0" style="2" hidden="1" customWidth="1"/>
    <col min="13115" max="13115" width="14.28515625" style="2" customWidth="1"/>
    <col min="13116" max="13122" width="10.42578125" style="2" customWidth="1"/>
    <col min="13123" max="13312" width="11.42578125" style="2"/>
    <col min="13313" max="13313" width="17" style="2" customWidth="1"/>
    <col min="13314" max="13314" width="4.28515625" style="2" customWidth="1"/>
    <col min="13315" max="13315" width="50.5703125" style="2" customWidth="1"/>
    <col min="13316" max="13316" width="16.140625" style="2" bestFit="1" customWidth="1"/>
    <col min="13317" max="13317" width="13.7109375" style="2" bestFit="1" customWidth="1"/>
    <col min="13318" max="13318" width="12.28515625" style="2" customWidth="1"/>
    <col min="13319" max="13319" width="16.140625" style="2" bestFit="1" customWidth="1"/>
    <col min="13320" max="13321" width="12.7109375" style="2" bestFit="1" customWidth="1"/>
    <col min="13322" max="13331" width="0" style="2" hidden="1" customWidth="1"/>
    <col min="13332" max="13332" width="17.5703125" style="2" bestFit="1" customWidth="1"/>
    <col min="13333" max="13334" width="12.7109375" style="2" bestFit="1" customWidth="1"/>
    <col min="13335" max="13344" width="0" style="2" hidden="1" customWidth="1"/>
    <col min="13345" max="13345" width="14.28515625" style="2" bestFit="1" customWidth="1"/>
    <col min="13346" max="13346" width="12.28515625" style="2" customWidth="1"/>
    <col min="13347" max="13347" width="13" style="2" bestFit="1" customWidth="1"/>
    <col min="13348" max="13357" width="0" style="2" hidden="1" customWidth="1"/>
    <col min="13358" max="13360" width="12.28515625" style="2" customWidth="1"/>
    <col min="13361" max="13370" width="0" style="2" hidden="1" customWidth="1"/>
    <col min="13371" max="13371" width="14.28515625" style="2" customWidth="1"/>
    <col min="13372" max="13378" width="10.42578125" style="2" customWidth="1"/>
    <col min="13379" max="13568" width="11.42578125" style="2"/>
    <col min="13569" max="13569" width="17" style="2" customWidth="1"/>
    <col min="13570" max="13570" width="4.28515625" style="2" customWidth="1"/>
    <col min="13571" max="13571" width="50.5703125" style="2" customWidth="1"/>
    <col min="13572" max="13572" width="16.140625" style="2" bestFit="1" customWidth="1"/>
    <col min="13573" max="13573" width="13.7109375" style="2" bestFit="1" customWidth="1"/>
    <col min="13574" max="13574" width="12.28515625" style="2" customWidth="1"/>
    <col min="13575" max="13575" width="16.140625" style="2" bestFit="1" customWidth="1"/>
    <col min="13576" max="13577" width="12.7109375" style="2" bestFit="1" customWidth="1"/>
    <col min="13578" max="13587" width="0" style="2" hidden="1" customWidth="1"/>
    <col min="13588" max="13588" width="17.5703125" style="2" bestFit="1" customWidth="1"/>
    <col min="13589" max="13590" width="12.7109375" style="2" bestFit="1" customWidth="1"/>
    <col min="13591" max="13600" width="0" style="2" hidden="1" customWidth="1"/>
    <col min="13601" max="13601" width="14.28515625" style="2" bestFit="1" customWidth="1"/>
    <col min="13602" max="13602" width="12.28515625" style="2" customWidth="1"/>
    <col min="13603" max="13603" width="13" style="2" bestFit="1" customWidth="1"/>
    <col min="13604" max="13613" width="0" style="2" hidden="1" customWidth="1"/>
    <col min="13614" max="13616" width="12.28515625" style="2" customWidth="1"/>
    <col min="13617" max="13626" width="0" style="2" hidden="1" customWidth="1"/>
    <col min="13627" max="13627" width="14.28515625" style="2" customWidth="1"/>
    <col min="13628" max="13634" width="10.42578125" style="2" customWidth="1"/>
    <col min="13635" max="13824" width="11.42578125" style="2"/>
    <col min="13825" max="13825" width="17" style="2" customWidth="1"/>
    <col min="13826" max="13826" width="4.28515625" style="2" customWidth="1"/>
    <col min="13827" max="13827" width="50.5703125" style="2" customWidth="1"/>
    <col min="13828" max="13828" width="16.140625" style="2" bestFit="1" customWidth="1"/>
    <col min="13829" max="13829" width="13.7109375" style="2" bestFit="1" customWidth="1"/>
    <col min="13830" max="13830" width="12.28515625" style="2" customWidth="1"/>
    <col min="13831" max="13831" width="16.140625" style="2" bestFit="1" customWidth="1"/>
    <col min="13832" max="13833" width="12.7109375" style="2" bestFit="1" customWidth="1"/>
    <col min="13834" max="13843" width="0" style="2" hidden="1" customWidth="1"/>
    <col min="13844" max="13844" width="17.5703125" style="2" bestFit="1" customWidth="1"/>
    <col min="13845" max="13846" width="12.7109375" style="2" bestFit="1" customWidth="1"/>
    <col min="13847" max="13856" width="0" style="2" hidden="1" customWidth="1"/>
    <col min="13857" max="13857" width="14.28515625" style="2" bestFit="1" customWidth="1"/>
    <col min="13858" max="13858" width="12.28515625" style="2" customWidth="1"/>
    <col min="13859" max="13859" width="13" style="2" bestFit="1" customWidth="1"/>
    <col min="13860" max="13869" width="0" style="2" hidden="1" customWidth="1"/>
    <col min="13870" max="13872" width="12.28515625" style="2" customWidth="1"/>
    <col min="13873" max="13882" width="0" style="2" hidden="1" customWidth="1"/>
    <col min="13883" max="13883" width="14.28515625" style="2" customWidth="1"/>
    <col min="13884" max="13890" width="10.42578125" style="2" customWidth="1"/>
    <col min="13891" max="14080" width="11.42578125" style="2"/>
    <col min="14081" max="14081" width="17" style="2" customWidth="1"/>
    <col min="14082" max="14082" width="4.28515625" style="2" customWidth="1"/>
    <col min="14083" max="14083" width="50.5703125" style="2" customWidth="1"/>
    <col min="14084" max="14084" width="16.140625" style="2" bestFit="1" customWidth="1"/>
    <col min="14085" max="14085" width="13.7109375" style="2" bestFit="1" customWidth="1"/>
    <col min="14086" max="14086" width="12.28515625" style="2" customWidth="1"/>
    <col min="14087" max="14087" width="16.140625" style="2" bestFit="1" customWidth="1"/>
    <col min="14088" max="14089" width="12.7109375" style="2" bestFit="1" customWidth="1"/>
    <col min="14090" max="14099" width="0" style="2" hidden="1" customWidth="1"/>
    <col min="14100" max="14100" width="17.5703125" style="2" bestFit="1" customWidth="1"/>
    <col min="14101" max="14102" width="12.7109375" style="2" bestFit="1" customWidth="1"/>
    <col min="14103" max="14112" width="0" style="2" hidden="1" customWidth="1"/>
    <col min="14113" max="14113" width="14.28515625" style="2" bestFit="1" customWidth="1"/>
    <col min="14114" max="14114" width="12.28515625" style="2" customWidth="1"/>
    <col min="14115" max="14115" width="13" style="2" bestFit="1" customWidth="1"/>
    <col min="14116" max="14125" width="0" style="2" hidden="1" customWidth="1"/>
    <col min="14126" max="14128" width="12.28515625" style="2" customWidth="1"/>
    <col min="14129" max="14138" width="0" style="2" hidden="1" customWidth="1"/>
    <col min="14139" max="14139" width="14.28515625" style="2" customWidth="1"/>
    <col min="14140" max="14146" width="10.42578125" style="2" customWidth="1"/>
    <col min="14147" max="14336" width="11.42578125" style="2"/>
    <col min="14337" max="14337" width="17" style="2" customWidth="1"/>
    <col min="14338" max="14338" width="4.28515625" style="2" customWidth="1"/>
    <col min="14339" max="14339" width="50.5703125" style="2" customWidth="1"/>
    <col min="14340" max="14340" width="16.140625" style="2" bestFit="1" customWidth="1"/>
    <col min="14341" max="14341" width="13.7109375" style="2" bestFit="1" customWidth="1"/>
    <col min="14342" max="14342" width="12.28515625" style="2" customWidth="1"/>
    <col min="14343" max="14343" width="16.140625" style="2" bestFit="1" customWidth="1"/>
    <col min="14344" max="14345" width="12.7109375" style="2" bestFit="1" customWidth="1"/>
    <col min="14346" max="14355" width="0" style="2" hidden="1" customWidth="1"/>
    <col min="14356" max="14356" width="17.5703125" style="2" bestFit="1" customWidth="1"/>
    <col min="14357" max="14358" width="12.7109375" style="2" bestFit="1" customWidth="1"/>
    <col min="14359" max="14368" width="0" style="2" hidden="1" customWidth="1"/>
    <col min="14369" max="14369" width="14.28515625" style="2" bestFit="1" customWidth="1"/>
    <col min="14370" max="14370" width="12.28515625" style="2" customWidth="1"/>
    <col min="14371" max="14371" width="13" style="2" bestFit="1" customWidth="1"/>
    <col min="14372" max="14381" width="0" style="2" hidden="1" customWidth="1"/>
    <col min="14382" max="14384" width="12.28515625" style="2" customWidth="1"/>
    <col min="14385" max="14394" width="0" style="2" hidden="1" customWidth="1"/>
    <col min="14395" max="14395" width="14.28515625" style="2" customWidth="1"/>
    <col min="14396" max="14402" width="10.42578125" style="2" customWidth="1"/>
    <col min="14403" max="14592" width="11.42578125" style="2"/>
    <col min="14593" max="14593" width="17" style="2" customWidth="1"/>
    <col min="14594" max="14594" width="4.28515625" style="2" customWidth="1"/>
    <col min="14595" max="14595" width="50.5703125" style="2" customWidth="1"/>
    <col min="14596" max="14596" width="16.140625" style="2" bestFit="1" customWidth="1"/>
    <col min="14597" max="14597" width="13.7109375" style="2" bestFit="1" customWidth="1"/>
    <col min="14598" max="14598" width="12.28515625" style="2" customWidth="1"/>
    <col min="14599" max="14599" width="16.140625" style="2" bestFit="1" customWidth="1"/>
    <col min="14600" max="14601" width="12.7109375" style="2" bestFit="1" customWidth="1"/>
    <col min="14602" max="14611" width="0" style="2" hidden="1" customWidth="1"/>
    <col min="14612" max="14612" width="17.5703125" style="2" bestFit="1" customWidth="1"/>
    <col min="14613" max="14614" width="12.7109375" style="2" bestFit="1" customWidth="1"/>
    <col min="14615" max="14624" width="0" style="2" hidden="1" customWidth="1"/>
    <col min="14625" max="14625" width="14.28515625" style="2" bestFit="1" customWidth="1"/>
    <col min="14626" max="14626" width="12.28515625" style="2" customWidth="1"/>
    <col min="14627" max="14627" width="13" style="2" bestFit="1" customWidth="1"/>
    <col min="14628" max="14637" width="0" style="2" hidden="1" customWidth="1"/>
    <col min="14638" max="14640" width="12.28515625" style="2" customWidth="1"/>
    <col min="14641" max="14650" width="0" style="2" hidden="1" customWidth="1"/>
    <col min="14651" max="14651" width="14.28515625" style="2" customWidth="1"/>
    <col min="14652" max="14658" width="10.42578125" style="2" customWidth="1"/>
    <col min="14659" max="14848" width="11.42578125" style="2"/>
    <col min="14849" max="14849" width="17" style="2" customWidth="1"/>
    <col min="14850" max="14850" width="4.28515625" style="2" customWidth="1"/>
    <col min="14851" max="14851" width="50.5703125" style="2" customWidth="1"/>
    <col min="14852" max="14852" width="16.140625" style="2" bestFit="1" customWidth="1"/>
    <col min="14853" max="14853" width="13.7109375" style="2" bestFit="1" customWidth="1"/>
    <col min="14854" max="14854" width="12.28515625" style="2" customWidth="1"/>
    <col min="14855" max="14855" width="16.140625" style="2" bestFit="1" customWidth="1"/>
    <col min="14856" max="14857" width="12.7109375" style="2" bestFit="1" customWidth="1"/>
    <col min="14858" max="14867" width="0" style="2" hidden="1" customWidth="1"/>
    <col min="14868" max="14868" width="17.5703125" style="2" bestFit="1" customWidth="1"/>
    <col min="14869" max="14870" width="12.7109375" style="2" bestFit="1" customWidth="1"/>
    <col min="14871" max="14880" width="0" style="2" hidden="1" customWidth="1"/>
    <col min="14881" max="14881" width="14.28515625" style="2" bestFit="1" customWidth="1"/>
    <col min="14882" max="14882" width="12.28515625" style="2" customWidth="1"/>
    <col min="14883" max="14883" width="13" style="2" bestFit="1" customWidth="1"/>
    <col min="14884" max="14893" width="0" style="2" hidden="1" customWidth="1"/>
    <col min="14894" max="14896" width="12.28515625" style="2" customWidth="1"/>
    <col min="14897" max="14906" width="0" style="2" hidden="1" customWidth="1"/>
    <col min="14907" max="14907" width="14.28515625" style="2" customWidth="1"/>
    <col min="14908" max="14914" width="10.42578125" style="2" customWidth="1"/>
    <col min="14915" max="15104" width="11.42578125" style="2"/>
    <col min="15105" max="15105" width="17" style="2" customWidth="1"/>
    <col min="15106" max="15106" width="4.28515625" style="2" customWidth="1"/>
    <col min="15107" max="15107" width="50.5703125" style="2" customWidth="1"/>
    <col min="15108" max="15108" width="16.140625" style="2" bestFit="1" customWidth="1"/>
    <col min="15109" max="15109" width="13.7109375" style="2" bestFit="1" customWidth="1"/>
    <col min="15110" max="15110" width="12.28515625" style="2" customWidth="1"/>
    <col min="15111" max="15111" width="16.140625" style="2" bestFit="1" customWidth="1"/>
    <col min="15112" max="15113" width="12.7109375" style="2" bestFit="1" customWidth="1"/>
    <col min="15114" max="15123" width="0" style="2" hidden="1" customWidth="1"/>
    <col min="15124" max="15124" width="17.5703125" style="2" bestFit="1" customWidth="1"/>
    <col min="15125" max="15126" width="12.7109375" style="2" bestFit="1" customWidth="1"/>
    <col min="15127" max="15136" width="0" style="2" hidden="1" customWidth="1"/>
    <col min="15137" max="15137" width="14.28515625" style="2" bestFit="1" customWidth="1"/>
    <col min="15138" max="15138" width="12.28515625" style="2" customWidth="1"/>
    <col min="15139" max="15139" width="13" style="2" bestFit="1" customWidth="1"/>
    <col min="15140" max="15149" width="0" style="2" hidden="1" customWidth="1"/>
    <col min="15150" max="15152" width="12.28515625" style="2" customWidth="1"/>
    <col min="15153" max="15162" width="0" style="2" hidden="1" customWidth="1"/>
    <col min="15163" max="15163" width="14.28515625" style="2" customWidth="1"/>
    <col min="15164" max="15170" width="10.42578125" style="2" customWidth="1"/>
    <col min="15171" max="15360" width="11.42578125" style="2"/>
    <col min="15361" max="15361" width="17" style="2" customWidth="1"/>
    <col min="15362" max="15362" width="4.28515625" style="2" customWidth="1"/>
    <col min="15363" max="15363" width="50.5703125" style="2" customWidth="1"/>
    <col min="15364" max="15364" width="16.140625" style="2" bestFit="1" customWidth="1"/>
    <col min="15365" max="15365" width="13.7109375" style="2" bestFit="1" customWidth="1"/>
    <col min="15366" max="15366" width="12.28515625" style="2" customWidth="1"/>
    <col min="15367" max="15367" width="16.140625" style="2" bestFit="1" customWidth="1"/>
    <col min="15368" max="15369" width="12.7109375" style="2" bestFit="1" customWidth="1"/>
    <col min="15370" max="15379" width="0" style="2" hidden="1" customWidth="1"/>
    <col min="15380" max="15380" width="17.5703125" style="2" bestFit="1" customWidth="1"/>
    <col min="15381" max="15382" width="12.7109375" style="2" bestFit="1" customWidth="1"/>
    <col min="15383" max="15392" width="0" style="2" hidden="1" customWidth="1"/>
    <col min="15393" max="15393" width="14.28515625" style="2" bestFit="1" customWidth="1"/>
    <col min="15394" max="15394" width="12.28515625" style="2" customWidth="1"/>
    <col min="15395" max="15395" width="13" style="2" bestFit="1" customWidth="1"/>
    <col min="15396" max="15405" width="0" style="2" hidden="1" customWidth="1"/>
    <col min="15406" max="15408" width="12.28515625" style="2" customWidth="1"/>
    <col min="15409" max="15418" width="0" style="2" hidden="1" customWidth="1"/>
    <col min="15419" max="15419" width="14.28515625" style="2" customWidth="1"/>
    <col min="15420" max="15426" width="10.42578125" style="2" customWidth="1"/>
    <col min="15427" max="15616" width="11.42578125" style="2"/>
    <col min="15617" max="15617" width="17" style="2" customWidth="1"/>
    <col min="15618" max="15618" width="4.28515625" style="2" customWidth="1"/>
    <col min="15619" max="15619" width="50.5703125" style="2" customWidth="1"/>
    <col min="15620" max="15620" width="16.140625" style="2" bestFit="1" customWidth="1"/>
    <col min="15621" max="15621" width="13.7109375" style="2" bestFit="1" customWidth="1"/>
    <col min="15622" max="15622" width="12.28515625" style="2" customWidth="1"/>
    <col min="15623" max="15623" width="16.140625" style="2" bestFit="1" customWidth="1"/>
    <col min="15624" max="15625" width="12.7109375" style="2" bestFit="1" customWidth="1"/>
    <col min="15626" max="15635" width="0" style="2" hidden="1" customWidth="1"/>
    <col min="15636" max="15636" width="17.5703125" style="2" bestFit="1" customWidth="1"/>
    <col min="15637" max="15638" width="12.7109375" style="2" bestFit="1" customWidth="1"/>
    <col min="15639" max="15648" width="0" style="2" hidden="1" customWidth="1"/>
    <col min="15649" max="15649" width="14.28515625" style="2" bestFit="1" customWidth="1"/>
    <col min="15650" max="15650" width="12.28515625" style="2" customWidth="1"/>
    <col min="15651" max="15651" width="13" style="2" bestFit="1" customWidth="1"/>
    <col min="15652" max="15661" width="0" style="2" hidden="1" customWidth="1"/>
    <col min="15662" max="15664" width="12.28515625" style="2" customWidth="1"/>
    <col min="15665" max="15674" width="0" style="2" hidden="1" customWidth="1"/>
    <col min="15675" max="15675" width="14.28515625" style="2" customWidth="1"/>
    <col min="15676" max="15682" width="10.42578125" style="2" customWidth="1"/>
    <col min="15683" max="15872" width="11.42578125" style="2"/>
    <col min="15873" max="15873" width="17" style="2" customWidth="1"/>
    <col min="15874" max="15874" width="4.28515625" style="2" customWidth="1"/>
    <col min="15875" max="15875" width="50.5703125" style="2" customWidth="1"/>
    <col min="15876" max="15876" width="16.140625" style="2" bestFit="1" customWidth="1"/>
    <col min="15877" max="15877" width="13.7109375" style="2" bestFit="1" customWidth="1"/>
    <col min="15878" max="15878" width="12.28515625" style="2" customWidth="1"/>
    <col min="15879" max="15879" width="16.140625" style="2" bestFit="1" customWidth="1"/>
    <col min="15880" max="15881" width="12.7109375" style="2" bestFit="1" customWidth="1"/>
    <col min="15882" max="15891" width="0" style="2" hidden="1" customWidth="1"/>
    <col min="15892" max="15892" width="17.5703125" style="2" bestFit="1" customWidth="1"/>
    <col min="15893" max="15894" width="12.7109375" style="2" bestFit="1" customWidth="1"/>
    <col min="15895" max="15904" width="0" style="2" hidden="1" customWidth="1"/>
    <col min="15905" max="15905" width="14.28515625" style="2" bestFit="1" customWidth="1"/>
    <col min="15906" max="15906" width="12.28515625" style="2" customWidth="1"/>
    <col min="15907" max="15907" width="13" style="2" bestFit="1" customWidth="1"/>
    <col min="15908" max="15917" width="0" style="2" hidden="1" customWidth="1"/>
    <col min="15918" max="15920" width="12.28515625" style="2" customWidth="1"/>
    <col min="15921" max="15930" width="0" style="2" hidden="1" customWidth="1"/>
    <col min="15931" max="15931" width="14.28515625" style="2" customWidth="1"/>
    <col min="15932" max="15938" width="10.42578125" style="2" customWidth="1"/>
    <col min="15939" max="16128" width="11.42578125" style="2"/>
    <col min="16129" max="16129" width="17" style="2" customWidth="1"/>
    <col min="16130" max="16130" width="4.28515625" style="2" customWidth="1"/>
    <col min="16131" max="16131" width="50.5703125" style="2" customWidth="1"/>
    <col min="16132" max="16132" width="16.140625" style="2" bestFit="1" customWidth="1"/>
    <col min="16133" max="16133" width="13.7109375" style="2" bestFit="1" customWidth="1"/>
    <col min="16134" max="16134" width="12.28515625" style="2" customWidth="1"/>
    <col min="16135" max="16135" width="16.140625" style="2" bestFit="1" customWidth="1"/>
    <col min="16136" max="16137" width="12.7109375" style="2" bestFit="1" customWidth="1"/>
    <col min="16138" max="16147" width="0" style="2" hidden="1" customWidth="1"/>
    <col min="16148" max="16148" width="17.5703125" style="2" bestFit="1" customWidth="1"/>
    <col min="16149" max="16150" width="12.7109375" style="2" bestFit="1" customWidth="1"/>
    <col min="16151" max="16160" width="0" style="2" hidden="1" customWidth="1"/>
    <col min="16161" max="16161" width="14.28515625" style="2" bestFit="1" customWidth="1"/>
    <col min="16162" max="16162" width="12.28515625" style="2" customWidth="1"/>
    <col min="16163" max="16163" width="13" style="2" bestFit="1" customWidth="1"/>
    <col min="16164" max="16173" width="0" style="2" hidden="1" customWidth="1"/>
    <col min="16174" max="16176" width="12.28515625" style="2" customWidth="1"/>
    <col min="16177" max="16186" width="0" style="2" hidden="1" customWidth="1"/>
    <col min="16187" max="16187" width="14.28515625" style="2" customWidth="1"/>
    <col min="16188" max="16194" width="10.42578125" style="2" customWidth="1"/>
    <col min="16195" max="16384" width="11.42578125" style="2"/>
  </cols>
  <sheetData>
    <row r="1" spans="1:61" ht="20.25" x14ac:dyDescent="0.3">
      <c r="A1" s="137"/>
      <c r="B1" s="138"/>
      <c r="C1" s="138"/>
      <c r="D1" s="153" t="s">
        <v>0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4"/>
      <c r="BF1" s="145" t="s">
        <v>130</v>
      </c>
      <c r="BG1" s="146"/>
    </row>
    <row r="2" spans="1:61" x14ac:dyDescent="0.2">
      <c r="A2" s="137"/>
      <c r="B2" s="139"/>
      <c r="C2" s="139"/>
      <c r="D2" s="155" t="s">
        <v>1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6"/>
      <c r="BF2" s="147" t="s">
        <v>131</v>
      </c>
      <c r="BG2" s="148"/>
    </row>
    <row r="3" spans="1:61" ht="13.5" thickBot="1" x14ac:dyDescent="0.25">
      <c r="A3" s="137"/>
      <c r="B3" s="139"/>
      <c r="C3" s="139"/>
      <c r="D3" s="155" t="s">
        <v>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6"/>
      <c r="BF3" s="149"/>
      <c r="BG3" s="150"/>
    </row>
    <row r="4" spans="1:61" x14ac:dyDescent="0.2">
      <c r="A4" s="140" t="s">
        <v>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41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51" t="s">
        <v>132</v>
      </c>
      <c r="BG4" s="152"/>
    </row>
    <row r="5" spans="1:61" ht="13.5" thickBot="1" x14ac:dyDescent="0.25">
      <c r="A5" s="140" t="s">
        <v>128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3"/>
      <c r="BG5" s="144"/>
    </row>
    <row r="6" spans="1:61" s="1" customFormat="1" ht="38.25" x14ac:dyDescent="0.2">
      <c r="A6" s="83" t="s">
        <v>4</v>
      </c>
      <c r="B6" s="83" t="s">
        <v>5</v>
      </c>
      <c r="C6" s="83" t="s">
        <v>6</v>
      </c>
      <c r="D6" s="83" t="s">
        <v>7</v>
      </c>
      <c r="E6" s="83" t="s">
        <v>8</v>
      </c>
      <c r="F6" s="83" t="s">
        <v>9</v>
      </c>
      <c r="G6" s="83" t="s">
        <v>10</v>
      </c>
      <c r="H6" s="83" t="s">
        <v>11</v>
      </c>
      <c r="I6" s="83" t="s">
        <v>12</v>
      </c>
      <c r="J6" s="83" t="s">
        <v>13</v>
      </c>
      <c r="K6" s="83" t="s">
        <v>14</v>
      </c>
      <c r="L6" s="83" t="s">
        <v>15</v>
      </c>
      <c r="M6" s="83" t="s">
        <v>16</v>
      </c>
      <c r="N6" s="83" t="s">
        <v>17</v>
      </c>
      <c r="O6" s="83" t="s">
        <v>18</v>
      </c>
      <c r="P6" s="83" t="s">
        <v>19</v>
      </c>
      <c r="Q6" s="83" t="s">
        <v>20</v>
      </c>
      <c r="R6" s="83" t="s">
        <v>21</v>
      </c>
      <c r="S6" s="83" t="s">
        <v>22</v>
      </c>
      <c r="T6" s="83" t="s">
        <v>23</v>
      </c>
      <c r="U6" s="83" t="s">
        <v>24</v>
      </c>
      <c r="V6" s="83" t="s">
        <v>25</v>
      </c>
      <c r="W6" s="83" t="s">
        <v>26</v>
      </c>
      <c r="X6" s="83" t="s">
        <v>27</v>
      </c>
      <c r="Y6" s="83" t="s">
        <v>28</v>
      </c>
      <c r="Z6" s="83" t="s">
        <v>29</v>
      </c>
      <c r="AA6" s="83" t="s">
        <v>30</v>
      </c>
      <c r="AB6" s="83" t="s">
        <v>31</v>
      </c>
      <c r="AC6" s="83" t="s">
        <v>32</v>
      </c>
      <c r="AD6" s="83" t="s">
        <v>33</v>
      </c>
      <c r="AE6" s="83" t="s">
        <v>34</v>
      </c>
      <c r="AF6" s="83" t="s">
        <v>35</v>
      </c>
      <c r="AG6" s="83" t="s">
        <v>36</v>
      </c>
      <c r="AH6" s="83" t="s">
        <v>37</v>
      </c>
      <c r="AI6" s="83" t="s">
        <v>38</v>
      </c>
      <c r="AJ6" s="83" t="s">
        <v>39</v>
      </c>
      <c r="AK6" s="83" t="s">
        <v>40</v>
      </c>
      <c r="AL6" s="83" t="s">
        <v>41</v>
      </c>
      <c r="AM6" s="83" t="s">
        <v>42</v>
      </c>
      <c r="AN6" s="83" t="s">
        <v>43</v>
      </c>
      <c r="AO6" s="83" t="s">
        <v>44</v>
      </c>
      <c r="AP6" s="83" t="s">
        <v>45</v>
      </c>
      <c r="AQ6" s="83" t="s">
        <v>46</v>
      </c>
      <c r="AR6" s="83" t="s">
        <v>47</v>
      </c>
      <c r="AS6" s="83" t="s">
        <v>48</v>
      </c>
      <c r="AT6" s="83" t="s">
        <v>49</v>
      </c>
      <c r="AU6" s="83" t="s">
        <v>50</v>
      </c>
      <c r="AV6" s="83" t="s">
        <v>51</v>
      </c>
      <c r="AW6" s="83" t="s">
        <v>52</v>
      </c>
      <c r="AX6" s="83" t="s">
        <v>53</v>
      </c>
      <c r="AY6" s="83" t="s">
        <v>54</v>
      </c>
      <c r="AZ6" s="83" t="s">
        <v>55</v>
      </c>
      <c r="BA6" s="83" t="s">
        <v>56</v>
      </c>
      <c r="BB6" s="83" t="s">
        <v>57</v>
      </c>
      <c r="BC6" s="83" t="s">
        <v>58</v>
      </c>
      <c r="BD6" s="83" t="s">
        <v>59</v>
      </c>
      <c r="BE6" s="83" t="s">
        <v>60</v>
      </c>
      <c r="BF6" s="89" t="s">
        <v>61</v>
      </c>
      <c r="BG6" s="89" t="s">
        <v>62</v>
      </c>
      <c r="BH6" s="4"/>
    </row>
    <row r="7" spans="1:61" x14ac:dyDescent="0.2">
      <c r="A7" s="88" t="s">
        <v>63</v>
      </c>
      <c r="B7" s="89"/>
      <c r="C7" s="88" t="s">
        <v>64</v>
      </c>
      <c r="D7" s="88">
        <f t="shared" ref="D7:BG7" si="0">+D8+D16+D20</f>
        <v>2744000000</v>
      </c>
      <c r="E7" s="88">
        <f t="shared" si="0"/>
        <v>0</v>
      </c>
      <c r="F7" s="88">
        <f t="shared" si="0"/>
        <v>0</v>
      </c>
      <c r="G7" s="88">
        <f t="shared" si="0"/>
        <v>2744000000</v>
      </c>
      <c r="H7" s="88">
        <f t="shared" si="0"/>
        <v>277973333.33000004</v>
      </c>
      <c r="I7" s="88">
        <f t="shared" si="0"/>
        <v>-60000000</v>
      </c>
      <c r="J7" s="88">
        <f t="shared" si="0"/>
        <v>0</v>
      </c>
      <c r="K7" s="88">
        <f t="shared" si="0"/>
        <v>0</v>
      </c>
      <c r="L7" s="88">
        <f t="shared" si="0"/>
        <v>0</v>
      </c>
      <c r="M7" s="88">
        <f t="shared" si="0"/>
        <v>0</v>
      </c>
      <c r="N7" s="88">
        <f t="shared" si="0"/>
        <v>0</v>
      </c>
      <c r="O7" s="88">
        <f t="shared" si="0"/>
        <v>0</v>
      </c>
      <c r="P7" s="88">
        <f t="shared" si="0"/>
        <v>0</v>
      </c>
      <c r="Q7" s="88">
        <f t="shared" si="0"/>
        <v>0</v>
      </c>
      <c r="R7" s="88">
        <f t="shared" si="0"/>
        <v>0</v>
      </c>
      <c r="S7" s="88">
        <f t="shared" si="0"/>
        <v>0</v>
      </c>
      <c r="T7" s="88">
        <f t="shared" si="0"/>
        <v>217973333.33000001</v>
      </c>
      <c r="U7" s="88">
        <f t="shared" si="0"/>
        <v>0</v>
      </c>
      <c r="V7" s="88">
        <f t="shared" si="0"/>
        <v>217973333.33000001</v>
      </c>
      <c r="W7" s="88">
        <f t="shared" si="0"/>
        <v>0</v>
      </c>
      <c r="X7" s="88">
        <f t="shared" si="0"/>
        <v>0</v>
      </c>
      <c r="Y7" s="88">
        <f t="shared" si="0"/>
        <v>0</v>
      </c>
      <c r="Z7" s="88">
        <f t="shared" si="0"/>
        <v>0</v>
      </c>
      <c r="AA7" s="88">
        <f t="shared" si="0"/>
        <v>0</v>
      </c>
      <c r="AB7" s="88">
        <f t="shared" si="0"/>
        <v>0</v>
      </c>
      <c r="AC7" s="88">
        <f t="shared" si="0"/>
        <v>0</v>
      </c>
      <c r="AD7" s="88">
        <f t="shared" si="0"/>
        <v>0</v>
      </c>
      <c r="AE7" s="88">
        <f t="shared" si="0"/>
        <v>0</v>
      </c>
      <c r="AF7" s="88">
        <f t="shared" si="0"/>
        <v>0</v>
      </c>
      <c r="AG7" s="88">
        <f t="shared" si="0"/>
        <v>217973333.33000001</v>
      </c>
      <c r="AH7" s="88">
        <f t="shared" si="0"/>
        <v>0</v>
      </c>
      <c r="AI7" s="88">
        <f t="shared" si="0"/>
        <v>0</v>
      </c>
      <c r="AJ7" s="88">
        <f t="shared" si="0"/>
        <v>0</v>
      </c>
      <c r="AK7" s="88">
        <f t="shared" si="0"/>
        <v>0</v>
      </c>
      <c r="AL7" s="88">
        <f t="shared" si="0"/>
        <v>0</v>
      </c>
      <c r="AM7" s="88">
        <f t="shared" si="0"/>
        <v>0</v>
      </c>
      <c r="AN7" s="88">
        <f t="shared" si="0"/>
        <v>0</v>
      </c>
      <c r="AO7" s="88">
        <f t="shared" si="0"/>
        <v>0</v>
      </c>
      <c r="AP7" s="88">
        <f t="shared" si="0"/>
        <v>0</v>
      </c>
      <c r="AQ7" s="88">
        <f t="shared" si="0"/>
        <v>0</v>
      </c>
      <c r="AR7" s="88">
        <f t="shared" si="0"/>
        <v>0</v>
      </c>
      <c r="AS7" s="88">
        <f t="shared" si="0"/>
        <v>0</v>
      </c>
      <c r="AT7" s="88">
        <f t="shared" si="0"/>
        <v>0</v>
      </c>
      <c r="AU7" s="88">
        <f t="shared" si="0"/>
        <v>0</v>
      </c>
      <c r="AV7" s="88">
        <f t="shared" si="0"/>
        <v>0</v>
      </c>
      <c r="AW7" s="88">
        <f t="shared" si="0"/>
        <v>0</v>
      </c>
      <c r="AX7" s="88">
        <f t="shared" si="0"/>
        <v>0</v>
      </c>
      <c r="AY7" s="88">
        <f t="shared" si="0"/>
        <v>0</v>
      </c>
      <c r="AZ7" s="88">
        <f t="shared" si="0"/>
        <v>0</v>
      </c>
      <c r="BA7" s="88">
        <f t="shared" si="0"/>
        <v>0</v>
      </c>
      <c r="BB7" s="88">
        <f t="shared" si="0"/>
        <v>0</v>
      </c>
      <c r="BC7" s="88">
        <f t="shared" si="0"/>
        <v>0</v>
      </c>
      <c r="BD7" s="88">
        <f t="shared" si="0"/>
        <v>0</v>
      </c>
      <c r="BE7" s="88">
        <f t="shared" si="0"/>
        <v>0</v>
      </c>
      <c r="BF7" s="88">
        <f t="shared" si="0"/>
        <v>0</v>
      </c>
      <c r="BG7" s="88">
        <f t="shared" si="0"/>
        <v>0</v>
      </c>
      <c r="BH7" s="6"/>
    </row>
    <row r="8" spans="1:61" s="3" customFormat="1" x14ac:dyDescent="0.2">
      <c r="A8" s="82" t="s">
        <v>65</v>
      </c>
      <c r="B8" s="83"/>
      <c r="C8" s="82" t="s">
        <v>66</v>
      </c>
      <c r="D8" s="82">
        <f t="shared" ref="D8:BG9" si="1">+D9</f>
        <v>2430000000</v>
      </c>
      <c r="E8" s="82">
        <f t="shared" si="1"/>
        <v>0</v>
      </c>
      <c r="F8" s="82">
        <f t="shared" si="1"/>
        <v>0</v>
      </c>
      <c r="G8" s="82">
        <f t="shared" si="1"/>
        <v>2430000000</v>
      </c>
      <c r="H8" s="82">
        <f t="shared" si="1"/>
        <v>277973333.33000004</v>
      </c>
      <c r="I8" s="82">
        <f t="shared" si="1"/>
        <v>-60000000</v>
      </c>
      <c r="J8" s="82">
        <f t="shared" si="1"/>
        <v>0</v>
      </c>
      <c r="K8" s="82">
        <f t="shared" si="1"/>
        <v>0</v>
      </c>
      <c r="L8" s="82">
        <f t="shared" si="1"/>
        <v>0</v>
      </c>
      <c r="M8" s="82">
        <f t="shared" si="1"/>
        <v>0</v>
      </c>
      <c r="N8" s="82">
        <f t="shared" si="1"/>
        <v>0</v>
      </c>
      <c r="O8" s="82">
        <f t="shared" si="1"/>
        <v>0</v>
      </c>
      <c r="P8" s="82">
        <f t="shared" si="1"/>
        <v>0</v>
      </c>
      <c r="Q8" s="82">
        <f t="shared" si="1"/>
        <v>0</v>
      </c>
      <c r="R8" s="82">
        <f t="shared" si="1"/>
        <v>0</v>
      </c>
      <c r="S8" s="82">
        <f t="shared" si="1"/>
        <v>0</v>
      </c>
      <c r="T8" s="82">
        <f t="shared" si="1"/>
        <v>217973333.33000001</v>
      </c>
      <c r="U8" s="82">
        <f t="shared" si="1"/>
        <v>0</v>
      </c>
      <c r="V8" s="82">
        <f t="shared" si="1"/>
        <v>217973333.33000001</v>
      </c>
      <c r="W8" s="82">
        <f t="shared" si="1"/>
        <v>0</v>
      </c>
      <c r="X8" s="82">
        <f t="shared" si="1"/>
        <v>0</v>
      </c>
      <c r="Y8" s="82">
        <f t="shared" si="1"/>
        <v>0</v>
      </c>
      <c r="Z8" s="82">
        <f t="shared" si="1"/>
        <v>0</v>
      </c>
      <c r="AA8" s="82">
        <f t="shared" si="1"/>
        <v>0</v>
      </c>
      <c r="AB8" s="82">
        <f t="shared" si="1"/>
        <v>0</v>
      </c>
      <c r="AC8" s="82">
        <f t="shared" si="1"/>
        <v>0</v>
      </c>
      <c r="AD8" s="82">
        <f t="shared" si="1"/>
        <v>0</v>
      </c>
      <c r="AE8" s="82">
        <f t="shared" si="1"/>
        <v>0</v>
      </c>
      <c r="AF8" s="82">
        <f t="shared" si="1"/>
        <v>0</v>
      </c>
      <c r="AG8" s="82">
        <f t="shared" si="1"/>
        <v>217973333.33000001</v>
      </c>
      <c r="AH8" s="82">
        <f t="shared" si="1"/>
        <v>0</v>
      </c>
      <c r="AI8" s="82">
        <f t="shared" si="1"/>
        <v>0</v>
      </c>
      <c r="AJ8" s="82">
        <f t="shared" si="1"/>
        <v>0</v>
      </c>
      <c r="AK8" s="82">
        <f t="shared" si="1"/>
        <v>0</v>
      </c>
      <c r="AL8" s="82">
        <f t="shared" si="1"/>
        <v>0</v>
      </c>
      <c r="AM8" s="82">
        <f t="shared" si="1"/>
        <v>0</v>
      </c>
      <c r="AN8" s="82">
        <f t="shared" si="1"/>
        <v>0</v>
      </c>
      <c r="AO8" s="82">
        <f t="shared" si="1"/>
        <v>0</v>
      </c>
      <c r="AP8" s="82">
        <f t="shared" si="1"/>
        <v>0</v>
      </c>
      <c r="AQ8" s="82">
        <f t="shared" si="1"/>
        <v>0</v>
      </c>
      <c r="AR8" s="82">
        <f t="shared" si="1"/>
        <v>0</v>
      </c>
      <c r="AS8" s="82">
        <f t="shared" si="1"/>
        <v>0</v>
      </c>
      <c r="AT8" s="82">
        <f t="shared" si="1"/>
        <v>0</v>
      </c>
      <c r="AU8" s="82">
        <f t="shared" si="1"/>
        <v>0</v>
      </c>
      <c r="AV8" s="82">
        <f t="shared" si="1"/>
        <v>0</v>
      </c>
      <c r="AW8" s="82">
        <f t="shared" si="1"/>
        <v>0</v>
      </c>
      <c r="AX8" s="82">
        <f t="shared" si="1"/>
        <v>0</v>
      </c>
      <c r="AY8" s="82">
        <f t="shared" si="1"/>
        <v>0</v>
      </c>
      <c r="AZ8" s="82">
        <f t="shared" si="1"/>
        <v>0</v>
      </c>
      <c r="BA8" s="82">
        <f t="shared" si="1"/>
        <v>0</v>
      </c>
      <c r="BB8" s="82">
        <f t="shared" si="1"/>
        <v>0</v>
      </c>
      <c r="BC8" s="82">
        <f t="shared" si="1"/>
        <v>0</v>
      </c>
      <c r="BD8" s="82">
        <f t="shared" si="1"/>
        <v>0</v>
      </c>
      <c r="BE8" s="82">
        <f t="shared" si="1"/>
        <v>0</v>
      </c>
      <c r="BF8" s="82">
        <f t="shared" si="1"/>
        <v>0</v>
      </c>
      <c r="BG8" s="82">
        <f t="shared" si="1"/>
        <v>0</v>
      </c>
      <c r="BH8" s="6"/>
      <c r="BI8" s="1"/>
    </row>
    <row r="9" spans="1:61" s="10" customFormat="1" ht="12" x14ac:dyDescent="0.2">
      <c r="A9" s="7" t="s">
        <v>67</v>
      </c>
      <c r="B9" s="8"/>
      <c r="C9" s="7" t="s">
        <v>68</v>
      </c>
      <c r="D9" s="7">
        <f>+D10</f>
        <v>2430000000</v>
      </c>
      <c r="E9" s="7">
        <f t="shared" si="1"/>
        <v>0</v>
      </c>
      <c r="F9" s="7">
        <f t="shared" si="1"/>
        <v>0</v>
      </c>
      <c r="G9" s="7">
        <f t="shared" si="1"/>
        <v>2430000000</v>
      </c>
      <c r="H9" s="7">
        <f t="shared" si="1"/>
        <v>277973333.33000004</v>
      </c>
      <c r="I9" s="7">
        <f t="shared" si="1"/>
        <v>-60000000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>+T10</f>
        <v>217973333.33000001</v>
      </c>
      <c r="U9" s="7">
        <f t="shared" si="1"/>
        <v>0</v>
      </c>
      <c r="V9" s="7">
        <f t="shared" si="1"/>
        <v>217973333.33000001</v>
      </c>
      <c r="W9" s="7">
        <f t="shared" si="1"/>
        <v>0</v>
      </c>
      <c r="X9" s="7">
        <f t="shared" si="1"/>
        <v>0</v>
      </c>
      <c r="Y9" s="7">
        <f t="shared" si="1"/>
        <v>0</v>
      </c>
      <c r="Z9" s="7">
        <f t="shared" si="1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217973333.33000001</v>
      </c>
      <c r="AH9" s="7">
        <f t="shared" si="1"/>
        <v>0</v>
      </c>
      <c r="AI9" s="7">
        <f t="shared" si="1"/>
        <v>0</v>
      </c>
      <c r="AJ9" s="7">
        <f t="shared" si="1"/>
        <v>0</v>
      </c>
      <c r="AK9" s="7">
        <f t="shared" si="1"/>
        <v>0</v>
      </c>
      <c r="AL9" s="7">
        <f t="shared" si="1"/>
        <v>0</v>
      </c>
      <c r="AM9" s="7">
        <f t="shared" si="1"/>
        <v>0</v>
      </c>
      <c r="AN9" s="7">
        <f t="shared" si="1"/>
        <v>0</v>
      </c>
      <c r="AO9" s="7">
        <f t="shared" si="1"/>
        <v>0</v>
      </c>
      <c r="AP9" s="7">
        <f t="shared" si="1"/>
        <v>0</v>
      </c>
      <c r="AQ9" s="7">
        <f t="shared" si="1"/>
        <v>0</v>
      </c>
      <c r="AR9" s="7">
        <f t="shared" si="1"/>
        <v>0</v>
      </c>
      <c r="AS9" s="7">
        <f t="shared" si="1"/>
        <v>0</v>
      </c>
      <c r="AT9" s="7">
        <f t="shared" si="1"/>
        <v>0</v>
      </c>
      <c r="AU9" s="7">
        <f t="shared" si="1"/>
        <v>0</v>
      </c>
      <c r="AV9" s="7">
        <f t="shared" si="1"/>
        <v>0</v>
      </c>
      <c r="AW9" s="7">
        <f t="shared" si="1"/>
        <v>0</v>
      </c>
      <c r="AX9" s="7">
        <f t="shared" si="1"/>
        <v>0</v>
      </c>
      <c r="AY9" s="7">
        <f t="shared" si="1"/>
        <v>0</v>
      </c>
      <c r="AZ9" s="7">
        <f t="shared" si="1"/>
        <v>0</v>
      </c>
      <c r="BA9" s="7">
        <f t="shared" si="1"/>
        <v>0</v>
      </c>
      <c r="BB9" s="7">
        <f t="shared" si="1"/>
        <v>0</v>
      </c>
      <c r="BC9" s="7">
        <f t="shared" si="1"/>
        <v>0</v>
      </c>
      <c r="BD9" s="7">
        <f t="shared" si="1"/>
        <v>0</v>
      </c>
      <c r="BE9" s="7">
        <f t="shared" si="1"/>
        <v>0</v>
      </c>
      <c r="BF9" s="7">
        <f t="shared" si="1"/>
        <v>0</v>
      </c>
      <c r="BG9" s="7">
        <f t="shared" si="1"/>
        <v>0</v>
      </c>
      <c r="BH9" s="6"/>
      <c r="BI9" s="9"/>
    </row>
    <row r="10" spans="1:61" s="12" customFormat="1" ht="15.75" customHeight="1" x14ac:dyDescent="0.2">
      <c r="A10" s="86" t="s">
        <v>69</v>
      </c>
      <c r="B10" s="87"/>
      <c r="C10" s="86" t="s">
        <v>70</v>
      </c>
      <c r="D10" s="86">
        <f t="shared" ref="D10:BG10" si="2">+D11+D13</f>
        <v>2430000000</v>
      </c>
      <c r="E10" s="86">
        <f t="shared" si="2"/>
        <v>0</v>
      </c>
      <c r="F10" s="86">
        <f t="shared" si="2"/>
        <v>0</v>
      </c>
      <c r="G10" s="86">
        <f t="shared" si="2"/>
        <v>2430000000</v>
      </c>
      <c r="H10" s="86">
        <f t="shared" si="2"/>
        <v>277973333.33000004</v>
      </c>
      <c r="I10" s="86">
        <f t="shared" si="2"/>
        <v>-60000000</v>
      </c>
      <c r="J10" s="86">
        <f t="shared" si="2"/>
        <v>0</v>
      </c>
      <c r="K10" s="86">
        <f t="shared" si="2"/>
        <v>0</v>
      </c>
      <c r="L10" s="86">
        <f t="shared" si="2"/>
        <v>0</v>
      </c>
      <c r="M10" s="86">
        <f t="shared" si="2"/>
        <v>0</v>
      </c>
      <c r="N10" s="86">
        <f t="shared" si="2"/>
        <v>0</v>
      </c>
      <c r="O10" s="86">
        <f t="shared" si="2"/>
        <v>0</v>
      </c>
      <c r="P10" s="86">
        <f t="shared" si="2"/>
        <v>0</v>
      </c>
      <c r="Q10" s="86">
        <f t="shared" si="2"/>
        <v>0</v>
      </c>
      <c r="R10" s="86">
        <f t="shared" si="2"/>
        <v>0</v>
      </c>
      <c r="S10" s="86">
        <f t="shared" si="2"/>
        <v>0</v>
      </c>
      <c r="T10" s="86">
        <f t="shared" si="2"/>
        <v>217973333.33000001</v>
      </c>
      <c r="U10" s="86">
        <f t="shared" si="2"/>
        <v>0</v>
      </c>
      <c r="V10" s="86">
        <f t="shared" si="2"/>
        <v>217973333.33000001</v>
      </c>
      <c r="W10" s="86">
        <f t="shared" si="2"/>
        <v>0</v>
      </c>
      <c r="X10" s="86">
        <f t="shared" si="2"/>
        <v>0</v>
      </c>
      <c r="Y10" s="86">
        <f t="shared" si="2"/>
        <v>0</v>
      </c>
      <c r="Z10" s="86">
        <f t="shared" si="2"/>
        <v>0</v>
      </c>
      <c r="AA10" s="86">
        <f t="shared" si="2"/>
        <v>0</v>
      </c>
      <c r="AB10" s="86">
        <f t="shared" si="2"/>
        <v>0</v>
      </c>
      <c r="AC10" s="86">
        <f t="shared" si="2"/>
        <v>0</v>
      </c>
      <c r="AD10" s="86">
        <f t="shared" si="2"/>
        <v>0</v>
      </c>
      <c r="AE10" s="86">
        <f t="shared" si="2"/>
        <v>0</v>
      </c>
      <c r="AF10" s="86">
        <f t="shared" si="2"/>
        <v>0</v>
      </c>
      <c r="AG10" s="86">
        <f t="shared" si="2"/>
        <v>217973333.33000001</v>
      </c>
      <c r="AH10" s="86">
        <f t="shared" si="2"/>
        <v>0</v>
      </c>
      <c r="AI10" s="86">
        <f t="shared" si="2"/>
        <v>0</v>
      </c>
      <c r="AJ10" s="86">
        <f t="shared" si="2"/>
        <v>0</v>
      </c>
      <c r="AK10" s="86">
        <f t="shared" si="2"/>
        <v>0</v>
      </c>
      <c r="AL10" s="86">
        <f t="shared" si="2"/>
        <v>0</v>
      </c>
      <c r="AM10" s="86">
        <f t="shared" si="2"/>
        <v>0</v>
      </c>
      <c r="AN10" s="86">
        <f t="shared" si="2"/>
        <v>0</v>
      </c>
      <c r="AO10" s="86">
        <f t="shared" si="2"/>
        <v>0</v>
      </c>
      <c r="AP10" s="86">
        <f t="shared" si="2"/>
        <v>0</v>
      </c>
      <c r="AQ10" s="86">
        <f t="shared" si="2"/>
        <v>0</v>
      </c>
      <c r="AR10" s="86">
        <f t="shared" si="2"/>
        <v>0</v>
      </c>
      <c r="AS10" s="86">
        <f t="shared" si="2"/>
        <v>0</v>
      </c>
      <c r="AT10" s="86">
        <f t="shared" si="2"/>
        <v>0</v>
      </c>
      <c r="AU10" s="86">
        <f t="shared" si="2"/>
        <v>0</v>
      </c>
      <c r="AV10" s="86">
        <f t="shared" si="2"/>
        <v>0</v>
      </c>
      <c r="AW10" s="86">
        <f t="shared" si="2"/>
        <v>0</v>
      </c>
      <c r="AX10" s="86">
        <f t="shared" si="2"/>
        <v>0</v>
      </c>
      <c r="AY10" s="86">
        <f t="shared" si="2"/>
        <v>0</v>
      </c>
      <c r="AZ10" s="86">
        <f t="shared" si="2"/>
        <v>0</v>
      </c>
      <c r="BA10" s="86">
        <f t="shared" si="2"/>
        <v>0</v>
      </c>
      <c r="BB10" s="86">
        <f t="shared" si="2"/>
        <v>0</v>
      </c>
      <c r="BC10" s="86">
        <f t="shared" si="2"/>
        <v>0</v>
      </c>
      <c r="BD10" s="86">
        <f t="shared" si="2"/>
        <v>0</v>
      </c>
      <c r="BE10" s="86">
        <f t="shared" si="2"/>
        <v>0</v>
      </c>
      <c r="BF10" s="86">
        <f t="shared" si="2"/>
        <v>0</v>
      </c>
      <c r="BG10" s="86">
        <f t="shared" si="2"/>
        <v>0</v>
      </c>
      <c r="BH10" s="6"/>
      <c r="BI10" s="1"/>
    </row>
    <row r="11" spans="1:61" s="158" customFormat="1" ht="33.75" x14ac:dyDescent="0.2">
      <c r="A11" s="157" t="s">
        <v>71</v>
      </c>
      <c r="B11" s="157"/>
      <c r="C11" s="157" t="s">
        <v>72</v>
      </c>
      <c r="D11" s="157">
        <f t="shared" ref="D11:BG11" si="3">+D12</f>
        <v>300000000</v>
      </c>
      <c r="E11" s="157">
        <f t="shared" si="3"/>
        <v>0</v>
      </c>
      <c r="F11" s="157">
        <f t="shared" si="3"/>
        <v>0</v>
      </c>
      <c r="G11" s="157">
        <f t="shared" si="3"/>
        <v>300000000</v>
      </c>
      <c r="H11" s="157">
        <f t="shared" si="3"/>
        <v>0</v>
      </c>
      <c r="I11" s="157">
        <f t="shared" si="3"/>
        <v>0</v>
      </c>
      <c r="J11" s="157">
        <f t="shared" si="3"/>
        <v>0</v>
      </c>
      <c r="K11" s="157">
        <f t="shared" si="3"/>
        <v>0</v>
      </c>
      <c r="L11" s="157">
        <f t="shared" si="3"/>
        <v>0</v>
      </c>
      <c r="M11" s="157">
        <f t="shared" si="3"/>
        <v>0</v>
      </c>
      <c r="N11" s="157">
        <f t="shared" si="3"/>
        <v>0</v>
      </c>
      <c r="O11" s="157">
        <f t="shared" si="3"/>
        <v>0</v>
      </c>
      <c r="P11" s="157">
        <f t="shared" si="3"/>
        <v>0</v>
      </c>
      <c r="Q11" s="157">
        <f t="shared" si="3"/>
        <v>0</v>
      </c>
      <c r="R11" s="157">
        <f t="shared" si="3"/>
        <v>0</v>
      </c>
      <c r="S11" s="157">
        <f t="shared" si="3"/>
        <v>0</v>
      </c>
      <c r="T11" s="157">
        <f t="shared" si="3"/>
        <v>0</v>
      </c>
      <c r="U11" s="157">
        <f t="shared" si="3"/>
        <v>0</v>
      </c>
      <c r="V11" s="157">
        <f t="shared" si="3"/>
        <v>0</v>
      </c>
      <c r="W11" s="157">
        <f t="shared" si="3"/>
        <v>0</v>
      </c>
      <c r="X11" s="157">
        <f t="shared" si="3"/>
        <v>0</v>
      </c>
      <c r="Y11" s="157">
        <f t="shared" si="3"/>
        <v>0</v>
      </c>
      <c r="Z11" s="157">
        <f t="shared" si="3"/>
        <v>0</v>
      </c>
      <c r="AA11" s="157">
        <f t="shared" si="3"/>
        <v>0</v>
      </c>
      <c r="AB11" s="157">
        <f t="shared" si="3"/>
        <v>0</v>
      </c>
      <c r="AC11" s="157">
        <f t="shared" si="3"/>
        <v>0</v>
      </c>
      <c r="AD11" s="157">
        <f t="shared" si="3"/>
        <v>0</v>
      </c>
      <c r="AE11" s="157">
        <f t="shared" si="3"/>
        <v>0</v>
      </c>
      <c r="AF11" s="157">
        <f t="shared" si="3"/>
        <v>0</v>
      </c>
      <c r="AG11" s="157">
        <f t="shared" si="3"/>
        <v>0</v>
      </c>
      <c r="AH11" s="157">
        <f t="shared" si="3"/>
        <v>0</v>
      </c>
      <c r="AI11" s="157">
        <f t="shared" si="3"/>
        <v>0</v>
      </c>
      <c r="AJ11" s="157">
        <f t="shared" si="3"/>
        <v>0</v>
      </c>
      <c r="AK11" s="157">
        <f t="shared" si="3"/>
        <v>0</v>
      </c>
      <c r="AL11" s="157">
        <f t="shared" si="3"/>
        <v>0</v>
      </c>
      <c r="AM11" s="157">
        <f t="shared" si="3"/>
        <v>0</v>
      </c>
      <c r="AN11" s="157">
        <f t="shared" si="3"/>
        <v>0</v>
      </c>
      <c r="AO11" s="157">
        <f t="shared" si="3"/>
        <v>0</v>
      </c>
      <c r="AP11" s="157">
        <f t="shared" si="3"/>
        <v>0</v>
      </c>
      <c r="AQ11" s="157">
        <f t="shared" si="3"/>
        <v>0</v>
      </c>
      <c r="AR11" s="157">
        <f t="shared" si="3"/>
        <v>0</v>
      </c>
      <c r="AS11" s="157">
        <f t="shared" si="3"/>
        <v>0</v>
      </c>
      <c r="AT11" s="157">
        <f t="shared" si="3"/>
        <v>0</v>
      </c>
      <c r="AU11" s="157">
        <f t="shared" si="3"/>
        <v>0</v>
      </c>
      <c r="AV11" s="157">
        <f t="shared" si="3"/>
        <v>0</v>
      </c>
      <c r="AW11" s="157">
        <f t="shared" si="3"/>
        <v>0</v>
      </c>
      <c r="AX11" s="157">
        <f t="shared" si="3"/>
        <v>0</v>
      </c>
      <c r="AY11" s="157">
        <f t="shared" si="3"/>
        <v>0</v>
      </c>
      <c r="AZ11" s="157">
        <f t="shared" si="3"/>
        <v>0</v>
      </c>
      <c r="BA11" s="157">
        <f t="shared" si="3"/>
        <v>0</v>
      </c>
      <c r="BB11" s="157">
        <f t="shared" si="3"/>
        <v>0</v>
      </c>
      <c r="BC11" s="157">
        <f t="shared" si="3"/>
        <v>0</v>
      </c>
      <c r="BD11" s="157">
        <f t="shared" si="3"/>
        <v>0</v>
      </c>
      <c r="BE11" s="157">
        <f t="shared" si="3"/>
        <v>0</v>
      </c>
      <c r="BF11" s="157">
        <f t="shared" si="3"/>
        <v>0</v>
      </c>
      <c r="BG11" s="157">
        <f t="shared" si="3"/>
        <v>0</v>
      </c>
      <c r="BH11" s="6"/>
    </row>
    <row r="12" spans="1:61" s="158" customFormat="1" ht="22.5" x14ac:dyDescent="0.2">
      <c r="A12" s="159" t="s">
        <v>73</v>
      </c>
      <c r="B12" s="160">
        <v>20</v>
      </c>
      <c r="C12" s="159" t="s">
        <v>74</v>
      </c>
      <c r="D12" s="159">
        <v>300000000</v>
      </c>
      <c r="E12" s="159">
        <v>0</v>
      </c>
      <c r="F12" s="159"/>
      <c r="G12" s="159">
        <f>SUM(D12:E12)-F12</f>
        <v>300000000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f>SUM(H12:S12)</f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f>SUM(U12:AF12)</f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f>SUM(AH12:AS12)</f>
        <v>0</v>
      </c>
      <c r="AU12" s="159">
        <v>0</v>
      </c>
      <c r="AV12" s="159">
        <v>0</v>
      </c>
      <c r="AW12" s="159">
        <v>0</v>
      </c>
      <c r="AX12" s="159">
        <v>0</v>
      </c>
      <c r="AY12" s="159">
        <v>0</v>
      </c>
      <c r="AZ12" s="159">
        <v>0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f>SUM(AU12:BF12)</f>
        <v>0</v>
      </c>
      <c r="BH12" s="6"/>
    </row>
    <row r="13" spans="1:61" s="158" customFormat="1" ht="22.5" x14ac:dyDescent="0.2">
      <c r="A13" s="157" t="s">
        <v>75</v>
      </c>
      <c r="B13" s="161"/>
      <c r="C13" s="157" t="s">
        <v>76</v>
      </c>
      <c r="D13" s="157">
        <f>++D14+D15</f>
        <v>2130000000</v>
      </c>
      <c r="E13" s="157">
        <f t="shared" ref="E13:K13" si="4">+E14+E15</f>
        <v>0</v>
      </c>
      <c r="F13" s="157">
        <f t="shared" si="4"/>
        <v>0</v>
      </c>
      <c r="G13" s="157">
        <f t="shared" si="4"/>
        <v>2130000000</v>
      </c>
      <c r="H13" s="157">
        <f t="shared" si="4"/>
        <v>277973333.33000004</v>
      </c>
      <c r="I13" s="157">
        <f t="shared" si="4"/>
        <v>-60000000</v>
      </c>
      <c r="J13" s="157">
        <f t="shared" si="4"/>
        <v>0</v>
      </c>
      <c r="K13" s="157">
        <f t="shared" si="4"/>
        <v>0</v>
      </c>
      <c r="L13" s="157">
        <f>+L14</f>
        <v>0</v>
      </c>
      <c r="M13" s="157">
        <f t="shared" ref="M13:V13" si="5">+M14+M15</f>
        <v>0</v>
      </c>
      <c r="N13" s="157">
        <f t="shared" si="5"/>
        <v>0</v>
      </c>
      <c r="O13" s="157">
        <f t="shared" si="5"/>
        <v>0</v>
      </c>
      <c r="P13" s="157">
        <f t="shared" si="5"/>
        <v>0</v>
      </c>
      <c r="Q13" s="157">
        <f t="shared" si="5"/>
        <v>0</v>
      </c>
      <c r="R13" s="157">
        <f t="shared" si="5"/>
        <v>0</v>
      </c>
      <c r="S13" s="157">
        <f t="shared" si="5"/>
        <v>0</v>
      </c>
      <c r="T13" s="157">
        <f t="shared" si="5"/>
        <v>217973333.33000001</v>
      </c>
      <c r="U13" s="157">
        <f t="shared" si="5"/>
        <v>0</v>
      </c>
      <c r="V13" s="157">
        <f t="shared" si="5"/>
        <v>217973333.33000001</v>
      </c>
      <c r="W13" s="157">
        <f>+W14</f>
        <v>0</v>
      </c>
      <c r="X13" s="157">
        <f t="shared" ref="X13:AD13" si="6">+X14+X15</f>
        <v>0</v>
      </c>
      <c r="Y13" s="157">
        <f t="shared" si="6"/>
        <v>0</v>
      </c>
      <c r="Z13" s="157">
        <f t="shared" si="6"/>
        <v>0</v>
      </c>
      <c r="AA13" s="157">
        <f t="shared" si="6"/>
        <v>0</v>
      </c>
      <c r="AB13" s="157">
        <f t="shared" si="6"/>
        <v>0</v>
      </c>
      <c r="AC13" s="157">
        <f t="shared" si="6"/>
        <v>0</v>
      </c>
      <c r="AD13" s="157">
        <f t="shared" si="6"/>
        <v>0</v>
      </c>
      <c r="AE13" s="157">
        <f>+AE14</f>
        <v>0</v>
      </c>
      <c r="AF13" s="157">
        <f>+AF14+AF15</f>
        <v>0</v>
      </c>
      <c r="AG13" s="157">
        <f>+AG14+AG15</f>
        <v>217973333.33000001</v>
      </c>
      <c r="AH13" s="157">
        <f>+AH14</f>
        <v>0</v>
      </c>
      <c r="AI13" s="157">
        <f>+AI14+AI15</f>
        <v>0</v>
      </c>
      <c r="AJ13" s="157">
        <f>+AJ14</f>
        <v>0</v>
      </c>
      <c r="AK13" s="157">
        <f>+AK14+AK15</f>
        <v>0</v>
      </c>
      <c r="AL13" s="157">
        <f>+AL14</f>
        <v>0</v>
      </c>
      <c r="AM13" s="157">
        <f>+AM14+AM15</f>
        <v>0</v>
      </c>
      <c r="AN13" s="157">
        <f>+AN14+AN15</f>
        <v>0</v>
      </c>
      <c r="AO13" s="157">
        <f>+AO14</f>
        <v>0</v>
      </c>
      <c r="AP13" s="157">
        <f>+AP14+AP15</f>
        <v>0</v>
      </c>
      <c r="AQ13" s="157">
        <f>+AQ14+AQ15</f>
        <v>0</v>
      </c>
      <c r="AR13" s="157">
        <f>AR14+AR15</f>
        <v>0</v>
      </c>
      <c r="AS13" s="157">
        <f t="shared" ref="AS13:BF13" si="7">+AS14+AS15</f>
        <v>0</v>
      </c>
      <c r="AT13" s="157">
        <f t="shared" si="7"/>
        <v>0</v>
      </c>
      <c r="AU13" s="157">
        <f t="shared" si="7"/>
        <v>0</v>
      </c>
      <c r="AV13" s="157">
        <f t="shared" si="7"/>
        <v>0</v>
      </c>
      <c r="AW13" s="157">
        <f t="shared" si="7"/>
        <v>0</v>
      </c>
      <c r="AX13" s="157">
        <f t="shared" si="7"/>
        <v>0</v>
      </c>
      <c r="AY13" s="157">
        <f t="shared" si="7"/>
        <v>0</v>
      </c>
      <c r="AZ13" s="157">
        <f t="shared" si="7"/>
        <v>0</v>
      </c>
      <c r="BA13" s="157">
        <f t="shared" si="7"/>
        <v>0</v>
      </c>
      <c r="BB13" s="157">
        <f t="shared" si="7"/>
        <v>0</v>
      </c>
      <c r="BC13" s="157">
        <f t="shared" si="7"/>
        <v>0</v>
      </c>
      <c r="BD13" s="157">
        <f t="shared" si="7"/>
        <v>0</v>
      </c>
      <c r="BE13" s="157">
        <f t="shared" si="7"/>
        <v>0</v>
      </c>
      <c r="BF13" s="157">
        <f t="shared" si="7"/>
        <v>0</v>
      </c>
      <c r="BG13" s="157">
        <f>+BG14</f>
        <v>0</v>
      </c>
      <c r="BH13" s="6"/>
    </row>
    <row r="14" spans="1:61" s="1" customFormat="1" ht="32.25" customHeight="1" x14ac:dyDescent="0.2">
      <c r="A14" s="131" t="s">
        <v>77</v>
      </c>
      <c r="B14" s="132">
        <v>20</v>
      </c>
      <c r="C14" s="131" t="s">
        <v>78</v>
      </c>
      <c r="D14" s="131">
        <v>1583130000</v>
      </c>
      <c r="E14" s="131">
        <v>0</v>
      </c>
      <c r="F14" s="131"/>
      <c r="G14" s="131">
        <f>SUM(D14:E14)-F14</f>
        <v>1583130000</v>
      </c>
      <c r="H14" s="131">
        <v>85250000</v>
      </c>
      <c r="I14" s="131">
        <v>-85250000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f>SUM(H14:S14)</f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f>SUM(U14:AF14)</f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f>SUM(AH14:AS14)</f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f>SUM(AU14:BF14)</f>
        <v>0</v>
      </c>
      <c r="BH14" s="6"/>
    </row>
    <row r="15" spans="1:61" s="1" customFormat="1" ht="32.25" customHeight="1" x14ac:dyDescent="0.2">
      <c r="A15" s="129" t="s">
        <v>77</v>
      </c>
      <c r="B15" s="130">
        <v>21</v>
      </c>
      <c r="C15" s="129" t="s">
        <v>78</v>
      </c>
      <c r="D15" s="129">
        <v>546870000</v>
      </c>
      <c r="E15" s="129">
        <v>0</v>
      </c>
      <c r="F15" s="129"/>
      <c r="G15" s="129">
        <f>SUM(D15:E15)-F15</f>
        <v>546870000</v>
      </c>
      <c r="H15" s="129">
        <v>192723333.33000001</v>
      </c>
      <c r="I15" s="129">
        <v>25250000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f>SUM(H15:S15)</f>
        <v>217973333.33000001</v>
      </c>
      <c r="U15" s="129">
        <v>0</v>
      </c>
      <c r="V15" s="129">
        <v>217973333.33000001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f>SUM(U15:AF15)</f>
        <v>217973333.33000001</v>
      </c>
      <c r="AH15" s="129"/>
      <c r="AI15" s="129">
        <v>0</v>
      </c>
      <c r="AJ15" s="129">
        <v>0</v>
      </c>
      <c r="AK15" s="129">
        <v>0</v>
      </c>
      <c r="AL15" s="129">
        <v>0</v>
      </c>
      <c r="AM15" s="129">
        <v>0</v>
      </c>
      <c r="AN15" s="129">
        <v>0</v>
      </c>
      <c r="AO15" s="129">
        <v>0</v>
      </c>
      <c r="AP15" s="129">
        <v>0</v>
      </c>
      <c r="AQ15" s="129">
        <v>0</v>
      </c>
      <c r="AR15" s="129">
        <v>0</v>
      </c>
      <c r="AS15" s="129">
        <v>0</v>
      </c>
      <c r="AT15" s="129"/>
      <c r="AU15" s="129">
        <v>0</v>
      </c>
      <c r="AV15" s="129">
        <v>0</v>
      </c>
      <c r="AW15" s="129">
        <v>0</v>
      </c>
      <c r="AX15" s="129">
        <v>0</v>
      </c>
      <c r="AY15" s="129">
        <v>0</v>
      </c>
      <c r="AZ15" s="129">
        <v>0</v>
      </c>
      <c r="BA15" s="129">
        <v>0</v>
      </c>
      <c r="BB15" s="129">
        <v>0</v>
      </c>
      <c r="BC15" s="129">
        <v>0</v>
      </c>
      <c r="BD15" s="129">
        <v>0</v>
      </c>
      <c r="BE15" s="129">
        <v>0</v>
      </c>
      <c r="BF15" s="129">
        <v>0</v>
      </c>
      <c r="BG15" s="129">
        <f>SUM(AU15:BF15)</f>
        <v>0</v>
      </c>
      <c r="BH15" s="6"/>
    </row>
    <row r="16" spans="1:61" s="3" customFormat="1" x14ac:dyDescent="0.2">
      <c r="A16" s="82" t="s">
        <v>79</v>
      </c>
      <c r="B16" s="83"/>
      <c r="C16" s="91" t="s">
        <v>80</v>
      </c>
      <c r="D16" s="82">
        <f>+D17</f>
        <v>154000000</v>
      </c>
      <c r="E16" s="82">
        <f t="shared" ref="E16:BG17" si="8">+E17</f>
        <v>0</v>
      </c>
      <c r="F16" s="82">
        <f t="shared" si="8"/>
        <v>0</v>
      </c>
      <c r="G16" s="82">
        <f t="shared" si="8"/>
        <v>154000000</v>
      </c>
      <c r="H16" s="82">
        <f t="shared" si="8"/>
        <v>0</v>
      </c>
      <c r="I16" s="82">
        <f t="shared" si="8"/>
        <v>0</v>
      </c>
      <c r="J16" s="82">
        <f t="shared" si="8"/>
        <v>0</v>
      </c>
      <c r="K16" s="82">
        <f t="shared" si="8"/>
        <v>0</v>
      </c>
      <c r="L16" s="82">
        <f t="shared" si="8"/>
        <v>0</v>
      </c>
      <c r="M16" s="82">
        <f t="shared" si="8"/>
        <v>0</v>
      </c>
      <c r="N16" s="82">
        <f t="shared" si="8"/>
        <v>0</v>
      </c>
      <c r="O16" s="82">
        <f t="shared" si="8"/>
        <v>0</v>
      </c>
      <c r="P16" s="82">
        <f t="shared" si="8"/>
        <v>0</v>
      </c>
      <c r="Q16" s="82">
        <f t="shared" si="8"/>
        <v>0</v>
      </c>
      <c r="R16" s="82">
        <f t="shared" si="8"/>
        <v>0</v>
      </c>
      <c r="S16" s="82">
        <f t="shared" si="8"/>
        <v>0</v>
      </c>
      <c r="T16" s="82">
        <f t="shared" si="8"/>
        <v>0</v>
      </c>
      <c r="U16" s="82">
        <f t="shared" si="8"/>
        <v>0</v>
      </c>
      <c r="V16" s="82">
        <f t="shared" si="8"/>
        <v>0</v>
      </c>
      <c r="W16" s="82">
        <f t="shared" si="8"/>
        <v>0</v>
      </c>
      <c r="X16" s="82">
        <f t="shared" si="8"/>
        <v>0</v>
      </c>
      <c r="Y16" s="82">
        <f t="shared" si="8"/>
        <v>0</v>
      </c>
      <c r="Z16" s="82">
        <f t="shared" si="8"/>
        <v>0</v>
      </c>
      <c r="AA16" s="82">
        <f t="shared" si="8"/>
        <v>0</v>
      </c>
      <c r="AB16" s="82">
        <f t="shared" si="8"/>
        <v>0</v>
      </c>
      <c r="AC16" s="82">
        <f t="shared" si="8"/>
        <v>0</v>
      </c>
      <c r="AD16" s="82">
        <f t="shared" si="8"/>
        <v>0</v>
      </c>
      <c r="AE16" s="82">
        <f t="shared" si="8"/>
        <v>0</v>
      </c>
      <c r="AF16" s="82">
        <f t="shared" si="8"/>
        <v>0</v>
      </c>
      <c r="AG16" s="82">
        <f t="shared" si="8"/>
        <v>0</v>
      </c>
      <c r="AH16" s="82">
        <f t="shared" si="8"/>
        <v>0</v>
      </c>
      <c r="AI16" s="82">
        <f t="shared" si="8"/>
        <v>0</v>
      </c>
      <c r="AJ16" s="82">
        <f t="shared" si="8"/>
        <v>0</v>
      </c>
      <c r="AK16" s="82">
        <f t="shared" si="8"/>
        <v>0</v>
      </c>
      <c r="AL16" s="82">
        <f t="shared" si="8"/>
        <v>0</v>
      </c>
      <c r="AM16" s="82">
        <f t="shared" si="8"/>
        <v>0</v>
      </c>
      <c r="AN16" s="82">
        <f t="shared" si="8"/>
        <v>0</v>
      </c>
      <c r="AO16" s="82">
        <f t="shared" si="8"/>
        <v>0</v>
      </c>
      <c r="AP16" s="82">
        <f t="shared" si="8"/>
        <v>0</v>
      </c>
      <c r="AQ16" s="82">
        <f t="shared" si="8"/>
        <v>0</v>
      </c>
      <c r="AR16" s="82">
        <f t="shared" si="8"/>
        <v>0</v>
      </c>
      <c r="AS16" s="82">
        <f t="shared" si="8"/>
        <v>0</v>
      </c>
      <c r="AT16" s="82">
        <f t="shared" si="8"/>
        <v>0</v>
      </c>
      <c r="AU16" s="82">
        <f t="shared" si="8"/>
        <v>0</v>
      </c>
      <c r="AV16" s="82">
        <f t="shared" si="8"/>
        <v>0</v>
      </c>
      <c r="AW16" s="82">
        <f t="shared" si="8"/>
        <v>0</v>
      </c>
      <c r="AX16" s="82">
        <f t="shared" si="8"/>
        <v>0</v>
      </c>
      <c r="AY16" s="82">
        <f t="shared" si="8"/>
        <v>0</v>
      </c>
      <c r="AZ16" s="82">
        <f t="shared" si="8"/>
        <v>0</v>
      </c>
      <c r="BA16" s="82">
        <f t="shared" si="8"/>
        <v>0</v>
      </c>
      <c r="BB16" s="82">
        <f t="shared" si="8"/>
        <v>0</v>
      </c>
      <c r="BC16" s="82">
        <f t="shared" si="8"/>
        <v>0</v>
      </c>
      <c r="BD16" s="82">
        <f t="shared" si="8"/>
        <v>0</v>
      </c>
      <c r="BE16" s="82">
        <f t="shared" si="8"/>
        <v>0</v>
      </c>
      <c r="BF16" s="82">
        <f t="shared" si="8"/>
        <v>0</v>
      </c>
      <c r="BG16" s="82">
        <f t="shared" si="8"/>
        <v>0</v>
      </c>
      <c r="BH16" s="15"/>
    </row>
    <row r="17" spans="1:64" s="10" customFormat="1" ht="12" x14ac:dyDescent="0.2">
      <c r="A17" s="7" t="s">
        <v>81</v>
      </c>
      <c r="B17" s="8">
        <v>20</v>
      </c>
      <c r="C17" s="16" t="s">
        <v>82</v>
      </c>
      <c r="D17" s="7">
        <f>+D18</f>
        <v>154000000</v>
      </c>
      <c r="E17" s="7">
        <f t="shared" si="8"/>
        <v>0</v>
      </c>
      <c r="F17" s="7">
        <f t="shared" si="8"/>
        <v>0</v>
      </c>
      <c r="G17" s="7">
        <f>+G18</f>
        <v>154000000</v>
      </c>
      <c r="H17" s="7">
        <f t="shared" si="8"/>
        <v>0</v>
      </c>
      <c r="I17" s="7">
        <f t="shared" si="8"/>
        <v>0</v>
      </c>
      <c r="J17" s="7">
        <f t="shared" si="8"/>
        <v>0</v>
      </c>
      <c r="K17" s="7">
        <f t="shared" si="8"/>
        <v>0</v>
      </c>
      <c r="L17" s="7">
        <f t="shared" si="8"/>
        <v>0</v>
      </c>
      <c r="M17" s="7">
        <f t="shared" si="8"/>
        <v>0</v>
      </c>
      <c r="N17" s="7">
        <f t="shared" si="8"/>
        <v>0</v>
      </c>
      <c r="O17" s="7">
        <f t="shared" si="8"/>
        <v>0</v>
      </c>
      <c r="P17" s="7">
        <f t="shared" si="8"/>
        <v>0</v>
      </c>
      <c r="Q17" s="7">
        <f t="shared" si="8"/>
        <v>0</v>
      </c>
      <c r="R17" s="7">
        <f t="shared" si="8"/>
        <v>0</v>
      </c>
      <c r="S17" s="7">
        <f t="shared" si="8"/>
        <v>0</v>
      </c>
      <c r="T17" s="7">
        <f t="shared" si="8"/>
        <v>0</v>
      </c>
      <c r="U17" s="7">
        <f t="shared" si="8"/>
        <v>0</v>
      </c>
      <c r="V17" s="7">
        <f t="shared" si="8"/>
        <v>0</v>
      </c>
      <c r="W17" s="7">
        <f t="shared" si="8"/>
        <v>0</v>
      </c>
      <c r="X17" s="7">
        <f t="shared" si="8"/>
        <v>0</v>
      </c>
      <c r="Y17" s="7">
        <f t="shared" si="8"/>
        <v>0</v>
      </c>
      <c r="Z17" s="7">
        <f t="shared" si="8"/>
        <v>0</v>
      </c>
      <c r="AA17" s="7">
        <f t="shared" si="8"/>
        <v>0</v>
      </c>
      <c r="AB17" s="7">
        <f t="shared" si="8"/>
        <v>0</v>
      </c>
      <c r="AC17" s="7">
        <f t="shared" si="8"/>
        <v>0</v>
      </c>
      <c r="AD17" s="7">
        <f t="shared" si="8"/>
        <v>0</v>
      </c>
      <c r="AE17" s="7">
        <f t="shared" si="8"/>
        <v>0</v>
      </c>
      <c r="AF17" s="7">
        <f t="shared" si="8"/>
        <v>0</v>
      </c>
      <c r="AG17" s="7">
        <f t="shared" si="8"/>
        <v>0</v>
      </c>
      <c r="AH17" s="7">
        <f t="shared" si="8"/>
        <v>0</v>
      </c>
      <c r="AI17" s="7">
        <f t="shared" si="8"/>
        <v>0</v>
      </c>
      <c r="AJ17" s="7">
        <f t="shared" si="8"/>
        <v>0</v>
      </c>
      <c r="AK17" s="7">
        <f t="shared" si="8"/>
        <v>0</v>
      </c>
      <c r="AL17" s="7">
        <f t="shared" si="8"/>
        <v>0</v>
      </c>
      <c r="AM17" s="7">
        <f t="shared" si="8"/>
        <v>0</v>
      </c>
      <c r="AN17" s="7">
        <f t="shared" si="8"/>
        <v>0</v>
      </c>
      <c r="AO17" s="7">
        <f t="shared" si="8"/>
        <v>0</v>
      </c>
      <c r="AP17" s="7">
        <f t="shared" si="8"/>
        <v>0</v>
      </c>
      <c r="AQ17" s="7">
        <f t="shared" si="8"/>
        <v>0</v>
      </c>
      <c r="AR17" s="7">
        <f t="shared" si="8"/>
        <v>0</v>
      </c>
      <c r="AS17" s="7">
        <f t="shared" si="8"/>
        <v>0</v>
      </c>
      <c r="AT17" s="7">
        <f t="shared" si="8"/>
        <v>0</v>
      </c>
      <c r="AU17" s="7">
        <f t="shared" si="8"/>
        <v>0</v>
      </c>
      <c r="AV17" s="7">
        <f t="shared" si="8"/>
        <v>0</v>
      </c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  <c r="BF17" s="7">
        <f t="shared" si="8"/>
        <v>0</v>
      </c>
      <c r="BG17" s="7">
        <f t="shared" si="8"/>
        <v>0</v>
      </c>
      <c r="BH17" s="17"/>
    </row>
    <row r="18" spans="1:64" s="12" customFormat="1" ht="11.25" x14ac:dyDescent="0.2">
      <c r="A18" s="84" t="s">
        <v>83</v>
      </c>
      <c r="B18" s="85">
        <v>20</v>
      </c>
      <c r="C18" s="90" t="s">
        <v>84</v>
      </c>
      <c r="D18" s="84">
        <f t="shared" ref="D18:BG18" si="9">SUM(D19:D19)</f>
        <v>154000000</v>
      </c>
      <c r="E18" s="84">
        <f t="shared" si="9"/>
        <v>0</v>
      </c>
      <c r="F18" s="84">
        <f t="shared" si="9"/>
        <v>0</v>
      </c>
      <c r="G18" s="84">
        <f t="shared" si="9"/>
        <v>154000000</v>
      </c>
      <c r="H18" s="84">
        <f t="shared" si="9"/>
        <v>0</v>
      </c>
      <c r="I18" s="84">
        <f t="shared" si="9"/>
        <v>0</v>
      </c>
      <c r="J18" s="84">
        <f t="shared" si="9"/>
        <v>0</v>
      </c>
      <c r="K18" s="84">
        <f t="shared" si="9"/>
        <v>0</v>
      </c>
      <c r="L18" s="84">
        <f t="shared" si="9"/>
        <v>0</v>
      </c>
      <c r="M18" s="84">
        <f t="shared" si="9"/>
        <v>0</v>
      </c>
      <c r="N18" s="84">
        <f t="shared" si="9"/>
        <v>0</v>
      </c>
      <c r="O18" s="84">
        <f t="shared" si="9"/>
        <v>0</v>
      </c>
      <c r="P18" s="84">
        <f t="shared" si="9"/>
        <v>0</v>
      </c>
      <c r="Q18" s="84">
        <f t="shared" si="9"/>
        <v>0</v>
      </c>
      <c r="R18" s="84">
        <f t="shared" si="9"/>
        <v>0</v>
      </c>
      <c r="S18" s="84">
        <f t="shared" si="9"/>
        <v>0</v>
      </c>
      <c r="T18" s="84">
        <f t="shared" si="9"/>
        <v>0</v>
      </c>
      <c r="U18" s="84">
        <f t="shared" si="9"/>
        <v>0</v>
      </c>
      <c r="V18" s="84">
        <f t="shared" si="9"/>
        <v>0</v>
      </c>
      <c r="W18" s="84">
        <f t="shared" si="9"/>
        <v>0</v>
      </c>
      <c r="X18" s="84">
        <f t="shared" si="9"/>
        <v>0</v>
      </c>
      <c r="Y18" s="84">
        <f t="shared" si="9"/>
        <v>0</v>
      </c>
      <c r="Z18" s="84">
        <f t="shared" si="9"/>
        <v>0</v>
      </c>
      <c r="AA18" s="84">
        <f t="shared" si="9"/>
        <v>0</v>
      </c>
      <c r="AB18" s="84">
        <f t="shared" si="9"/>
        <v>0</v>
      </c>
      <c r="AC18" s="84">
        <f t="shared" si="9"/>
        <v>0</v>
      </c>
      <c r="AD18" s="84">
        <f t="shared" si="9"/>
        <v>0</v>
      </c>
      <c r="AE18" s="84">
        <f t="shared" si="9"/>
        <v>0</v>
      </c>
      <c r="AF18" s="84">
        <f t="shared" si="9"/>
        <v>0</v>
      </c>
      <c r="AG18" s="84">
        <f t="shared" si="9"/>
        <v>0</v>
      </c>
      <c r="AH18" s="84">
        <f t="shared" si="9"/>
        <v>0</v>
      </c>
      <c r="AI18" s="84">
        <f t="shared" si="9"/>
        <v>0</v>
      </c>
      <c r="AJ18" s="84">
        <f t="shared" si="9"/>
        <v>0</v>
      </c>
      <c r="AK18" s="84">
        <f t="shared" si="9"/>
        <v>0</v>
      </c>
      <c r="AL18" s="84">
        <f t="shared" si="9"/>
        <v>0</v>
      </c>
      <c r="AM18" s="84">
        <f t="shared" si="9"/>
        <v>0</v>
      </c>
      <c r="AN18" s="84">
        <f t="shared" si="9"/>
        <v>0</v>
      </c>
      <c r="AO18" s="84">
        <f t="shared" si="9"/>
        <v>0</v>
      </c>
      <c r="AP18" s="84">
        <f t="shared" si="9"/>
        <v>0</v>
      </c>
      <c r="AQ18" s="84">
        <f t="shared" si="9"/>
        <v>0</v>
      </c>
      <c r="AR18" s="84">
        <f t="shared" si="9"/>
        <v>0</v>
      </c>
      <c r="AS18" s="84">
        <f t="shared" si="9"/>
        <v>0</v>
      </c>
      <c r="AT18" s="84">
        <f t="shared" si="9"/>
        <v>0</v>
      </c>
      <c r="AU18" s="84">
        <f t="shared" si="9"/>
        <v>0</v>
      </c>
      <c r="AV18" s="84">
        <f t="shared" si="9"/>
        <v>0</v>
      </c>
      <c r="AW18" s="84">
        <f t="shared" si="9"/>
        <v>0</v>
      </c>
      <c r="AX18" s="84">
        <f t="shared" si="9"/>
        <v>0</v>
      </c>
      <c r="AY18" s="84">
        <f t="shared" si="9"/>
        <v>0</v>
      </c>
      <c r="AZ18" s="84">
        <f t="shared" si="9"/>
        <v>0</v>
      </c>
      <c r="BA18" s="84">
        <f t="shared" si="9"/>
        <v>0</v>
      </c>
      <c r="BB18" s="84">
        <f t="shared" si="9"/>
        <v>0</v>
      </c>
      <c r="BC18" s="84">
        <f t="shared" si="9"/>
        <v>0</v>
      </c>
      <c r="BD18" s="84">
        <f t="shared" si="9"/>
        <v>0</v>
      </c>
      <c r="BE18" s="84">
        <f t="shared" si="9"/>
        <v>0</v>
      </c>
      <c r="BF18" s="84">
        <f t="shared" si="9"/>
        <v>0</v>
      </c>
      <c r="BG18" s="84">
        <f t="shared" si="9"/>
        <v>0</v>
      </c>
      <c r="BH18" s="18"/>
    </row>
    <row r="19" spans="1:64" s="1" customFormat="1" ht="11.25" x14ac:dyDescent="0.2">
      <c r="A19" s="13" t="s">
        <v>85</v>
      </c>
      <c r="B19" s="14">
        <v>20</v>
      </c>
      <c r="C19" s="19" t="s">
        <v>86</v>
      </c>
      <c r="D19" s="13">
        <v>154000000</v>
      </c>
      <c r="E19" s="13">
        <v>0</v>
      </c>
      <c r="F19" s="13">
        <v>0</v>
      </c>
      <c r="G19" s="13">
        <f>SUM(D19:E19)-F19</f>
        <v>154000000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f>SUM(H19:S19)</f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f>SUM(U19:AF19)</f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f>SUM(AH19:AS19)</f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f>SUM(AU19:BF19)</f>
        <v>0</v>
      </c>
      <c r="BH19" s="6"/>
    </row>
    <row r="20" spans="1:64" s="3" customFormat="1" ht="25.5" x14ac:dyDescent="0.2">
      <c r="A20" s="82" t="s">
        <v>87</v>
      </c>
      <c r="B20" s="83"/>
      <c r="C20" s="82" t="s">
        <v>88</v>
      </c>
      <c r="D20" s="82">
        <f t="shared" ref="D20:BG20" si="10">+D21+D24+D25</f>
        <v>160000000</v>
      </c>
      <c r="E20" s="82">
        <f t="shared" si="10"/>
        <v>0</v>
      </c>
      <c r="F20" s="82">
        <f t="shared" si="10"/>
        <v>0</v>
      </c>
      <c r="G20" s="82">
        <f t="shared" si="10"/>
        <v>160000000</v>
      </c>
      <c r="H20" s="82">
        <f t="shared" si="10"/>
        <v>0</v>
      </c>
      <c r="I20" s="82">
        <f t="shared" si="10"/>
        <v>0</v>
      </c>
      <c r="J20" s="82">
        <f t="shared" si="10"/>
        <v>0</v>
      </c>
      <c r="K20" s="82">
        <f t="shared" si="10"/>
        <v>0</v>
      </c>
      <c r="L20" s="82">
        <f t="shared" si="10"/>
        <v>0</v>
      </c>
      <c r="M20" s="82">
        <f t="shared" si="10"/>
        <v>0</v>
      </c>
      <c r="N20" s="82">
        <f t="shared" si="10"/>
        <v>0</v>
      </c>
      <c r="O20" s="82">
        <f t="shared" si="10"/>
        <v>0</v>
      </c>
      <c r="P20" s="82">
        <f t="shared" si="10"/>
        <v>0</v>
      </c>
      <c r="Q20" s="82">
        <f t="shared" si="10"/>
        <v>0</v>
      </c>
      <c r="R20" s="82">
        <f t="shared" si="10"/>
        <v>0</v>
      </c>
      <c r="S20" s="82">
        <f t="shared" si="10"/>
        <v>0</v>
      </c>
      <c r="T20" s="82">
        <f t="shared" si="10"/>
        <v>0</v>
      </c>
      <c r="U20" s="82">
        <f t="shared" si="10"/>
        <v>0</v>
      </c>
      <c r="V20" s="82">
        <f t="shared" si="10"/>
        <v>0</v>
      </c>
      <c r="W20" s="82">
        <f t="shared" si="10"/>
        <v>0</v>
      </c>
      <c r="X20" s="82">
        <f t="shared" si="10"/>
        <v>0</v>
      </c>
      <c r="Y20" s="82">
        <f t="shared" si="10"/>
        <v>0</v>
      </c>
      <c r="Z20" s="82">
        <f t="shared" si="10"/>
        <v>0</v>
      </c>
      <c r="AA20" s="82">
        <f t="shared" si="10"/>
        <v>0</v>
      </c>
      <c r="AB20" s="82">
        <f t="shared" si="10"/>
        <v>0</v>
      </c>
      <c r="AC20" s="82">
        <f t="shared" si="10"/>
        <v>0</v>
      </c>
      <c r="AD20" s="82">
        <f t="shared" si="10"/>
        <v>0</v>
      </c>
      <c r="AE20" s="82">
        <f t="shared" si="10"/>
        <v>0</v>
      </c>
      <c r="AF20" s="82">
        <f t="shared" si="10"/>
        <v>0</v>
      </c>
      <c r="AG20" s="82">
        <f t="shared" si="10"/>
        <v>0</v>
      </c>
      <c r="AH20" s="82">
        <f t="shared" si="10"/>
        <v>0</v>
      </c>
      <c r="AI20" s="82">
        <f t="shared" si="10"/>
        <v>0</v>
      </c>
      <c r="AJ20" s="82">
        <f t="shared" si="10"/>
        <v>0</v>
      </c>
      <c r="AK20" s="82">
        <f t="shared" si="10"/>
        <v>0</v>
      </c>
      <c r="AL20" s="82">
        <f t="shared" si="10"/>
        <v>0</v>
      </c>
      <c r="AM20" s="82">
        <f t="shared" si="10"/>
        <v>0</v>
      </c>
      <c r="AN20" s="82">
        <f t="shared" si="10"/>
        <v>0</v>
      </c>
      <c r="AO20" s="82">
        <f t="shared" si="10"/>
        <v>0</v>
      </c>
      <c r="AP20" s="82">
        <f t="shared" si="10"/>
        <v>0</v>
      </c>
      <c r="AQ20" s="82">
        <f t="shared" si="10"/>
        <v>0</v>
      </c>
      <c r="AR20" s="82">
        <f t="shared" si="10"/>
        <v>0</v>
      </c>
      <c r="AS20" s="82">
        <f t="shared" si="10"/>
        <v>0</v>
      </c>
      <c r="AT20" s="82">
        <f t="shared" si="10"/>
        <v>0</v>
      </c>
      <c r="AU20" s="82">
        <f t="shared" si="10"/>
        <v>0</v>
      </c>
      <c r="AV20" s="82">
        <f t="shared" si="10"/>
        <v>0</v>
      </c>
      <c r="AW20" s="82">
        <f t="shared" si="10"/>
        <v>0</v>
      </c>
      <c r="AX20" s="82">
        <f t="shared" si="10"/>
        <v>0</v>
      </c>
      <c r="AY20" s="82">
        <f t="shared" si="10"/>
        <v>0</v>
      </c>
      <c r="AZ20" s="82">
        <f t="shared" si="10"/>
        <v>0</v>
      </c>
      <c r="BA20" s="82">
        <f t="shared" si="10"/>
        <v>0</v>
      </c>
      <c r="BB20" s="82">
        <f t="shared" si="10"/>
        <v>0</v>
      </c>
      <c r="BC20" s="82">
        <f t="shared" si="10"/>
        <v>0</v>
      </c>
      <c r="BD20" s="82">
        <f t="shared" si="10"/>
        <v>0</v>
      </c>
      <c r="BE20" s="82">
        <f t="shared" si="10"/>
        <v>0</v>
      </c>
      <c r="BF20" s="82">
        <f t="shared" si="10"/>
        <v>0</v>
      </c>
      <c r="BG20" s="82">
        <f t="shared" si="10"/>
        <v>0</v>
      </c>
      <c r="BH20" s="20"/>
      <c r="BI20" s="2"/>
    </row>
    <row r="21" spans="1:64" s="10" customFormat="1" ht="12" x14ac:dyDescent="0.2">
      <c r="A21" s="7" t="s">
        <v>89</v>
      </c>
      <c r="B21" s="8"/>
      <c r="C21" s="16" t="s">
        <v>90</v>
      </c>
      <c r="D21" s="11">
        <f>+D22</f>
        <v>10000000</v>
      </c>
      <c r="E21" s="11">
        <f>+E22</f>
        <v>0</v>
      </c>
      <c r="F21" s="7">
        <f t="shared" ref="F21:BG21" si="11">+F22</f>
        <v>0</v>
      </c>
      <c r="G21" s="7">
        <f>+G22</f>
        <v>10000000</v>
      </c>
      <c r="H21" s="7">
        <f t="shared" si="11"/>
        <v>0</v>
      </c>
      <c r="I21" s="7">
        <f t="shared" si="11"/>
        <v>0</v>
      </c>
      <c r="J21" s="7">
        <f t="shared" si="11"/>
        <v>0</v>
      </c>
      <c r="K21" s="7">
        <f t="shared" si="11"/>
        <v>0</v>
      </c>
      <c r="L21" s="7">
        <f t="shared" si="11"/>
        <v>0</v>
      </c>
      <c r="M21" s="7">
        <f t="shared" si="11"/>
        <v>0</v>
      </c>
      <c r="N21" s="7">
        <f t="shared" si="11"/>
        <v>0</v>
      </c>
      <c r="O21" s="7">
        <f t="shared" si="11"/>
        <v>0</v>
      </c>
      <c r="P21" s="7">
        <f t="shared" si="11"/>
        <v>0</v>
      </c>
      <c r="Q21" s="7">
        <f t="shared" si="11"/>
        <v>0</v>
      </c>
      <c r="R21" s="7">
        <f t="shared" si="11"/>
        <v>0</v>
      </c>
      <c r="S21" s="7">
        <f t="shared" si="11"/>
        <v>0</v>
      </c>
      <c r="T21" s="7">
        <f t="shared" si="11"/>
        <v>0</v>
      </c>
      <c r="U21" s="7">
        <f t="shared" si="11"/>
        <v>0</v>
      </c>
      <c r="V21" s="7">
        <f t="shared" si="11"/>
        <v>0</v>
      </c>
      <c r="W21" s="7">
        <f t="shared" si="11"/>
        <v>0</v>
      </c>
      <c r="X21" s="7">
        <f t="shared" si="11"/>
        <v>0</v>
      </c>
      <c r="Y21" s="7">
        <f t="shared" si="11"/>
        <v>0</v>
      </c>
      <c r="Z21" s="7">
        <f t="shared" si="11"/>
        <v>0</v>
      </c>
      <c r="AA21" s="7">
        <f t="shared" si="11"/>
        <v>0</v>
      </c>
      <c r="AB21" s="7">
        <f t="shared" si="11"/>
        <v>0</v>
      </c>
      <c r="AC21" s="7">
        <f t="shared" si="11"/>
        <v>0</v>
      </c>
      <c r="AD21" s="7">
        <f t="shared" si="11"/>
        <v>0</v>
      </c>
      <c r="AE21" s="7">
        <f t="shared" si="11"/>
        <v>0</v>
      </c>
      <c r="AF21" s="7">
        <f t="shared" si="11"/>
        <v>0</v>
      </c>
      <c r="AG21" s="7">
        <f t="shared" si="11"/>
        <v>0</v>
      </c>
      <c r="AH21" s="7">
        <f t="shared" si="11"/>
        <v>0</v>
      </c>
      <c r="AI21" s="7">
        <f t="shared" si="11"/>
        <v>0</v>
      </c>
      <c r="AJ21" s="7">
        <f t="shared" si="11"/>
        <v>0</v>
      </c>
      <c r="AK21" s="7">
        <f t="shared" si="11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>
        <f t="shared" si="11"/>
        <v>0</v>
      </c>
      <c r="AV21" s="7">
        <f t="shared" si="11"/>
        <v>0</v>
      </c>
      <c r="AW21" s="7">
        <f t="shared" si="11"/>
        <v>0</v>
      </c>
      <c r="AX21" s="7">
        <f t="shared" si="11"/>
        <v>0</v>
      </c>
      <c r="AY21" s="7">
        <f t="shared" si="11"/>
        <v>0</v>
      </c>
      <c r="AZ21" s="7">
        <f t="shared" si="11"/>
        <v>0</v>
      </c>
      <c r="BA21" s="7">
        <f t="shared" si="11"/>
        <v>0</v>
      </c>
      <c r="BB21" s="7">
        <f t="shared" si="11"/>
        <v>0</v>
      </c>
      <c r="BC21" s="7">
        <f t="shared" si="11"/>
        <v>0</v>
      </c>
      <c r="BD21" s="7">
        <f t="shared" si="11"/>
        <v>0</v>
      </c>
      <c r="BE21" s="7">
        <f t="shared" si="11"/>
        <v>0</v>
      </c>
      <c r="BF21" s="7">
        <f t="shared" si="11"/>
        <v>0</v>
      </c>
      <c r="BG21" s="7">
        <f t="shared" si="11"/>
        <v>0</v>
      </c>
      <c r="BH21" s="21"/>
      <c r="BI21" s="9"/>
    </row>
    <row r="22" spans="1:64" s="12" customFormat="1" ht="11.25" x14ac:dyDescent="0.2">
      <c r="A22" s="84" t="s">
        <v>91</v>
      </c>
      <c r="B22" s="85"/>
      <c r="C22" s="90" t="s">
        <v>92</v>
      </c>
      <c r="D22" s="84">
        <f t="shared" ref="D22:BG22" si="12">SUM(D23:D23)</f>
        <v>10000000</v>
      </c>
      <c r="E22" s="84">
        <f t="shared" si="12"/>
        <v>0</v>
      </c>
      <c r="F22" s="84">
        <f t="shared" si="12"/>
        <v>0</v>
      </c>
      <c r="G22" s="84">
        <f t="shared" si="12"/>
        <v>10000000</v>
      </c>
      <c r="H22" s="84">
        <f t="shared" si="12"/>
        <v>0</v>
      </c>
      <c r="I22" s="84">
        <f t="shared" si="12"/>
        <v>0</v>
      </c>
      <c r="J22" s="84">
        <f t="shared" si="12"/>
        <v>0</v>
      </c>
      <c r="K22" s="84">
        <f t="shared" si="12"/>
        <v>0</v>
      </c>
      <c r="L22" s="84">
        <f t="shared" si="12"/>
        <v>0</v>
      </c>
      <c r="M22" s="84">
        <f t="shared" si="12"/>
        <v>0</v>
      </c>
      <c r="N22" s="84">
        <f t="shared" si="12"/>
        <v>0</v>
      </c>
      <c r="O22" s="84">
        <f t="shared" si="12"/>
        <v>0</v>
      </c>
      <c r="P22" s="84">
        <f t="shared" si="12"/>
        <v>0</v>
      </c>
      <c r="Q22" s="84">
        <f t="shared" si="12"/>
        <v>0</v>
      </c>
      <c r="R22" s="84">
        <f t="shared" si="12"/>
        <v>0</v>
      </c>
      <c r="S22" s="84">
        <f t="shared" si="12"/>
        <v>0</v>
      </c>
      <c r="T22" s="84">
        <f t="shared" si="12"/>
        <v>0</v>
      </c>
      <c r="U22" s="84">
        <f t="shared" si="12"/>
        <v>0</v>
      </c>
      <c r="V22" s="84">
        <f t="shared" si="12"/>
        <v>0</v>
      </c>
      <c r="W22" s="84">
        <f t="shared" si="12"/>
        <v>0</v>
      </c>
      <c r="X22" s="84">
        <f t="shared" si="12"/>
        <v>0</v>
      </c>
      <c r="Y22" s="84">
        <f t="shared" si="12"/>
        <v>0</v>
      </c>
      <c r="Z22" s="84">
        <f t="shared" si="12"/>
        <v>0</v>
      </c>
      <c r="AA22" s="84">
        <f t="shared" si="12"/>
        <v>0</v>
      </c>
      <c r="AB22" s="84">
        <f t="shared" si="12"/>
        <v>0</v>
      </c>
      <c r="AC22" s="84">
        <f t="shared" si="12"/>
        <v>0</v>
      </c>
      <c r="AD22" s="84">
        <f t="shared" si="12"/>
        <v>0</v>
      </c>
      <c r="AE22" s="84">
        <f t="shared" si="12"/>
        <v>0</v>
      </c>
      <c r="AF22" s="84">
        <f t="shared" si="12"/>
        <v>0</v>
      </c>
      <c r="AG22" s="84">
        <f t="shared" si="12"/>
        <v>0</v>
      </c>
      <c r="AH22" s="84">
        <f t="shared" si="12"/>
        <v>0</v>
      </c>
      <c r="AI22" s="84">
        <f t="shared" si="12"/>
        <v>0</v>
      </c>
      <c r="AJ22" s="84">
        <f t="shared" si="12"/>
        <v>0</v>
      </c>
      <c r="AK22" s="84">
        <f t="shared" si="12"/>
        <v>0</v>
      </c>
      <c r="AL22" s="84">
        <f t="shared" si="12"/>
        <v>0</v>
      </c>
      <c r="AM22" s="84">
        <f t="shared" si="12"/>
        <v>0</v>
      </c>
      <c r="AN22" s="84">
        <f t="shared" si="12"/>
        <v>0</v>
      </c>
      <c r="AO22" s="84">
        <f t="shared" si="12"/>
        <v>0</v>
      </c>
      <c r="AP22" s="84">
        <f t="shared" si="12"/>
        <v>0</v>
      </c>
      <c r="AQ22" s="84">
        <f t="shared" si="12"/>
        <v>0</v>
      </c>
      <c r="AR22" s="84">
        <f t="shared" si="12"/>
        <v>0</v>
      </c>
      <c r="AS22" s="84">
        <f t="shared" si="12"/>
        <v>0</v>
      </c>
      <c r="AT22" s="84">
        <f t="shared" si="12"/>
        <v>0</v>
      </c>
      <c r="AU22" s="84">
        <f t="shared" si="12"/>
        <v>0</v>
      </c>
      <c r="AV22" s="84">
        <f t="shared" si="12"/>
        <v>0</v>
      </c>
      <c r="AW22" s="84">
        <f t="shared" si="12"/>
        <v>0</v>
      </c>
      <c r="AX22" s="84">
        <f t="shared" si="12"/>
        <v>0</v>
      </c>
      <c r="AY22" s="84">
        <f t="shared" si="12"/>
        <v>0</v>
      </c>
      <c r="AZ22" s="84">
        <f t="shared" si="12"/>
        <v>0</v>
      </c>
      <c r="BA22" s="84">
        <f t="shared" si="12"/>
        <v>0</v>
      </c>
      <c r="BB22" s="84">
        <f t="shared" si="12"/>
        <v>0</v>
      </c>
      <c r="BC22" s="84">
        <f t="shared" si="12"/>
        <v>0</v>
      </c>
      <c r="BD22" s="84">
        <f t="shared" si="12"/>
        <v>0</v>
      </c>
      <c r="BE22" s="84">
        <f t="shared" si="12"/>
        <v>0</v>
      </c>
      <c r="BF22" s="84">
        <f t="shared" si="12"/>
        <v>0</v>
      </c>
      <c r="BG22" s="84">
        <f t="shared" si="12"/>
        <v>0</v>
      </c>
      <c r="BH22" s="6"/>
      <c r="BI22" s="1"/>
    </row>
    <row r="23" spans="1:64" s="1" customFormat="1" ht="11.25" x14ac:dyDescent="0.2">
      <c r="A23" s="92" t="s">
        <v>93</v>
      </c>
      <c r="B23" s="93">
        <v>20</v>
      </c>
      <c r="C23" s="94" t="s">
        <v>94</v>
      </c>
      <c r="D23" s="92">
        <v>10000000</v>
      </c>
      <c r="E23" s="13"/>
      <c r="F23" s="13">
        <v>0</v>
      </c>
      <c r="G23" s="13">
        <f>SUM(D23:E23)-F23</f>
        <v>10000000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f>SUM(H23:S23)</f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f>SUM(U23:AF23)</f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f>SUM(AH23:AS23)</f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f>SUM(AU23:BF23)</f>
        <v>0</v>
      </c>
      <c r="BH23" s="6"/>
    </row>
    <row r="24" spans="1:64" s="10" customFormat="1" ht="12" x14ac:dyDescent="0.2">
      <c r="A24" s="7" t="s">
        <v>95</v>
      </c>
      <c r="B24" s="8">
        <v>21</v>
      </c>
      <c r="C24" s="16" t="s">
        <v>96</v>
      </c>
      <c r="D24" s="7">
        <v>0</v>
      </c>
      <c r="E24" s="7">
        <v>0</v>
      </c>
      <c r="F24" s="7">
        <v>0</v>
      </c>
      <c r="G24" s="7">
        <f>SUM(D24:E24)-F24</f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f>SUM(H24:S24)</f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f>SUM(U24:AF24)</f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f>SUM(AH24:AS24)</f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f>SUM(AU24:BF24)</f>
        <v>0</v>
      </c>
      <c r="BH24" s="17"/>
    </row>
    <row r="25" spans="1:64" s="10" customFormat="1" ht="12" x14ac:dyDescent="0.2">
      <c r="A25" s="7" t="s">
        <v>97</v>
      </c>
      <c r="B25" s="8">
        <v>20</v>
      </c>
      <c r="C25" s="16" t="s">
        <v>98</v>
      </c>
      <c r="D25" s="7">
        <f>+D26</f>
        <v>150000000</v>
      </c>
      <c r="E25" s="7">
        <f t="shared" ref="E25:BG25" si="13">+E26</f>
        <v>0</v>
      </c>
      <c r="F25" s="7">
        <f t="shared" si="13"/>
        <v>0</v>
      </c>
      <c r="G25" s="7">
        <f t="shared" si="13"/>
        <v>150000000</v>
      </c>
      <c r="H25" s="7">
        <f t="shared" si="13"/>
        <v>0</v>
      </c>
      <c r="I25" s="7">
        <f t="shared" si="13"/>
        <v>0</v>
      </c>
      <c r="J25" s="7">
        <f t="shared" si="13"/>
        <v>0</v>
      </c>
      <c r="K25" s="7">
        <f t="shared" si="13"/>
        <v>0</v>
      </c>
      <c r="L25" s="7">
        <f t="shared" si="13"/>
        <v>0</v>
      </c>
      <c r="M25" s="7">
        <f t="shared" si="13"/>
        <v>0</v>
      </c>
      <c r="N25" s="7">
        <f t="shared" si="13"/>
        <v>0</v>
      </c>
      <c r="O25" s="7">
        <f t="shared" si="13"/>
        <v>0</v>
      </c>
      <c r="P25" s="7">
        <f t="shared" si="13"/>
        <v>0</v>
      </c>
      <c r="Q25" s="7">
        <f t="shared" si="13"/>
        <v>0</v>
      </c>
      <c r="R25" s="7">
        <f t="shared" si="13"/>
        <v>0</v>
      </c>
      <c r="S25" s="7">
        <f t="shared" si="13"/>
        <v>0</v>
      </c>
      <c r="T25" s="7">
        <f t="shared" si="13"/>
        <v>0</v>
      </c>
      <c r="U25" s="7">
        <f t="shared" si="13"/>
        <v>0</v>
      </c>
      <c r="V25" s="7">
        <f t="shared" si="13"/>
        <v>0</v>
      </c>
      <c r="W25" s="7">
        <f t="shared" si="13"/>
        <v>0</v>
      </c>
      <c r="X25" s="7">
        <f t="shared" si="13"/>
        <v>0</v>
      </c>
      <c r="Y25" s="7">
        <f t="shared" si="13"/>
        <v>0</v>
      </c>
      <c r="Z25" s="7">
        <f t="shared" si="13"/>
        <v>0</v>
      </c>
      <c r="AA25" s="7">
        <f t="shared" si="13"/>
        <v>0</v>
      </c>
      <c r="AB25" s="7">
        <f t="shared" si="13"/>
        <v>0</v>
      </c>
      <c r="AC25" s="7">
        <f t="shared" si="13"/>
        <v>0</v>
      </c>
      <c r="AD25" s="7">
        <f t="shared" si="13"/>
        <v>0</v>
      </c>
      <c r="AE25" s="7">
        <f t="shared" si="13"/>
        <v>0</v>
      </c>
      <c r="AF25" s="7">
        <f t="shared" si="13"/>
        <v>0</v>
      </c>
      <c r="AG25" s="7">
        <f t="shared" si="13"/>
        <v>0</v>
      </c>
      <c r="AH25" s="7">
        <f t="shared" si="13"/>
        <v>0</v>
      </c>
      <c r="AI25" s="7">
        <f t="shared" si="13"/>
        <v>0</v>
      </c>
      <c r="AJ25" s="7">
        <f t="shared" si="13"/>
        <v>0</v>
      </c>
      <c r="AK25" s="7">
        <f t="shared" si="13"/>
        <v>0</v>
      </c>
      <c r="AL25" s="7">
        <f t="shared" si="13"/>
        <v>0</v>
      </c>
      <c r="AM25" s="7">
        <f t="shared" si="13"/>
        <v>0</v>
      </c>
      <c r="AN25" s="7">
        <f t="shared" si="13"/>
        <v>0</v>
      </c>
      <c r="AO25" s="7">
        <f t="shared" si="13"/>
        <v>0</v>
      </c>
      <c r="AP25" s="7">
        <f t="shared" si="13"/>
        <v>0</v>
      </c>
      <c r="AQ25" s="7">
        <f t="shared" si="13"/>
        <v>0</v>
      </c>
      <c r="AR25" s="7">
        <f t="shared" si="13"/>
        <v>0</v>
      </c>
      <c r="AS25" s="7">
        <f t="shared" si="13"/>
        <v>0</v>
      </c>
      <c r="AT25" s="7">
        <f>+AT26</f>
        <v>0</v>
      </c>
      <c r="AU25" s="7">
        <f t="shared" si="13"/>
        <v>0</v>
      </c>
      <c r="AV25" s="7">
        <f t="shared" si="13"/>
        <v>0</v>
      </c>
      <c r="AW25" s="7">
        <f t="shared" si="13"/>
        <v>0</v>
      </c>
      <c r="AX25" s="7">
        <f t="shared" si="13"/>
        <v>0</v>
      </c>
      <c r="AY25" s="7">
        <f t="shared" si="13"/>
        <v>0</v>
      </c>
      <c r="AZ25" s="7">
        <f t="shared" si="13"/>
        <v>0</v>
      </c>
      <c r="BA25" s="7">
        <f t="shared" si="13"/>
        <v>0</v>
      </c>
      <c r="BB25" s="7">
        <f t="shared" si="13"/>
        <v>0</v>
      </c>
      <c r="BC25" s="7">
        <f t="shared" si="13"/>
        <v>0</v>
      </c>
      <c r="BD25" s="7">
        <f t="shared" si="13"/>
        <v>0</v>
      </c>
      <c r="BE25" s="7">
        <f t="shared" si="13"/>
        <v>0</v>
      </c>
      <c r="BF25" s="7">
        <f t="shared" si="13"/>
        <v>0</v>
      </c>
      <c r="BG25" s="7">
        <f t="shared" si="13"/>
        <v>0</v>
      </c>
      <c r="BH25" s="17"/>
    </row>
    <row r="26" spans="1:64" s="1" customFormat="1" ht="11.25" x14ac:dyDescent="0.2">
      <c r="A26" s="22" t="s">
        <v>99</v>
      </c>
      <c r="B26" s="23">
        <v>20</v>
      </c>
      <c r="C26" s="24" t="s">
        <v>100</v>
      </c>
      <c r="D26" s="22">
        <v>150000000</v>
      </c>
      <c r="E26" s="13">
        <v>0</v>
      </c>
      <c r="F26" s="13">
        <v>0</v>
      </c>
      <c r="G26" s="13">
        <f>SUM(D26:E26)-F26</f>
        <v>150000000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f>SUM(H26:S26)</f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f>SUM(U26:AF26)</f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f>SUM(AH26:AS26)</f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f>SUM(AU26:BF26)</f>
        <v>0</v>
      </c>
      <c r="BH26" s="6"/>
    </row>
    <row r="27" spans="1:64" s="3" customFormat="1" x14ac:dyDescent="0.2">
      <c r="A27" s="82" t="s">
        <v>101</v>
      </c>
      <c r="B27" s="83"/>
      <c r="C27" s="82" t="s">
        <v>102</v>
      </c>
      <c r="D27" s="82">
        <f>+D28</f>
        <v>103542006932</v>
      </c>
      <c r="E27" s="82">
        <f t="shared" ref="E27:BG27" si="14">+E28</f>
        <v>0</v>
      </c>
      <c r="F27" s="82">
        <f t="shared" si="14"/>
        <v>0</v>
      </c>
      <c r="G27" s="82">
        <f t="shared" si="14"/>
        <v>103542006932</v>
      </c>
      <c r="H27" s="82">
        <f t="shared" si="14"/>
        <v>3007189891.0599999</v>
      </c>
      <c r="I27" s="82">
        <f t="shared" si="14"/>
        <v>2982770031.98</v>
      </c>
      <c r="J27" s="82">
        <f t="shared" si="14"/>
        <v>0</v>
      </c>
      <c r="K27" s="82">
        <f t="shared" si="14"/>
        <v>0</v>
      </c>
      <c r="L27" s="82">
        <f t="shared" si="14"/>
        <v>0</v>
      </c>
      <c r="M27" s="82">
        <f t="shared" si="14"/>
        <v>0</v>
      </c>
      <c r="N27" s="82">
        <f t="shared" si="14"/>
        <v>0</v>
      </c>
      <c r="O27" s="82">
        <f t="shared" si="14"/>
        <v>0</v>
      </c>
      <c r="P27" s="82">
        <f t="shared" si="14"/>
        <v>0</v>
      </c>
      <c r="Q27" s="82">
        <f t="shared" si="14"/>
        <v>0</v>
      </c>
      <c r="R27" s="82">
        <f t="shared" si="14"/>
        <v>0</v>
      </c>
      <c r="S27" s="82">
        <f t="shared" si="14"/>
        <v>0</v>
      </c>
      <c r="T27" s="82">
        <f t="shared" si="14"/>
        <v>5989959923.04</v>
      </c>
      <c r="U27" s="82">
        <f t="shared" si="14"/>
        <v>2017336334.22</v>
      </c>
      <c r="V27" s="82">
        <f t="shared" si="14"/>
        <v>2674219766.8200002</v>
      </c>
      <c r="W27" s="82">
        <f t="shared" si="14"/>
        <v>0</v>
      </c>
      <c r="X27" s="82">
        <f t="shared" si="14"/>
        <v>0</v>
      </c>
      <c r="Y27" s="82">
        <f t="shared" si="14"/>
        <v>0</v>
      </c>
      <c r="Z27" s="82">
        <f t="shared" si="14"/>
        <v>0</v>
      </c>
      <c r="AA27" s="82">
        <f t="shared" si="14"/>
        <v>0</v>
      </c>
      <c r="AB27" s="82">
        <f t="shared" si="14"/>
        <v>0</v>
      </c>
      <c r="AC27" s="82">
        <f t="shared" si="14"/>
        <v>0</v>
      </c>
      <c r="AD27" s="82">
        <f t="shared" si="14"/>
        <v>0</v>
      </c>
      <c r="AE27" s="82">
        <f t="shared" si="14"/>
        <v>0</v>
      </c>
      <c r="AF27" s="82">
        <f t="shared" si="14"/>
        <v>0</v>
      </c>
      <c r="AG27" s="82">
        <f t="shared" si="14"/>
        <v>4691556101.04</v>
      </c>
      <c r="AH27" s="82">
        <f t="shared" si="14"/>
        <v>0</v>
      </c>
      <c r="AI27" s="82">
        <f t="shared" si="14"/>
        <v>118709035.26000001</v>
      </c>
      <c r="AJ27" s="82">
        <f t="shared" si="14"/>
        <v>0</v>
      </c>
      <c r="AK27" s="82">
        <f t="shared" si="14"/>
        <v>0</v>
      </c>
      <c r="AL27" s="82">
        <f t="shared" si="14"/>
        <v>0</v>
      </c>
      <c r="AM27" s="82">
        <f t="shared" si="14"/>
        <v>0</v>
      </c>
      <c r="AN27" s="82">
        <f t="shared" si="14"/>
        <v>0</v>
      </c>
      <c r="AO27" s="82">
        <f t="shared" si="14"/>
        <v>0</v>
      </c>
      <c r="AP27" s="82">
        <f t="shared" si="14"/>
        <v>0</v>
      </c>
      <c r="AQ27" s="82">
        <f t="shared" si="14"/>
        <v>0</v>
      </c>
      <c r="AR27" s="82">
        <f t="shared" si="14"/>
        <v>0</v>
      </c>
      <c r="AS27" s="82">
        <f t="shared" si="14"/>
        <v>0</v>
      </c>
      <c r="AT27" s="82">
        <f t="shared" si="14"/>
        <v>118709035.26000001</v>
      </c>
      <c r="AU27" s="82">
        <f t="shared" si="14"/>
        <v>0</v>
      </c>
      <c r="AV27" s="82">
        <f t="shared" si="14"/>
        <v>118709035.26000001</v>
      </c>
      <c r="AW27" s="82">
        <f t="shared" si="14"/>
        <v>0</v>
      </c>
      <c r="AX27" s="82">
        <f t="shared" si="14"/>
        <v>0</v>
      </c>
      <c r="AY27" s="82">
        <f t="shared" si="14"/>
        <v>0</v>
      </c>
      <c r="AZ27" s="82">
        <f t="shared" si="14"/>
        <v>0</v>
      </c>
      <c r="BA27" s="82">
        <f t="shared" si="14"/>
        <v>0</v>
      </c>
      <c r="BB27" s="82">
        <f t="shared" si="14"/>
        <v>0</v>
      </c>
      <c r="BC27" s="82">
        <f t="shared" si="14"/>
        <v>0</v>
      </c>
      <c r="BD27" s="82">
        <f t="shared" si="14"/>
        <v>0</v>
      </c>
      <c r="BE27" s="82">
        <f t="shared" si="14"/>
        <v>0</v>
      </c>
      <c r="BF27" s="82">
        <f t="shared" si="14"/>
        <v>0</v>
      </c>
      <c r="BG27" s="82">
        <f t="shared" si="14"/>
        <v>118709035.26000001</v>
      </c>
      <c r="BH27" s="20" t="s">
        <v>103</v>
      </c>
      <c r="BI27" s="2"/>
    </row>
    <row r="28" spans="1:64" s="1" customFormat="1" ht="21.75" customHeight="1" x14ac:dyDescent="0.2">
      <c r="A28" s="13" t="s">
        <v>104</v>
      </c>
      <c r="B28" s="14">
        <v>20</v>
      </c>
      <c r="C28" s="25" t="s">
        <v>105</v>
      </c>
      <c r="D28" s="13">
        <v>103542006932</v>
      </c>
      <c r="E28" s="13"/>
      <c r="F28" s="13">
        <v>0</v>
      </c>
      <c r="G28" s="13">
        <f>SUM(D28:E28)-F28</f>
        <v>103542006932</v>
      </c>
      <c r="H28" s="13">
        <v>3007189891.0599999</v>
      </c>
      <c r="I28" s="13">
        <v>2982770031.98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f>SUM(H28:S28)</f>
        <v>5989959923.04</v>
      </c>
      <c r="U28" s="13">
        <v>2017336334.22</v>
      </c>
      <c r="V28" s="13">
        <v>2674219766.8200002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f>SUM(U28:AF28)</f>
        <v>4691556101.04</v>
      </c>
      <c r="AH28" s="13">
        <v>0</v>
      </c>
      <c r="AI28" s="13">
        <v>118709035.26000001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f>SUM(AH28:AS28)</f>
        <v>118709035.26000001</v>
      </c>
      <c r="AU28" s="13">
        <v>0</v>
      </c>
      <c r="AV28" s="13">
        <v>118709035.26000001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f>SUM(AU28:BF28)</f>
        <v>118709035.26000001</v>
      </c>
      <c r="BH28" s="6"/>
    </row>
    <row r="29" spans="1:64" s="3" customFormat="1" x14ac:dyDescent="0.2">
      <c r="A29" s="133" t="s">
        <v>106</v>
      </c>
      <c r="B29" s="133"/>
      <c r="C29" s="133"/>
      <c r="D29" s="5">
        <f t="shared" ref="D29:BG29" si="15">+D7+D27</f>
        <v>106286006932</v>
      </c>
      <c r="E29" s="5">
        <f t="shared" si="15"/>
        <v>0</v>
      </c>
      <c r="F29" s="5">
        <f t="shared" si="15"/>
        <v>0</v>
      </c>
      <c r="G29" s="5">
        <f t="shared" si="15"/>
        <v>106286006932</v>
      </c>
      <c r="H29" s="5">
        <f t="shared" si="15"/>
        <v>3285163224.3899999</v>
      </c>
      <c r="I29" s="5">
        <f t="shared" si="15"/>
        <v>2922770031.98</v>
      </c>
      <c r="J29" s="5">
        <f t="shared" si="15"/>
        <v>0</v>
      </c>
      <c r="K29" s="5">
        <f t="shared" si="15"/>
        <v>0</v>
      </c>
      <c r="L29" s="5">
        <f t="shared" si="15"/>
        <v>0</v>
      </c>
      <c r="M29" s="5">
        <f t="shared" si="15"/>
        <v>0</v>
      </c>
      <c r="N29" s="5">
        <f t="shared" si="15"/>
        <v>0</v>
      </c>
      <c r="O29" s="5">
        <f t="shared" si="15"/>
        <v>0</v>
      </c>
      <c r="P29" s="5">
        <f t="shared" si="15"/>
        <v>0</v>
      </c>
      <c r="Q29" s="5">
        <f t="shared" si="15"/>
        <v>0</v>
      </c>
      <c r="R29" s="5">
        <f t="shared" si="15"/>
        <v>0</v>
      </c>
      <c r="S29" s="5">
        <f t="shared" si="15"/>
        <v>0</v>
      </c>
      <c r="T29" s="5">
        <f t="shared" si="15"/>
        <v>6207933256.3699999</v>
      </c>
      <c r="U29" s="5">
        <f t="shared" si="15"/>
        <v>2017336334.22</v>
      </c>
      <c r="V29" s="5">
        <f t="shared" si="15"/>
        <v>2892193100.1500001</v>
      </c>
      <c r="W29" s="5">
        <f t="shared" si="15"/>
        <v>0</v>
      </c>
      <c r="X29" s="5">
        <f t="shared" si="15"/>
        <v>0</v>
      </c>
      <c r="Y29" s="5">
        <f t="shared" si="15"/>
        <v>0</v>
      </c>
      <c r="Z29" s="5">
        <f t="shared" si="15"/>
        <v>0</v>
      </c>
      <c r="AA29" s="5">
        <f t="shared" si="15"/>
        <v>0</v>
      </c>
      <c r="AB29" s="5">
        <f t="shared" si="15"/>
        <v>0</v>
      </c>
      <c r="AC29" s="5">
        <f t="shared" si="15"/>
        <v>0</v>
      </c>
      <c r="AD29" s="5">
        <f t="shared" si="15"/>
        <v>0</v>
      </c>
      <c r="AE29" s="5">
        <f t="shared" si="15"/>
        <v>0</v>
      </c>
      <c r="AF29" s="5">
        <f t="shared" si="15"/>
        <v>0</v>
      </c>
      <c r="AG29" s="5">
        <f t="shared" si="15"/>
        <v>4909529434.3699999</v>
      </c>
      <c r="AH29" s="5">
        <f t="shared" si="15"/>
        <v>0</v>
      </c>
      <c r="AI29" s="5">
        <f t="shared" si="15"/>
        <v>118709035.26000001</v>
      </c>
      <c r="AJ29" s="5">
        <f t="shared" si="15"/>
        <v>0</v>
      </c>
      <c r="AK29" s="5">
        <f t="shared" si="15"/>
        <v>0</v>
      </c>
      <c r="AL29" s="5">
        <f t="shared" si="15"/>
        <v>0</v>
      </c>
      <c r="AM29" s="5">
        <f t="shared" si="15"/>
        <v>0</v>
      </c>
      <c r="AN29" s="5">
        <f t="shared" si="15"/>
        <v>0</v>
      </c>
      <c r="AO29" s="5">
        <f t="shared" si="15"/>
        <v>0</v>
      </c>
      <c r="AP29" s="5">
        <f t="shared" si="15"/>
        <v>0</v>
      </c>
      <c r="AQ29" s="5">
        <f t="shared" si="15"/>
        <v>0</v>
      </c>
      <c r="AR29" s="5">
        <f t="shared" si="15"/>
        <v>0</v>
      </c>
      <c r="AS29" s="5">
        <f t="shared" si="15"/>
        <v>0</v>
      </c>
      <c r="AT29" s="5">
        <f t="shared" si="15"/>
        <v>118709035.26000001</v>
      </c>
      <c r="AU29" s="5">
        <f t="shared" si="15"/>
        <v>0</v>
      </c>
      <c r="AV29" s="5">
        <f t="shared" si="15"/>
        <v>118709035.26000001</v>
      </c>
      <c r="AW29" s="5">
        <f t="shared" si="15"/>
        <v>0</v>
      </c>
      <c r="AX29" s="5">
        <f t="shared" si="15"/>
        <v>0</v>
      </c>
      <c r="AY29" s="5">
        <f t="shared" si="15"/>
        <v>0</v>
      </c>
      <c r="AZ29" s="5">
        <f t="shared" si="15"/>
        <v>0</v>
      </c>
      <c r="BA29" s="5">
        <f t="shared" si="15"/>
        <v>0</v>
      </c>
      <c r="BB29" s="5">
        <f t="shared" si="15"/>
        <v>0</v>
      </c>
      <c r="BC29" s="5">
        <f t="shared" si="15"/>
        <v>0</v>
      </c>
      <c r="BD29" s="5">
        <f t="shared" si="15"/>
        <v>0</v>
      </c>
      <c r="BE29" s="5">
        <f t="shared" si="15"/>
        <v>0</v>
      </c>
      <c r="BF29" s="5">
        <f t="shared" si="15"/>
        <v>0</v>
      </c>
      <c r="BG29" s="5">
        <f t="shared" si="15"/>
        <v>118709035.26000001</v>
      </c>
      <c r="BH29" s="6"/>
      <c r="BI29" s="1"/>
    </row>
    <row r="30" spans="1:64" x14ac:dyDescent="0.2">
      <c r="T30" s="26"/>
      <c r="AG30" s="26"/>
      <c r="AT30" s="26"/>
      <c r="BG30" s="26"/>
    </row>
    <row r="31" spans="1:64" ht="10.5" customHeight="1" x14ac:dyDescent="0.2">
      <c r="A31" s="27"/>
      <c r="B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J31" s="1"/>
      <c r="BK31" s="1"/>
      <c r="BL31" s="1"/>
    </row>
    <row r="32" spans="1:64" ht="12" customHeight="1" x14ac:dyDescent="0.2">
      <c r="A32" s="27"/>
      <c r="B32" s="28"/>
      <c r="D32" s="29"/>
      <c r="E32" s="29"/>
      <c r="F32" s="29"/>
      <c r="G32" s="29"/>
      <c r="Q32" s="29"/>
      <c r="T32" s="29"/>
      <c r="AG32" s="29"/>
      <c r="AI32" s="29"/>
      <c r="AT32" s="30"/>
      <c r="BG32" s="29"/>
      <c r="BJ32" s="1"/>
      <c r="BK32" s="1"/>
      <c r="BL32" s="1"/>
    </row>
    <row r="33" spans="1:14" x14ac:dyDescent="0.2">
      <c r="A33" s="28"/>
      <c r="N33" s="1"/>
    </row>
    <row r="34" spans="1:14" x14ac:dyDescent="0.2">
      <c r="A34" s="28"/>
      <c r="N34" s="1"/>
    </row>
    <row r="35" spans="1:14" x14ac:dyDescent="0.2">
      <c r="A35" s="28"/>
      <c r="N35" s="1"/>
    </row>
    <row r="36" spans="1:14" x14ac:dyDescent="0.2">
      <c r="A36" s="1"/>
      <c r="N36" s="1"/>
    </row>
    <row r="37" spans="1:14" x14ac:dyDescent="0.2">
      <c r="A37" s="1"/>
      <c r="N37" s="1"/>
    </row>
    <row r="38" spans="1:14" x14ac:dyDescent="0.2">
      <c r="A38" s="1"/>
      <c r="N38" s="1"/>
    </row>
  </sheetData>
  <mergeCells count="7">
    <mergeCell ref="A29:C29"/>
    <mergeCell ref="BF1:BG1"/>
    <mergeCell ref="BF2:BG2"/>
    <mergeCell ref="BF4:BG4"/>
    <mergeCell ref="D1:BE1"/>
    <mergeCell ref="D2:BE2"/>
    <mergeCell ref="D3:BE3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AT27 BG27 AG27 T25:T27 AG25:AG26 AT25 BG25 G25:G27 D10:BG10 G13:AT13 BG12:BG13 AT26:BG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07A4-0601-49E8-BE1C-FD8E964183FB}">
  <sheetPr>
    <tabColor theme="0" tint="-0.249977111117893"/>
  </sheetPr>
  <dimension ref="A1:U26"/>
  <sheetViews>
    <sheetView showGridLines="0" showZeros="0" zoomScaleNormal="100" workbookViewId="0">
      <pane ySplit="6" topLeftCell="A7" activePane="bottomLeft" state="frozen"/>
      <selection pane="bottomLeft" activeCell="Q29" sqref="Q29"/>
    </sheetView>
  </sheetViews>
  <sheetFormatPr baseColWidth="10" defaultColWidth="11" defaultRowHeight="12.75" x14ac:dyDescent="0.2"/>
  <cols>
    <col min="1" max="1" width="23.5703125" style="31" bestFit="1" customWidth="1"/>
    <col min="2" max="2" width="4.28515625" style="31" customWidth="1"/>
    <col min="3" max="3" width="57.42578125" style="31" customWidth="1"/>
    <col min="4" max="4" width="13.28515625" style="33" customWidth="1"/>
    <col min="5" max="5" width="13.28515625" style="71" hidden="1" customWidth="1"/>
    <col min="6" max="6" width="13.28515625" style="31" customWidth="1"/>
    <col min="7" max="7" width="13.28515625" style="72" hidden="1" customWidth="1"/>
    <col min="8" max="16" width="13.28515625" style="31" hidden="1" customWidth="1"/>
    <col min="17" max="17" width="13.28515625" style="31" customWidth="1"/>
    <col min="18" max="18" width="11.42578125" style="31" customWidth="1"/>
    <col min="19" max="19" width="15.28515625" style="31" customWidth="1"/>
    <col min="20" max="20" width="13.85546875" style="31" customWidth="1"/>
    <col min="21" max="214" width="11.42578125" style="31" customWidth="1"/>
    <col min="215" max="215" width="13.7109375" style="31" customWidth="1"/>
    <col min="216" max="216" width="4.28515625" style="31" customWidth="1"/>
    <col min="217" max="217" width="56.140625" style="31" bestFit="1" customWidth="1"/>
    <col min="218" max="221" width="11.85546875" style="31" customWidth="1"/>
    <col min="222" max="256" width="11" style="31"/>
    <col min="257" max="257" width="23.5703125" style="31" bestFit="1" customWidth="1"/>
    <col min="258" max="258" width="4.28515625" style="31" customWidth="1"/>
    <col min="259" max="259" width="57.42578125" style="31" customWidth="1"/>
    <col min="260" max="260" width="11.5703125" style="31" customWidth="1"/>
    <col min="261" max="261" width="12.28515625" style="31" bestFit="1" customWidth="1"/>
    <col min="262" max="262" width="11.5703125" style="31" customWidth="1"/>
    <col min="263" max="272" width="0" style="31" hidden="1" customWidth="1"/>
    <col min="273" max="273" width="19.28515625" style="31" bestFit="1" customWidth="1"/>
    <col min="274" max="274" width="11.42578125" style="31" customWidth="1"/>
    <col min="275" max="275" width="15.28515625" style="31" customWidth="1"/>
    <col min="276" max="276" width="13.85546875" style="31" customWidth="1"/>
    <col min="277" max="470" width="11.42578125" style="31" customWidth="1"/>
    <col min="471" max="471" width="13.7109375" style="31" customWidth="1"/>
    <col min="472" max="472" width="4.28515625" style="31" customWidth="1"/>
    <col min="473" max="473" width="56.140625" style="31" bestFit="1" customWidth="1"/>
    <col min="474" max="477" width="11.85546875" style="31" customWidth="1"/>
    <col min="478" max="512" width="11" style="31"/>
    <col min="513" max="513" width="23.5703125" style="31" bestFit="1" customWidth="1"/>
    <col min="514" max="514" width="4.28515625" style="31" customWidth="1"/>
    <col min="515" max="515" width="57.42578125" style="31" customWidth="1"/>
    <col min="516" max="516" width="11.5703125" style="31" customWidth="1"/>
    <col min="517" max="517" width="12.28515625" style="31" bestFit="1" customWidth="1"/>
    <col min="518" max="518" width="11.5703125" style="31" customWidth="1"/>
    <col min="519" max="528" width="0" style="31" hidden="1" customWidth="1"/>
    <col min="529" max="529" width="19.28515625" style="31" bestFit="1" customWidth="1"/>
    <col min="530" max="530" width="11.42578125" style="31" customWidth="1"/>
    <col min="531" max="531" width="15.28515625" style="31" customWidth="1"/>
    <col min="532" max="532" width="13.85546875" style="31" customWidth="1"/>
    <col min="533" max="726" width="11.42578125" style="31" customWidth="1"/>
    <col min="727" max="727" width="13.7109375" style="31" customWidth="1"/>
    <col min="728" max="728" width="4.28515625" style="31" customWidth="1"/>
    <col min="729" max="729" width="56.140625" style="31" bestFit="1" customWidth="1"/>
    <col min="730" max="733" width="11.85546875" style="31" customWidth="1"/>
    <col min="734" max="768" width="11" style="31"/>
    <col min="769" max="769" width="23.5703125" style="31" bestFit="1" customWidth="1"/>
    <col min="770" max="770" width="4.28515625" style="31" customWidth="1"/>
    <col min="771" max="771" width="57.42578125" style="31" customWidth="1"/>
    <col min="772" max="772" width="11.5703125" style="31" customWidth="1"/>
    <col min="773" max="773" width="12.28515625" style="31" bestFit="1" customWidth="1"/>
    <col min="774" max="774" width="11.5703125" style="31" customWidth="1"/>
    <col min="775" max="784" width="0" style="31" hidden="1" customWidth="1"/>
    <col min="785" max="785" width="19.28515625" style="31" bestFit="1" customWidth="1"/>
    <col min="786" max="786" width="11.42578125" style="31" customWidth="1"/>
    <col min="787" max="787" width="15.28515625" style="31" customWidth="1"/>
    <col min="788" max="788" width="13.85546875" style="31" customWidth="1"/>
    <col min="789" max="982" width="11.42578125" style="31" customWidth="1"/>
    <col min="983" max="983" width="13.7109375" style="31" customWidth="1"/>
    <col min="984" max="984" width="4.28515625" style="31" customWidth="1"/>
    <col min="985" max="985" width="56.140625" style="31" bestFit="1" customWidth="1"/>
    <col min="986" max="989" width="11.85546875" style="31" customWidth="1"/>
    <col min="990" max="1024" width="11" style="31"/>
    <col min="1025" max="1025" width="23.5703125" style="31" bestFit="1" customWidth="1"/>
    <col min="1026" max="1026" width="4.28515625" style="31" customWidth="1"/>
    <col min="1027" max="1027" width="57.42578125" style="31" customWidth="1"/>
    <col min="1028" max="1028" width="11.5703125" style="31" customWidth="1"/>
    <col min="1029" max="1029" width="12.28515625" style="31" bestFit="1" customWidth="1"/>
    <col min="1030" max="1030" width="11.5703125" style="31" customWidth="1"/>
    <col min="1031" max="1040" width="0" style="31" hidden="1" customWidth="1"/>
    <col min="1041" max="1041" width="19.28515625" style="31" bestFit="1" customWidth="1"/>
    <col min="1042" max="1042" width="11.42578125" style="31" customWidth="1"/>
    <col min="1043" max="1043" width="15.28515625" style="31" customWidth="1"/>
    <col min="1044" max="1044" width="13.85546875" style="31" customWidth="1"/>
    <col min="1045" max="1238" width="11.42578125" style="31" customWidth="1"/>
    <col min="1239" max="1239" width="13.7109375" style="31" customWidth="1"/>
    <col min="1240" max="1240" width="4.28515625" style="31" customWidth="1"/>
    <col min="1241" max="1241" width="56.140625" style="31" bestFit="1" customWidth="1"/>
    <col min="1242" max="1245" width="11.85546875" style="31" customWidth="1"/>
    <col min="1246" max="1280" width="11" style="31"/>
    <col min="1281" max="1281" width="23.5703125" style="31" bestFit="1" customWidth="1"/>
    <col min="1282" max="1282" width="4.28515625" style="31" customWidth="1"/>
    <col min="1283" max="1283" width="57.42578125" style="31" customWidth="1"/>
    <col min="1284" max="1284" width="11.5703125" style="31" customWidth="1"/>
    <col min="1285" max="1285" width="12.28515625" style="31" bestFit="1" customWidth="1"/>
    <col min="1286" max="1286" width="11.5703125" style="31" customWidth="1"/>
    <col min="1287" max="1296" width="0" style="31" hidden="1" customWidth="1"/>
    <col min="1297" max="1297" width="19.28515625" style="31" bestFit="1" customWidth="1"/>
    <col min="1298" max="1298" width="11.42578125" style="31" customWidth="1"/>
    <col min="1299" max="1299" width="15.28515625" style="31" customWidth="1"/>
    <col min="1300" max="1300" width="13.85546875" style="31" customWidth="1"/>
    <col min="1301" max="1494" width="11.42578125" style="31" customWidth="1"/>
    <col min="1495" max="1495" width="13.7109375" style="31" customWidth="1"/>
    <col min="1496" max="1496" width="4.28515625" style="31" customWidth="1"/>
    <col min="1497" max="1497" width="56.140625" style="31" bestFit="1" customWidth="1"/>
    <col min="1498" max="1501" width="11.85546875" style="31" customWidth="1"/>
    <col min="1502" max="1536" width="11" style="31"/>
    <col min="1537" max="1537" width="23.5703125" style="31" bestFit="1" customWidth="1"/>
    <col min="1538" max="1538" width="4.28515625" style="31" customWidth="1"/>
    <col min="1539" max="1539" width="57.42578125" style="31" customWidth="1"/>
    <col min="1540" max="1540" width="11.5703125" style="31" customWidth="1"/>
    <col min="1541" max="1541" width="12.28515625" style="31" bestFit="1" customWidth="1"/>
    <col min="1542" max="1542" width="11.5703125" style="31" customWidth="1"/>
    <col min="1543" max="1552" width="0" style="31" hidden="1" customWidth="1"/>
    <col min="1553" max="1553" width="19.28515625" style="31" bestFit="1" customWidth="1"/>
    <col min="1554" max="1554" width="11.42578125" style="31" customWidth="1"/>
    <col min="1555" max="1555" width="15.28515625" style="31" customWidth="1"/>
    <col min="1556" max="1556" width="13.85546875" style="31" customWidth="1"/>
    <col min="1557" max="1750" width="11.42578125" style="31" customWidth="1"/>
    <col min="1751" max="1751" width="13.7109375" style="31" customWidth="1"/>
    <col min="1752" max="1752" width="4.28515625" style="31" customWidth="1"/>
    <col min="1753" max="1753" width="56.140625" style="31" bestFit="1" customWidth="1"/>
    <col min="1754" max="1757" width="11.85546875" style="31" customWidth="1"/>
    <col min="1758" max="1792" width="11" style="31"/>
    <col min="1793" max="1793" width="23.5703125" style="31" bestFit="1" customWidth="1"/>
    <col min="1794" max="1794" width="4.28515625" style="31" customWidth="1"/>
    <col min="1795" max="1795" width="57.42578125" style="31" customWidth="1"/>
    <col min="1796" max="1796" width="11.5703125" style="31" customWidth="1"/>
    <col min="1797" max="1797" width="12.28515625" style="31" bestFit="1" customWidth="1"/>
    <col min="1798" max="1798" width="11.5703125" style="31" customWidth="1"/>
    <col min="1799" max="1808" width="0" style="31" hidden="1" customWidth="1"/>
    <col min="1809" max="1809" width="19.28515625" style="31" bestFit="1" customWidth="1"/>
    <col min="1810" max="1810" width="11.42578125" style="31" customWidth="1"/>
    <col min="1811" max="1811" width="15.28515625" style="31" customWidth="1"/>
    <col min="1812" max="1812" width="13.85546875" style="31" customWidth="1"/>
    <col min="1813" max="2006" width="11.42578125" style="31" customWidth="1"/>
    <col min="2007" max="2007" width="13.7109375" style="31" customWidth="1"/>
    <col min="2008" max="2008" width="4.28515625" style="31" customWidth="1"/>
    <col min="2009" max="2009" width="56.140625" style="31" bestFit="1" customWidth="1"/>
    <col min="2010" max="2013" width="11.85546875" style="31" customWidth="1"/>
    <col min="2014" max="2048" width="11" style="31"/>
    <col min="2049" max="2049" width="23.5703125" style="31" bestFit="1" customWidth="1"/>
    <col min="2050" max="2050" width="4.28515625" style="31" customWidth="1"/>
    <col min="2051" max="2051" width="57.42578125" style="31" customWidth="1"/>
    <col min="2052" max="2052" width="11.5703125" style="31" customWidth="1"/>
    <col min="2053" max="2053" width="12.28515625" style="31" bestFit="1" customWidth="1"/>
    <col min="2054" max="2054" width="11.5703125" style="31" customWidth="1"/>
    <col min="2055" max="2064" width="0" style="31" hidden="1" customWidth="1"/>
    <col min="2065" max="2065" width="19.28515625" style="31" bestFit="1" customWidth="1"/>
    <col min="2066" max="2066" width="11.42578125" style="31" customWidth="1"/>
    <col min="2067" max="2067" width="15.28515625" style="31" customWidth="1"/>
    <col min="2068" max="2068" width="13.85546875" style="31" customWidth="1"/>
    <col min="2069" max="2262" width="11.42578125" style="31" customWidth="1"/>
    <col min="2263" max="2263" width="13.7109375" style="31" customWidth="1"/>
    <col min="2264" max="2264" width="4.28515625" style="31" customWidth="1"/>
    <col min="2265" max="2265" width="56.140625" style="31" bestFit="1" customWidth="1"/>
    <col min="2266" max="2269" width="11.85546875" style="31" customWidth="1"/>
    <col min="2270" max="2304" width="11" style="31"/>
    <col min="2305" max="2305" width="23.5703125" style="31" bestFit="1" customWidth="1"/>
    <col min="2306" max="2306" width="4.28515625" style="31" customWidth="1"/>
    <col min="2307" max="2307" width="57.42578125" style="31" customWidth="1"/>
    <col min="2308" max="2308" width="11.5703125" style="31" customWidth="1"/>
    <col min="2309" max="2309" width="12.28515625" style="31" bestFit="1" customWidth="1"/>
    <col min="2310" max="2310" width="11.5703125" style="31" customWidth="1"/>
    <col min="2311" max="2320" width="0" style="31" hidden="1" customWidth="1"/>
    <col min="2321" max="2321" width="19.28515625" style="31" bestFit="1" customWidth="1"/>
    <col min="2322" max="2322" width="11.42578125" style="31" customWidth="1"/>
    <col min="2323" max="2323" width="15.28515625" style="31" customWidth="1"/>
    <col min="2324" max="2324" width="13.85546875" style="31" customWidth="1"/>
    <col min="2325" max="2518" width="11.42578125" style="31" customWidth="1"/>
    <col min="2519" max="2519" width="13.7109375" style="31" customWidth="1"/>
    <col min="2520" max="2520" width="4.28515625" style="31" customWidth="1"/>
    <col min="2521" max="2521" width="56.140625" style="31" bestFit="1" customWidth="1"/>
    <col min="2522" max="2525" width="11.85546875" style="31" customWidth="1"/>
    <col min="2526" max="2560" width="11" style="31"/>
    <col min="2561" max="2561" width="23.5703125" style="31" bestFit="1" customWidth="1"/>
    <col min="2562" max="2562" width="4.28515625" style="31" customWidth="1"/>
    <col min="2563" max="2563" width="57.42578125" style="31" customWidth="1"/>
    <col min="2564" max="2564" width="11.5703125" style="31" customWidth="1"/>
    <col min="2565" max="2565" width="12.28515625" style="31" bestFit="1" customWidth="1"/>
    <col min="2566" max="2566" width="11.5703125" style="31" customWidth="1"/>
    <col min="2567" max="2576" width="0" style="31" hidden="1" customWidth="1"/>
    <col min="2577" max="2577" width="19.28515625" style="31" bestFit="1" customWidth="1"/>
    <col min="2578" max="2578" width="11.42578125" style="31" customWidth="1"/>
    <col min="2579" max="2579" width="15.28515625" style="31" customWidth="1"/>
    <col min="2580" max="2580" width="13.85546875" style="31" customWidth="1"/>
    <col min="2581" max="2774" width="11.42578125" style="31" customWidth="1"/>
    <col min="2775" max="2775" width="13.7109375" style="31" customWidth="1"/>
    <col min="2776" max="2776" width="4.28515625" style="31" customWidth="1"/>
    <col min="2777" max="2777" width="56.140625" style="31" bestFit="1" customWidth="1"/>
    <col min="2778" max="2781" width="11.85546875" style="31" customWidth="1"/>
    <col min="2782" max="2816" width="11" style="31"/>
    <col min="2817" max="2817" width="23.5703125" style="31" bestFit="1" customWidth="1"/>
    <col min="2818" max="2818" width="4.28515625" style="31" customWidth="1"/>
    <col min="2819" max="2819" width="57.42578125" style="31" customWidth="1"/>
    <col min="2820" max="2820" width="11.5703125" style="31" customWidth="1"/>
    <col min="2821" max="2821" width="12.28515625" style="31" bestFit="1" customWidth="1"/>
    <col min="2822" max="2822" width="11.5703125" style="31" customWidth="1"/>
    <col min="2823" max="2832" width="0" style="31" hidden="1" customWidth="1"/>
    <col min="2833" max="2833" width="19.28515625" style="31" bestFit="1" customWidth="1"/>
    <col min="2834" max="2834" width="11.42578125" style="31" customWidth="1"/>
    <col min="2835" max="2835" width="15.28515625" style="31" customWidth="1"/>
    <col min="2836" max="2836" width="13.85546875" style="31" customWidth="1"/>
    <col min="2837" max="3030" width="11.42578125" style="31" customWidth="1"/>
    <col min="3031" max="3031" width="13.7109375" style="31" customWidth="1"/>
    <col min="3032" max="3032" width="4.28515625" style="31" customWidth="1"/>
    <col min="3033" max="3033" width="56.140625" style="31" bestFit="1" customWidth="1"/>
    <col min="3034" max="3037" width="11.85546875" style="31" customWidth="1"/>
    <col min="3038" max="3072" width="11" style="31"/>
    <col min="3073" max="3073" width="23.5703125" style="31" bestFit="1" customWidth="1"/>
    <col min="3074" max="3074" width="4.28515625" style="31" customWidth="1"/>
    <col min="3075" max="3075" width="57.42578125" style="31" customWidth="1"/>
    <col min="3076" max="3076" width="11.5703125" style="31" customWidth="1"/>
    <col min="3077" max="3077" width="12.28515625" style="31" bestFit="1" customWidth="1"/>
    <col min="3078" max="3078" width="11.5703125" style="31" customWidth="1"/>
    <col min="3079" max="3088" width="0" style="31" hidden="1" customWidth="1"/>
    <col min="3089" max="3089" width="19.28515625" style="31" bestFit="1" customWidth="1"/>
    <col min="3090" max="3090" width="11.42578125" style="31" customWidth="1"/>
    <col min="3091" max="3091" width="15.28515625" style="31" customWidth="1"/>
    <col min="3092" max="3092" width="13.85546875" style="31" customWidth="1"/>
    <col min="3093" max="3286" width="11.42578125" style="31" customWidth="1"/>
    <col min="3287" max="3287" width="13.7109375" style="31" customWidth="1"/>
    <col min="3288" max="3288" width="4.28515625" style="31" customWidth="1"/>
    <col min="3289" max="3289" width="56.140625" style="31" bestFit="1" customWidth="1"/>
    <col min="3290" max="3293" width="11.85546875" style="31" customWidth="1"/>
    <col min="3294" max="3328" width="11" style="31"/>
    <col min="3329" max="3329" width="23.5703125" style="31" bestFit="1" customWidth="1"/>
    <col min="3330" max="3330" width="4.28515625" style="31" customWidth="1"/>
    <col min="3331" max="3331" width="57.42578125" style="31" customWidth="1"/>
    <col min="3332" max="3332" width="11.5703125" style="31" customWidth="1"/>
    <col min="3333" max="3333" width="12.28515625" style="31" bestFit="1" customWidth="1"/>
    <col min="3334" max="3334" width="11.5703125" style="31" customWidth="1"/>
    <col min="3335" max="3344" width="0" style="31" hidden="1" customWidth="1"/>
    <col min="3345" max="3345" width="19.28515625" style="31" bestFit="1" customWidth="1"/>
    <col min="3346" max="3346" width="11.42578125" style="31" customWidth="1"/>
    <col min="3347" max="3347" width="15.28515625" style="31" customWidth="1"/>
    <col min="3348" max="3348" width="13.85546875" style="31" customWidth="1"/>
    <col min="3349" max="3542" width="11.42578125" style="31" customWidth="1"/>
    <col min="3543" max="3543" width="13.7109375" style="31" customWidth="1"/>
    <col min="3544" max="3544" width="4.28515625" style="31" customWidth="1"/>
    <col min="3545" max="3545" width="56.140625" style="31" bestFit="1" customWidth="1"/>
    <col min="3546" max="3549" width="11.85546875" style="31" customWidth="1"/>
    <col min="3550" max="3584" width="11" style="31"/>
    <col min="3585" max="3585" width="23.5703125" style="31" bestFit="1" customWidth="1"/>
    <col min="3586" max="3586" width="4.28515625" style="31" customWidth="1"/>
    <col min="3587" max="3587" width="57.42578125" style="31" customWidth="1"/>
    <col min="3588" max="3588" width="11.5703125" style="31" customWidth="1"/>
    <col min="3589" max="3589" width="12.28515625" style="31" bestFit="1" customWidth="1"/>
    <col min="3590" max="3590" width="11.5703125" style="31" customWidth="1"/>
    <col min="3591" max="3600" width="0" style="31" hidden="1" customWidth="1"/>
    <col min="3601" max="3601" width="19.28515625" style="31" bestFit="1" customWidth="1"/>
    <col min="3602" max="3602" width="11.42578125" style="31" customWidth="1"/>
    <col min="3603" max="3603" width="15.28515625" style="31" customWidth="1"/>
    <col min="3604" max="3604" width="13.85546875" style="31" customWidth="1"/>
    <col min="3605" max="3798" width="11.42578125" style="31" customWidth="1"/>
    <col min="3799" max="3799" width="13.7109375" style="31" customWidth="1"/>
    <col min="3800" max="3800" width="4.28515625" style="31" customWidth="1"/>
    <col min="3801" max="3801" width="56.140625" style="31" bestFit="1" customWidth="1"/>
    <col min="3802" max="3805" width="11.85546875" style="31" customWidth="1"/>
    <col min="3806" max="3840" width="11" style="31"/>
    <col min="3841" max="3841" width="23.5703125" style="31" bestFit="1" customWidth="1"/>
    <col min="3842" max="3842" width="4.28515625" style="31" customWidth="1"/>
    <col min="3843" max="3843" width="57.42578125" style="31" customWidth="1"/>
    <col min="3844" max="3844" width="11.5703125" style="31" customWidth="1"/>
    <col min="3845" max="3845" width="12.28515625" style="31" bestFit="1" customWidth="1"/>
    <col min="3846" max="3846" width="11.5703125" style="31" customWidth="1"/>
    <col min="3847" max="3856" width="0" style="31" hidden="1" customWidth="1"/>
    <col min="3857" max="3857" width="19.28515625" style="31" bestFit="1" customWidth="1"/>
    <col min="3858" max="3858" width="11.42578125" style="31" customWidth="1"/>
    <col min="3859" max="3859" width="15.28515625" style="31" customWidth="1"/>
    <col min="3860" max="3860" width="13.85546875" style="31" customWidth="1"/>
    <col min="3861" max="4054" width="11.42578125" style="31" customWidth="1"/>
    <col min="4055" max="4055" width="13.7109375" style="31" customWidth="1"/>
    <col min="4056" max="4056" width="4.28515625" style="31" customWidth="1"/>
    <col min="4057" max="4057" width="56.140625" style="31" bestFit="1" customWidth="1"/>
    <col min="4058" max="4061" width="11.85546875" style="31" customWidth="1"/>
    <col min="4062" max="4096" width="11" style="31"/>
    <col min="4097" max="4097" width="23.5703125" style="31" bestFit="1" customWidth="1"/>
    <col min="4098" max="4098" width="4.28515625" style="31" customWidth="1"/>
    <col min="4099" max="4099" width="57.42578125" style="31" customWidth="1"/>
    <col min="4100" max="4100" width="11.5703125" style="31" customWidth="1"/>
    <col min="4101" max="4101" width="12.28515625" style="31" bestFit="1" customWidth="1"/>
    <col min="4102" max="4102" width="11.5703125" style="31" customWidth="1"/>
    <col min="4103" max="4112" width="0" style="31" hidden="1" customWidth="1"/>
    <col min="4113" max="4113" width="19.28515625" style="31" bestFit="1" customWidth="1"/>
    <col min="4114" max="4114" width="11.42578125" style="31" customWidth="1"/>
    <col min="4115" max="4115" width="15.28515625" style="31" customWidth="1"/>
    <col min="4116" max="4116" width="13.85546875" style="31" customWidth="1"/>
    <col min="4117" max="4310" width="11.42578125" style="31" customWidth="1"/>
    <col min="4311" max="4311" width="13.7109375" style="31" customWidth="1"/>
    <col min="4312" max="4312" width="4.28515625" style="31" customWidth="1"/>
    <col min="4313" max="4313" width="56.140625" style="31" bestFit="1" customWidth="1"/>
    <col min="4314" max="4317" width="11.85546875" style="31" customWidth="1"/>
    <col min="4318" max="4352" width="11" style="31"/>
    <col min="4353" max="4353" width="23.5703125" style="31" bestFit="1" customWidth="1"/>
    <col min="4354" max="4354" width="4.28515625" style="31" customWidth="1"/>
    <col min="4355" max="4355" width="57.42578125" style="31" customWidth="1"/>
    <col min="4356" max="4356" width="11.5703125" style="31" customWidth="1"/>
    <col min="4357" max="4357" width="12.28515625" style="31" bestFit="1" customWidth="1"/>
    <col min="4358" max="4358" width="11.5703125" style="31" customWidth="1"/>
    <col min="4359" max="4368" width="0" style="31" hidden="1" customWidth="1"/>
    <col min="4369" max="4369" width="19.28515625" style="31" bestFit="1" customWidth="1"/>
    <col min="4370" max="4370" width="11.42578125" style="31" customWidth="1"/>
    <col min="4371" max="4371" width="15.28515625" style="31" customWidth="1"/>
    <col min="4372" max="4372" width="13.85546875" style="31" customWidth="1"/>
    <col min="4373" max="4566" width="11.42578125" style="31" customWidth="1"/>
    <col min="4567" max="4567" width="13.7109375" style="31" customWidth="1"/>
    <col min="4568" max="4568" width="4.28515625" style="31" customWidth="1"/>
    <col min="4569" max="4569" width="56.140625" style="31" bestFit="1" customWidth="1"/>
    <col min="4570" max="4573" width="11.85546875" style="31" customWidth="1"/>
    <col min="4574" max="4608" width="11" style="31"/>
    <col min="4609" max="4609" width="23.5703125" style="31" bestFit="1" customWidth="1"/>
    <col min="4610" max="4610" width="4.28515625" style="31" customWidth="1"/>
    <col min="4611" max="4611" width="57.42578125" style="31" customWidth="1"/>
    <col min="4612" max="4612" width="11.5703125" style="31" customWidth="1"/>
    <col min="4613" max="4613" width="12.28515625" style="31" bestFit="1" customWidth="1"/>
    <col min="4614" max="4614" width="11.5703125" style="31" customWidth="1"/>
    <col min="4615" max="4624" width="0" style="31" hidden="1" customWidth="1"/>
    <col min="4625" max="4625" width="19.28515625" style="31" bestFit="1" customWidth="1"/>
    <col min="4626" max="4626" width="11.42578125" style="31" customWidth="1"/>
    <col min="4627" max="4627" width="15.28515625" style="31" customWidth="1"/>
    <col min="4628" max="4628" width="13.85546875" style="31" customWidth="1"/>
    <col min="4629" max="4822" width="11.42578125" style="31" customWidth="1"/>
    <col min="4823" max="4823" width="13.7109375" style="31" customWidth="1"/>
    <col min="4824" max="4824" width="4.28515625" style="31" customWidth="1"/>
    <col min="4825" max="4825" width="56.140625" style="31" bestFit="1" customWidth="1"/>
    <col min="4826" max="4829" width="11.85546875" style="31" customWidth="1"/>
    <col min="4830" max="4864" width="11" style="31"/>
    <col min="4865" max="4865" width="23.5703125" style="31" bestFit="1" customWidth="1"/>
    <col min="4866" max="4866" width="4.28515625" style="31" customWidth="1"/>
    <col min="4867" max="4867" width="57.42578125" style="31" customWidth="1"/>
    <col min="4868" max="4868" width="11.5703125" style="31" customWidth="1"/>
    <col min="4869" max="4869" width="12.28515625" style="31" bestFit="1" customWidth="1"/>
    <col min="4870" max="4870" width="11.5703125" style="31" customWidth="1"/>
    <col min="4871" max="4880" width="0" style="31" hidden="1" customWidth="1"/>
    <col min="4881" max="4881" width="19.28515625" style="31" bestFit="1" customWidth="1"/>
    <col min="4882" max="4882" width="11.42578125" style="31" customWidth="1"/>
    <col min="4883" max="4883" width="15.28515625" style="31" customWidth="1"/>
    <col min="4884" max="4884" width="13.85546875" style="31" customWidth="1"/>
    <col min="4885" max="5078" width="11.42578125" style="31" customWidth="1"/>
    <col min="5079" max="5079" width="13.7109375" style="31" customWidth="1"/>
    <col min="5080" max="5080" width="4.28515625" style="31" customWidth="1"/>
    <col min="5081" max="5081" width="56.140625" style="31" bestFit="1" customWidth="1"/>
    <col min="5082" max="5085" width="11.85546875" style="31" customWidth="1"/>
    <col min="5086" max="5120" width="11" style="31"/>
    <col min="5121" max="5121" width="23.5703125" style="31" bestFit="1" customWidth="1"/>
    <col min="5122" max="5122" width="4.28515625" style="31" customWidth="1"/>
    <col min="5123" max="5123" width="57.42578125" style="31" customWidth="1"/>
    <col min="5124" max="5124" width="11.5703125" style="31" customWidth="1"/>
    <col min="5125" max="5125" width="12.28515625" style="31" bestFit="1" customWidth="1"/>
    <col min="5126" max="5126" width="11.5703125" style="31" customWidth="1"/>
    <col min="5127" max="5136" width="0" style="31" hidden="1" customWidth="1"/>
    <col min="5137" max="5137" width="19.28515625" style="31" bestFit="1" customWidth="1"/>
    <col min="5138" max="5138" width="11.42578125" style="31" customWidth="1"/>
    <col min="5139" max="5139" width="15.28515625" style="31" customWidth="1"/>
    <col min="5140" max="5140" width="13.85546875" style="31" customWidth="1"/>
    <col min="5141" max="5334" width="11.42578125" style="31" customWidth="1"/>
    <col min="5335" max="5335" width="13.7109375" style="31" customWidth="1"/>
    <col min="5336" max="5336" width="4.28515625" style="31" customWidth="1"/>
    <col min="5337" max="5337" width="56.140625" style="31" bestFit="1" customWidth="1"/>
    <col min="5338" max="5341" width="11.85546875" style="31" customWidth="1"/>
    <col min="5342" max="5376" width="11" style="31"/>
    <col min="5377" max="5377" width="23.5703125" style="31" bestFit="1" customWidth="1"/>
    <col min="5378" max="5378" width="4.28515625" style="31" customWidth="1"/>
    <col min="5379" max="5379" width="57.42578125" style="31" customWidth="1"/>
    <col min="5380" max="5380" width="11.5703125" style="31" customWidth="1"/>
    <col min="5381" max="5381" width="12.28515625" style="31" bestFit="1" customWidth="1"/>
    <col min="5382" max="5382" width="11.5703125" style="31" customWidth="1"/>
    <col min="5383" max="5392" width="0" style="31" hidden="1" customWidth="1"/>
    <col min="5393" max="5393" width="19.28515625" style="31" bestFit="1" customWidth="1"/>
    <col min="5394" max="5394" width="11.42578125" style="31" customWidth="1"/>
    <col min="5395" max="5395" width="15.28515625" style="31" customWidth="1"/>
    <col min="5396" max="5396" width="13.85546875" style="31" customWidth="1"/>
    <col min="5397" max="5590" width="11.42578125" style="31" customWidth="1"/>
    <col min="5591" max="5591" width="13.7109375" style="31" customWidth="1"/>
    <col min="5592" max="5592" width="4.28515625" style="31" customWidth="1"/>
    <col min="5593" max="5593" width="56.140625" style="31" bestFit="1" customWidth="1"/>
    <col min="5594" max="5597" width="11.85546875" style="31" customWidth="1"/>
    <col min="5598" max="5632" width="11" style="31"/>
    <col min="5633" max="5633" width="23.5703125" style="31" bestFit="1" customWidth="1"/>
    <col min="5634" max="5634" width="4.28515625" style="31" customWidth="1"/>
    <col min="5635" max="5635" width="57.42578125" style="31" customWidth="1"/>
    <col min="5636" max="5636" width="11.5703125" style="31" customWidth="1"/>
    <col min="5637" max="5637" width="12.28515625" style="31" bestFit="1" customWidth="1"/>
    <col min="5638" max="5638" width="11.5703125" style="31" customWidth="1"/>
    <col min="5639" max="5648" width="0" style="31" hidden="1" customWidth="1"/>
    <col min="5649" max="5649" width="19.28515625" style="31" bestFit="1" customWidth="1"/>
    <col min="5650" max="5650" width="11.42578125" style="31" customWidth="1"/>
    <col min="5651" max="5651" width="15.28515625" style="31" customWidth="1"/>
    <col min="5652" max="5652" width="13.85546875" style="31" customWidth="1"/>
    <col min="5653" max="5846" width="11.42578125" style="31" customWidth="1"/>
    <col min="5847" max="5847" width="13.7109375" style="31" customWidth="1"/>
    <col min="5848" max="5848" width="4.28515625" style="31" customWidth="1"/>
    <col min="5849" max="5849" width="56.140625" style="31" bestFit="1" customWidth="1"/>
    <col min="5850" max="5853" width="11.85546875" style="31" customWidth="1"/>
    <col min="5854" max="5888" width="11" style="31"/>
    <col min="5889" max="5889" width="23.5703125" style="31" bestFit="1" customWidth="1"/>
    <col min="5890" max="5890" width="4.28515625" style="31" customWidth="1"/>
    <col min="5891" max="5891" width="57.42578125" style="31" customWidth="1"/>
    <col min="5892" max="5892" width="11.5703125" style="31" customWidth="1"/>
    <col min="5893" max="5893" width="12.28515625" style="31" bestFit="1" customWidth="1"/>
    <col min="5894" max="5894" width="11.5703125" style="31" customWidth="1"/>
    <col min="5895" max="5904" width="0" style="31" hidden="1" customWidth="1"/>
    <col min="5905" max="5905" width="19.28515625" style="31" bestFit="1" customWidth="1"/>
    <col min="5906" max="5906" width="11.42578125" style="31" customWidth="1"/>
    <col min="5907" max="5907" width="15.28515625" style="31" customWidth="1"/>
    <col min="5908" max="5908" width="13.85546875" style="31" customWidth="1"/>
    <col min="5909" max="6102" width="11.42578125" style="31" customWidth="1"/>
    <col min="6103" max="6103" width="13.7109375" style="31" customWidth="1"/>
    <col min="6104" max="6104" width="4.28515625" style="31" customWidth="1"/>
    <col min="6105" max="6105" width="56.140625" style="31" bestFit="1" customWidth="1"/>
    <col min="6106" max="6109" width="11.85546875" style="31" customWidth="1"/>
    <col min="6110" max="6144" width="11" style="31"/>
    <col min="6145" max="6145" width="23.5703125" style="31" bestFit="1" customWidth="1"/>
    <col min="6146" max="6146" width="4.28515625" style="31" customWidth="1"/>
    <col min="6147" max="6147" width="57.42578125" style="31" customWidth="1"/>
    <col min="6148" max="6148" width="11.5703125" style="31" customWidth="1"/>
    <col min="6149" max="6149" width="12.28515625" style="31" bestFit="1" customWidth="1"/>
    <col min="6150" max="6150" width="11.5703125" style="31" customWidth="1"/>
    <col min="6151" max="6160" width="0" style="31" hidden="1" customWidth="1"/>
    <col min="6161" max="6161" width="19.28515625" style="31" bestFit="1" customWidth="1"/>
    <col min="6162" max="6162" width="11.42578125" style="31" customWidth="1"/>
    <col min="6163" max="6163" width="15.28515625" style="31" customWidth="1"/>
    <col min="6164" max="6164" width="13.85546875" style="31" customWidth="1"/>
    <col min="6165" max="6358" width="11.42578125" style="31" customWidth="1"/>
    <col min="6359" max="6359" width="13.7109375" style="31" customWidth="1"/>
    <col min="6360" max="6360" width="4.28515625" style="31" customWidth="1"/>
    <col min="6361" max="6361" width="56.140625" style="31" bestFit="1" customWidth="1"/>
    <col min="6362" max="6365" width="11.85546875" style="31" customWidth="1"/>
    <col min="6366" max="6400" width="11" style="31"/>
    <col min="6401" max="6401" width="23.5703125" style="31" bestFit="1" customWidth="1"/>
    <col min="6402" max="6402" width="4.28515625" style="31" customWidth="1"/>
    <col min="6403" max="6403" width="57.42578125" style="31" customWidth="1"/>
    <col min="6404" max="6404" width="11.5703125" style="31" customWidth="1"/>
    <col min="6405" max="6405" width="12.28515625" style="31" bestFit="1" customWidth="1"/>
    <col min="6406" max="6406" width="11.5703125" style="31" customWidth="1"/>
    <col min="6407" max="6416" width="0" style="31" hidden="1" customWidth="1"/>
    <col min="6417" max="6417" width="19.28515625" style="31" bestFit="1" customWidth="1"/>
    <col min="6418" max="6418" width="11.42578125" style="31" customWidth="1"/>
    <col min="6419" max="6419" width="15.28515625" style="31" customWidth="1"/>
    <col min="6420" max="6420" width="13.85546875" style="31" customWidth="1"/>
    <col min="6421" max="6614" width="11.42578125" style="31" customWidth="1"/>
    <col min="6615" max="6615" width="13.7109375" style="31" customWidth="1"/>
    <col min="6616" max="6616" width="4.28515625" style="31" customWidth="1"/>
    <col min="6617" max="6617" width="56.140625" style="31" bestFit="1" customWidth="1"/>
    <col min="6618" max="6621" width="11.85546875" style="31" customWidth="1"/>
    <col min="6622" max="6656" width="11" style="31"/>
    <col min="6657" max="6657" width="23.5703125" style="31" bestFit="1" customWidth="1"/>
    <col min="6658" max="6658" width="4.28515625" style="31" customWidth="1"/>
    <col min="6659" max="6659" width="57.42578125" style="31" customWidth="1"/>
    <col min="6660" max="6660" width="11.5703125" style="31" customWidth="1"/>
    <col min="6661" max="6661" width="12.28515625" style="31" bestFit="1" customWidth="1"/>
    <col min="6662" max="6662" width="11.5703125" style="31" customWidth="1"/>
    <col min="6663" max="6672" width="0" style="31" hidden="1" customWidth="1"/>
    <col min="6673" max="6673" width="19.28515625" style="31" bestFit="1" customWidth="1"/>
    <col min="6674" max="6674" width="11.42578125" style="31" customWidth="1"/>
    <col min="6675" max="6675" width="15.28515625" style="31" customWidth="1"/>
    <col min="6676" max="6676" width="13.85546875" style="31" customWidth="1"/>
    <col min="6677" max="6870" width="11.42578125" style="31" customWidth="1"/>
    <col min="6871" max="6871" width="13.7109375" style="31" customWidth="1"/>
    <col min="6872" max="6872" width="4.28515625" style="31" customWidth="1"/>
    <col min="6873" max="6873" width="56.140625" style="31" bestFit="1" customWidth="1"/>
    <col min="6874" max="6877" width="11.85546875" style="31" customWidth="1"/>
    <col min="6878" max="6912" width="11" style="31"/>
    <col min="6913" max="6913" width="23.5703125" style="31" bestFit="1" customWidth="1"/>
    <col min="6914" max="6914" width="4.28515625" style="31" customWidth="1"/>
    <col min="6915" max="6915" width="57.42578125" style="31" customWidth="1"/>
    <col min="6916" max="6916" width="11.5703125" style="31" customWidth="1"/>
    <col min="6917" max="6917" width="12.28515625" style="31" bestFit="1" customWidth="1"/>
    <col min="6918" max="6918" width="11.5703125" style="31" customWidth="1"/>
    <col min="6919" max="6928" width="0" style="31" hidden="1" customWidth="1"/>
    <col min="6929" max="6929" width="19.28515625" style="31" bestFit="1" customWidth="1"/>
    <col min="6930" max="6930" width="11.42578125" style="31" customWidth="1"/>
    <col min="6931" max="6931" width="15.28515625" style="31" customWidth="1"/>
    <col min="6932" max="6932" width="13.85546875" style="31" customWidth="1"/>
    <col min="6933" max="7126" width="11.42578125" style="31" customWidth="1"/>
    <col min="7127" max="7127" width="13.7109375" style="31" customWidth="1"/>
    <col min="7128" max="7128" width="4.28515625" style="31" customWidth="1"/>
    <col min="7129" max="7129" width="56.140625" style="31" bestFit="1" customWidth="1"/>
    <col min="7130" max="7133" width="11.85546875" style="31" customWidth="1"/>
    <col min="7134" max="7168" width="11" style="31"/>
    <col min="7169" max="7169" width="23.5703125" style="31" bestFit="1" customWidth="1"/>
    <col min="7170" max="7170" width="4.28515625" style="31" customWidth="1"/>
    <col min="7171" max="7171" width="57.42578125" style="31" customWidth="1"/>
    <col min="7172" max="7172" width="11.5703125" style="31" customWidth="1"/>
    <col min="7173" max="7173" width="12.28515625" style="31" bestFit="1" customWidth="1"/>
    <col min="7174" max="7174" width="11.5703125" style="31" customWidth="1"/>
    <col min="7175" max="7184" width="0" style="31" hidden="1" customWidth="1"/>
    <col min="7185" max="7185" width="19.28515625" style="31" bestFit="1" customWidth="1"/>
    <col min="7186" max="7186" width="11.42578125" style="31" customWidth="1"/>
    <col min="7187" max="7187" width="15.28515625" style="31" customWidth="1"/>
    <col min="7188" max="7188" width="13.85546875" style="31" customWidth="1"/>
    <col min="7189" max="7382" width="11.42578125" style="31" customWidth="1"/>
    <col min="7383" max="7383" width="13.7109375" style="31" customWidth="1"/>
    <col min="7384" max="7384" width="4.28515625" style="31" customWidth="1"/>
    <col min="7385" max="7385" width="56.140625" style="31" bestFit="1" customWidth="1"/>
    <col min="7386" max="7389" width="11.85546875" style="31" customWidth="1"/>
    <col min="7390" max="7424" width="11" style="31"/>
    <col min="7425" max="7425" width="23.5703125" style="31" bestFit="1" customWidth="1"/>
    <col min="7426" max="7426" width="4.28515625" style="31" customWidth="1"/>
    <col min="7427" max="7427" width="57.42578125" style="31" customWidth="1"/>
    <col min="7428" max="7428" width="11.5703125" style="31" customWidth="1"/>
    <col min="7429" max="7429" width="12.28515625" style="31" bestFit="1" customWidth="1"/>
    <col min="7430" max="7430" width="11.5703125" style="31" customWidth="1"/>
    <col min="7431" max="7440" width="0" style="31" hidden="1" customWidth="1"/>
    <col min="7441" max="7441" width="19.28515625" style="31" bestFit="1" customWidth="1"/>
    <col min="7442" max="7442" width="11.42578125" style="31" customWidth="1"/>
    <col min="7443" max="7443" width="15.28515625" style="31" customWidth="1"/>
    <col min="7444" max="7444" width="13.85546875" style="31" customWidth="1"/>
    <col min="7445" max="7638" width="11.42578125" style="31" customWidth="1"/>
    <col min="7639" max="7639" width="13.7109375" style="31" customWidth="1"/>
    <col min="7640" max="7640" width="4.28515625" style="31" customWidth="1"/>
    <col min="7641" max="7641" width="56.140625" style="31" bestFit="1" customWidth="1"/>
    <col min="7642" max="7645" width="11.85546875" style="31" customWidth="1"/>
    <col min="7646" max="7680" width="11" style="31"/>
    <col min="7681" max="7681" width="23.5703125" style="31" bestFit="1" customWidth="1"/>
    <col min="7682" max="7682" width="4.28515625" style="31" customWidth="1"/>
    <col min="7683" max="7683" width="57.42578125" style="31" customWidth="1"/>
    <col min="7684" max="7684" width="11.5703125" style="31" customWidth="1"/>
    <col min="7685" max="7685" width="12.28515625" style="31" bestFit="1" customWidth="1"/>
    <col min="7686" max="7686" width="11.5703125" style="31" customWidth="1"/>
    <col min="7687" max="7696" width="0" style="31" hidden="1" customWidth="1"/>
    <col min="7697" max="7697" width="19.28515625" style="31" bestFit="1" customWidth="1"/>
    <col min="7698" max="7698" width="11.42578125" style="31" customWidth="1"/>
    <col min="7699" max="7699" width="15.28515625" style="31" customWidth="1"/>
    <col min="7700" max="7700" width="13.85546875" style="31" customWidth="1"/>
    <col min="7701" max="7894" width="11.42578125" style="31" customWidth="1"/>
    <col min="7895" max="7895" width="13.7109375" style="31" customWidth="1"/>
    <col min="7896" max="7896" width="4.28515625" style="31" customWidth="1"/>
    <col min="7897" max="7897" width="56.140625" style="31" bestFit="1" customWidth="1"/>
    <col min="7898" max="7901" width="11.85546875" style="31" customWidth="1"/>
    <col min="7902" max="7936" width="11" style="31"/>
    <col min="7937" max="7937" width="23.5703125" style="31" bestFit="1" customWidth="1"/>
    <col min="7938" max="7938" width="4.28515625" style="31" customWidth="1"/>
    <col min="7939" max="7939" width="57.42578125" style="31" customWidth="1"/>
    <col min="7940" max="7940" width="11.5703125" style="31" customWidth="1"/>
    <col min="7941" max="7941" width="12.28515625" style="31" bestFit="1" customWidth="1"/>
    <col min="7942" max="7942" width="11.5703125" style="31" customWidth="1"/>
    <col min="7943" max="7952" width="0" style="31" hidden="1" customWidth="1"/>
    <col min="7953" max="7953" width="19.28515625" style="31" bestFit="1" customWidth="1"/>
    <col min="7954" max="7954" width="11.42578125" style="31" customWidth="1"/>
    <col min="7955" max="7955" width="15.28515625" style="31" customWidth="1"/>
    <col min="7956" max="7956" width="13.85546875" style="31" customWidth="1"/>
    <col min="7957" max="8150" width="11.42578125" style="31" customWidth="1"/>
    <col min="8151" max="8151" width="13.7109375" style="31" customWidth="1"/>
    <col min="8152" max="8152" width="4.28515625" style="31" customWidth="1"/>
    <col min="8153" max="8153" width="56.140625" style="31" bestFit="1" customWidth="1"/>
    <col min="8154" max="8157" width="11.85546875" style="31" customWidth="1"/>
    <col min="8158" max="8192" width="11" style="31"/>
    <col min="8193" max="8193" width="23.5703125" style="31" bestFit="1" customWidth="1"/>
    <col min="8194" max="8194" width="4.28515625" style="31" customWidth="1"/>
    <col min="8195" max="8195" width="57.42578125" style="31" customWidth="1"/>
    <col min="8196" max="8196" width="11.5703125" style="31" customWidth="1"/>
    <col min="8197" max="8197" width="12.28515625" style="31" bestFit="1" customWidth="1"/>
    <col min="8198" max="8198" width="11.5703125" style="31" customWidth="1"/>
    <col min="8199" max="8208" width="0" style="31" hidden="1" customWidth="1"/>
    <col min="8209" max="8209" width="19.28515625" style="31" bestFit="1" customWidth="1"/>
    <col min="8210" max="8210" width="11.42578125" style="31" customWidth="1"/>
    <col min="8211" max="8211" width="15.28515625" style="31" customWidth="1"/>
    <col min="8212" max="8212" width="13.85546875" style="31" customWidth="1"/>
    <col min="8213" max="8406" width="11.42578125" style="31" customWidth="1"/>
    <col min="8407" max="8407" width="13.7109375" style="31" customWidth="1"/>
    <col min="8408" max="8408" width="4.28515625" style="31" customWidth="1"/>
    <col min="8409" max="8409" width="56.140625" style="31" bestFit="1" customWidth="1"/>
    <col min="8410" max="8413" width="11.85546875" style="31" customWidth="1"/>
    <col min="8414" max="8448" width="11" style="31"/>
    <col min="8449" max="8449" width="23.5703125" style="31" bestFit="1" customWidth="1"/>
    <col min="8450" max="8450" width="4.28515625" style="31" customWidth="1"/>
    <col min="8451" max="8451" width="57.42578125" style="31" customWidth="1"/>
    <col min="8452" max="8452" width="11.5703125" style="31" customWidth="1"/>
    <col min="8453" max="8453" width="12.28515625" style="31" bestFit="1" customWidth="1"/>
    <col min="8454" max="8454" width="11.5703125" style="31" customWidth="1"/>
    <col min="8455" max="8464" width="0" style="31" hidden="1" customWidth="1"/>
    <col min="8465" max="8465" width="19.28515625" style="31" bestFit="1" customWidth="1"/>
    <col min="8466" max="8466" width="11.42578125" style="31" customWidth="1"/>
    <col min="8467" max="8467" width="15.28515625" style="31" customWidth="1"/>
    <col min="8468" max="8468" width="13.85546875" style="31" customWidth="1"/>
    <col min="8469" max="8662" width="11.42578125" style="31" customWidth="1"/>
    <col min="8663" max="8663" width="13.7109375" style="31" customWidth="1"/>
    <col min="8664" max="8664" width="4.28515625" style="31" customWidth="1"/>
    <col min="8665" max="8665" width="56.140625" style="31" bestFit="1" customWidth="1"/>
    <col min="8666" max="8669" width="11.85546875" style="31" customWidth="1"/>
    <col min="8670" max="8704" width="11" style="31"/>
    <col min="8705" max="8705" width="23.5703125" style="31" bestFit="1" customWidth="1"/>
    <col min="8706" max="8706" width="4.28515625" style="31" customWidth="1"/>
    <col min="8707" max="8707" width="57.42578125" style="31" customWidth="1"/>
    <col min="8708" max="8708" width="11.5703125" style="31" customWidth="1"/>
    <col min="8709" max="8709" width="12.28515625" style="31" bestFit="1" customWidth="1"/>
    <col min="8710" max="8710" width="11.5703125" style="31" customWidth="1"/>
    <col min="8711" max="8720" width="0" style="31" hidden="1" customWidth="1"/>
    <col min="8721" max="8721" width="19.28515625" style="31" bestFit="1" customWidth="1"/>
    <col min="8722" max="8722" width="11.42578125" style="31" customWidth="1"/>
    <col min="8723" max="8723" width="15.28515625" style="31" customWidth="1"/>
    <col min="8724" max="8724" width="13.85546875" style="31" customWidth="1"/>
    <col min="8725" max="8918" width="11.42578125" style="31" customWidth="1"/>
    <col min="8919" max="8919" width="13.7109375" style="31" customWidth="1"/>
    <col min="8920" max="8920" width="4.28515625" style="31" customWidth="1"/>
    <col min="8921" max="8921" width="56.140625" style="31" bestFit="1" customWidth="1"/>
    <col min="8922" max="8925" width="11.85546875" style="31" customWidth="1"/>
    <col min="8926" max="8960" width="11" style="31"/>
    <col min="8961" max="8961" width="23.5703125" style="31" bestFit="1" customWidth="1"/>
    <col min="8962" max="8962" width="4.28515625" style="31" customWidth="1"/>
    <col min="8963" max="8963" width="57.42578125" style="31" customWidth="1"/>
    <col min="8964" max="8964" width="11.5703125" style="31" customWidth="1"/>
    <col min="8965" max="8965" width="12.28515625" style="31" bestFit="1" customWidth="1"/>
    <col min="8966" max="8966" width="11.5703125" style="31" customWidth="1"/>
    <col min="8967" max="8976" width="0" style="31" hidden="1" customWidth="1"/>
    <col min="8977" max="8977" width="19.28515625" style="31" bestFit="1" customWidth="1"/>
    <col min="8978" max="8978" width="11.42578125" style="31" customWidth="1"/>
    <col min="8979" max="8979" width="15.28515625" style="31" customWidth="1"/>
    <col min="8980" max="8980" width="13.85546875" style="31" customWidth="1"/>
    <col min="8981" max="9174" width="11.42578125" style="31" customWidth="1"/>
    <col min="9175" max="9175" width="13.7109375" style="31" customWidth="1"/>
    <col min="9176" max="9176" width="4.28515625" style="31" customWidth="1"/>
    <col min="9177" max="9177" width="56.140625" style="31" bestFit="1" customWidth="1"/>
    <col min="9178" max="9181" width="11.85546875" style="31" customWidth="1"/>
    <col min="9182" max="9216" width="11" style="31"/>
    <col min="9217" max="9217" width="23.5703125" style="31" bestFit="1" customWidth="1"/>
    <col min="9218" max="9218" width="4.28515625" style="31" customWidth="1"/>
    <col min="9219" max="9219" width="57.42578125" style="31" customWidth="1"/>
    <col min="9220" max="9220" width="11.5703125" style="31" customWidth="1"/>
    <col min="9221" max="9221" width="12.28515625" style="31" bestFit="1" customWidth="1"/>
    <col min="9222" max="9222" width="11.5703125" style="31" customWidth="1"/>
    <col min="9223" max="9232" width="0" style="31" hidden="1" customWidth="1"/>
    <col min="9233" max="9233" width="19.28515625" style="31" bestFit="1" customWidth="1"/>
    <col min="9234" max="9234" width="11.42578125" style="31" customWidth="1"/>
    <col min="9235" max="9235" width="15.28515625" style="31" customWidth="1"/>
    <col min="9236" max="9236" width="13.85546875" style="31" customWidth="1"/>
    <col min="9237" max="9430" width="11.42578125" style="31" customWidth="1"/>
    <col min="9431" max="9431" width="13.7109375" style="31" customWidth="1"/>
    <col min="9432" max="9432" width="4.28515625" style="31" customWidth="1"/>
    <col min="9433" max="9433" width="56.140625" style="31" bestFit="1" customWidth="1"/>
    <col min="9434" max="9437" width="11.85546875" style="31" customWidth="1"/>
    <col min="9438" max="9472" width="11" style="31"/>
    <col min="9473" max="9473" width="23.5703125" style="31" bestFit="1" customWidth="1"/>
    <col min="9474" max="9474" width="4.28515625" style="31" customWidth="1"/>
    <col min="9475" max="9475" width="57.42578125" style="31" customWidth="1"/>
    <col min="9476" max="9476" width="11.5703125" style="31" customWidth="1"/>
    <col min="9477" max="9477" width="12.28515625" style="31" bestFit="1" customWidth="1"/>
    <col min="9478" max="9478" width="11.5703125" style="31" customWidth="1"/>
    <col min="9479" max="9488" width="0" style="31" hidden="1" customWidth="1"/>
    <col min="9489" max="9489" width="19.28515625" style="31" bestFit="1" customWidth="1"/>
    <col min="9490" max="9490" width="11.42578125" style="31" customWidth="1"/>
    <col min="9491" max="9491" width="15.28515625" style="31" customWidth="1"/>
    <col min="9492" max="9492" width="13.85546875" style="31" customWidth="1"/>
    <col min="9493" max="9686" width="11.42578125" style="31" customWidth="1"/>
    <col min="9687" max="9687" width="13.7109375" style="31" customWidth="1"/>
    <col min="9688" max="9688" width="4.28515625" style="31" customWidth="1"/>
    <col min="9689" max="9689" width="56.140625" style="31" bestFit="1" customWidth="1"/>
    <col min="9690" max="9693" width="11.85546875" style="31" customWidth="1"/>
    <col min="9694" max="9728" width="11" style="31"/>
    <col min="9729" max="9729" width="23.5703125" style="31" bestFit="1" customWidth="1"/>
    <col min="9730" max="9730" width="4.28515625" style="31" customWidth="1"/>
    <col min="9731" max="9731" width="57.42578125" style="31" customWidth="1"/>
    <col min="9732" max="9732" width="11.5703125" style="31" customWidth="1"/>
    <col min="9733" max="9733" width="12.28515625" style="31" bestFit="1" customWidth="1"/>
    <col min="9734" max="9734" width="11.5703125" style="31" customWidth="1"/>
    <col min="9735" max="9744" width="0" style="31" hidden="1" customWidth="1"/>
    <col min="9745" max="9745" width="19.28515625" style="31" bestFit="1" customWidth="1"/>
    <col min="9746" max="9746" width="11.42578125" style="31" customWidth="1"/>
    <col min="9747" max="9747" width="15.28515625" style="31" customWidth="1"/>
    <col min="9748" max="9748" width="13.85546875" style="31" customWidth="1"/>
    <col min="9749" max="9942" width="11.42578125" style="31" customWidth="1"/>
    <col min="9943" max="9943" width="13.7109375" style="31" customWidth="1"/>
    <col min="9944" max="9944" width="4.28515625" style="31" customWidth="1"/>
    <col min="9945" max="9945" width="56.140625" style="31" bestFit="1" customWidth="1"/>
    <col min="9946" max="9949" width="11.85546875" style="31" customWidth="1"/>
    <col min="9950" max="9984" width="11" style="31"/>
    <col min="9985" max="9985" width="23.5703125" style="31" bestFit="1" customWidth="1"/>
    <col min="9986" max="9986" width="4.28515625" style="31" customWidth="1"/>
    <col min="9987" max="9987" width="57.42578125" style="31" customWidth="1"/>
    <col min="9988" max="9988" width="11.5703125" style="31" customWidth="1"/>
    <col min="9989" max="9989" width="12.28515625" style="31" bestFit="1" customWidth="1"/>
    <col min="9990" max="9990" width="11.5703125" style="31" customWidth="1"/>
    <col min="9991" max="10000" width="0" style="31" hidden="1" customWidth="1"/>
    <col min="10001" max="10001" width="19.28515625" style="31" bestFit="1" customWidth="1"/>
    <col min="10002" max="10002" width="11.42578125" style="31" customWidth="1"/>
    <col min="10003" max="10003" width="15.28515625" style="31" customWidth="1"/>
    <col min="10004" max="10004" width="13.85546875" style="31" customWidth="1"/>
    <col min="10005" max="10198" width="11.42578125" style="31" customWidth="1"/>
    <col min="10199" max="10199" width="13.7109375" style="31" customWidth="1"/>
    <col min="10200" max="10200" width="4.28515625" style="31" customWidth="1"/>
    <col min="10201" max="10201" width="56.140625" style="31" bestFit="1" customWidth="1"/>
    <col min="10202" max="10205" width="11.85546875" style="31" customWidth="1"/>
    <col min="10206" max="10240" width="11" style="31"/>
    <col min="10241" max="10241" width="23.5703125" style="31" bestFit="1" customWidth="1"/>
    <col min="10242" max="10242" width="4.28515625" style="31" customWidth="1"/>
    <col min="10243" max="10243" width="57.42578125" style="31" customWidth="1"/>
    <col min="10244" max="10244" width="11.5703125" style="31" customWidth="1"/>
    <col min="10245" max="10245" width="12.28515625" style="31" bestFit="1" customWidth="1"/>
    <col min="10246" max="10246" width="11.5703125" style="31" customWidth="1"/>
    <col min="10247" max="10256" width="0" style="31" hidden="1" customWidth="1"/>
    <col min="10257" max="10257" width="19.28515625" style="31" bestFit="1" customWidth="1"/>
    <col min="10258" max="10258" width="11.42578125" style="31" customWidth="1"/>
    <col min="10259" max="10259" width="15.28515625" style="31" customWidth="1"/>
    <col min="10260" max="10260" width="13.85546875" style="31" customWidth="1"/>
    <col min="10261" max="10454" width="11.42578125" style="31" customWidth="1"/>
    <col min="10455" max="10455" width="13.7109375" style="31" customWidth="1"/>
    <col min="10456" max="10456" width="4.28515625" style="31" customWidth="1"/>
    <col min="10457" max="10457" width="56.140625" style="31" bestFit="1" customWidth="1"/>
    <col min="10458" max="10461" width="11.85546875" style="31" customWidth="1"/>
    <col min="10462" max="10496" width="11" style="31"/>
    <col min="10497" max="10497" width="23.5703125" style="31" bestFit="1" customWidth="1"/>
    <col min="10498" max="10498" width="4.28515625" style="31" customWidth="1"/>
    <col min="10499" max="10499" width="57.42578125" style="31" customWidth="1"/>
    <col min="10500" max="10500" width="11.5703125" style="31" customWidth="1"/>
    <col min="10501" max="10501" width="12.28515625" style="31" bestFit="1" customWidth="1"/>
    <col min="10502" max="10502" width="11.5703125" style="31" customWidth="1"/>
    <col min="10503" max="10512" width="0" style="31" hidden="1" customWidth="1"/>
    <col min="10513" max="10513" width="19.28515625" style="31" bestFit="1" customWidth="1"/>
    <col min="10514" max="10514" width="11.42578125" style="31" customWidth="1"/>
    <col min="10515" max="10515" width="15.28515625" style="31" customWidth="1"/>
    <col min="10516" max="10516" width="13.85546875" style="31" customWidth="1"/>
    <col min="10517" max="10710" width="11.42578125" style="31" customWidth="1"/>
    <col min="10711" max="10711" width="13.7109375" style="31" customWidth="1"/>
    <col min="10712" max="10712" width="4.28515625" style="31" customWidth="1"/>
    <col min="10713" max="10713" width="56.140625" style="31" bestFit="1" customWidth="1"/>
    <col min="10714" max="10717" width="11.85546875" style="31" customWidth="1"/>
    <col min="10718" max="10752" width="11" style="31"/>
    <col min="10753" max="10753" width="23.5703125" style="31" bestFit="1" customWidth="1"/>
    <col min="10754" max="10754" width="4.28515625" style="31" customWidth="1"/>
    <col min="10755" max="10755" width="57.42578125" style="31" customWidth="1"/>
    <col min="10756" max="10756" width="11.5703125" style="31" customWidth="1"/>
    <col min="10757" max="10757" width="12.28515625" style="31" bestFit="1" customWidth="1"/>
    <col min="10758" max="10758" width="11.5703125" style="31" customWidth="1"/>
    <col min="10759" max="10768" width="0" style="31" hidden="1" customWidth="1"/>
    <col min="10769" max="10769" width="19.28515625" style="31" bestFit="1" customWidth="1"/>
    <col min="10770" max="10770" width="11.42578125" style="31" customWidth="1"/>
    <col min="10771" max="10771" width="15.28515625" style="31" customWidth="1"/>
    <col min="10772" max="10772" width="13.85546875" style="31" customWidth="1"/>
    <col min="10773" max="10966" width="11.42578125" style="31" customWidth="1"/>
    <col min="10967" max="10967" width="13.7109375" style="31" customWidth="1"/>
    <col min="10968" max="10968" width="4.28515625" style="31" customWidth="1"/>
    <col min="10969" max="10969" width="56.140625" style="31" bestFit="1" customWidth="1"/>
    <col min="10970" max="10973" width="11.85546875" style="31" customWidth="1"/>
    <col min="10974" max="11008" width="11" style="31"/>
    <col min="11009" max="11009" width="23.5703125" style="31" bestFit="1" customWidth="1"/>
    <col min="11010" max="11010" width="4.28515625" style="31" customWidth="1"/>
    <col min="11011" max="11011" width="57.42578125" style="31" customWidth="1"/>
    <col min="11012" max="11012" width="11.5703125" style="31" customWidth="1"/>
    <col min="11013" max="11013" width="12.28515625" style="31" bestFit="1" customWidth="1"/>
    <col min="11014" max="11014" width="11.5703125" style="31" customWidth="1"/>
    <col min="11015" max="11024" width="0" style="31" hidden="1" customWidth="1"/>
    <col min="11025" max="11025" width="19.28515625" style="31" bestFit="1" customWidth="1"/>
    <col min="11026" max="11026" width="11.42578125" style="31" customWidth="1"/>
    <col min="11027" max="11027" width="15.28515625" style="31" customWidth="1"/>
    <col min="11028" max="11028" width="13.85546875" style="31" customWidth="1"/>
    <col min="11029" max="11222" width="11.42578125" style="31" customWidth="1"/>
    <col min="11223" max="11223" width="13.7109375" style="31" customWidth="1"/>
    <col min="11224" max="11224" width="4.28515625" style="31" customWidth="1"/>
    <col min="11225" max="11225" width="56.140625" style="31" bestFit="1" customWidth="1"/>
    <col min="11226" max="11229" width="11.85546875" style="31" customWidth="1"/>
    <col min="11230" max="11264" width="11" style="31"/>
    <col min="11265" max="11265" width="23.5703125" style="31" bestFit="1" customWidth="1"/>
    <col min="11266" max="11266" width="4.28515625" style="31" customWidth="1"/>
    <col min="11267" max="11267" width="57.42578125" style="31" customWidth="1"/>
    <col min="11268" max="11268" width="11.5703125" style="31" customWidth="1"/>
    <col min="11269" max="11269" width="12.28515625" style="31" bestFit="1" customWidth="1"/>
    <col min="11270" max="11270" width="11.5703125" style="31" customWidth="1"/>
    <col min="11271" max="11280" width="0" style="31" hidden="1" customWidth="1"/>
    <col min="11281" max="11281" width="19.28515625" style="31" bestFit="1" customWidth="1"/>
    <col min="11282" max="11282" width="11.42578125" style="31" customWidth="1"/>
    <col min="11283" max="11283" width="15.28515625" style="31" customWidth="1"/>
    <col min="11284" max="11284" width="13.85546875" style="31" customWidth="1"/>
    <col min="11285" max="11478" width="11.42578125" style="31" customWidth="1"/>
    <col min="11479" max="11479" width="13.7109375" style="31" customWidth="1"/>
    <col min="11480" max="11480" width="4.28515625" style="31" customWidth="1"/>
    <col min="11481" max="11481" width="56.140625" style="31" bestFit="1" customWidth="1"/>
    <col min="11482" max="11485" width="11.85546875" style="31" customWidth="1"/>
    <col min="11486" max="11520" width="11" style="31"/>
    <col min="11521" max="11521" width="23.5703125" style="31" bestFit="1" customWidth="1"/>
    <col min="11522" max="11522" width="4.28515625" style="31" customWidth="1"/>
    <col min="11523" max="11523" width="57.42578125" style="31" customWidth="1"/>
    <col min="11524" max="11524" width="11.5703125" style="31" customWidth="1"/>
    <col min="11525" max="11525" width="12.28515625" style="31" bestFit="1" customWidth="1"/>
    <col min="11526" max="11526" width="11.5703125" style="31" customWidth="1"/>
    <col min="11527" max="11536" width="0" style="31" hidden="1" customWidth="1"/>
    <col min="11537" max="11537" width="19.28515625" style="31" bestFit="1" customWidth="1"/>
    <col min="11538" max="11538" width="11.42578125" style="31" customWidth="1"/>
    <col min="11539" max="11539" width="15.28515625" style="31" customWidth="1"/>
    <col min="11540" max="11540" width="13.85546875" style="31" customWidth="1"/>
    <col min="11541" max="11734" width="11.42578125" style="31" customWidth="1"/>
    <col min="11735" max="11735" width="13.7109375" style="31" customWidth="1"/>
    <col min="11736" max="11736" width="4.28515625" style="31" customWidth="1"/>
    <col min="11737" max="11737" width="56.140625" style="31" bestFit="1" customWidth="1"/>
    <col min="11738" max="11741" width="11.85546875" style="31" customWidth="1"/>
    <col min="11742" max="11776" width="11" style="31"/>
    <col min="11777" max="11777" width="23.5703125" style="31" bestFit="1" customWidth="1"/>
    <col min="11778" max="11778" width="4.28515625" style="31" customWidth="1"/>
    <col min="11779" max="11779" width="57.42578125" style="31" customWidth="1"/>
    <col min="11780" max="11780" width="11.5703125" style="31" customWidth="1"/>
    <col min="11781" max="11781" width="12.28515625" style="31" bestFit="1" customWidth="1"/>
    <col min="11782" max="11782" width="11.5703125" style="31" customWidth="1"/>
    <col min="11783" max="11792" width="0" style="31" hidden="1" customWidth="1"/>
    <col min="11793" max="11793" width="19.28515625" style="31" bestFit="1" customWidth="1"/>
    <col min="11794" max="11794" width="11.42578125" style="31" customWidth="1"/>
    <col min="11795" max="11795" width="15.28515625" style="31" customWidth="1"/>
    <col min="11796" max="11796" width="13.85546875" style="31" customWidth="1"/>
    <col min="11797" max="11990" width="11.42578125" style="31" customWidth="1"/>
    <col min="11991" max="11991" width="13.7109375" style="31" customWidth="1"/>
    <col min="11992" max="11992" width="4.28515625" style="31" customWidth="1"/>
    <col min="11993" max="11993" width="56.140625" style="31" bestFit="1" customWidth="1"/>
    <col min="11994" max="11997" width="11.85546875" style="31" customWidth="1"/>
    <col min="11998" max="12032" width="11" style="31"/>
    <col min="12033" max="12033" width="23.5703125" style="31" bestFit="1" customWidth="1"/>
    <col min="12034" max="12034" width="4.28515625" style="31" customWidth="1"/>
    <col min="12035" max="12035" width="57.42578125" style="31" customWidth="1"/>
    <col min="12036" max="12036" width="11.5703125" style="31" customWidth="1"/>
    <col min="12037" max="12037" width="12.28515625" style="31" bestFit="1" customWidth="1"/>
    <col min="12038" max="12038" width="11.5703125" style="31" customWidth="1"/>
    <col min="12039" max="12048" width="0" style="31" hidden="1" customWidth="1"/>
    <col min="12049" max="12049" width="19.28515625" style="31" bestFit="1" customWidth="1"/>
    <col min="12050" max="12050" width="11.42578125" style="31" customWidth="1"/>
    <col min="12051" max="12051" width="15.28515625" style="31" customWidth="1"/>
    <col min="12052" max="12052" width="13.85546875" style="31" customWidth="1"/>
    <col min="12053" max="12246" width="11.42578125" style="31" customWidth="1"/>
    <col min="12247" max="12247" width="13.7109375" style="31" customWidth="1"/>
    <col min="12248" max="12248" width="4.28515625" style="31" customWidth="1"/>
    <col min="12249" max="12249" width="56.140625" style="31" bestFit="1" customWidth="1"/>
    <col min="12250" max="12253" width="11.85546875" style="31" customWidth="1"/>
    <col min="12254" max="12288" width="11" style="31"/>
    <col min="12289" max="12289" width="23.5703125" style="31" bestFit="1" customWidth="1"/>
    <col min="12290" max="12290" width="4.28515625" style="31" customWidth="1"/>
    <col min="12291" max="12291" width="57.42578125" style="31" customWidth="1"/>
    <col min="12292" max="12292" width="11.5703125" style="31" customWidth="1"/>
    <col min="12293" max="12293" width="12.28515625" style="31" bestFit="1" customWidth="1"/>
    <col min="12294" max="12294" width="11.5703125" style="31" customWidth="1"/>
    <col min="12295" max="12304" width="0" style="31" hidden="1" customWidth="1"/>
    <col min="12305" max="12305" width="19.28515625" style="31" bestFit="1" customWidth="1"/>
    <col min="12306" max="12306" width="11.42578125" style="31" customWidth="1"/>
    <col min="12307" max="12307" width="15.28515625" style="31" customWidth="1"/>
    <col min="12308" max="12308" width="13.85546875" style="31" customWidth="1"/>
    <col min="12309" max="12502" width="11.42578125" style="31" customWidth="1"/>
    <col min="12503" max="12503" width="13.7109375" style="31" customWidth="1"/>
    <col min="12504" max="12504" width="4.28515625" style="31" customWidth="1"/>
    <col min="12505" max="12505" width="56.140625" style="31" bestFit="1" customWidth="1"/>
    <col min="12506" max="12509" width="11.85546875" style="31" customWidth="1"/>
    <col min="12510" max="12544" width="11" style="31"/>
    <col min="12545" max="12545" width="23.5703125" style="31" bestFit="1" customWidth="1"/>
    <col min="12546" max="12546" width="4.28515625" style="31" customWidth="1"/>
    <col min="12547" max="12547" width="57.42578125" style="31" customWidth="1"/>
    <col min="12548" max="12548" width="11.5703125" style="31" customWidth="1"/>
    <col min="12549" max="12549" width="12.28515625" style="31" bestFit="1" customWidth="1"/>
    <col min="12550" max="12550" width="11.5703125" style="31" customWidth="1"/>
    <col min="12551" max="12560" width="0" style="31" hidden="1" customWidth="1"/>
    <col min="12561" max="12561" width="19.28515625" style="31" bestFit="1" customWidth="1"/>
    <col min="12562" max="12562" width="11.42578125" style="31" customWidth="1"/>
    <col min="12563" max="12563" width="15.28515625" style="31" customWidth="1"/>
    <col min="12564" max="12564" width="13.85546875" style="31" customWidth="1"/>
    <col min="12565" max="12758" width="11.42578125" style="31" customWidth="1"/>
    <col min="12759" max="12759" width="13.7109375" style="31" customWidth="1"/>
    <col min="12760" max="12760" width="4.28515625" style="31" customWidth="1"/>
    <col min="12761" max="12761" width="56.140625" style="31" bestFit="1" customWidth="1"/>
    <col min="12762" max="12765" width="11.85546875" style="31" customWidth="1"/>
    <col min="12766" max="12800" width="11" style="31"/>
    <col min="12801" max="12801" width="23.5703125" style="31" bestFit="1" customWidth="1"/>
    <col min="12802" max="12802" width="4.28515625" style="31" customWidth="1"/>
    <col min="12803" max="12803" width="57.42578125" style="31" customWidth="1"/>
    <col min="12804" max="12804" width="11.5703125" style="31" customWidth="1"/>
    <col min="12805" max="12805" width="12.28515625" style="31" bestFit="1" customWidth="1"/>
    <col min="12806" max="12806" width="11.5703125" style="31" customWidth="1"/>
    <col min="12807" max="12816" width="0" style="31" hidden="1" customWidth="1"/>
    <col min="12817" max="12817" width="19.28515625" style="31" bestFit="1" customWidth="1"/>
    <col min="12818" max="12818" width="11.42578125" style="31" customWidth="1"/>
    <col min="12819" max="12819" width="15.28515625" style="31" customWidth="1"/>
    <col min="12820" max="12820" width="13.85546875" style="31" customWidth="1"/>
    <col min="12821" max="13014" width="11.42578125" style="31" customWidth="1"/>
    <col min="13015" max="13015" width="13.7109375" style="31" customWidth="1"/>
    <col min="13016" max="13016" width="4.28515625" style="31" customWidth="1"/>
    <col min="13017" max="13017" width="56.140625" style="31" bestFit="1" customWidth="1"/>
    <col min="13018" max="13021" width="11.85546875" style="31" customWidth="1"/>
    <col min="13022" max="13056" width="11" style="31"/>
    <col min="13057" max="13057" width="23.5703125" style="31" bestFit="1" customWidth="1"/>
    <col min="13058" max="13058" width="4.28515625" style="31" customWidth="1"/>
    <col min="13059" max="13059" width="57.42578125" style="31" customWidth="1"/>
    <col min="13060" max="13060" width="11.5703125" style="31" customWidth="1"/>
    <col min="13061" max="13061" width="12.28515625" style="31" bestFit="1" customWidth="1"/>
    <col min="13062" max="13062" width="11.5703125" style="31" customWidth="1"/>
    <col min="13063" max="13072" width="0" style="31" hidden="1" customWidth="1"/>
    <col min="13073" max="13073" width="19.28515625" style="31" bestFit="1" customWidth="1"/>
    <col min="13074" max="13074" width="11.42578125" style="31" customWidth="1"/>
    <col min="13075" max="13075" width="15.28515625" style="31" customWidth="1"/>
    <col min="13076" max="13076" width="13.85546875" style="31" customWidth="1"/>
    <col min="13077" max="13270" width="11.42578125" style="31" customWidth="1"/>
    <col min="13271" max="13271" width="13.7109375" style="31" customWidth="1"/>
    <col min="13272" max="13272" width="4.28515625" style="31" customWidth="1"/>
    <col min="13273" max="13273" width="56.140625" style="31" bestFit="1" customWidth="1"/>
    <col min="13274" max="13277" width="11.85546875" style="31" customWidth="1"/>
    <col min="13278" max="13312" width="11" style="31"/>
    <col min="13313" max="13313" width="23.5703125" style="31" bestFit="1" customWidth="1"/>
    <col min="13314" max="13314" width="4.28515625" style="31" customWidth="1"/>
    <col min="13315" max="13315" width="57.42578125" style="31" customWidth="1"/>
    <col min="13316" max="13316" width="11.5703125" style="31" customWidth="1"/>
    <col min="13317" max="13317" width="12.28515625" style="31" bestFit="1" customWidth="1"/>
    <col min="13318" max="13318" width="11.5703125" style="31" customWidth="1"/>
    <col min="13319" max="13328" width="0" style="31" hidden="1" customWidth="1"/>
    <col min="13329" max="13329" width="19.28515625" style="31" bestFit="1" customWidth="1"/>
    <col min="13330" max="13330" width="11.42578125" style="31" customWidth="1"/>
    <col min="13331" max="13331" width="15.28515625" style="31" customWidth="1"/>
    <col min="13332" max="13332" width="13.85546875" style="31" customWidth="1"/>
    <col min="13333" max="13526" width="11.42578125" style="31" customWidth="1"/>
    <col min="13527" max="13527" width="13.7109375" style="31" customWidth="1"/>
    <col min="13528" max="13528" width="4.28515625" style="31" customWidth="1"/>
    <col min="13529" max="13529" width="56.140625" style="31" bestFit="1" customWidth="1"/>
    <col min="13530" max="13533" width="11.85546875" style="31" customWidth="1"/>
    <col min="13534" max="13568" width="11" style="31"/>
    <col min="13569" max="13569" width="23.5703125" style="31" bestFit="1" customWidth="1"/>
    <col min="13570" max="13570" width="4.28515625" style="31" customWidth="1"/>
    <col min="13571" max="13571" width="57.42578125" style="31" customWidth="1"/>
    <col min="13572" max="13572" width="11.5703125" style="31" customWidth="1"/>
    <col min="13573" max="13573" width="12.28515625" style="31" bestFit="1" customWidth="1"/>
    <col min="13574" max="13574" width="11.5703125" style="31" customWidth="1"/>
    <col min="13575" max="13584" width="0" style="31" hidden="1" customWidth="1"/>
    <col min="13585" max="13585" width="19.28515625" style="31" bestFit="1" customWidth="1"/>
    <col min="13586" max="13586" width="11.42578125" style="31" customWidth="1"/>
    <col min="13587" max="13587" width="15.28515625" style="31" customWidth="1"/>
    <col min="13588" max="13588" width="13.85546875" style="31" customWidth="1"/>
    <col min="13589" max="13782" width="11.42578125" style="31" customWidth="1"/>
    <col min="13783" max="13783" width="13.7109375" style="31" customWidth="1"/>
    <col min="13784" max="13784" width="4.28515625" style="31" customWidth="1"/>
    <col min="13785" max="13785" width="56.140625" style="31" bestFit="1" customWidth="1"/>
    <col min="13786" max="13789" width="11.85546875" style="31" customWidth="1"/>
    <col min="13790" max="13824" width="11" style="31"/>
    <col min="13825" max="13825" width="23.5703125" style="31" bestFit="1" customWidth="1"/>
    <col min="13826" max="13826" width="4.28515625" style="31" customWidth="1"/>
    <col min="13827" max="13827" width="57.42578125" style="31" customWidth="1"/>
    <col min="13828" max="13828" width="11.5703125" style="31" customWidth="1"/>
    <col min="13829" max="13829" width="12.28515625" style="31" bestFit="1" customWidth="1"/>
    <col min="13830" max="13830" width="11.5703125" style="31" customWidth="1"/>
    <col min="13831" max="13840" width="0" style="31" hidden="1" customWidth="1"/>
    <col min="13841" max="13841" width="19.28515625" style="31" bestFit="1" customWidth="1"/>
    <col min="13842" max="13842" width="11.42578125" style="31" customWidth="1"/>
    <col min="13843" max="13843" width="15.28515625" style="31" customWidth="1"/>
    <col min="13844" max="13844" width="13.85546875" style="31" customWidth="1"/>
    <col min="13845" max="14038" width="11.42578125" style="31" customWidth="1"/>
    <col min="14039" max="14039" width="13.7109375" style="31" customWidth="1"/>
    <col min="14040" max="14040" width="4.28515625" style="31" customWidth="1"/>
    <col min="14041" max="14041" width="56.140625" style="31" bestFit="1" customWidth="1"/>
    <col min="14042" max="14045" width="11.85546875" style="31" customWidth="1"/>
    <col min="14046" max="14080" width="11" style="31"/>
    <col min="14081" max="14081" width="23.5703125" style="31" bestFit="1" customWidth="1"/>
    <col min="14082" max="14082" width="4.28515625" style="31" customWidth="1"/>
    <col min="14083" max="14083" width="57.42578125" style="31" customWidth="1"/>
    <col min="14084" max="14084" width="11.5703125" style="31" customWidth="1"/>
    <col min="14085" max="14085" width="12.28515625" style="31" bestFit="1" customWidth="1"/>
    <col min="14086" max="14086" width="11.5703125" style="31" customWidth="1"/>
    <col min="14087" max="14096" width="0" style="31" hidden="1" customWidth="1"/>
    <col min="14097" max="14097" width="19.28515625" style="31" bestFit="1" customWidth="1"/>
    <col min="14098" max="14098" width="11.42578125" style="31" customWidth="1"/>
    <col min="14099" max="14099" width="15.28515625" style="31" customWidth="1"/>
    <col min="14100" max="14100" width="13.85546875" style="31" customWidth="1"/>
    <col min="14101" max="14294" width="11.42578125" style="31" customWidth="1"/>
    <col min="14295" max="14295" width="13.7109375" style="31" customWidth="1"/>
    <col min="14296" max="14296" width="4.28515625" style="31" customWidth="1"/>
    <col min="14297" max="14297" width="56.140625" style="31" bestFit="1" customWidth="1"/>
    <col min="14298" max="14301" width="11.85546875" style="31" customWidth="1"/>
    <col min="14302" max="14336" width="11" style="31"/>
    <col min="14337" max="14337" width="23.5703125" style="31" bestFit="1" customWidth="1"/>
    <col min="14338" max="14338" width="4.28515625" style="31" customWidth="1"/>
    <col min="14339" max="14339" width="57.42578125" style="31" customWidth="1"/>
    <col min="14340" max="14340" width="11.5703125" style="31" customWidth="1"/>
    <col min="14341" max="14341" width="12.28515625" style="31" bestFit="1" customWidth="1"/>
    <col min="14342" max="14342" width="11.5703125" style="31" customWidth="1"/>
    <col min="14343" max="14352" width="0" style="31" hidden="1" customWidth="1"/>
    <col min="14353" max="14353" width="19.28515625" style="31" bestFit="1" customWidth="1"/>
    <col min="14354" max="14354" width="11.42578125" style="31" customWidth="1"/>
    <col min="14355" max="14355" width="15.28515625" style="31" customWidth="1"/>
    <col min="14356" max="14356" width="13.85546875" style="31" customWidth="1"/>
    <col min="14357" max="14550" width="11.42578125" style="31" customWidth="1"/>
    <col min="14551" max="14551" width="13.7109375" style="31" customWidth="1"/>
    <col min="14552" max="14552" width="4.28515625" style="31" customWidth="1"/>
    <col min="14553" max="14553" width="56.140625" style="31" bestFit="1" customWidth="1"/>
    <col min="14554" max="14557" width="11.85546875" style="31" customWidth="1"/>
    <col min="14558" max="14592" width="11" style="31"/>
    <col min="14593" max="14593" width="23.5703125" style="31" bestFit="1" customWidth="1"/>
    <col min="14594" max="14594" width="4.28515625" style="31" customWidth="1"/>
    <col min="14595" max="14595" width="57.42578125" style="31" customWidth="1"/>
    <col min="14596" max="14596" width="11.5703125" style="31" customWidth="1"/>
    <col min="14597" max="14597" width="12.28515625" style="31" bestFit="1" customWidth="1"/>
    <col min="14598" max="14598" width="11.5703125" style="31" customWidth="1"/>
    <col min="14599" max="14608" width="0" style="31" hidden="1" customWidth="1"/>
    <col min="14609" max="14609" width="19.28515625" style="31" bestFit="1" customWidth="1"/>
    <col min="14610" max="14610" width="11.42578125" style="31" customWidth="1"/>
    <col min="14611" max="14611" width="15.28515625" style="31" customWidth="1"/>
    <col min="14612" max="14612" width="13.85546875" style="31" customWidth="1"/>
    <col min="14613" max="14806" width="11.42578125" style="31" customWidth="1"/>
    <col min="14807" max="14807" width="13.7109375" style="31" customWidth="1"/>
    <col min="14808" max="14808" width="4.28515625" style="31" customWidth="1"/>
    <col min="14809" max="14809" width="56.140625" style="31" bestFit="1" customWidth="1"/>
    <col min="14810" max="14813" width="11.85546875" style="31" customWidth="1"/>
    <col min="14814" max="14848" width="11" style="31"/>
    <col min="14849" max="14849" width="23.5703125" style="31" bestFit="1" customWidth="1"/>
    <col min="14850" max="14850" width="4.28515625" style="31" customWidth="1"/>
    <col min="14851" max="14851" width="57.42578125" style="31" customWidth="1"/>
    <col min="14852" max="14852" width="11.5703125" style="31" customWidth="1"/>
    <col min="14853" max="14853" width="12.28515625" style="31" bestFit="1" customWidth="1"/>
    <col min="14854" max="14854" width="11.5703125" style="31" customWidth="1"/>
    <col min="14855" max="14864" width="0" style="31" hidden="1" customWidth="1"/>
    <col min="14865" max="14865" width="19.28515625" style="31" bestFit="1" customWidth="1"/>
    <col min="14866" max="14866" width="11.42578125" style="31" customWidth="1"/>
    <col min="14867" max="14867" width="15.28515625" style="31" customWidth="1"/>
    <col min="14868" max="14868" width="13.85546875" style="31" customWidth="1"/>
    <col min="14869" max="15062" width="11.42578125" style="31" customWidth="1"/>
    <col min="15063" max="15063" width="13.7109375" style="31" customWidth="1"/>
    <col min="15064" max="15064" width="4.28515625" style="31" customWidth="1"/>
    <col min="15065" max="15065" width="56.140625" style="31" bestFit="1" customWidth="1"/>
    <col min="15066" max="15069" width="11.85546875" style="31" customWidth="1"/>
    <col min="15070" max="15104" width="11" style="31"/>
    <col min="15105" max="15105" width="23.5703125" style="31" bestFit="1" customWidth="1"/>
    <col min="15106" max="15106" width="4.28515625" style="31" customWidth="1"/>
    <col min="15107" max="15107" width="57.42578125" style="31" customWidth="1"/>
    <col min="15108" max="15108" width="11.5703125" style="31" customWidth="1"/>
    <col min="15109" max="15109" width="12.28515625" style="31" bestFit="1" customWidth="1"/>
    <col min="15110" max="15110" width="11.5703125" style="31" customWidth="1"/>
    <col min="15111" max="15120" width="0" style="31" hidden="1" customWidth="1"/>
    <col min="15121" max="15121" width="19.28515625" style="31" bestFit="1" customWidth="1"/>
    <col min="15122" max="15122" width="11.42578125" style="31" customWidth="1"/>
    <col min="15123" max="15123" width="15.28515625" style="31" customWidth="1"/>
    <col min="15124" max="15124" width="13.85546875" style="31" customWidth="1"/>
    <col min="15125" max="15318" width="11.42578125" style="31" customWidth="1"/>
    <col min="15319" max="15319" width="13.7109375" style="31" customWidth="1"/>
    <col min="15320" max="15320" width="4.28515625" style="31" customWidth="1"/>
    <col min="15321" max="15321" width="56.140625" style="31" bestFit="1" customWidth="1"/>
    <col min="15322" max="15325" width="11.85546875" style="31" customWidth="1"/>
    <col min="15326" max="15360" width="11" style="31"/>
    <col min="15361" max="15361" width="23.5703125" style="31" bestFit="1" customWidth="1"/>
    <col min="15362" max="15362" width="4.28515625" style="31" customWidth="1"/>
    <col min="15363" max="15363" width="57.42578125" style="31" customWidth="1"/>
    <col min="15364" max="15364" width="11.5703125" style="31" customWidth="1"/>
    <col min="15365" max="15365" width="12.28515625" style="31" bestFit="1" customWidth="1"/>
    <col min="15366" max="15366" width="11.5703125" style="31" customWidth="1"/>
    <col min="15367" max="15376" width="0" style="31" hidden="1" customWidth="1"/>
    <col min="15377" max="15377" width="19.28515625" style="31" bestFit="1" customWidth="1"/>
    <col min="15378" max="15378" width="11.42578125" style="31" customWidth="1"/>
    <col min="15379" max="15379" width="15.28515625" style="31" customWidth="1"/>
    <col min="15380" max="15380" width="13.85546875" style="31" customWidth="1"/>
    <col min="15381" max="15574" width="11.42578125" style="31" customWidth="1"/>
    <col min="15575" max="15575" width="13.7109375" style="31" customWidth="1"/>
    <col min="15576" max="15576" width="4.28515625" style="31" customWidth="1"/>
    <col min="15577" max="15577" width="56.140625" style="31" bestFit="1" customWidth="1"/>
    <col min="15578" max="15581" width="11.85546875" style="31" customWidth="1"/>
    <col min="15582" max="15616" width="11" style="31"/>
    <col min="15617" max="15617" width="23.5703125" style="31" bestFit="1" customWidth="1"/>
    <col min="15618" max="15618" width="4.28515625" style="31" customWidth="1"/>
    <col min="15619" max="15619" width="57.42578125" style="31" customWidth="1"/>
    <col min="15620" max="15620" width="11.5703125" style="31" customWidth="1"/>
    <col min="15621" max="15621" width="12.28515625" style="31" bestFit="1" customWidth="1"/>
    <col min="15622" max="15622" width="11.5703125" style="31" customWidth="1"/>
    <col min="15623" max="15632" width="0" style="31" hidden="1" customWidth="1"/>
    <col min="15633" max="15633" width="19.28515625" style="31" bestFit="1" customWidth="1"/>
    <col min="15634" max="15634" width="11.42578125" style="31" customWidth="1"/>
    <col min="15635" max="15635" width="15.28515625" style="31" customWidth="1"/>
    <col min="15636" max="15636" width="13.85546875" style="31" customWidth="1"/>
    <col min="15637" max="15830" width="11.42578125" style="31" customWidth="1"/>
    <col min="15831" max="15831" width="13.7109375" style="31" customWidth="1"/>
    <col min="15832" max="15832" width="4.28515625" style="31" customWidth="1"/>
    <col min="15833" max="15833" width="56.140625" style="31" bestFit="1" customWidth="1"/>
    <col min="15834" max="15837" width="11.85546875" style="31" customWidth="1"/>
    <col min="15838" max="15872" width="11" style="31"/>
    <col min="15873" max="15873" width="23.5703125" style="31" bestFit="1" customWidth="1"/>
    <col min="15874" max="15874" width="4.28515625" style="31" customWidth="1"/>
    <col min="15875" max="15875" width="57.42578125" style="31" customWidth="1"/>
    <col min="15876" max="15876" width="11.5703125" style="31" customWidth="1"/>
    <col min="15877" max="15877" width="12.28515625" style="31" bestFit="1" customWidth="1"/>
    <col min="15878" max="15878" width="11.5703125" style="31" customWidth="1"/>
    <col min="15879" max="15888" width="0" style="31" hidden="1" customWidth="1"/>
    <col min="15889" max="15889" width="19.28515625" style="31" bestFit="1" customWidth="1"/>
    <col min="15890" max="15890" width="11.42578125" style="31" customWidth="1"/>
    <col min="15891" max="15891" width="15.28515625" style="31" customWidth="1"/>
    <col min="15892" max="15892" width="13.85546875" style="31" customWidth="1"/>
    <col min="15893" max="16086" width="11.42578125" style="31" customWidth="1"/>
    <col min="16087" max="16087" width="13.7109375" style="31" customWidth="1"/>
    <col min="16088" max="16088" width="4.28515625" style="31" customWidth="1"/>
    <col min="16089" max="16089" width="56.140625" style="31" bestFit="1" customWidth="1"/>
    <col min="16090" max="16093" width="11.85546875" style="31" customWidth="1"/>
    <col min="16094" max="16128" width="11" style="31"/>
    <col min="16129" max="16129" width="23.5703125" style="31" bestFit="1" customWidth="1"/>
    <col min="16130" max="16130" width="4.28515625" style="31" customWidth="1"/>
    <col min="16131" max="16131" width="57.42578125" style="31" customWidth="1"/>
    <col min="16132" max="16132" width="11.5703125" style="31" customWidth="1"/>
    <col min="16133" max="16133" width="12.28515625" style="31" bestFit="1" customWidth="1"/>
    <col min="16134" max="16134" width="11.5703125" style="31" customWidth="1"/>
    <col min="16135" max="16144" width="0" style="31" hidden="1" customWidth="1"/>
    <col min="16145" max="16145" width="19.28515625" style="31" bestFit="1" customWidth="1"/>
    <col min="16146" max="16146" width="11.42578125" style="31" customWidth="1"/>
    <col min="16147" max="16147" width="15.28515625" style="31" customWidth="1"/>
    <col min="16148" max="16148" width="13.85546875" style="31" customWidth="1"/>
    <col min="16149" max="16342" width="11.42578125" style="31" customWidth="1"/>
    <col min="16343" max="16343" width="13.7109375" style="31" customWidth="1"/>
    <col min="16344" max="16344" width="4.28515625" style="31" customWidth="1"/>
    <col min="16345" max="16345" width="56.140625" style="31" bestFit="1" customWidth="1"/>
    <col min="16346" max="16349" width="11.85546875" style="31" customWidth="1"/>
    <col min="16350" max="16384" width="11" style="31"/>
  </cols>
  <sheetData>
    <row r="1" spans="1:21" ht="20.25" x14ac:dyDescent="0.3">
      <c r="B1" s="162"/>
      <c r="C1" s="162"/>
      <c r="D1" s="134" t="s">
        <v>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68"/>
      <c r="P1" s="145" t="s">
        <v>130</v>
      </c>
      <c r="Q1" s="146"/>
    </row>
    <row r="2" spans="1:21" x14ac:dyDescent="0.2">
      <c r="B2" s="163"/>
      <c r="C2" s="163"/>
      <c r="D2" s="135" t="s">
        <v>107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69"/>
      <c r="P2" s="147" t="s">
        <v>131</v>
      </c>
      <c r="Q2" s="148"/>
    </row>
    <row r="3" spans="1:21" ht="13.5" thickBot="1" x14ac:dyDescent="0.25">
      <c r="B3" s="163"/>
      <c r="C3" s="163"/>
      <c r="D3" s="135" t="s">
        <v>108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69"/>
      <c r="P3" s="164"/>
      <c r="Q3" s="165"/>
    </row>
    <row r="4" spans="1:21" x14ac:dyDescent="0.2">
      <c r="A4" s="32" t="s">
        <v>3</v>
      </c>
      <c r="E4" s="34"/>
      <c r="F4" s="35"/>
      <c r="G4" s="36"/>
      <c r="H4" s="35"/>
      <c r="I4" s="35"/>
      <c r="J4" s="35"/>
      <c r="K4" s="35"/>
      <c r="L4" s="35"/>
      <c r="M4" s="35"/>
      <c r="N4" s="35"/>
      <c r="O4" s="35"/>
      <c r="P4" s="151" t="s">
        <v>132</v>
      </c>
      <c r="Q4" s="152"/>
    </row>
    <row r="5" spans="1:21" ht="13.5" thickBot="1" x14ac:dyDescent="0.25">
      <c r="A5" s="32" t="s">
        <v>128</v>
      </c>
      <c r="E5" s="34"/>
      <c r="F5" s="35"/>
      <c r="G5" s="36"/>
      <c r="H5" s="35"/>
      <c r="I5" s="35"/>
      <c r="J5" s="35"/>
      <c r="K5" s="35"/>
      <c r="L5" s="35"/>
      <c r="M5" s="35"/>
      <c r="N5" s="35"/>
      <c r="O5" s="35"/>
      <c r="P5" s="166"/>
      <c r="Q5" s="167"/>
    </row>
    <row r="6" spans="1:21" s="40" customFormat="1" ht="22.5" x14ac:dyDescent="0.2">
      <c r="A6" s="37" t="s">
        <v>4</v>
      </c>
      <c r="B6" s="37" t="s">
        <v>5</v>
      </c>
      <c r="C6" s="37" t="s">
        <v>109</v>
      </c>
      <c r="D6" s="38" t="s">
        <v>110</v>
      </c>
      <c r="E6" s="38" t="s">
        <v>111</v>
      </c>
      <c r="F6" s="38" t="s">
        <v>51</v>
      </c>
      <c r="G6" s="39" t="s">
        <v>52</v>
      </c>
      <c r="H6" s="38" t="s">
        <v>53</v>
      </c>
      <c r="I6" s="38" t="s">
        <v>54</v>
      </c>
      <c r="J6" s="38" t="s">
        <v>55</v>
      </c>
      <c r="K6" s="38" t="s">
        <v>56</v>
      </c>
      <c r="L6" s="38" t="s">
        <v>57</v>
      </c>
      <c r="M6" s="38" t="s">
        <v>58</v>
      </c>
      <c r="N6" s="38" t="s">
        <v>59</v>
      </c>
      <c r="O6" s="38" t="s">
        <v>60</v>
      </c>
      <c r="P6" s="54" t="s">
        <v>61</v>
      </c>
      <c r="Q6" s="54" t="s">
        <v>62</v>
      </c>
    </row>
    <row r="7" spans="1:21" s="40" customFormat="1" x14ac:dyDescent="0.2">
      <c r="A7" s="42" t="s">
        <v>63</v>
      </c>
      <c r="B7" s="80"/>
      <c r="C7" s="42" t="s">
        <v>112</v>
      </c>
      <c r="D7" s="67">
        <f>+D8+D13+D17</f>
        <v>83007203.870000005</v>
      </c>
      <c r="E7" s="67">
        <f>+E8+E13+E17</f>
        <v>83001181.319999993</v>
      </c>
      <c r="F7" s="67">
        <f t="shared" ref="F7:Q7" si="0">+F8+F17</f>
        <v>0</v>
      </c>
      <c r="G7" s="68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  <c r="L7" s="67">
        <f t="shared" si="0"/>
        <v>0</v>
      </c>
      <c r="M7" s="67">
        <f t="shared" si="0"/>
        <v>0</v>
      </c>
      <c r="N7" s="67">
        <f t="shared" si="0"/>
        <v>0</v>
      </c>
      <c r="O7" s="67">
        <f t="shared" si="0"/>
        <v>0</v>
      </c>
      <c r="P7" s="67">
        <f t="shared" si="0"/>
        <v>0</v>
      </c>
      <c r="Q7" s="43">
        <f t="shared" si="0"/>
        <v>79305181.319999993</v>
      </c>
    </row>
    <row r="8" spans="1:21" s="40" customFormat="1" ht="12" x14ac:dyDescent="0.2">
      <c r="A8" s="95" t="s">
        <v>65</v>
      </c>
      <c r="B8" s="96"/>
      <c r="C8" s="97" t="s">
        <v>113</v>
      </c>
      <c r="D8" s="98">
        <f>+D9</f>
        <v>78996109</v>
      </c>
      <c r="E8" s="98">
        <f t="shared" ref="E8:P8" si="1">+E9</f>
        <v>78996109</v>
      </c>
      <c r="F8" s="98">
        <f t="shared" si="1"/>
        <v>0</v>
      </c>
      <c r="G8" s="99">
        <f t="shared" si="1"/>
        <v>0</v>
      </c>
      <c r="H8" s="98">
        <f t="shared" si="1"/>
        <v>0</v>
      </c>
      <c r="I8" s="98">
        <f t="shared" si="1"/>
        <v>0</v>
      </c>
      <c r="J8" s="98">
        <f t="shared" si="1"/>
        <v>0</v>
      </c>
      <c r="K8" s="98">
        <f t="shared" si="1"/>
        <v>0</v>
      </c>
      <c r="L8" s="98">
        <f t="shared" si="1"/>
        <v>0</v>
      </c>
      <c r="M8" s="98">
        <f t="shared" si="1"/>
        <v>0</v>
      </c>
      <c r="N8" s="98">
        <f t="shared" si="1"/>
        <v>0</v>
      </c>
      <c r="O8" s="98">
        <f t="shared" si="1"/>
        <v>0</v>
      </c>
      <c r="P8" s="98">
        <f t="shared" si="1"/>
        <v>0</v>
      </c>
      <c r="Q8" s="100">
        <f>SUM(E8:P8)</f>
        <v>78996109</v>
      </c>
    </row>
    <row r="9" spans="1:21" s="40" customFormat="1" ht="12" x14ac:dyDescent="0.2">
      <c r="A9" s="109" t="s">
        <v>114</v>
      </c>
      <c r="B9" s="110"/>
      <c r="C9" s="111" t="s">
        <v>115</v>
      </c>
      <c r="D9" s="112">
        <f>+D10</f>
        <v>78996109</v>
      </c>
      <c r="E9" s="112">
        <f>+E10</f>
        <v>78996109</v>
      </c>
      <c r="F9" s="112"/>
      <c r="G9" s="113"/>
      <c r="H9" s="112"/>
      <c r="I9" s="112"/>
      <c r="J9" s="112"/>
      <c r="K9" s="112"/>
      <c r="L9" s="112"/>
      <c r="M9" s="112"/>
      <c r="N9" s="112"/>
      <c r="O9" s="112"/>
      <c r="P9" s="112"/>
      <c r="Q9" s="114"/>
    </row>
    <row r="10" spans="1:21" s="40" customFormat="1" x14ac:dyDescent="0.2">
      <c r="A10" s="102" t="s">
        <v>116</v>
      </c>
      <c r="B10" s="103"/>
      <c r="C10" s="104" t="s">
        <v>117</v>
      </c>
      <c r="D10" s="105">
        <f>SUM(D11+D12)</f>
        <v>78996109</v>
      </c>
      <c r="E10" s="105">
        <f>+E11+E12</f>
        <v>78996109</v>
      </c>
      <c r="F10" s="105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8"/>
    </row>
    <row r="11" spans="1:21" s="40" customFormat="1" ht="11.25" x14ac:dyDescent="0.2">
      <c r="A11" s="101" t="s">
        <v>118</v>
      </c>
      <c r="B11" s="45" t="s">
        <v>119</v>
      </c>
      <c r="C11" s="46" t="s">
        <v>120</v>
      </c>
      <c r="D11" s="47">
        <v>33860900</v>
      </c>
      <c r="E11" s="47">
        <v>33860900</v>
      </c>
      <c r="F11" s="47">
        <v>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>
        <f>SUM(E11:P11)</f>
        <v>33860900</v>
      </c>
    </row>
    <row r="12" spans="1:21" x14ac:dyDescent="0.2">
      <c r="A12" s="101" t="s">
        <v>118</v>
      </c>
      <c r="B12" s="45" t="s">
        <v>121</v>
      </c>
      <c r="C12" s="46" t="s">
        <v>120</v>
      </c>
      <c r="D12" s="47">
        <v>45135209</v>
      </c>
      <c r="E12" s="47">
        <v>45135209</v>
      </c>
      <c r="F12" s="47">
        <v>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>
        <f>SUM(E12:P12)</f>
        <v>45135209</v>
      </c>
      <c r="R12" s="49"/>
      <c r="S12" s="50"/>
      <c r="T12" s="50"/>
      <c r="U12" s="51"/>
    </row>
    <row r="13" spans="1:21" x14ac:dyDescent="0.2">
      <c r="A13" s="52" t="s">
        <v>79</v>
      </c>
      <c r="B13" s="53"/>
      <c r="C13" s="42" t="s">
        <v>80</v>
      </c>
      <c r="D13" s="54">
        <f t="shared" ref="D13:E15" si="2">+D14</f>
        <v>3696000</v>
      </c>
      <c r="E13" s="54">
        <f t="shared" si="2"/>
        <v>3696000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49"/>
      <c r="S13" s="50"/>
      <c r="T13" s="50"/>
      <c r="U13" s="51"/>
    </row>
    <row r="14" spans="1:21" x14ac:dyDescent="0.2">
      <c r="A14" s="115" t="s">
        <v>81</v>
      </c>
      <c r="B14" s="116"/>
      <c r="C14" s="117" t="s">
        <v>82</v>
      </c>
      <c r="D14" s="118">
        <f t="shared" si="2"/>
        <v>3696000</v>
      </c>
      <c r="E14" s="119">
        <f t="shared" si="2"/>
        <v>3696000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49"/>
      <c r="S14" s="50"/>
      <c r="T14" s="50"/>
      <c r="U14" s="51"/>
    </row>
    <row r="15" spans="1:21" x14ac:dyDescent="0.2">
      <c r="A15" s="121" t="s">
        <v>83</v>
      </c>
      <c r="B15" s="45"/>
      <c r="C15" s="122" t="s">
        <v>84</v>
      </c>
      <c r="D15" s="123">
        <f t="shared" si="2"/>
        <v>3696000</v>
      </c>
      <c r="E15" s="58">
        <f t="shared" si="2"/>
        <v>3696000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49"/>
      <c r="S15" s="50"/>
      <c r="T15" s="50"/>
      <c r="U15" s="51"/>
    </row>
    <row r="16" spans="1:21" x14ac:dyDescent="0.2">
      <c r="A16" s="101" t="s">
        <v>85</v>
      </c>
      <c r="B16" s="45">
        <v>20</v>
      </c>
      <c r="C16" s="57" t="s">
        <v>86</v>
      </c>
      <c r="D16" s="47">
        <v>3696000</v>
      </c>
      <c r="E16" s="58">
        <v>3696000</v>
      </c>
      <c r="F16" s="59">
        <v>0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>
        <f>SUM(E16:P16)</f>
        <v>3696000</v>
      </c>
      <c r="R16" s="49"/>
      <c r="S16" s="50"/>
      <c r="T16" s="50"/>
      <c r="U16" s="51"/>
    </row>
    <row r="17" spans="1:21" s="40" customFormat="1" ht="11.25" x14ac:dyDescent="0.2">
      <c r="A17" s="41" t="s">
        <v>87</v>
      </c>
      <c r="B17" s="37"/>
      <c r="C17" s="44" t="s">
        <v>88</v>
      </c>
      <c r="D17" s="38">
        <f>+D18</f>
        <v>315094.87</v>
      </c>
      <c r="E17" s="54">
        <f>+E18</f>
        <v>309072.32</v>
      </c>
      <c r="F17" s="55">
        <f t="shared" ref="F17:P18" si="3">+F18</f>
        <v>0</v>
      </c>
      <c r="G17" s="55">
        <f t="shared" si="3"/>
        <v>0</v>
      </c>
      <c r="H17" s="39">
        <f t="shared" si="3"/>
        <v>0</v>
      </c>
      <c r="I17" s="39">
        <f t="shared" si="3"/>
        <v>0</v>
      </c>
      <c r="J17" s="39">
        <f t="shared" si="3"/>
        <v>0</v>
      </c>
      <c r="K17" s="39">
        <f t="shared" si="3"/>
        <v>0</v>
      </c>
      <c r="L17" s="39">
        <f t="shared" si="3"/>
        <v>0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81">
        <f>+Q18</f>
        <v>309072.32</v>
      </c>
    </row>
    <row r="18" spans="1:21" s="40" customFormat="1" ht="11.25" x14ac:dyDescent="0.2">
      <c r="A18" s="41" t="s">
        <v>89</v>
      </c>
      <c r="B18" s="37"/>
      <c r="C18" s="44" t="s">
        <v>90</v>
      </c>
      <c r="D18" s="38">
        <f>+D19</f>
        <v>315094.87</v>
      </c>
      <c r="E18" s="38">
        <f>+E19</f>
        <v>309072.32</v>
      </c>
      <c r="F18" s="39">
        <f t="shared" si="3"/>
        <v>0</v>
      </c>
      <c r="G18" s="39">
        <f t="shared" si="3"/>
        <v>0</v>
      </c>
      <c r="H18" s="39">
        <f t="shared" si="3"/>
        <v>0</v>
      </c>
      <c r="I18" s="39">
        <f t="shared" si="3"/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81">
        <f>+Q19</f>
        <v>309072.32</v>
      </c>
    </row>
    <row r="19" spans="1:21" x14ac:dyDescent="0.2">
      <c r="A19" s="60" t="s">
        <v>93</v>
      </c>
      <c r="B19" s="61">
        <v>20</v>
      </c>
      <c r="C19" s="46" t="s">
        <v>94</v>
      </c>
      <c r="D19" s="62">
        <v>315094.87</v>
      </c>
      <c r="E19" s="62">
        <v>309072.32</v>
      </c>
      <c r="F19" s="63">
        <v>0</v>
      </c>
      <c r="G19" s="64">
        <v>0</v>
      </c>
      <c r="H19" s="63"/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5">
        <f>SUM(E19:P19)</f>
        <v>309072.32</v>
      </c>
      <c r="R19" s="49"/>
      <c r="S19" s="50"/>
      <c r="T19" s="50"/>
      <c r="U19" s="51"/>
    </row>
    <row r="20" spans="1:21" s="35" customFormat="1" x14ac:dyDescent="0.2">
      <c r="A20" s="37"/>
      <c r="B20" s="37"/>
      <c r="C20" s="66" t="s">
        <v>102</v>
      </c>
      <c r="D20" s="67">
        <f t="shared" ref="D20:P20" si="4">SUM(D21:D21)</f>
        <v>287285025.19</v>
      </c>
      <c r="E20" s="67">
        <f t="shared" si="4"/>
        <v>287249380.89999998</v>
      </c>
      <c r="F20" s="43">
        <f t="shared" si="4"/>
        <v>456.04</v>
      </c>
      <c r="G20" s="68">
        <f t="shared" si="4"/>
        <v>0</v>
      </c>
      <c r="H20" s="43">
        <f t="shared" si="4"/>
        <v>0</v>
      </c>
      <c r="I20" s="43">
        <f t="shared" si="4"/>
        <v>0</v>
      </c>
      <c r="J20" s="43">
        <f t="shared" si="4"/>
        <v>0</v>
      </c>
      <c r="K20" s="43">
        <f t="shared" si="4"/>
        <v>0</v>
      </c>
      <c r="L20" s="43">
        <f t="shared" si="4"/>
        <v>0</v>
      </c>
      <c r="M20" s="43">
        <f t="shared" si="4"/>
        <v>0</v>
      </c>
      <c r="N20" s="43">
        <f t="shared" si="4"/>
        <v>0</v>
      </c>
      <c r="O20" s="43">
        <f t="shared" si="4"/>
        <v>0</v>
      </c>
      <c r="P20" s="43">
        <f t="shared" si="4"/>
        <v>0</v>
      </c>
      <c r="Q20" s="43">
        <f>SUM(E20:P20)</f>
        <v>287249836.94</v>
      </c>
      <c r="R20" s="33"/>
    </row>
    <row r="21" spans="1:21" ht="22.5" x14ac:dyDescent="0.2">
      <c r="A21" s="101" t="s">
        <v>122</v>
      </c>
      <c r="B21" s="61" t="s">
        <v>119</v>
      </c>
      <c r="C21" s="46" t="s">
        <v>105</v>
      </c>
      <c r="D21" s="62">
        <v>287285025.19</v>
      </c>
      <c r="E21" s="62">
        <v>287249380.89999998</v>
      </c>
      <c r="F21" s="63">
        <v>456.04</v>
      </c>
      <c r="G21" s="64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5">
        <f>SUM(E21:P21)</f>
        <v>287249836.94</v>
      </c>
      <c r="R21" s="49"/>
      <c r="S21" s="50"/>
      <c r="T21" s="50"/>
      <c r="U21" s="51"/>
    </row>
    <row r="22" spans="1:21" s="35" customFormat="1" x14ac:dyDescent="0.2">
      <c r="A22" s="136" t="s">
        <v>106</v>
      </c>
      <c r="B22" s="136"/>
      <c r="C22" s="136"/>
      <c r="D22" s="67">
        <f t="shared" ref="D22:P22" si="5">D7+D20</f>
        <v>370292229.06</v>
      </c>
      <c r="E22" s="67">
        <f t="shared" si="5"/>
        <v>370250562.21999997</v>
      </c>
      <c r="F22" s="43">
        <f t="shared" si="5"/>
        <v>456.04</v>
      </c>
      <c r="G22" s="68">
        <f t="shared" si="5"/>
        <v>0</v>
      </c>
      <c r="H22" s="43">
        <f t="shared" si="5"/>
        <v>0</v>
      </c>
      <c r="I22" s="43">
        <f t="shared" si="5"/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  <c r="M22" s="43">
        <f t="shared" si="5"/>
        <v>0</v>
      </c>
      <c r="N22" s="43">
        <f t="shared" si="5"/>
        <v>0</v>
      </c>
      <c r="O22" s="43">
        <f t="shared" si="5"/>
        <v>0</v>
      </c>
      <c r="P22" s="43">
        <f t="shared" si="5"/>
        <v>0</v>
      </c>
      <c r="Q22" s="43">
        <f>SUM(E22:P22)</f>
        <v>370251018.25999999</v>
      </c>
      <c r="R22" s="33"/>
      <c r="S22" s="50"/>
      <c r="T22" s="50"/>
      <c r="U22" s="70"/>
    </row>
    <row r="23" spans="1:21" x14ac:dyDescent="0.2">
      <c r="Q23" s="73"/>
      <c r="T23" s="51"/>
      <c r="U23" s="51"/>
    </row>
    <row r="24" spans="1:21" x14ac:dyDescent="0.2">
      <c r="Q24" s="74"/>
    </row>
    <row r="26" spans="1:21" x14ac:dyDescent="0.2">
      <c r="S26" s="33"/>
    </row>
  </sheetData>
  <mergeCells count="7">
    <mergeCell ref="A22:C22"/>
    <mergeCell ref="P1:Q1"/>
    <mergeCell ref="P2:Q2"/>
    <mergeCell ref="P4:Q4"/>
    <mergeCell ref="D1:O1"/>
    <mergeCell ref="D2:O2"/>
    <mergeCell ref="D3:O3"/>
  </mergeCells>
  <pageMargins left="0.7" right="0.7" top="0.75" bottom="0.75" header="0.3" footer="0.3"/>
  <pageSetup orientation="portrait" r:id="rId1"/>
  <ignoredErrors>
    <ignoredError sqref="B11:B21" numberStoredAsText="1"/>
    <ignoredError sqref="Q11:Q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954C-0608-4A7D-8266-5FEF2C620E5A}">
  <sheetPr>
    <tabColor theme="0" tint="-0.249977111117893"/>
  </sheetPr>
  <dimension ref="A1:AE22"/>
  <sheetViews>
    <sheetView workbookViewId="0">
      <pane ySplit="6" topLeftCell="A7" activePane="bottomLeft" state="frozen"/>
      <selection pane="bottomLeft" activeCell="C25" sqref="C25"/>
    </sheetView>
  </sheetViews>
  <sheetFormatPr baseColWidth="10" defaultColWidth="11" defaultRowHeight="12.75" x14ac:dyDescent="0.2"/>
  <cols>
    <col min="1" max="1" width="23.5703125" style="31" bestFit="1" customWidth="1"/>
    <col min="2" max="2" width="4.28515625" style="31" customWidth="1"/>
    <col min="3" max="3" width="56.140625" style="31" bestFit="1" customWidth="1"/>
    <col min="4" max="4" width="18.28515625" style="31" customWidth="1"/>
    <col min="5" max="5" width="18.28515625" style="33" customWidth="1"/>
    <col min="6" max="6" width="18.28515625" style="33" hidden="1" customWidth="1"/>
    <col min="7" max="7" width="18.28515625" style="33" customWidth="1"/>
    <col min="8" max="17" width="18.28515625" style="33" hidden="1" customWidth="1"/>
    <col min="18" max="18" width="17.42578125" style="33" customWidth="1"/>
    <col min="19" max="19" width="18.28515625" style="33" hidden="1" customWidth="1"/>
    <col min="20" max="20" width="17.28515625" style="31" customWidth="1"/>
    <col min="21" max="30" width="18.28515625" style="31" hidden="1" customWidth="1"/>
    <col min="31" max="31" width="17" style="31" customWidth="1"/>
    <col min="32" max="228" width="11.42578125" style="31" customWidth="1"/>
    <col min="229" max="229" width="13.7109375" style="31" customWidth="1"/>
    <col min="230" max="230" width="4.28515625" style="31" customWidth="1"/>
    <col min="231" max="231" width="56.140625" style="31" bestFit="1" customWidth="1"/>
    <col min="232" max="235" width="11.85546875" style="31" customWidth="1"/>
    <col min="236" max="256" width="11" style="31"/>
    <col min="257" max="257" width="23.5703125" style="31" bestFit="1" customWidth="1"/>
    <col min="258" max="258" width="4.28515625" style="31" customWidth="1"/>
    <col min="259" max="259" width="56.140625" style="31" bestFit="1" customWidth="1"/>
    <col min="260" max="261" width="17.5703125" style="31" bestFit="1" customWidth="1"/>
    <col min="262" max="262" width="13.85546875" style="31" customWidth="1"/>
    <col min="263" max="263" width="11.140625" style="31" bestFit="1" customWidth="1"/>
    <col min="264" max="273" width="0" style="31" hidden="1" customWidth="1"/>
    <col min="274" max="274" width="11.140625" style="31" bestFit="1" customWidth="1"/>
    <col min="275" max="275" width="11.7109375" style="31" customWidth="1"/>
    <col min="276" max="276" width="15.85546875" style="31" bestFit="1" customWidth="1"/>
    <col min="277" max="286" width="0" style="31" hidden="1" customWidth="1"/>
    <col min="287" max="287" width="20.7109375" style="31" bestFit="1" customWidth="1"/>
    <col min="288" max="484" width="11.42578125" style="31" customWidth="1"/>
    <col min="485" max="485" width="13.7109375" style="31" customWidth="1"/>
    <col min="486" max="486" width="4.28515625" style="31" customWidth="1"/>
    <col min="487" max="487" width="56.140625" style="31" bestFit="1" customWidth="1"/>
    <col min="488" max="491" width="11.85546875" style="31" customWidth="1"/>
    <col min="492" max="512" width="11" style="31"/>
    <col min="513" max="513" width="23.5703125" style="31" bestFit="1" customWidth="1"/>
    <col min="514" max="514" width="4.28515625" style="31" customWidth="1"/>
    <col min="515" max="515" width="56.140625" style="31" bestFit="1" customWidth="1"/>
    <col min="516" max="517" width="17.5703125" style="31" bestFit="1" customWidth="1"/>
    <col min="518" max="518" width="13.85546875" style="31" customWidth="1"/>
    <col min="519" max="519" width="11.140625" style="31" bestFit="1" customWidth="1"/>
    <col min="520" max="529" width="0" style="31" hidden="1" customWidth="1"/>
    <col min="530" max="530" width="11.140625" style="31" bestFit="1" customWidth="1"/>
    <col min="531" max="531" width="11.7109375" style="31" customWidth="1"/>
    <col min="532" max="532" width="15.85546875" style="31" bestFit="1" customWidth="1"/>
    <col min="533" max="542" width="0" style="31" hidden="1" customWidth="1"/>
    <col min="543" max="543" width="20.7109375" style="31" bestFit="1" customWidth="1"/>
    <col min="544" max="740" width="11.42578125" style="31" customWidth="1"/>
    <col min="741" max="741" width="13.7109375" style="31" customWidth="1"/>
    <col min="742" max="742" width="4.28515625" style="31" customWidth="1"/>
    <col min="743" max="743" width="56.140625" style="31" bestFit="1" customWidth="1"/>
    <col min="744" max="747" width="11.85546875" style="31" customWidth="1"/>
    <col min="748" max="768" width="11" style="31"/>
    <col min="769" max="769" width="23.5703125" style="31" bestFit="1" customWidth="1"/>
    <col min="770" max="770" width="4.28515625" style="31" customWidth="1"/>
    <col min="771" max="771" width="56.140625" style="31" bestFit="1" customWidth="1"/>
    <col min="772" max="773" width="17.5703125" style="31" bestFit="1" customWidth="1"/>
    <col min="774" max="774" width="13.85546875" style="31" customWidth="1"/>
    <col min="775" max="775" width="11.140625" style="31" bestFit="1" customWidth="1"/>
    <col min="776" max="785" width="0" style="31" hidden="1" customWidth="1"/>
    <col min="786" max="786" width="11.140625" style="31" bestFit="1" customWidth="1"/>
    <col min="787" max="787" width="11.7109375" style="31" customWidth="1"/>
    <col min="788" max="788" width="15.85546875" style="31" bestFit="1" customWidth="1"/>
    <col min="789" max="798" width="0" style="31" hidden="1" customWidth="1"/>
    <col min="799" max="799" width="20.7109375" style="31" bestFit="1" customWidth="1"/>
    <col min="800" max="996" width="11.42578125" style="31" customWidth="1"/>
    <col min="997" max="997" width="13.7109375" style="31" customWidth="1"/>
    <col min="998" max="998" width="4.28515625" style="31" customWidth="1"/>
    <col min="999" max="999" width="56.140625" style="31" bestFit="1" customWidth="1"/>
    <col min="1000" max="1003" width="11.85546875" style="31" customWidth="1"/>
    <col min="1004" max="1024" width="11" style="31"/>
    <col min="1025" max="1025" width="23.5703125" style="31" bestFit="1" customWidth="1"/>
    <col min="1026" max="1026" width="4.28515625" style="31" customWidth="1"/>
    <col min="1027" max="1027" width="56.140625" style="31" bestFit="1" customWidth="1"/>
    <col min="1028" max="1029" width="17.5703125" style="31" bestFit="1" customWidth="1"/>
    <col min="1030" max="1030" width="13.85546875" style="31" customWidth="1"/>
    <col min="1031" max="1031" width="11.140625" style="31" bestFit="1" customWidth="1"/>
    <col min="1032" max="1041" width="0" style="31" hidden="1" customWidth="1"/>
    <col min="1042" max="1042" width="11.140625" style="31" bestFit="1" customWidth="1"/>
    <col min="1043" max="1043" width="11.7109375" style="31" customWidth="1"/>
    <col min="1044" max="1044" width="15.85546875" style="31" bestFit="1" customWidth="1"/>
    <col min="1045" max="1054" width="0" style="31" hidden="1" customWidth="1"/>
    <col min="1055" max="1055" width="20.7109375" style="31" bestFit="1" customWidth="1"/>
    <col min="1056" max="1252" width="11.42578125" style="31" customWidth="1"/>
    <col min="1253" max="1253" width="13.7109375" style="31" customWidth="1"/>
    <col min="1254" max="1254" width="4.28515625" style="31" customWidth="1"/>
    <col min="1255" max="1255" width="56.140625" style="31" bestFit="1" customWidth="1"/>
    <col min="1256" max="1259" width="11.85546875" style="31" customWidth="1"/>
    <col min="1260" max="1280" width="11" style="31"/>
    <col min="1281" max="1281" width="23.5703125" style="31" bestFit="1" customWidth="1"/>
    <col min="1282" max="1282" width="4.28515625" style="31" customWidth="1"/>
    <col min="1283" max="1283" width="56.140625" style="31" bestFit="1" customWidth="1"/>
    <col min="1284" max="1285" width="17.5703125" style="31" bestFit="1" customWidth="1"/>
    <col min="1286" max="1286" width="13.85546875" style="31" customWidth="1"/>
    <col min="1287" max="1287" width="11.140625" style="31" bestFit="1" customWidth="1"/>
    <col min="1288" max="1297" width="0" style="31" hidden="1" customWidth="1"/>
    <col min="1298" max="1298" width="11.140625" style="31" bestFit="1" customWidth="1"/>
    <col min="1299" max="1299" width="11.7109375" style="31" customWidth="1"/>
    <col min="1300" max="1300" width="15.85546875" style="31" bestFit="1" customWidth="1"/>
    <col min="1301" max="1310" width="0" style="31" hidden="1" customWidth="1"/>
    <col min="1311" max="1311" width="20.7109375" style="31" bestFit="1" customWidth="1"/>
    <col min="1312" max="1508" width="11.42578125" style="31" customWidth="1"/>
    <col min="1509" max="1509" width="13.7109375" style="31" customWidth="1"/>
    <col min="1510" max="1510" width="4.28515625" style="31" customWidth="1"/>
    <col min="1511" max="1511" width="56.140625" style="31" bestFit="1" customWidth="1"/>
    <col min="1512" max="1515" width="11.85546875" style="31" customWidth="1"/>
    <col min="1516" max="1536" width="11" style="31"/>
    <col min="1537" max="1537" width="23.5703125" style="31" bestFit="1" customWidth="1"/>
    <col min="1538" max="1538" width="4.28515625" style="31" customWidth="1"/>
    <col min="1539" max="1539" width="56.140625" style="31" bestFit="1" customWidth="1"/>
    <col min="1540" max="1541" width="17.5703125" style="31" bestFit="1" customWidth="1"/>
    <col min="1542" max="1542" width="13.85546875" style="31" customWidth="1"/>
    <col min="1543" max="1543" width="11.140625" style="31" bestFit="1" customWidth="1"/>
    <col min="1544" max="1553" width="0" style="31" hidden="1" customWidth="1"/>
    <col min="1554" max="1554" width="11.140625" style="31" bestFit="1" customWidth="1"/>
    <col min="1555" max="1555" width="11.7109375" style="31" customWidth="1"/>
    <col min="1556" max="1556" width="15.85546875" style="31" bestFit="1" customWidth="1"/>
    <col min="1557" max="1566" width="0" style="31" hidden="1" customWidth="1"/>
    <col min="1567" max="1567" width="20.7109375" style="31" bestFit="1" customWidth="1"/>
    <col min="1568" max="1764" width="11.42578125" style="31" customWidth="1"/>
    <col min="1765" max="1765" width="13.7109375" style="31" customWidth="1"/>
    <col min="1766" max="1766" width="4.28515625" style="31" customWidth="1"/>
    <col min="1767" max="1767" width="56.140625" style="31" bestFit="1" customWidth="1"/>
    <col min="1768" max="1771" width="11.85546875" style="31" customWidth="1"/>
    <col min="1772" max="1792" width="11" style="31"/>
    <col min="1793" max="1793" width="23.5703125" style="31" bestFit="1" customWidth="1"/>
    <col min="1794" max="1794" width="4.28515625" style="31" customWidth="1"/>
    <col min="1795" max="1795" width="56.140625" style="31" bestFit="1" customWidth="1"/>
    <col min="1796" max="1797" width="17.5703125" style="31" bestFit="1" customWidth="1"/>
    <col min="1798" max="1798" width="13.85546875" style="31" customWidth="1"/>
    <col min="1799" max="1799" width="11.140625" style="31" bestFit="1" customWidth="1"/>
    <col min="1800" max="1809" width="0" style="31" hidden="1" customWidth="1"/>
    <col min="1810" max="1810" width="11.140625" style="31" bestFit="1" customWidth="1"/>
    <col min="1811" max="1811" width="11.7109375" style="31" customWidth="1"/>
    <col min="1812" max="1812" width="15.85546875" style="31" bestFit="1" customWidth="1"/>
    <col min="1813" max="1822" width="0" style="31" hidden="1" customWidth="1"/>
    <col min="1823" max="1823" width="20.7109375" style="31" bestFit="1" customWidth="1"/>
    <col min="1824" max="2020" width="11.42578125" style="31" customWidth="1"/>
    <col min="2021" max="2021" width="13.7109375" style="31" customWidth="1"/>
    <col min="2022" max="2022" width="4.28515625" style="31" customWidth="1"/>
    <col min="2023" max="2023" width="56.140625" style="31" bestFit="1" customWidth="1"/>
    <col min="2024" max="2027" width="11.85546875" style="31" customWidth="1"/>
    <col min="2028" max="2048" width="11" style="31"/>
    <col min="2049" max="2049" width="23.5703125" style="31" bestFit="1" customWidth="1"/>
    <col min="2050" max="2050" width="4.28515625" style="31" customWidth="1"/>
    <col min="2051" max="2051" width="56.140625" style="31" bestFit="1" customWidth="1"/>
    <col min="2052" max="2053" width="17.5703125" style="31" bestFit="1" customWidth="1"/>
    <col min="2054" max="2054" width="13.85546875" style="31" customWidth="1"/>
    <col min="2055" max="2055" width="11.140625" style="31" bestFit="1" customWidth="1"/>
    <col min="2056" max="2065" width="0" style="31" hidden="1" customWidth="1"/>
    <col min="2066" max="2066" width="11.140625" style="31" bestFit="1" customWidth="1"/>
    <col min="2067" max="2067" width="11.7109375" style="31" customWidth="1"/>
    <col min="2068" max="2068" width="15.85546875" style="31" bestFit="1" customWidth="1"/>
    <col min="2069" max="2078" width="0" style="31" hidden="1" customWidth="1"/>
    <col min="2079" max="2079" width="20.7109375" style="31" bestFit="1" customWidth="1"/>
    <col min="2080" max="2276" width="11.42578125" style="31" customWidth="1"/>
    <col min="2277" max="2277" width="13.7109375" style="31" customWidth="1"/>
    <col min="2278" max="2278" width="4.28515625" style="31" customWidth="1"/>
    <col min="2279" max="2279" width="56.140625" style="31" bestFit="1" customWidth="1"/>
    <col min="2280" max="2283" width="11.85546875" style="31" customWidth="1"/>
    <col min="2284" max="2304" width="11" style="31"/>
    <col min="2305" max="2305" width="23.5703125" style="31" bestFit="1" customWidth="1"/>
    <col min="2306" max="2306" width="4.28515625" style="31" customWidth="1"/>
    <col min="2307" max="2307" width="56.140625" style="31" bestFit="1" customWidth="1"/>
    <col min="2308" max="2309" width="17.5703125" style="31" bestFit="1" customWidth="1"/>
    <col min="2310" max="2310" width="13.85546875" style="31" customWidth="1"/>
    <col min="2311" max="2311" width="11.140625" style="31" bestFit="1" customWidth="1"/>
    <col min="2312" max="2321" width="0" style="31" hidden="1" customWidth="1"/>
    <col min="2322" max="2322" width="11.140625" style="31" bestFit="1" customWidth="1"/>
    <col min="2323" max="2323" width="11.7109375" style="31" customWidth="1"/>
    <col min="2324" max="2324" width="15.85546875" style="31" bestFit="1" customWidth="1"/>
    <col min="2325" max="2334" width="0" style="31" hidden="1" customWidth="1"/>
    <col min="2335" max="2335" width="20.7109375" style="31" bestFit="1" customWidth="1"/>
    <col min="2336" max="2532" width="11.42578125" style="31" customWidth="1"/>
    <col min="2533" max="2533" width="13.7109375" style="31" customWidth="1"/>
    <col min="2534" max="2534" width="4.28515625" style="31" customWidth="1"/>
    <col min="2535" max="2535" width="56.140625" style="31" bestFit="1" customWidth="1"/>
    <col min="2536" max="2539" width="11.85546875" style="31" customWidth="1"/>
    <col min="2540" max="2560" width="11" style="31"/>
    <col min="2561" max="2561" width="23.5703125" style="31" bestFit="1" customWidth="1"/>
    <col min="2562" max="2562" width="4.28515625" style="31" customWidth="1"/>
    <col min="2563" max="2563" width="56.140625" style="31" bestFit="1" customWidth="1"/>
    <col min="2564" max="2565" width="17.5703125" style="31" bestFit="1" customWidth="1"/>
    <col min="2566" max="2566" width="13.85546875" style="31" customWidth="1"/>
    <col min="2567" max="2567" width="11.140625" style="31" bestFit="1" customWidth="1"/>
    <col min="2568" max="2577" width="0" style="31" hidden="1" customWidth="1"/>
    <col min="2578" max="2578" width="11.140625" style="31" bestFit="1" customWidth="1"/>
    <col min="2579" max="2579" width="11.7109375" style="31" customWidth="1"/>
    <col min="2580" max="2580" width="15.85546875" style="31" bestFit="1" customWidth="1"/>
    <col min="2581" max="2590" width="0" style="31" hidden="1" customWidth="1"/>
    <col min="2591" max="2591" width="20.7109375" style="31" bestFit="1" customWidth="1"/>
    <col min="2592" max="2788" width="11.42578125" style="31" customWidth="1"/>
    <col min="2789" max="2789" width="13.7109375" style="31" customWidth="1"/>
    <col min="2790" max="2790" width="4.28515625" style="31" customWidth="1"/>
    <col min="2791" max="2791" width="56.140625" style="31" bestFit="1" customWidth="1"/>
    <col min="2792" max="2795" width="11.85546875" style="31" customWidth="1"/>
    <col min="2796" max="2816" width="11" style="31"/>
    <col min="2817" max="2817" width="23.5703125" style="31" bestFit="1" customWidth="1"/>
    <col min="2818" max="2818" width="4.28515625" style="31" customWidth="1"/>
    <col min="2819" max="2819" width="56.140625" style="31" bestFit="1" customWidth="1"/>
    <col min="2820" max="2821" width="17.5703125" style="31" bestFit="1" customWidth="1"/>
    <col min="2822" max="2822" width="13.85546875" style="31" customWidth="1"/>
    <col min="2823" max="2823" width="11.140625" style="31" bestFit="1" customWidth="1"/>
    <col min="2824" max="2833" width="0" style="31" hidden="1" customWidth="1"/>
    <col min="2834" max="2834" width="11.140625" style="31" bestFit="1" customWidth="1"/>
    <col min="2835" max="2835" width="11.7109375" style="31" customWidth="1"/>
    <col min="2836" max="2836" width="15.85546875" style="31" bestFit="1" customWidth="1"/>
    <col min="2837" max="2846" width="0" style="31" hidden="1" customWidth="1"/>
    <col min="2847" max="2847" width="20.7109375" style="31" bestFit="1" customWidth="1"/>
    <col min="2848" max="3044" width="11.42578125" style="31" customWidth="1"/>
    <col min="3045" max="3045" width="13.7109375" style="31" customWidth="1"/>
    <col min="3046" max="3046" width="4.28515625" style="31" customWidth="1"/>
    <col min="3047" max="3047" width="56.140625" style="31" bestFit="1" customWidth="1"/>
    <col min="3048" max="3051" width="11.85546875" style="31" customWidth="1"/>
    <col min="3052" max="3072" width="11" style="31"/>
    <col min="3073" max="3073" width="23.5703125" style="31" bestFit="1" customWidth="1"/>
    <col min="3074" max="3074" width="4.28515625" style="31" customWidth="1"/>
    <col min="3075" max="3075" width="56.140625" style="31" bestFit="1" customWidth="1"/>
    <col min="3076" max="3077" width="17.5703125" style="31" bestFit="1" customWidth="1"/>
    <col min="3078" max="3078" width="13.85546875" style="31" customWidth="1"/>
    <col min="3079" max="3079" width="11.140625" style="31" bestFit="1" customWidth="1"/>
    <col min="3080" max="3089" width="0" style="31" hidden="1" customWidth="1"/>
    <col min="3090" max="3090" width="11.140625" style="31" bestFit="1" customWidth="1"/>
    <col min="3091" max="3091" width="11.7109375" style="31" customWidth="1"/>
    <col min="3092" max="3092" width="15.85546875" style="31" bestFit="1" customWidth="1"/>
    <col min="3093" max="3102" width="0" style="31" hidden="1" customWidth="1"/>
    <col min="3103" max="3103" width="20.7109375" style="31" bestFit="1" customWidth="1"/>
    <col min="3104" max="3300" width="11.42578125" style="31" customWidth="1"/>
    <col min="3301" max="3301" width="13.7109375" style="31" customWidth="1"/>
    <col min="3302" max="3302" width="4.28515625" style="31" customWidth="1"/>
    <col min="3303" max="3303" width="56.140625" style="31" bestFit="1" customWidth="1"/>
    <col min="3304" max="3307" width="11.85546875" style="31" customWidth="1"/>
    <col min="3308" max="3328" width="11" style="31"/>
    <col min="3329" max="3329" width="23.5703125" style="31" bestFit="1" customWidth="1"/>
    <col min="3330" max="3330" width="4.28515625" style="31" customWidth="1"/>
    <col min="3331" max="3331" width="56.140625" style="31" bestFit="1" customWidth="1"/>
    <col min="3332" max="3333" width="17.5703125" style="31" bestFit="1" customWidth="1"/>
    <col min="3334" max="3334" width="13.85546875" style="31" customWidth="1"/>
    <col min="3335" max="3335" width="11.140625" style="31" bestFit="1" customWidth="1"/>
    <col min="3336" max="3345" width="0" style="31" hidden="1" customWidth="1"/>
    <col min="3346" max="3346" width="11.140625" style="31" bestFit="1" customWidth="1"/>
    <col min="3347" max="3347" width="11.7109375" style="31" customWidth="1"/>
    <col min="3348" max="3348" width="15.85546875" style="31" bestFit="1" customWidth="1"/>
    <col min="3349" max="3358" width="0" style="31" hidden="1" customWidth="1"/>
    <col min="3359" max="3359" width="20.7109375" style="31" bestFit="1" customWidth="1"/>
    <col min="3360" max="3556" width="11.42578125" style="31" customWidth="1"/>
    <col min="3557" max="3557" width="13.7109375" style="31" customWidth="1"/>
    <col min="3558" max="3558" width="4.28515625" style="31" customWidth="1"/>
    <col min="3559" max="3559" width="56.140625" style="31" bestFit="1" customWidth="1"/>
    <col min="3560" max="3563" width="11.85546875" style="31" customWidth="1"/>
    <col min="3564" max="3584" width="11" style="31"/>
    <col min="3585" max="3585" width="23.5703125" style="31" bestFit="1" customWidth="1"/>
    <col min="3586" max="3586" width="4.28515625" style="31" customWidth="1"/>
    <col min="3587" max="3587" width="56.140625" style="31" bestFit="1" customWidth="1"/>
    <col min="3588" max="3589" width="17.5703125" style="31" bestFit="1" customWidth="1"/>
    <col min="3590" max="3590" width="13.85546875" style="31" customWidth="1"/>
    <col min="3591" max="3591" width="11.140625" style="31" bestFit="1" customWidth="1"/>
    <col min="3592" max="3601" width="0" style="31" hidden="1" customWidth="1"/>
    <col min="3602" max="3602" width="11.140625" style="31" bestFit="1" customWidth="1"/>
    <col min="3603" max="3603" width="11.7109375" style="31" customWidth="1"/>
    <col min="3604" max="3604" width="15.85546875" style="31" bestFit="1" customWidth="1"/>
    <col min="3605" max="3614" width="0" style="31" hidden="1" customWidth="1"/>
    <col min="3615" max="3615" width="20.7109375" style="31" bestFit="1" customWidth="1"/>
    <col min="3616" max="3812" width="11.42578125" style="31" customWidth="1"/>
    <col min="3813" max="3813" width="13.7109375" style="31" customWidth="1"/>
    <col min="3814" max="3814" width="4.28515625" style="31" customWidth="1"/>
    <col min="3815" max="3815" width="56.140625" style="31" bestFit="1" customWidth="1"/>
    <col min="3816" max="3819" width="11.85546875" style="31" customWidth="1"/>
    <col min="3820" max="3840" width="11" style="31"/>
    <col min="3841" max="3841" width="23.5703125" style="31" bestFit="1" customWidth="1"/>
    <col min="3842" max="3842" width="4.28515625" style="31" customWidth="1"/>
    <col min="3843" max="3843" width="56.140625" style="31" bestFit="1" customWidth="1"/>
    <col min="3844" max="3845" width="17.5703125" style="31" bestFit="1" customWidth="1"/>
    <col min="3846" max="3846" width="13.85546875" style="31" customWidth="1"/>
    <col min="3847" max="3847" width="11.140625" style="31" bestFit="1" customWidth="1"/>
    <col min="3848" max="3857" width="0" style="31" hidden="1" customWidth="1"/>
    <col min="3858" max="3858" width="11.140625" style="31" bestFit="1" customWidth="1"/>
    <col min="3859" max="3859" width="11.7109375" style="31" customWidth="1"/>
    <col min="3860" max="3860" width="15.85546875" style="31" bestFit="1" customWidth="1"/>
    <col min="3861" max="3870" width="0" style="31" hidden="1" customWidth="1"/>
    <col min="3871" max="3871" width="20.7109375" style="31" bestFit="1" customWidth="1"/>
    <col min="3872" max="4068" width="11.42578125" style="31" customWidth="1"/>
    <col min="4069" max="4069" width="13.7109375" style="31" customWidth="1"/>
    <col min="4070" max="4070" width="4.28515625" style="31" customWidth="1"/>
    <col min="4071" max="4071" width="56.140625" style="31" bestFit="1" customWidth="1"/>
    <col min="4072" max="4075" width="11.85546875" style="31" customWidth="1"/>
    <col min="4076" max="4096" width="11" style="31"/>
    <col min="4097" max="4097" width="23.5703125" style="31" bestFit="1" customWidth="1"/>
    <col min="4098" max="4098" width="4.28515625" style="31" customWidth="1"/>
    <col min="4099" max="4099" width="56.140625" style="31" bestFit="1" customWidth="1"/>
    <col min="4100" max="4101" width="17.5703125" style="31" bestFit="1" customWidth="1"/>
    <col min="4102" max="4102" width="13.85546875" style="31" customWidth="1"/>
    <col min="4103" max="4103" width="11.140625" style="31" bestFit="1" customWidth="1"/>
    <col min="4104" max="4113" width="0" style="31" hidden="1" customWidth="1"/>
    <col min="4114" max="4114" width="11.140625" style="31" bestFit="1" customWidth="1"/>
    <col min="4115" max="4115" width="11.7109375" style="31" customWidth="1"/>
    <col min="4116" max="4116" width="15.85546875" style="31" bestFit="1" customWidth="1"/>
    <col min="4117" max="4126" width="0" style="31" hidden="1" customWidth="1"/>
    <col min="4127" max="4127" width="20.7109375" style="31" bestFit="1" customWidth="1"/>
    <col min="4128" max="4324" width="11.42578125" style="31" customWidth="1"/>
    <col min="4325" max="4325" width="13.7109375" style="31" customWidth="1"/>
    <col min="4326" max="4326" width="4.28515625" style="31" customWidth="1"/>
    <col min="4327" max="4327" width="56.140625" style="31" bestFit="1" customWidth="1"/>
    <col min="4328" max="4331" width="11.85546875" style="31" customWidth="1"/>
    <col min="4332" max="4352" width="11" style="31"/>
    <col min="4353" max="4353" width="23.5703125" style="31" bestFit="1" customWidth="1"/>
    <col min="4354" max="4354" width="4.28515625" style="31" customWidth="1"/>
    <col min="4355" max="4355" width="56.140625" style="31" bestFit="1" customWidth="1"/>
    <col min="4356" max="4357" width="17.5703125" style="31" bestFit="1" customWidth="1"/>
    <col min="4358" max="4358" width="13.85546875" style="31" customWidth="1"/>
    <col min="4359" max="4359" width="11.140625" style="31" bestFit="1" customWidth="1"/>
    <col min="4360" max="4369" width="0" style="31" hidden="1" customWidth="1"/>
    <col min="4370" max="4370" width="11.140625" style="31" bestFit="1" customWidth="1"/>
    <col min="4371" max="4371" width="11.7109375" style="31" customWidth="1"/>
    <col min="4372" max="4372" width="15.85546875" style="31" bestFit="1" customWidth="1"/>
    <col min="4373" max="4382" width="0" style="31" hidden="1" customWidth="1"/>
    <col min="4383" max="4383" width="20.7109375" style="31" bestFit="1" customWidth="1"/>
    <col min="4384" max="4580" width="11.42578125" style="31" customWidth="1"/>
    <col min="4581" max="4581" width="13.7109375" style="31" customWidth="1"/>
    <col min="4582" max="4582" width="4.28515625" style="31" customWidth="1"/>
    <col min="4583" max="4583" width="56.140625" style="31" bestFit="1" customWidth="1"/>
    <col min="4584" max="4587" width="11.85546875" style="31" customWidth="1"/>
    <col min="4588" max="4608" width="11" style="31"/>
    <col min="4609" max="4609" width="23.5703125" style="31" bestFit="1" customWidth="1"/>
    <col min="4610" max="4610" width="4.28515625" style="31" customWidth="1"/>
    <col min="4611" max="4611" width="56.140625" style="31" bestFit="1" customWidth="1"/>
    <col min="4612" max="4613" width="17.5703125" style="31" bestFit="1" customWidth="1"/>
    <col min="4614" max="4614" width="13.85546875" style="31" customWidth="1"/>
    <col min="4615" max="4615" width="11.140625" style="31" bestFit="1" customWidth="1"/>
    <col min="4616" max="4625" width="0" style="31" hidden="1" customWidth="1"/>
    <col min="4626" max="4626" width="11.140625" style="31" bestFit="1" customWidth="1"/>
    <col min="4627" max="4627" width="11.7109375" style="31" customWidth="1"/>
    <col min="4628" max="4628" width="15.85546875" style="31" bestFit="1" customWidth="1"/>
    <col min="4629" max="4638" width="0" style="31" hidden="1" customWidth="1"/>
    <col min="4639" max="4639" width="20.7109375" style="31" bestFit="1" customWidth="1"/>
    <col min="4640" max="4836" width="11.42578125" style="31" customWidth="1"/>
    <col min="4837" max="4837" width="13.7109375" style="31" customWidth="1"/>
    <col min="4838" max="4838" width="4.28515625" style="31" customWidth="1"/>
    <col min="4839" max="4839" width="56.140625" style="31" bestFit="1" customWidth="1"/>
    <col min="4840" max="4843" width="11.85546875" style="31" customWidth="1"/>
    <col min="4844" max="4864" width="11" style="31"/>
    <col min="4865" max="4865" width="23.5703125" style="31" bestFit="1" customWidth="1"/>
    <col min="4866" max="4866" width="4.28515625" style="31" customWidth="1"/>
    <col min="4867" max="4867" width="56.140625" style="31" bestFit="1" customWidth="1"/>
    <col min="4868" max="4869" width="17.5703125" style="31" bestFit="1" customWidth="1"/>
    <col min="4870" max="4870" width="13.85546875" style="31" customWidth="1"/>
    <col min="4871" max="4871" width="11.140625" style="31" bestFit="1" customWidth="1"/>
    <col min="4872" max="4881" width="0" style="31" hidden="1" customWidth="1"/>
    <col min="4882" max="4882" width="11.140625" style="31" bestFit="1" customWidth="1"/>
    <col min="4883" max="4883" width="11.7109375" style="31" customWidth="1"/>
    <col min="4884" max="4884" width="15.85546875" style="31" bestFit="1" customWidth="1"/>
    <col min="4885" max="4894" width="0" style="31" hidden="1" customWidth="1"/>
    <col min="4895" max="4895" width="20.7109375" style="31" bestFit="1" customWidth="1"/>
    <col min="4896" max="5092" width="11.42578125" style="31" customWidth="1"/>
    <col min="5093" max="5093" width="13.7109375" style="31" customWidth="1"/>
    <col min="5094" max="5094" width="4.28515625" style="31" customWidth="1"/>
    <col min="5095" max="5095" width="56.140625" style="31" bestFit="1" customWidth="1"/>
    <col min="5096" max="5099" width="11.85546875" style="31" customWidth="1"/>
    <col min="5100" max="5120" width="11" style="31"/>
    <col min="5121" max="5121" width="23.5703125" style="31" bestFit="1" customWidth="1"/>
    <col min="5122" max="5122" width="4.28515625" style="31" customWidth="1"/>
    <col min="5123" max="5123" width="56.140625" style="31" bestFit="1" customWidth="1"/>
    <col min="5124" max="5125" width="17.5703125" style="31" bestFit="1" customWidth="1"/>
    <col min="5126" max="5126" width="13.85546875" style="31" customWidth="1"/>
    <col min="5127" max="5127" width="11.140625" style="31" bestFit="1" customWidth="1"/>
    <col min="5128" max="5137" width="0" style="31" hidden="1" customWidth="1"/>
    <col min="5138" max="5138" width="11.140625" style="31" bestFit="1" customWidth="1"/>
    <col min="5139" max="5139" width="11.7109375" style="31" customWidth="1"/>
    <col min="5140" max="5140" width="15.85546875" style="31" bestFit="1" customWidth="1"/>
    <col min="5141" max="5150" width="0" style="31" hidden="1" customWidth="1"/>
    <col min="5151" max="5151" width="20.7109375" style="31" bestFit="1" customWidth="1"/>
    <col min="5152" max="5348" width="11.42578125" style="31" customWidth="1"/>
    <col min="5349" max="5349" width="13.7109375" style="31" customWidth="1"/>
    <col min="5350" max="5350" width="4.28515625" style="31" customWidth="1"/>
    <col min="5351" max="5351" width="56.140625" style="31" bestFit="1" customWidth="1"/>
    <col min="5352" max="5355" width="11.85546875" style="31" customWidth="1"/>
    <col min="5356" max="5376" width="11" style="31"/>
    <col min="5377" max="5377" width="23.5703125" style="31" bestFit="1" customWidth="1"/>
    <col min="5378" max="5378" width="4.28515625" style="31" customWidth="1"/>
    <col min="5379" max="5379" width="56.140625" style="31" bestFit="1" customWidth="1"/>
    <col min="5380" max="5381" width="17.5703125" style="31" bestFit="1" customWidth="1"/>
    <col min="5382" max="5382" width="13.85546875" style="31" customWidth="1"/>
    <col min="5383" max="5383" width="11.140625" style="31" bestFit="1" customWidth="1"/>
    <col min="5384" max="5393" width="0" style="31" hidden="1" customWidth="1"/>
    <col min="5394" max="5394" width="11.140625" style="31" bestFit="1" customWidth="1"/>
    <col min="5395" max="5395" width="11.7109375" style="31" customWidth="1"/>
    <col min="5396" max="5396" width="15.85546875" style="31" bestFit="1" customWidth="1"/>
    <col min="5397" max="5406" width="0" style="31" hidden="1" customWidth="1"/>
    <col min="5407" max="5407" width="20.7109375" style="31" bestFit="1" customWidth="1"/>
    <col min="5408" max="5604" width="11.42578125" style="31" customWidth="1"/>
    <col min="5605" max="5605" width="13.7109375" style="31" customWidth="1"/>
    <col min="5606" max="5606" width="4.28515625" style="31" customWidth="1"/>
    <col min="5607" max="5607" width="56.140625" style="31" bestFit="1" customWidth="1"/>
    <col min="5608" max="5611" width="11.85546875" style="31" customWidth="1"/>
    <col min="5612" max="5632" width="11" style="31"/>
    <col min="5633" max="5633" width="23.5703125" style="31" bestFit="1" customWidth="1"/>
    <col min="5634" max="5634" width="4.28515625" style="31" customWidth="1"/>
    <col min="5635" max="5635" width="56.140625" style="31" bestFit="1" customWidth="1"/>
    <col min="5636" max="5637" width="17.5703125" style="31" bestFit="1" customWidth="1"/>
    <col min="5638" max="5638" width="13.85546875" style="31" customWidth="1"/>
    <col min="5639" max="5639" width="11.140625" style="31" bestFit="1" customWidth="1"/>
    <col min="5640" max="5649" width="0" style="31" hidden="1" customWidth="1"/>
    <col min="5650" max="5650" width="11.140625" style="31" bestFit="1" customWidth="1"/>
    <col min="5651" max="5651" width="11.7109375" style="31" customWidth="1"/>
    <col min="5652" max="5652" width="15.85546875" style="31" bestFit="1" customWidth="1"/>
    <col min="5653" max="5662" width="0" style="31" hidden="1" customWidth="1"/>
    <col min="5663" max="5663" width="20.7109375" style="31" bestFit="1" customWidth="1"/>
    <col min="5664" max="5860" width="11.42578125" style="31" customWidth="1"/>
    <col min="5861" max="5861" width="13.7109375" style="31" customWidth="1"/>
    <col min="5862" max="5862" width="4.28515625" style="31" customWidth="1"/>
    <col min="5863" max="5863" width="56.140625" style="31" bestFit="1" customWidth="1"/>
    <col min="5864" max="5867" width="11.85546875" style="31" customWidth="1"/>
    <col min="5868" max="5888" width="11" style="31"/>
    <col min="5889" max="5889" width="23.5703125" style="31" bestFit="1" customWidth="1"/>
    <col min="5890" max="5890" width="4.28515625" style="31" customWidth="1"/>
    <col min="5891" max="5891" width="56.140625" style="31" bestFit="1" customWidth="1"/>
    <col min="5892" max="5893" width="17.5703125" style="31" bestFit="1" customWidth="1"/>
    <col min="5894" max="5894" width="13.85546875" style="31" customWidth="1"/>
    <col min="5895" max="5895" width="11.140625" style="31" bestFit="1" customWidth="1"/>
    <col min="5896" max="5905" width="0" style="31" hidden="1" customWidth="1"/>
    <col min="5906" max="5906" width="11.140625" style="31" bestFit="1" customWidth="1"/>
    <col min="5907" max="5907" width="11.7109375" style="31" customWidth="1"/>
    <col min="5908" max="5908" width="15.85546875" style="31" bestFit="1" customWidth="1"/>
    <col min="5909" max="5918" width="0" style="31" hidden="1" customWidth="1"/>
    <col min="5919" max="5919" width="20.7109375" style="31" bestFit="1" customWidth="1"/>
    <col min="5920" max="6116" width="11.42578125" style="31" customWidth="1"/>
    <col min="6117" max="6117" width="13.7109375" style="31" customWidth="1"/>
    <col min="6118" max="6118" width="4.28515625" style="31" customWidth="1"/>
    <col min="6119" max="6119" width="56.140625" style="31" bestFit="1" customWidth="1"/>
    <col min="6120" max="6123" width="11.85546875" style="31" customWidth="1"/>
    <col min="6124" max="6144" width="11" style="31"/>
    <col min="6145" max="6145" width="23.5703125" style="31" bestFit="1" customWidth="1"/>
    <col min="6146" max="6146" width="4.28515625" style="31" customWidth="1"/>
    <col min="6147" max="6147" width="56.140625" style="31" bestFit="1" customWidth="1"/>
    <col min="6148" max="6149" width="17.5703125" style="31" bestFit="1" customWidth="1"/>
    <col min="6150" max="6150" width="13.85546875" style="31" customWidth="1"/>
    <col min="6151" max="6151" width="11.140625" style="31" bestFit="1" customWidth="1"/>
    <col min="6152" max="6161" width="0" style="31" hidden="1" customWidth="1"/>
    <col min="6162" max="6162" width="11.140625" style="31" bestFit="1" customWidth="1"/>
    <col min="6163" max="6163" width="11.7109375" style="31" customWidth="1"/>
    <col min="6164" max="6164" width="15.85546875" style="31" bestFit="1" customWidth="1"/>
    <col min="6165" max="6174" width="0" style="31" hidden="1" customWidth="1"/>
    <col min="6175" max="6175" width="20.7109375" style="31" bestFit="1" customWidth="1"/>
    <col min="6176" max="6372" width="11.42578125" style="31" customWidth="1"/>
    <col min="6373" max="6373" width="13.7109375" style="31" customWidth="1"/>
    <col min="6374" max="6374" width="4.28515625" style="31" customWidth="1"/>
    <col min="6375" max="6375" width="56.140625" style="31" bestFit="1" customWidth="1"/>
    <col min="6376" max="6379" width="11.85546875" style="31" customWidth="1"/>
    <col min="6380" max="6400" width="11" style="31"/>
    <col min="6401" max="6401" width="23.5703125" style="31" bestFit="1" customWidth="1"/>
    <col min="6402" max="6402" width="4.28515625" style="31" customWidth="1"/>
    <col min="6403" max="6403" width="56.140625" style="31" bestFit="1" customWidth="1"/>
    <col min="6404" max="6405" width="17.5703125" style="31" bestFit="1" customWidth="1"/>
    <col min="6406" max="6406" width="13.85546875" style="31" customWidth="1"/>
    <col min="6407" max="6407" width="11.140625" style="31" bestFit="1" customWidth="1"/>
    <col min="6408" max="6417" width="0" style="31" hidden="1" customWidth="1"/>
    <col min="6418" max="6418" width="11.140625" style="31" bestFit="1" customWidth="1"/>
    <col min="6419" max="6419" width="11.7109375" style="31" customWidth="1"/>
    <col min="6420" max="6420" width="15.85546875" style="31" bestFit="1" customWidth="1"/>
    <col min="6421" max="6430" width="0" style="31" hidden="1" customWidth="1"/>
    <col min="6431" max="6431" width="20.7109375" style="31" bestFit="1" customWidth="1"/>
    <col min="6432" max="6628" width="11.42578125" style="31" customWidth="1"/>
    <col min="6629" max="6629" width="13.7109375" style="31" customWidth="1"/>
    <col min="6630" max="6630" width="4.28515625" style="31" customWidth="1"/>
    <col min="6631" max="6631" width="56.140625" style="31" bestFit="1" customWidth="1"/>
    <col min="6632" max="6635" width="11.85546875" style="31" customWidth="1"/>
    <col min="6636" max="6656" width="11" style="31"/>
    <col min="6657" max="6657" width="23.5703125" style="31" bestFit="1" customWidth="1"/>
    <col min="6658" max="6658" width="4.28515625" style="31" customWidth="1"/>
    <col min="6659" max="6659" width="56.140625" style="31" bestFit="1" customWidth="1"/>
    <col min="6660" max="6661" width="17.5703125" style="31" bestFit="1" customWidth="1"/>
    <col min="6662" max="6662" width="13.85546875" style="31" customWidth="1"/>
    <col min="6663" max="6663" width="11.140625" style="31" bestFit="1" customWidth="1"/>
    <col min="6664" max="6673" width="0" style="31" hidden="1" customWidth="1"/>
    <col min="6674" max="6674" width="11.140625" style="31" bestFit="1" customWidth="1"/>
    <col min="6675" max="6675" width="11.7109375" style="31" customWidth="1"/>
    <col min="6676" max="6676" width="15.85546875" style="31" bestFit="1" customWidth="1"/>
    <col min="6677" max="6686" width="0" style="31" hidden="1" customWidth="1"/>
    <col min="6687" max="6687" width="20.7109375" style="31" bestFit="1" customWidth="1"/>
    <col min="6688" max="6884" width="11.42578125" style="31" customWidth="1"/>
    <col min="6885" max="6885" width="13.7109375" style="31" customWidth="1"/>
    <col min="6886" max="6886" width="4.28515625" style="31" customWidth="1"/>
    <col min="6887" max="6887" width="56.140625" style="31" bestFit="1" customWidth="1"/>
    <col min="6888" max="6891" width="11.85546875" style="31" customWidth="1"/>
    <col min="6892" max="6912" width="11" style="31"/>
    <col min="6913" max="6913" width="23.5703125" style="31" bestFit="1" customWidth="1"/>
    <col min="6914" max="6914" width="4.28515625" style="31" customWidth="1"/>
    <col min="6915" max="6915" width="56.140625" style="31" bestFit="1" customWidth="1"/>
    <col min="6916" max="6917" width="17.5703125" style="31" bestFit="1" customWidth="1"/>
    <col min="6918" max="6918" width="13.85546875" style="31" customWidth="1"/>
    <col min="6919" max="6919" width="11.140625" style="31" bestFit="1" customWidth="1"/>
    <col min="6920" max="6929" width="0" style="31" hidden="1" customWidth="1"/>
    <col min="6930" max="6930" width="11.140625" style="31" bestFit="1" customWidth="1"/>
    <col min="6931" max="6931" width="11.7109375" style="31" customWidth="1"/>
    <col min="6932" max="6932" width="15.85546875" style="31" bestFit="1" customWidth="1"/>
    <col min="6933" max="6942" width="0" style="31" hidden="1" customWidth="1"/>
    <col min="6943" max="6943" width="20.7109375" style="31" bestFit="1" customWidth="1"/>
    <col min="6944" max="7140" width="11.42578125" style="31" customWidth="1"/>
    <col min="7141" max="7141" width="13.7109375" style="31" customWidth="1"/>
    <col min="7142" max="7142" width="4.28515625" style="31" customWidth="1"/>
    <col min="7143" max="7143" width="56.140625" style="31" bestFit="1" customWidth="1"/>
    <col min="7144" max="7147" width="11.85546875" style="31" customWidth="1"/>
    <col min="7148" max="7168" width="11" style="31"/>
    <col min="7169" max="7169" width="23.5703125" style="31" bestFit="1" customWidth="1"/>
    <col min="7170" max="7170" width="4.28515625" style="31" customWidth="1"/>
    <col min="7171" max="7171" width="56.140625" style="31" bestFit="1" customWidth="1"/>
    <col min="7172" max="7173" width="17.5703125" style="31" bestFit="1" customWidth="1"/>
    <col min="7174" max="7174" width="13.85546875" style="31" customWidth="1"/>
    <col min="7175" max="7175" width="11.140625" style="31" bestFit="1" customWidth="1"/>
    <col min="7176" max="7185" width="0" style="31" hidden="1" customWidth="1"/>
    <col min="7186" max="7186" width="11.140625" style="31" bestFit="1" customWidth="1"/>
    <col min="7187" max="7187" width="11.7109375" style="31" customWidth="1"/>
    <col min="7188" max="7188" width="15.85546875" style="31" bestFit="1" customWidth="1"/>
    <col min="7189" max="7198" width="0" style="31" hidden="1" customWidth="1"/>
    <col min="7199" max="7199" width="20.7109375" style="31" bestFit="1" customWidth="1"/>
    <col min="7200" max="7396" width="11.42578125" style="31" customWidth="1"/>
    <col min="7397" max="7397" width="13.7109375" style="31" customWidth="1"/>
    <col min="7398" max="7398" width="4.28515625" style="31" customWidth="1"/>
    <col min="7399" max="7399" width="56.140625" style="31" bestFit="1" customWidth="1"/>
    <col min="7400" max="7403" width="11.85546875" style="31" customWidth="1"/>
    <col min="7404" max="7424" width="11" style="31"/>
    <col min="7425" max="7425" width="23.5703125" style="31" bestFit="1" customWidth="1"/>
    <col min="7426" max="7426" width="4.28515625" style="31" customWidth="1"/>
    <col min="7427" max="7427" width="56.140625" style="31" bestFit="1" customWidth="1"/>
    <col min="7428" max="7429" width="17.5703125" style="31" bestFit="1" customWidth="1"/>
    <col min="7430" max="7430" width="13.85546875" style="31" customWidth="1"/>
    <col min="7431" max="7431" width="11.140625" style="31" bestFit="1" customWidth="1"/>
    <col min="7432" max="7441" width="0" style="31" hidden="1" customWidth="1"/>
    <col min="7442" max="7442" width="11.140625" style="31" bestFit="1" customWidth="1"/>
    <col min="7443" max="7443" width="11.7109375" style="31" customWidth="1"/>
    <col min="7444" max="7444" width="15.85546875" style="31" bestFit="1" customWidth="1"/>
    <col min="7445" max="7454" width="0" style="31" hidden="1" customWidth="1"/>
    <col min="7455" max="7455" width="20.7109375" style="31" bestFit="1" customWidth="1"/>
    <col min="7456" max="7652" width="11.42578125" style="31" customWidth="1"/>
    <col min="7653" max="7653" width="13.7109375" style="31" customWidth="1"/>
    <col min="7654" max="7654" width="4.28515625" style="31" customWidth="1"/>
    <col min="7655" max="7655" width="56.140625" style="31" bestFit="1" customWidth="1"/>
    <col min="7656" max="7659" width="11.85546875" style="31" customWidth="1"/>
    <col min="7660" max="7680" width="11" style="31"/>
    <col min="7681" max="7681" width="23.5703125" style="31" bestFit="1" customWidth="1"/>
    <col min="7682" max="7682" width="4.28515625" style="31" customWidth="1"/>
    <col min="7683" max="7683" width="56.140625" style="31" bestFit="1" customWidth="1"/>
    <col min="7684" max="7685" width="17.5703125" style="31" bestFit="1" customWidth="1"/>
    <col min="7686" max="7686" width="13.85546875" style="31" customWidth="1"/>
    <col min="7687" max="7687" width="11.140625" style="31" bestFit="1" customWidth="1"/>
    <col min="7688" max="7697" width="0" style="31" hidden="1" customWidth="1"/>
    <col min="7698" max="7698" width="11.140625" style="31" bestFit="1" customWidth="1"/>
    <col min="7699" max="7699" width="11.7109375" style="31" customWidth="1"/>
    <col min="7700" max="7700" width="15.85546875" style="31" bestFit="1" customWidth="1"/>
    <col min="7701" max="7710" width="0" style="31" hidden="1" customWidth="1"/>
    <col min="7711" max="7711" width="20.7109375" style="31" bestFit="1" customWidth="1"/>
    <col min="7712" max="7908" width="11.42578125" style="31" customWidth="1"/>
    <col min="7909" max="7909" width="13.7109375" style="31" customWidth="1"/>
    <col min="7910" max="7910" width="4.28515625" style="31" customWidth="1"/>
    <col min="7911" max="7911" width="56.140625" style="31" bestFit="1" customWidth="1"/>
    <col min="7912" max="7915" width="11.85546875" style="31" customWidth="1"/>
    <col min="7916" max="7936" width="11" style="31"/>
    <col min="7937" max="7937" width="23.5703125" style="31" bestFit="1" customWidth="1"/>
    <col min="7938" max="7938" width="4.28515625" style="31" customWidth="1"/>
    <col min="7939" max="7939" width="56.140625" style="31" bestFit="1" customWidth="1"/>
    <col min="7940" max="7941" width="17.5703125" style="31" bestFit="1" customWidth="1"/>
    <col min="7942" max="7942" width="13.85546875" style="31" customWidth="1"/>
    <col min="7943" max="7943" width="11.140625" style="31" bestFit="1" customWidth="1"/>
    <col min="7944" max="7953" width="0" style="31" hidden="1" customWidth="1"/>
    <col min="7954" max="7954" width="11.140625" style="31" bestFit="1" customWidth="1"/>
    <col min="7955" max="7955" width="11.7109375" style="31" customWidth="1"/>
    <col min="7956" max="7956" width="15.85546875" style="31" bestFit="1" customWidth="1"/>
    <col min="7957" max="7966" width="0" style="31" hidden="1" customWidth="1"/>
    <col min="7967" max="7967" width="20.7109375" style="31" bestFit="1" customWidth="1"/>
    <col min="7968" max="8164" width="11.42578125" style="31" customWidth="1"/>
    <col min="8165" max="8165" width="13.7109375" style="31" customWidth="1"/>
    <col min="8166" max="8166" width="4.28515625" style="31" customWidth="1"/>
    <col min="8167" max="8167" width="56.140625" style="31" bestFit="1" customWidth="1"/>
    <col min="8168" max="8171" width="11.85546875" style="31" customWidth="1"/>
    <col min="8172" max="8192" width="11" style="31"/>
    <col min="8193" max="8193" width="23.5703125" style="31" bestFit="1" customWidth="1"/>
    <col min="8194" max="8194" width="4.28515625" style="31" customWidth="1"/>
    <col min="8195" max="8195" width="56.140625" style="31" bestFit="1" customWidth="1"/>
    <col min="8196" max="8197" width="17.5703125" style="31" bestFit="1" customWidth="1"/>
    <col min="8198" max="8198" width="13.85546875" style="31" customWidth="1"/>
    <col min="8199" max="8199" width="11.140625" style="31" bestFit="1" customWidth="1"/>
    <col min="8200" max="8209" width="0" style="31" hidden="1" customWidth="1"/>
    <col min="8210" max="8210" width="11.140625" style="31" bestFit="1" customWidth="1"/>
    <col min="8211" max="8211" width="11.7109375" style="31" customWidth="1"/>
    <col min="8212" max="8212" width="15.85546875" style="31" bestFit="1" customWidth="1"/>
    <col min="8213" max="8222" width="0" style="31" hidden="1" customWidth="1"/>
    <col min="8223" max="8223" width="20.7109375" style="31" bestFit="1" customWidth="1"/>
    <col min="8224" max="8420" width="11.42578125" style="31" customWidth="1"/>
    <col min="8421" max="8421" width="13.7109375" style="31" customWidth="1"/>
    <col min="8422" max="8422" width="4.28515625" style="31" customWidth="1"/>
    <col min="8423" max="8423" width="56.140625" style="31" bestFit="1" customWidth="1"/>
    <col min="8424" max="8427" width="11.85546875" style="31" customWidth="1"/>
    <col min="8428" max="8448" width="11" style="31"/>
    <col min="8449" max="8449" width="23.5703125" style="31" bestFit="1" customWidth="1"/>
    <col min="8450" max="8450" width="4.28515625" style="31" customWidth="1"/>
    <col min="8451" max="8451" width="56.140625" style="31" bestFit="1" customWidth="1"/>
    <col min="8452" max="8453" width="17.5703125" style="31" bestFit="1" customWidth="1"/>
    <col min="8454" max="8454" width="13.85546875" style="31" customWidth="1"/>
    <col min="8455" max="8455" width="11.140625" style="31" bestFit="1" customWidth="1"/>
    <col min="8456" max="8465" width="0" style="31" hidden="1" customWidth="1"/>
    <col min="8466" max="8466" width="11.140625" style="31" bestFit="1" customWidth="1"/>
    <col min="8467" max="8467" width="11.7109375" style="31" customWidth="1"/>
    <col min="8468" max="8468" width="15.85546875" style="31" bestFit="1" customWidth="1"/>
    <col min="8469" max="8478" width="0" style="31" hidden="1" customWidth="1"/>
    <col min="8479" max="8479" width="20.7109375" style="31" bestFit="1" customWidth="1"/>
    <col min="8480" max="8676" width="11.42578125" style="31" customWidth="1"/>
    <col min="8677" max="8677" width="13.7109375" style="31" customWidth="1"/>
    <col min="8678" max="8678" width="4.28515625" style="31" customWidth="1"/>
    <col min="8679" max="8679" width="56.140625" style="31" bestFit="1" customWidth="1"/>
    <col min="8680" max="8683" width="11.85546875" style="31" customWidth="1"/>
    <col min="8684" max="8704" width="11" style="31"/>
    <col min="8705" max="8705" width="23.5703125" style="31" bestFit="1" customWidth="1"/>
    <col min="8706" max="8706" width="4.28515625" style="31" customWidth="1"/>
    <col min="8707" max="8707" width="56.140625" style="31" bestFit="1" customWidth="1"/>
    <col min="8708" max="8709" width="17.5703125" style="31" bestFit="1" customWidth="1"/>
    <col min="8710" max="8710" width="13.85546875" style="31" customWidth="1"/>
    <col min="8711" max="8711" width="11.140625" style="31" bestFit="1" customWidth="1"/>
    <col min="8712" max="8721" width="0" style="31" hidden="1" customWidth="1"/>
    <col min="8722" max="8722" width="11.140625" style="31" bestFit="1" customWidth="1"/>
    <col min="8723" max="8723" width="11.7109375" style="31" customWidth="1"/>
    <col min="8724" max="8724" width="15.85546875" style="31" bestFit="1" customWidth="1"/>
    <col min="8725" max="8734" width="0" style="31" hidden="1" customWidth="1"/>
    <col min="8735" max="8735" width="20.7109375" style="31" bestFit="1" customWidth="1"/>
    <col min="8736" max="8932" width="11.42578125" style="31" customWidth="1"/>
    <col min="8933" max="8933" width="13.7109375" style="31" customWidth="1"/>
    <col min="8934" max="8934" width="4.28515625" style="31" customWidth="1"/>
    <col min="8935" max="8935" width="56.140625" style="31" bestFit="1" customWidth="1"/>
    <col min="8936" max="8939" width="11.85546875" style="31" customWidth="1"/>
    <col min="8940" max="8960" width="11" style="31"/>
    <col min="8961" max="8961" width="23.5703125" style="31" bestFit="1" customWidth="1"/>
    <col min="8962" max="8962" width="4.28515625" style="31" customWidth="1"/>
    <col min="8963" max="8963" width="56.140625" style="31" bestFit="1" customWidth="1"/>
    <col min="8964" max="8965" width="17.5703125" style="31" bestFit="1" customWidth="1"/>
    <col min="8966" max="8966" width="13.85546875" style="31" customWidth="1"/>
    <col min="8967" max="8967" width="11.140625" style="31" bestFit="1" customWidth="1"/>
    <col min="8968" max="8977" width="0" style="31" hidden="1" customWidth="1"/>
    <col min="8978" max="8978" width="11.140625" style="31" bestFit="1" customWidth="1"/>
    <col min="8979" max="8979" width="11.7109375" style="31" customWidth="1"/>
    <col min="8980" max="8980" width="15.85546875" style="31" bestFit="1" customWidth="1"/>
    <col min="8981" max="8990" width="0" style="31" hidden="1" customWidth="1"/>
    <col min="8991" max="8991" width="20.7109375" style="31" bestFit="1" customWidth="1"/>
    <col min="8992" max="9188" width="11.42578125" style="31" customWidth="1"/>
    <col min="9189" max="9189" width="13.7109375" style="31" customWidth="1"/>
    <col min="9190" max="9190" width="4.28515625" style="31" customWidth="1"/>
    <col min="9191" max="9191" width="56.140625" style="31" bestFit="1" customWidth="1"/>
    <col min="9192" max="9195" width="11.85546875" style="31" customWidth="1"/>
    <col min="9196" max="9216" width="11" style="31"/>
    <col min="9217" max="9217" width="23.5703125" style="31" bestFit="1" customWidth="1"/>
    <col min="9218" max="9218" width="4.28515625" style="31" customWidth="1"/>
    <col min="9219" max="9219" width="56.140625" style="31" bestFit="1" customWidth="1"/>
    <col min="9220" max="9221" width="17.5703125" style="31" bestFit="1" customWidth="1"/>
    <col min="9222" max="9222" width="13.85546875" style="31" customWidth="1"/>
    <col min="9223" max="9223" width="11.140625" style="31" bestFit="1" customWidth="1"/>
    <col min="9224" max="9233" width="0" style="31" hidden="1" customWidth="1"/>
    <col min="9234" max="9234" width="11.140625" style="31" bestFit="1" customWidth="1"/>
    <col min="9235" max="9235" width="11.7109375" style="31" customWidth="1"/>
    <col min="9236" max="9236" width="15.85546875" style="31" bestFit="1" customWidth="1"/>
    <col min="9237" max="9246" width="0" style="31" hidden="1" customWidth="1"/>
    <col min="9247" max="9247" width="20.7109375" style="31" bestFit="1" customWidth="1"/>
    <col min="9248" max="9444" width="11.42578125" style="31" customWidth="1"/>
    <col min="9445" max="9445" width="13.7109375" style="31" customWidth="1"/>
    <col min="9446" max="9446" width="4.28515625" style="31" customWidth="1"/>
    <col min="9447" max="9447" width="56.140625" style="31" bestFit="1" customWidth="1"/>
    <col min="9448" max="9451" width="11.85546875" style="31" customWidth="1"/>
    <col min="9452" max="9472" width="11" style="31"/>
    <col min="9473" max="9473" width="23.5703125" style="31" bestFit="1" customWidth="1"/>
    <col min="9474" max="9474" width="4.28515625" style="31" customWidth="1"/>
    <col min="9475" max="9475" width="56.140625" style="31" bestFit="1" customWidth="1"/>
    <col min="9476" max="9477" width="17.5703125" style="31" bestFit="1" customWidth="1"/>
    <col min="9478" max="9478" width="13.85546875" style="31" customWidth="1"/>
    <col min="9479" max="9479" width="11.140625" style="31" bestFit="1" customWidth="1"/>
    <col min="9480" max="9489" width="0" style="31" hidden="1" customWidth="1"/>
    <col min="9490" max="9490" width="11.140625" style="31" bestFit="1" customWidth="1"/>
    <col min="9491" max="9491" width="11.7109375" style="31" customWidth="1"/>
    <col min="9492" max="9492" width="15.85546875" style="31" bestFit="1" customWidth="1"/>
    <col min="9493" max="9502" width="0" style="31" hidden="1" customWidth="1"/>
    <col min="9503" max="9503" width="20.7109375" style="31" bestFit="1" customWidth="1"/>
    <col min="9504" max="9700" width="11.42578125" style="31" customWidth="1"/>
    <col min="9701" max="9701" width="13.7109375" style="31" customWidth="1"/>
    <col min="9702" max="9702" width="4.28515625" style="31" customWidth="1"/>
    <col min="9703" max="9703" width="56.140625" style="31" bestFit="1" customWidth="1"/>
    <col min="9704" max="9707" width="11.85546875" style="31" customWidth="1"/>
    <col min="9708" max="9728" width="11" style="31"/>
    <col min="9729" max="9729" width="23.5703125" style="31" bestFit="1" customWidth="1"/>
    <col min="9730" max="9730" width="4.28515625" style="31" customWidth="1"/>
    <col min="9731" max="9731" width="56.140625" style="31" bestFit="1" customWidth="1"/>
    <col min="9732" max="9733" width="17.5703125" style="31" bestFit="1" customWidth="1"/>
    <col min="9734" max="9734" width="13.85546875" style="31" customWidth="1"/>
    <col min="9735" max="9735" width="11.140625" style="31" bestFit="1" customWidth="1"/>
    <col min="9736" max="9745" width="0" style="31" hidden="1" customWidth="1"/>
    <col min="9746" max="9746" width="11.140625" style="31" bestFit="1" customWidth="1"/>
    <col min="9747" max="9747" width="11.7109375" style="31" customWidth="1"/>
    <col min="9748" max="9748" width="15.85546875" style="31" bestFit="1" customWidth="1"/>
    <col min="9749" max="9758" width="0" style="31" hidden="1" customWidth="1"/>
    <col min="9759" max="9759" width="20.7109375" style="31" bestFit="1" customWidth="1"/>
    <col min="9760" max="9956" width="11.42578125" style="31" customWidth="1"/>
    <col min="9957" max="9957" width="13.7109375" style="31" customWidth="1"/>
    <col min="9958" max="9958" width="4.28515625" style="31" customWidth="1"/>
    <col min="9959" max="9959" width="56.140625" style="31" bestFit="1" customWidth="1"/>
    <col min="9960" max="9963" width="11.85546875" style="31" customWidth="1"/>
    <col min="9964" max="9984" width="11" style="31"/>
    <col min="9985" max="9985" width="23.5703125" style="31" bestFit="1" customWidth="1"/>
    <col min="9986" max="9986" width="4.28515625" style="31" customWidth="1"/>
    <col min="9987" max="9987" width="56.140625" style="31" bestFit="1" customWidth="1"/>
    <col min="9988" max="9989" width="17.5703125" style="31" bestFit="1" customWidth="1"/>
    <col min="9990" max="9990" width="13.85546875" style="31" customWidth="1"/>
    <col min="9991" max="9991" width="11.140625" style="31" bestFit="1" customWidth="1"/>
    <col min="9992" max="10001" width="0" style="31" hidden="1" customWidth="1"/>
    <col min="10002" max="10002" width="11.140625" style="31" bestFit="1" customWidth="1"/>
    <col min="10003" max="10003" width="11.7109375" style="31" customWidth="1"/>
    <col min="10004" max="10004" width="15.85546875" style="31" bestFit="1" customWidth="1"/>
    <col min="10005" max="10014" width="0" style="31" hidden="1" customWidth="1"/>
    <col min="10015" max="10015" width="20.7109375" style="31" bestFit="1" customWidth="1"/>
    <col min="10016" max="10212" width="11.42578125" style="31" customWidth="1"/>
    <col min="10213" max="10213" width="13.7109375" style="31" customWidth="1"/>
    <col min="10214" max="10214" width="4.28515625" style="31" customWidth="1"/>
    <col min="10215" max="10215" width="56.140625" style="31" bestFit="1" customWidth="1"/>
    <col min="10216" max="10219" width="11.85546875" style="31" customWidth="1"/>
    <col min="10220" max="10240" width="11" style="31"/>
    <col min="10241" max="10241" width="23.5703125" style="31" bestFit="1" customWidth="1"/>
    <col min="10242" max="10242" width="4.28515625" style="31" customWidth="1"/>
    <col min="10243" max="10243" width="56.140625" style="31" bestFit="1" customWidth="1"/>
    <col min="10244" max="10245" width="17.5703125" style="31" bestFit="1" customWidth="1"/>
    <col min="10246" max="10246" width="13.85546875" style="31" customWidth="1"/>
    <col min="10247" max="10247" width="11.140625" style="31" bestFit="1" customWidth="1"/>
    <col min="10248" max="10257" width="0" style="31" hidden="1" customWidth="1"/>
    <col min="10258" max="10258" width="11.140625" style="31" bestFit="1" customWidth="1"/>
    <col min="10259" max="10259" width="11.7109375" style="31" customWidth="1"/>
    <col min="10260" max="10260" width="15.85546875" style="31" bestFit="1" customWidth="1"/>
    <col min="10261" max="10270" width="0" style="31" hidden="1" customWidth="1"/>
    <col min="10271" max="10271" width="20.7109375" style="31" bestFit="1" customWidth="1"/>
    <col min="10272" max="10468" width="11.42578125" style="31" customWidth="1"/>
    <col min="10469" max="10469" width="13.7109375" style="31" customWidth="1"/>
    <col min="10470" max="10470" width="4.28515625" style="31" customWidth="1"/>
    <col min="10471" max="10471" width="56.140625" style="31" bestFit="1" customWidth="1"/>
    <col min="10472" max="10475" width="11.85546875" style="31" customWidth="1"/>
    <col min="10476" max="10496" width="11" style="31"/>
    <col min="10497" max="10497" width="23.5703125" style="31" bestFit="1" customWidth="1"/>
    <col min="10498" max="10498" width="4.28515625" style="31" customWidth="1"/>
    <col min="10499" max="10499" width="56.140625" style="31" bestFit="1" customWidth="1"/>
    <col min="10500" max="10501" width="17.5703125" style="31" bestFit="1" customWidth="1"/>
    <col min="10502" max="10502" width="13.85546875" style="31" customWidth="1"/>
    <col min="10503" max="10503" width="11.140625" style="31" bestFit="1" customWidth="1"/>
    <col min="10504" max="10513" width="0" style="31" hidden="1" customWidth="1"/>
    <col min="10514" max="10514" width="11.140625" style="31" bestFit="1" customWidth="1"/>
    <col min="10515" max="10515" width="11.7109375" style="31" customWidth="1"/>
    <col min="10516" max="10516" width="15.85546875" style="31" bestFit="1" customWidth="1"/>
    <col min="10517" max="10526" width="0" style="31" hidden="1" customWidth="1"/>
    <col min="10527" max="10527" width="20.7109375" style="31" bestFit="1" customWidth="1"/>
    <col min="10528" max="10724" width="11.42578125" style="31" customWidth="1"/>
    <col min="10725" max="10725" width="13.7109375" style="31" customWidth="1"/>
    <col min="10726" max="10726" width="4.28515625" style="31" customWidth="1"/>
    <col min="10727" max="10727" width="56.140625" style="31" bestFit="1" customWidth="1"/>
    <col min="10728" max="10731" width="11.85546875" style="31" customWidth="1"/>
    <col min="10732" max="10752" width="11" style="31"/>
    <col min="10753" max="10753" width="23.5703125" style="31" bestFit="1" customWidth="1"/>
    <col min="10754" max="10754" width="4.28515625" style="31" customWidth="1"/>
    <col min="10755" max="10755" width="56.140625" style="31" bestFit="1" customWidth="1"/>
    <col min="10756" max="10757" width="17.5703125" style="31" bestFit="1" customWidth="1"/>
    <col min="10758" max="10758" width="13.85546875" style="31" customWidth="1"/>
    <col min="10759" max="10759" width="11.140625" style="31" bestFit="1" customWidth="1"/>
    <col min="10760" max="10769" width="0" style="31" hidden="1" customWidth="1"/>
    <col min="10770" max="10770" width="11.140625" style="31" bestFit="1" customWidth="1"/>
    <col min="10771" max="10771" width="11.7109375" style="31" customWidth="1"/>
    <col min="10772" max="10772" width="15.85546875" style="31" bestFit="1" customWidth="1"/>
    <col min="10773" max="10782" width="0" style="31" hidden="1" customWidth="1"/>
    <col min="10783" max="10783" width="20.7109375" style="31" bestFit="1" customWidth="1"/>
    <col min="10784" max="10980" width="11.42578125" style="31" customWidth="1"/>
    <col min="10981" max="10981" width="13.7109375" style="31" customWidth="1"/>
    <col min="10982" max="10982" width="4.28515625" style="31" customWidth="1"/>
    <col min="10983" max="10983" width="56.140625" style="31" bestFit="1" customWidth="1"/>
    <col min="10984" max="10987" width="11.85546875" style="31" customWidth="1"/>
    <col min="10988" max="11008" width="11" style="31"/>
    <col min="11009" max="11009" width="23.5703125" style="31" bestFit="1" customWidth="1"/>
    <col min="11010" max="11010" width="4.28515625" style="31" customWidth="1"/>
    <col min="11011" max="11011" width="56.140625" style="31" bestFit="1" customWidth="1"/>
    <col min="11012" max="11013" width="17.5703125" style="31" bestFit="1" customWidth="1"/>
    <col min="11014" max="11014" width="13.85546875" style="31" customWidth="1"/>
    <col min="11015" max="11015" width="11.140625" style="31" bestFit="1" customWidth="1"/>
    <col min="11016" max="11025" width="0" style="31" hidden="1" customWidth="1"/>
    <col min="11026" max="11026" width="11.140625" style="31" bestFit="1" customWidth="1"/>
    <col min="11027" max="11027" width="11.7109375" style="31" customWidth="1"/>
    <col min="11028" max="11028" width="15.85546875" style="31" bestFit="1" customWidth="1"/>
    <col min="11029" max="11038" width="0" style="31" hidden="1" customWidth="1"/>
    <col min="11039" max="11039" width="20.7109375" style="31" bestFit="1" customWidth="1"/>
    <col min="11040" max="11236" width="11.42578125" style="31" customWidth="1"/>
    <col min="11237" max="11237" width="13.7109375" style="31" customWidth="1"/>
    <col min="11238" max="11238" width="4.28515625" style="31" customWidth="1"/>
    <col min="11239" max="11239" width="56.140625" style="31" bestFit="1" customWidth="1"/>
    <col min="11240" max="11243" width="11.85546875" style="31" customWidth="1"/>
    <col min="11244" max="11264" width="11" style="31"/>
    <col min="11265" max="11265" width="23.5703125" style="31" bestFit="1" customWidth="1"/>
    <col min="11266" max="11266" width="4.28515625" style="31" customWidth="1"/>
    <col min="11267" max="11267" width="56.140625" style="31" bestFit="1" customWidth="1"/>
    <col min="11268" max="11269" width="17.5703125" style="31" bestFit="1" customWidth="1"/>
    <col min="11270" max="11270" width="13.85546875" style="31" customWidth="1"/>
    <col min="11271" max="11271" width="11.140625" style="31" bestFit="1" customWidth="1"/>
    <col min="11272" max="11281" width="0" style="31" hidden="1" customWidth="1"/>
    <col min="11282" max="11282" width="11.140625" style="31" bestFit="1" customWidth="1"/>
    <col min="11283" max="11283" width="11.7109375" style="31" customWidth="1"/>
    <col min="11284" max="11284" width="15.85546875" style="31" bestFit="1" customWidth="1"/>
    <col min="11285" max="11294" width="0" style="31" hidden="1" customWidth="1"/>
    <col min="11295" max="11295" width="20.7109375" style="31" bestFit="1" customWidth="1"/>
    <col min="11296" max="11492" width="11.42578125" style="31" customWidth="1"/>
    <col min="11493" max="11493" width="13.7109375" style="31" customWidth="1"/>
    <col min="11494" max="11494" width="4.28515625" style="31" customWidth="1"/>
    <col min="11495" max="11495" width="56.140625" style="31" bestFit="1" customWidth="1"/>
    <col min="11496" max="11499" width="11.85546875" style="31" customWidth="1"/>
    <col min="11500" max="11520" width="11" style="31"/>
    <col min="11521" max="11521" width="23.5703125" style="31" bestFit="1" customWidth="1"/>
    <col min="11522" max="11522" width="4.28515625" style="31" customWidth="1"/>
    <col min="11523" max="11523" width="56.140625" style="31" bestFit="1" customWidth="1"/>
    <col min="11524" max="11525" width="17.5703125" style="31" bestFit="1" customWidth="1"/>
    <col min="11526" max="11526" width="13.85546875" style="31" customWidth="1"/>
    <col min="11527" max="11527" width="11.140625" style="31" bestFit="1" customWidth="1"/>
    <col min="11528" max="11537" width="0" style="31" hidden="1" customWidth="1"/>
    <col min="11538" max="11538" width="11.140625" style="31" bestFit="1" customWidth="1"/>
    <col min="11539" max="11539" width="11.7109375" style="31" customWidth="1"/>
    <col min="11540" max="11540" width="15.85546875" style="31" bestFit="1" customWidth="1"/>
    <col min="11541" max="11550" width="0" style="31" hidden="1" customWidth="1"/>
    <col min="11551" max="11551" width="20.7109375" style="31" bestFit="1" customWidth="1"/>
    <col min="11552" max="11748" width="11.42578125" style="31" customWidth="1"/>
    <col min="11749" max="11749" width="13.7109375" style="31" customWidth="1"/>
    <col min="11750" max="11750" width="4.28515625" style="31" customWidth="1"/>
    <col min="11751" max="11751" width="56.140625" style="31" bestFit="1" customWidth="1"/>
    <col min="11752" max="11755" width="11.85546875" style="31" customWidth="1"/>
    <col min="11756" max="11776" width="11" style="31"/>
    <col min="11777" max="11777" width="23.5703125" style="31" bestFit="1" customWidth="1"/>
    <col min="11778" max="11778" width="4.28515625" style="31" customWidth="1"/>
    <col min="11779" max="11779" width="56.140625" style="31" bestFit="1" customWidth="1"/>
    <col min="11780" max="11781" width="17.5703125" style="31" bestFit="1" customWidth="1"/>
    <col min="11782" max="11782" width="13.85546875" style="31" customWidth="1"/>
    <col min="11783" max="11783" width="11.140625" style="31" bestFit="1" customWidth="1"/>
    <col min="11784" max="11793" width="0" style="31" hidden="1" customWidth="1"/>
    <col min="11794" max="11794" width="11.140625" style="31" bestFit="1" customWidth="1"/>
    <col min="11795" max="11795" width="11.7109375" style="31" customWidth="1"/>
    <col min="11796" max="11796" width="15.85546875" style="31" bestFit="1" customWidth="1"/>
    <col min="11797" max="11806" width="0" style="31" hidden="1" customWidth="1"/>
    <col min="11807" max="11807" width="20.7109375" style="31" bestFit="1" customWidth="1"/>
    <col min="11808" max="12004" width="11.42578125" style="31" customWidth="1"/>
    <col min="12005" max="12005" width="13.7109375" style="31" customWidth="1"/>
    <col min="12006" max="12006" width="4.28515625" style="31" customWidth="1"/>
    <col min="12007" max="12007" width="56.140625" style="31" bestFit="1" customWidth="1"/>
    <col min="12008" max="12011" width="11.85546875" style="31" customWidth="1"/>
    <col min="12012" max="12032" width="11" style="31"/>
    <col min="12033" max="12033" width="23.5703125" style="31" bestFit="1" customWidth="1"/>
    <col min="12034" max="12034" width="4.28515625" style="31" customWidth="1"/>
    <col min="12035" max="12035" width="56.140625" style="31" bestFit="1" customWidth="1"/>
    <col min="12036" max="12037" width="17.5703125" style="31" bestFit="1" customWidth="1"/>
    <col min="12038" max="12038" width="13.85546875" style="31" customWidth="1"/>
    <col min="12039" max="12039" width="11.140625" style="31" bestFit="1" customWidth="1"/>
    <col min="12040" max="12049" width="0" style="31" hidden="1" customWidth="1"/>
    <col min="12050" max="12050" width="11.140625" style="31" bestFit="1" customWidth="1"/>
    <col min="12051" max="12051" width="11.7109375" style="31" customWidth="1"/>
    <col min="12052" max="12052" width="15.85546875" style="31" bestFit="1" customWidth="1"/>
    <col min="12053" max="12062" width="0" style="31" hidden="1" customWidth="1"/>
    <col min="12063" max="12063" width="20.7109375" style="31" bestFit="1" customWidth="1"/>
    <col min="12064" max="12260" width="11.42578125" style="31" customWidth="1"/>
    <col min="12261" max="12261" width="13.7109375" style="31" customWidth="1"/>
    <col min="12262" max="12262" width="4.28515625" style="31" customWidth="1"/>
    <col min="12263" max="12263" width="56.140625" style="31" bestFit="1" customWidth="1"/>
    <col min="12264" max="12267" width="11.85546875" style="31" customWidth="1"/>
    <col min="12268" max="12288" width="11" style="31"/>
    <col min="12289" max="12289" width="23.5703125" style="31" bestFit="1" customWidth="1"/>
    <col min="12290" max="12290" width="4.28515625" style="31" customWidth="1"/>
    <col min="12291" max="12291" width="56.140625" style="31" bestFit="1" customWidth="1"/>
    <col min="12292" max="12293" width="17.5703125" style="31" bestFit="1" customWidth="1"/>
    <col min="12294" max="12294" width="13.85546875" style="31" customWidth="1"/>
    <col min="12295" max="12295" width="11.140625" style="31" bestFit="1" customWidth="1"/>
    <col min="12296" max="12305" width="0" style="31" hidden="1" customWidth="1"/>
    <col min="12306" max="12306" width="11.140625" style="31" bestFit="1" customWidth="1"/>
    <col min="12307" max="12307" width="11.7109375" style="31" customWidth="1"/>
    <col min="12308" max="12308" width="15.85546875" style="31" bestFit="1" customWidth="1"/>
    <col min="12309" max="12318" width="0" style="31" hidden="1" customWidth="1"/>
    <col min="12319" max="12319" width="20.7109375" style="31" bestFit="1" customWidth="1"/>
    <col min="12320" max="12516" width="11.42578125" style="31" customWidth="1"/>
    <col min="12517" max="12517" width="13.7109375" style="31" customWidth="1"/>
    <col min="12518" max="12518" width="4.28515625" style="31" customWidth="1"/>
    <col min="12519" max="12519" width="56.140625" style="31" bestFit="1" customWidth="1"/>
    <col min="12520" max="12523" width="11.85546875" style="31" customWidth="1"/>
    <col min="12524" max="12544" width="11" style="31"/>
    <col min="12545" max="12545" width="23.5703125" style="31" bestFit="1" customWidth="1"/>
    <col min="12546" max="12546" width="4.28515625" style="31" customWidth="1"/>
    <col min="12547" max="12547" width="56.140625" style="31" bestFit="1" customWidth="1"/>
    <col min="12548" max="12549" width="17.5703125" style="31" bestFit="1" customWidth="1"/>
    <col min="12550" max="12550" width="13.85546875" style="31" customWidth="1"/>
    <col min="12551" max="12551" width="11.140625" style="31" bestFit="1" customWidth="1"/>
    <col min="12552" max="12561" width="0" style="31" hidden="1" customWidth="1"/>
    <col min="12562" max="12562" width="11.140625" style="31" bestFit="1" customWidth="1"/>
    <col min="12563" max="12563" width="11.7109375" style="31" customWidth="1"/>
    <col min="12564" max="12564" width="15.85546875" style="31" bestFit="1" customWidth="1"/>
    <col min="12565" max="12574" width="0" style="31" hidden="1" customWidth="1"/>
    <col min="12575" max="12575" width="20.7109375" style="31" bestFit="1" customWidth="1"/>
    <col min="12576" max="12772" width="11.42578125" style="31" customWidth="1"/>
    <col min="12773" max="12773" width="13.7109375" style="31" customWidth="1"/>
    <col min="12774" max="12774" width="4.28515625" style="31" customWidth="1"/>
    <col min="12775" max="12775" width="56.140625" style="31" bestFit="1" customWidth="1"/>
    <col min="12776" max="12779" width="11.85546875" style="31" customWidth="1"/>
    <col min="12780" max="12800" width="11" style="31"/>
    <col min="12801" max="12801" width="23.5703125" style="31" bestFit="1" customWidth="1"/>
    <col min="12802" max="12802" width="4.28515625" style="31" customWidth="1"/>
    <col min="12803" max="12803" width="56.140625" style="31" bestFit="1" customWidth="1"/>
    <col min="12804" max="12805" width="17.5703125" style="31" bestFit="1" customWidth="1"/>
    <col min="12806" max="12806" width="13.85546875" style="31" customWidth="1"/>
    <col min="12807" max="12807" width="11.140625" style="31" bestFit="1" customWidth="1"/>
    <col min="12808" max="12817" width="0" style="31" hidden="1" customWidth="1"/>
    <col min="12818" max="12818" width="11.140625" style="31" bestFit="1" customWidth="1"/>
    <col min="12819" max="12819" width="11.7109375" style="31" customWidth="1"/>
    <col min="12820" max="12820" width="15.85546875" style="31" bestFit="1" customWidth="1"/>
    <col min="12821" max="12830" width="0" style="31" hidden="1" customWidth="1"/>
    <col min="12831" max="12831" width="20.7109375" style="31" bestFit="1" customWidth="1"/>
    <col min="12832" max="13028" width="11.42578125" style="31" customWidth="1"/>
    <col min="13029" max="13029" width="13.7109375" style="31" customWidth="1"/>
    <col min="13030" max="13030" width="4.28515625" style="31" customWidth="1"/>
    <col min="13031" max="13031" width="56.140625" style="31" bestFit="1" customWidth="1"/>
    <col min="13032" max="13035" width="11.85546875" style="31" customWidth="1"/>
    <col min="13036" max="13056" width="11" style="31"/>
    <col min="13057" max="13057" width="23.5703125" style="31" bestFit="1" customWidth="1"/>
    <col min="13058" max="13058" width="4.28515625" style="31" customWidth="1"/>
    <col min="13059" max="13059" width="56.140625" style="31" bestFit="1" customWidth="1"/>
    <col min="13060" max="13061" width="17.5703125" style="31" bestFit="1" customWidth="1"/>
    <col min="13062" max="13062" width="13.85546875" style="31" customWidth="1"/>
    <col min="13063" max="13063" width="11.140625" style="31" bestFit="1" customWidth="1"/>
    <col min="13064" max="13073" width="0" style="31" hidden="1" customWidth="1"/>
    <col min="13074" max="13074" width="11.140625" style="31" bestFit="1" customWidth="1"/>
    <col min="13075" max="13075" width="11.7109375" style="31" customWidth="1"/>
    <col min="13076" max="13076" width="15.85546875" style="31" bestFit="1" customWidth="1"/>
    <col min="13077" max="13086" width="0" style="31" hidden="1" customWidth="1"/>
    <col min="13087" max="13087" width="20.7109375" style="31" bestFit="1" customWidth="1"/>
    <col min="13088" max="13284" width="11.42578125" style="31" customWidth="1"/>
    <col min="13285" max="13285" width="13.7109375" style="31" customWidth="1"/>
    <col min="13286" max="13286" width="4.28515625" style="31" customWidth="1"/>
    <col min="13287" max="13287" width="56.140625" style="31" bestFit="1" customWidth="1"/>
    <col min="13288" max="13291" width="11.85546875" style="31" customWidth="1"/>
    <col min="13292" max="13312" width="11" style="31"/>
    <col min="13313" max="13313" width="23.5703125" style="31" bestFit="1" customWidth="1"/>
    <col min="13314" max="13314" width="4.28515625" style="31" customWidth="1"/>
    <col min="13315" max="13315" width="56.140625" style="31" bestFit="1" customWidth="1"/>
    <col min="13316" max="13317" width="17.5703125" style="31" bestFit="1" customWidth="1"/>
    <col min="13318" max="13318" width="13.85546875" style="31" customWidth="1"/>
    <col min="13319" max="13319" width="11.140625" style="31" bestFit="1" customWidth="1"/>
    <col min="13320" max="13329" width="0" style="31" hidden="1" customWidth="1"/>
    <col min="13330" max="13330" width="11.140625" style="31" bestFit="1" customWidth="1"/>
    <col min="13331" max="13331" width="11.7109375" style="31" customWidth="1"/>
    <col min="13332" max="13332" width="15.85546875" style="31" bestFit="1" customWidth="1"/>
    <col min="13333" max="13342" width="0" style="31" hidden="1" customWidth="1"/>
    <col min="13343" max="13343" width="20.7109375" style="31" bestFit="1" customWidth="1"/>
    <col min="13344" max="13540" width="11.42578125" style="31" customWidth="1"/>
    <col min="13541" max="13541" width="13.7109375" style="31" customWidth="1"/>
    <col min="13542" max="13542" width="4.28515625" style="31" customWidth="1"/>
    <col min="13543" max="13543" width="56.140625" style="31" bestFit="1" customWidth="1"/>
    <col min="13544" max="13547" width="11.85546875" style="31" customWidth="1"/>
    <col min="13548" max="13568" width="11" style="31"/>
    <col min="13569" max="13569" width="23.5703125" style="31" bestFit="1" customWidth="1"/>
    <col min="13570" max="13570" width="4.28515625" style="31" customWidth="1"/>
    <col min="13571" max="13571" width="56.140625" style="31" bestFit="1" customWidth="1"/>
    <col min="13572" max="13573" width="17.5703125" style="31" bestFit="1" customWidth="1"/>
    <col min="13574" max="13574" width="13.85546875" style="31" customWidth="1"/>
    <col min="13575" max="13575" width="11.140625" style="31" bestFit="1" customWidth="1"/>
    <col min="13576" max="13585" width="0" style="31" hidden="1" customWidth="1"/>
    <col min="13586" max="13586" width="11.140625" style="31" bestFit="1" customWidth="1"/>
    <col min="13587" max="13587" width="11.7109375" style="31" customWidth="1"/>
    <col min="13588" max="13588" width="15.85546875" style="31" bestFit="1" customWidth="1"/>
    <col min="13589" max="13598" width="0" style="31" hidden="1" customWidth="1"/>
    <col min="13599" max="13599" width="20.7109375" style="31" bestFit="1" customWidth="1"/>
    <col min="13600" max="13796" width="11.42578125" style="31" customWidth="1"/>
    <col min="13797" max="13797" width="13.7109375" style="31" customWidth="1"/>
    <col min="13798" max="13798" width="4.28515625" style="31" customWidth="1"/>
    <col min="13799" max="13799" width="56.140625" style="31" bestFit="1" customWidth="1"/>
    <col min="13800" max="13803" width="11.85546875" style="31" customWidth="1"/>
    <col min="13804" max="13824" width="11" style="31"/>
    <col min="13825" max="13825" width="23.5703125" style="31" bestFit="1" customWidth="1"/>
    <col min="13826" max="13826" width="4.28515625" style="31" customWidth="1"/>
    <col min="13827" max="13827" width="56.140625" style="31" bestFit="1" customWidth="1"/>
    <col min="13828" max="13829" width="17.5703125" style="31" bestFit="1" customWidth="1"/>
    <col min="13830" max="13830" width="13.85546875" style="31" customWidth="1"/>
    <col min="13831" max="13831" width="11.140625" style="31" bestFit="1" customWidth="1"/>
    <col min="13832" max="13841" width="0" style="31" hidden="1" customWidth="1"/>
    <col min="13842" max="13842" width="11.140625" style="31" bestFit="1" customWidth="1"/>
    <col min="13843" max="13843" width="11.7109375" style="31" customWidth="1"/>
    <col min="13844" max="13844" width="15.85546875" style="31" bestFit="1" customWidth="1"/>
    <col min="13845" max="13854" width="0" style="31" hidden="1" customWidth="1"/>
    <col min="13855" max="13855" width="20.7109375" style="31" bestFit="1" customWidth="1"/>
    <col min="13856" max="14052" width="11.42578125" style="31" customWidth="1"/>
    <col min="14053" max="14053" width="13.7109375" style="31" customWidth="1"/>
    <col min="14054" max="14054" width="4.28515625" style="31" customWidth="1"/>
    <col min="14055" max="14055" width="56.140625" style="31" bestFit="1" customWidth="1"/>
    <col min="14056" max="14059" width="11.85546875" style="31" customWidth="1"/>
    <col min="14060" max="14080" width="11" style="31"/>
    <col min="14081" max="14081" width="23.5703125" style="31" bestFit="1" customWidth="1"/>
    <col min="14082" max="14082" width="4.28515625" style="31" customWidth="1"/>
    <col min="14083" max="14083" width="56.140625" style="31" bestFit="1" customWidth="1"/>
    <col min="14084" max="14085" width="17.5703125" style="31" bestFit="1" customWidth="1"/>
    <col min="14086" max="14086" width="13.85546875" style="31" customWidth="1"/>
    <col min="14087" max="14087" width="11.140625" style="31" bestFit="1" customWidth="1"/>
    <col min="14088" max="14097" width="0" style="31" hidden="1" customWidth="1"/>
    <col min="14098" max="14098" width="11.140625" style="31" bestFit="1" customWidth="1"/>
    <col min="14099" max="14099" width="11.7109375" style="31" customWidth="1"/>
    <col min="14100" max="14100" width="15.85546875" style="31" bestFit="1" customWidth="1"/>
    <col min="14101" max="14110" width="0" style="31" hidden="1" customWidth="1"/>
    <col min="14111" max="14111" width="20.7109375" style="31" bestFit="1" customWidth="1"/>
    <col min="14112" max="14308" width="11.42578125" style="31" customWidth="1"/>
    <col min="14309" max="14309" width="13.7109375" style="31" customWidth="1"/>
    <col min="14310" max="14310" width="4.28515625" style="31" customWidth="1"/>
    <col min="14311" max="14311" width="56.140625" style="31" bestFit="1" customWidth="1"/>
    <col min="14312" max="14315" width="11.85546875" style="31" customWidth="1"/>
    <col min="14316" max="14336" width="11" style="31"/>
    <col min="14337" max="14337" width="23.5703125" style="31" bestFit="1" customWidth="1"/>
    <col min="14338" max="14338" width="4.28515625" style="31" customWidth="1"/>
    <col min="14339" max="14339" width="56.140625" style="31" bestFit="1" customWidth="1"/>
    <col min="14340" max="14341" width="17.5703125" style="31" bestFit="1" customWidth="1"/>
    <col min="14342" max="14342" width="13.85546875" style="31" customWidth="1"/>
    <col min="14343" max="14343" width="11.140625" style="31" bestFit="1" customWidth="1"/>
    <col min="14344" max="14353" width="0" style="31" hidden="1" customWidth="1"/>
    <col min="14354" max="14354" width="11.140625" style="31" bestFit="1" customWidth="1"/>
    <col min="14355" max="14355" width="11.7109375" style="31" customWidth="1"/>
    <col min="14356" max="14356" width="15.85546875" style="31" bestFit="1" customWidth="1"/>
    <col min="14357" max="14366" width="0" style="31" hidden="1" customWidth="1"/>
    <col min="14367" max="14367" width="20.7109375" style="31" bestFit="1" customWidth="1"/>
    <col min="14368" max="14564" width="11.42578125" style="31" customWidth="1"/>
    <col min="14565" max="14565" width="13.7109375" style="31" customWidth="1"/>
    <col min="14566" max="14566" width="4.28515625" style="31" customWidth="1"/>
    <col min="14567" max="14567" width="56.140625" style="31" bestFit="1" customWidth="1"/>
    <col min="14568" max="14571" width="11.85546875" style="31" customWidth="1"/>
    <col min="14572" max="14592" width="11" style="31"/>
    <col min="14593" max="14593" width="23.5703125" style="31" bestFit="1" customWidth="1"/>
    <col min="14594" max="14594" width="4.28515625" style="31" customWidth="1"/>
    <col min="14595" max="14595" width="56.140625" style="31" bestFit="1" customWidth="1"/>
    <col min="14596" max="14597" width="17.5703125" style="31" bestFit="1" customWidth="1"/>
    <col min="14598" max="14598" width="13.85546875" style="31" customWidth="1"/>
    <col min="14599" max="14599" width="11.140625" style="31" bestFit="1" customWidth="1"/>
    <col min="14600" max="14609" width="0" style="31" hidden="1" customWidth="1"/>
    <col min="14610" max="14610" width="11.140625" style="31" bestFit="1" customWidth="1"/>
    <col min="14611" max="14611" width="11.7109375" style="31" customWidth="1"/>
    <col min="14612" max="14612" width="15.85546875" style="31" bestFit="1" customWidth="1"/>
    <col min="14613" max="14622" width="0" style="31" hidden="1" customWidth="1"/>
    <col min="14623" max="14623" width="20.7109375" style="31" bestFit="1" customWidth="1"/>
    <col min="14624" max="14820" width="11.42578125" style="31" customWidth="1"/>
    <col min="14821" max="14821" width="13.7109375" style="31" customWidth="1"/>
    <col min="14822" max="14822" width="4.28515625" style="31" customWidth="1"/>
    <col min="14823" max="14823" width="56.140625" style="31" bestFit="1" customWidth="1"/>
    <col min="14824" max="14827" width="11.85546875" style="31" customWidth="1"/>
    <col min="14828" max="14848" width="11" style="31"/>
    <col min="14849" max="14849" width="23.5703125" style="31" bestFit="1" customWidth="1"/>
    <col min="14850" max="14850" width="4.28515625" style="31" customWidth="1"/>
    <col min="14851" max="14851" width="56.140625" style="31" bestFit="1" customWidth="1"/>
    <col min="14852" max="14853" width="17.5703125" style="31" bestFit="1" customWidth="1"/>
    <col min="14854" max="14854" width="13.85546875" style="31" customWidth="1"/>
    <col min="14855" max="14855" width="11.140625" style="31" bestFit="1" customWidth="1"/>
    <col min="14856" max="14865" width="0" style="31" hidden="1" customWidth="1"/>
    <col min="14866" max="14866" width="11.140625" style="31" bestFit="1" customWidth="1"/>
    <col min="14867" max="14867" width="11.7109375" style="31" customWidth="1"/>
    <col min="14868" max="14868" width="15.85546875" style="31" bestFit="1" customWidth="1"/>
    <col min="14869" max="14878" width="0" style="31" hidden="1" customWidth="1"/>
    <col min="14879" max="14879" width="20.7109375" style="31" bestFit="1" customWidth="1"/>
    <col min="14880" max="15076" width="11.42578125" style="31" customWidth="1"/>
    <col min="15077" max="15077" width="13.7109375" style="31" customWidth="1"/>
    <col min="15078" max="15078" width="4.28515625" style="31" customWidth="1"/>
    <col min="15079" max="15079" width="56.140625" style="31" bestFit="1" customWidth="1"/>
    <col min="15080" max="15083" width="11.85546875" style="31" customWidth="1"/>
    <col min="15084" max="15104" width="11" style="31"/>
    <col min="15105" max="15105" width="23.5703125" style="31" bestFit="1" customWidth="1"/>
    <col min="15106" max="15106" width="4.28515625" style="31" customWidth="1"/>
    <col min="15107" max="15107" width="56.140625" style="31" bestFit="1" customWidth="1"/>
    <col min="15108" max="15109" width="17.5703125" style="31" bestFit="1" customWidth="1"/>
    <col min="15110" max="15110" width="13.85546875" style="31" customWidth="1"/>
    <col min="15111" max="15111" width="11.140625" style="31" bestFit="1" customWidth="1"/>
    <col min="15112" max="15121" width="0" style="31" hidden="1" customWidth="1"/>
    <col min="15122" max="15122" width="11.140625" style="31" bestFit="1" customWidth="1"/>
    <col min="15123" max="15123" width="11.7109375" style="31" customWidth="1"/>
    <col min="15124" max="15124" width="15.85546875" style="31" bestFit="1" customWidth="1"/>
    <col min="15125" max="15134" width="0" style="31" hidden="1" customWidth="1"/>
    <col min="15135" max="15135" width="20.7109375" style="31" bestFit="1" customWidth="1"/>
    <col min="15136" max="15332" width="11.42578125" style="31" customWidth="1"/>
    <col min="15333" max="15333" width="13.7109375" style="31" customWidth="1"/>
    <col min="15334" max="15334" width="4.28515625" style="31" customWidth="1"/>
    <col min="15335" max="15335" width="56.140625" style="31" bestFit="1" customWidth="1"/>
    <col min="15336" max="15339" width="11.85546875" style="31" customWidth="1"/>
    <col min="15340" max="15360" width="11" style="31"/>
    <col min="15361" max="15361" width="23.5703125" style="31" bestFit="1" customWidth="1"/>
    <col min="15362" max="15362" width="4.28515625" style="31" customWidth="1"/>
    <col min="15363" max="15363" width="56.140625" style="31" bestFit="1" customWidth="1"/>
    <col min="15364" max="15365" width="17.5703125" style="31" bestFit="1" customWidth="1"/>
    <col min="15366" max="15366" width="13.85546875" style="31" customWidth="1"/>
    <col min="15367" max="15367" width="11.140625" style="31" bestFit="1" customWidth="1"/>
    <col min="15368" max="15377" width="0" style="31" hidden="1" customWidth="1"/>
    <col min="15378" max="15378" width="11.140625" style="31" bestFit="1" customWidth="1"/>
    <col min="15379" max="15379" width="11.7109375" style="31" customWidth="1"/>
    <col min="15380" max="15380" width="15.85546875" style="31" bestFit="1" customWidth="1"/>
    <col min="15381" max="15390" width="0" style="31" hidden="1" customWidth="1"/>
    <col min="15391" max="15391" width="20.7109375" style="31" bestFit="1" customWidth="1"/>
    <col min="15392" max="15588" width="11.42578125" style="31" customWidth="1"/>
    <col min="15589" max="15589" width="13.7109375" style="31" customWidth="1"/>
    <col min="15590" max="15590" width="4.28515625" style="31" customWidth="1"/>
    <col min="15591" max="15591" width="56.140625" style="31" bestFit="1" customWidth="1"/>
    <col min="15592" max="15595" width="11.85546875" style="31" customWidth="1"/>
    <col min="15596" max="15616" width="11" style="31"/>
    <col min="15617" max="15617" width="23.5703125" style="31" bestFit="1" customWidth="1"/>
    <col min="15618" max="15618" width="4.28515625" style="31" customWidth="1"/>
    <col min="15619" max="15619" width="56.140625" style="31" bestFit="1" customWidth="1"/>
    <col min="15620" max="15621" width="17.5703125" style="31" bestFit="1" customWidth="1"/>
    <col min="15622" max="15622" width="13.85546875" style="31" customWidth="1"/>
    <col min="15623" max="15623" width="11.140625" style="31" bestFit="1" customWidth="1"/>
    <col min="15624" max="15633" width="0" style="31" hidden="1" customWidth="1"/>
    <col min="15634" max="15634" width="11.140625" style="31" bestFit="1" customWidth="1"/>
    <col min="15635" max="15635" width="11.7109375" style="31" customWidth="1"/>
    <col min="15636" max="15636" width="15.85546875" style="31" bestFit="1" customWidth="1"/>
    <col min="15637" max="15646" width="0" style="31" hidden="1" customWidth="1"/>
    <col min="15647" max="15647" width="20.7109375" style="31" bestFit="1" customWidth="1"/>
    <col min="15648" max="15844" width="11.42578125" style="31" customWidth="1"/>
    <col min="15845" max="15845" width="13.7109375" style="31" customWidth="1"/>
    <col min="15846" max="15846" width="4.28515625" style="31" customWidth="1"/>
    <col min="15847" max="15847" width="56.140625" style="31" bestFit="1" customWidth="1"/>
    <col min="15848" max="15851" width="11.85546875" style="31" customWidth="1"/>
    <col min="15852" max="15872" width="11" style="31"/>
    <col min="15873" max="15873" width="23.5703125" style="31" bestFit="1" customWidth="1"/>
    <col min="15874" max="15874" width="4.28515625" style="31" customWidth="1"/>
    <col min="15875" max="15875" width="56.140625" style="31" bestFit="1" customWidth="1"/>
    <col min="15876" max="15877" width="17.5703125" style="31" bestFit="1" customWidth="1"/>
    <col min="15878" max="15878" width="13.85546875" style="31" customWidth="1"/>
    <col min="15879" max="15879" width="11.140625" style="31" bestFit="1" customWidth="1"/>
    <col min="15880" max="15889" width="0" style="31" hidden="1" customWidth="1"/>
    <col min="15890" max="15890" width="11.140625" style="31" bestFit="1" customWidth="1"/>
    <col min="15891" max="15891" width="11.7109375" style="31" customWidth="1"/>
    <col min="15892" max="15892" width="15.85546875" style="31" bestFit="1" customWidth="1"/>
    <col min="15893" max="15902" width="0" style="31" hidden="1" customWidth="1"/>
    <col min="15903" max="15903" width="20.7109375" style="31" bestFit="1" customWidth="1"/>
    <col min="15904" max="16100" width="11.42578125" style="31" customWidth="1"/>
    <col min="16101" max="16101" width="13.7109375" style="31" customWidth="1"/>
    <col min="16102" max="16102" width="4.28515625" style="31" customWidth="1"/>
    <col min="16103" max="16103" width="56.140625" style="31" bestFit="1" customWidth="1"/>
    <col min="16104" max="16107" width="11.85546875" style="31" customWidth="1"/>
    <col min="16108" max="16128" width="11" style="31"/>
    <col min="16129" max="16129" width="23.5703125" style="31" bestFit="1" customWidth="1"/>
    <col min="16130" max="16130" width="4.28515625" style="31" customWidth="1"/>
    <col min="16131" max="16131" width="56.140625" style="31" bestFit="1" customWidth="1"/>
    <col min="16132" max="16133" width="17.5703125" style="31" bestFit="1" customWidth="1"/>
    <col min="16134" max="16134" width="13.85546875" style="31" customWidth="1"/>
    <col min="16135" max="16135" width="11.140625" style="31" bestFit="1" customWidth="1"/>
    <col min="16136" max="16145" width="0" style="31" hidden="1" customWidth="1"/>
    <col min="16146" max="16146" width="11.140625" style="31" bestFit="1" customWidth="1"/>
    <col min="16147" max="16147" width="11.7109375" style="31" customWidth="1"/>
    <col min="16148" max="16148" width="15.85546875" style="31" bestFit="1" customWidth="1"/>
    <col min="16149" max="16158" width="0" style="31" hidden="1" customWidth="1"/>
    <col min="16159" max="16159" width="20.7109375" style="31" bestFit="1" customWidth="1"/>
    <col min="16160" max="16356" width="11.42578125" style="31" customWidth="1"/>
    <col min="16357" max="16357" width="13.7109375" style="31" customWidth="1"/>
    <col min="16358" max="16358" width="4.28515625" style="31" customWidth="1"/>
    <col min="16359" max="16359" width="56.140625" style="31" bestFit="1" customWidth="1"/>
    <col min="16360" max="16363" width="11.85546875" style="31" customWidth="1"/>
    <col min="16364" max="16384" width="11" style="31"/>
  </cols>
  <sheetData>
    <row r="1" spans="1:31" ht="20.25" x14ac:dyDescent="0.3">
      <c r="A1" s="170"/>
      <c r="B1" s="170"/>
      <c r="C1" s="170"/>
      <c r="D1" s="182" t="s">
        <v>0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71"/>
      <c r="V1" s="171"/>
      <c r="W1" s="171"/>
      <c r="X1" s="171"/>
      <c r="Y1" s="171"/>
      <c r="Z1" s="171"/>
      <c r="AA1" s="171"/>
      <c r="AB1" s="171"/>
      <c r="AC1" s="171"/>
      <c r="AD1" s="145" t="s">
        <v>130</v>
      </c>
      <c r="AE1" s="146"/>
    </row>
    <row r="2" spans="1:31" x14ac:dyDescent="0.2">
      <c r="A2" s="170"/>
      <c r="B2" s="172"/>
      <c r="C2" s="172"/>
      <c r="D2" s="183" t="s">
        <v>1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72"/>
      <c r="V2" s="172"/>
      <c r="W2" s="172"/>
      <c r="X2" s="172"/>
      <c r="Y2" s="172"/>
      <c r="Z2" s="172"/>
      <c r="AA2" s="172"/>
      <c r="AB2" s="172"/>
      <c r="AC2" s="172"/>
      <c r="AD2" s="147" t="s">
        <v>131</v>
      </c>
      <c r="AE2" s="148"/>
    </row>
    <row r="3" spans="1:31" ht="13.5" thickBot="1" x14ac:dyDescent="0.25">
      <c r="A3" s="170"/>
      <c r="B3" s="172"/>
      <c r="C3" s="172"/>
      <c r="D3" s="183" t="s">
        <v>123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72"/>
      <c r="V3" s="172"/>
      <c r="W3" s="172"/>
      <c r="X3" s="172"/>
      <c r="Y3" s="172"/>
      <c r="Z3" s="172"/>
      <c r="AA3" s="172"/>
      <c r="AB3" s="172"/>
      <c r="AC3" s="172"/>
      <c r="AD3" s="178"/>
      <c r="AE3" s="179"/>
    </row>
    <row r="4" spans="1:31" x14ac:dyDescent="0.2">
      <c r="A4" s="173" t="s">
        <v>3</v>
      </c>
      <c r="B4" s="170"/>
      <c r="C4" s="170"/>
      <c r="D4" s="170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5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51" t="s">
        <v>132</v>
      </c>
      <c r="AE4" s="152"/>
    </row>
    <row r="5" spans="1:31" ht="13.5" thickBot="1" x14ac:dyDescent="0.25">
      <c r="A5" s="173" t="s">
        <v>129</v>
      </c>
      <c r="B5" s="170"/>
      <c r="C5" s="170"/>
      <c r="D5" s="170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7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80"/>
      <c r="AE5" s="181"/>
    </row>
    <row r="6" spans="1:31" s="40" customFormat="1" ht="24.95" customHeight="1" x14ac:dyDescent="0.2">
      <c r="A6" s="37" t="s">
        <v>4</v>
      </c>
      <c r="B6" s="37" t="s">
        <v>5</v>
      </c>
      <c r="C6" s="37" t="s">
        <v>6</v>
      </c>
      <c r="D6" s="37" t="s">
        <v>124</v>
      </c>
      <c r="E6" s="38" t="s">
        <v>125</v>
      </c>
      <c r="F6" s="38" t="s">
        <v>37</v>
      </c>
      <c r="G6" s="38" t="s">
        <v>126</v>
      </c>
      <c r="H6" s="38" t="s">
        <v>39</v>
      </c>
      <c r="I6" s="38" t="s">
        <v>40</v>
      </c>
      <c r="J6" s="38" t="s">
        <v>41</v>
      </c>
      <c r="K6" s="38" t="s">
        <v>42</v>
      </c>
      <c r="L6" s="38" t="s">
        <v>43</v>
      </c>
      <c r="M6" s="38" t="s">
        <v>44</v>
      </c>
      <c r="N6" s="38" t="s">
        <v>45</v>
      </c>
      <c r="O6" s="38" t="s">
        <v>46</v>
      </c>
      <c r="P6" s="38" t="s">
        <v>47</v>
      </c>
      <c r="Q6" s="38" t="s">
        <v>48</v>
      </c>
      <c r="R6" s="38" t="s">
        <v>49</v>
      </c>
      <c r="S6" s="38" t="s">
        <v>50</v>
      </c>
      <c r="T6" s="38" t="s">
        <v>51</v>
      </c>
      <c r="U6" s="38" t="s">
        <v>52</v>
      </c>
      <c r="V6" s="38" t="s">
        <v>53</v>
      </c>
      <c r="W6" s="38" t="s">
        <v>54</v>
      </c>
      <c r="X6" s="38" t="s">
        <v>55</v>
      </c>
      <c r="Y6" s="38" t="s">
        <v>56</v>
      </c>
      <c r="Z6" s="38" t="s">
        <v>57</v>
      </c>
      <c r="AA6" s="38" t="s">
        <v>58</v>
      </c>
      <c r="AB6" s="38" t="s">
        <v>59</v>
      </c>
      <c r="AC6" s="38" t="s">
        <v>60</v>
      </c>
      <c r="AD6" s="54" t="s">
        <v>61</v>
      </c>
      <c r="AE6" s="54" t="s">
        <v>62</v>
      </c>
    </row>
    <row r="7" spans="1:31" s="35" customFormat="1" ht="18" customHeight="1" x14ac:dyDescent="0.2">
      <c r="A7" s="42" t="s">
        <v>63</v>
      </c>
      <c r="B7" s="80"/>
      <c r="C7" s="66" t="s">
        <v>112</v>
      </c>
      <c r="D7" s="43">
        <f>+D8</f>
        <v>107948124</v>
      </c>
      <c r="E7" s="43">
        <f>+E8</f>
        <v>107948124</v>
      </c>
      <c r="F7" s="43">
        <f t="shared" ref="F7:AE10" si="0">+F8</f>
        <v>6283333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6283333</v>
      </c>
      <c r="S7" s="43">
        <f t="shared" si="0"/>
        <v>6283333</v>
      </c>
      <c r="T7" s="43">
        <f t="shared" si="0"/>
        <v>0</v>
      </c>
      <c r="U7" s="43">
        <f t="shared" si="0"/>
        <v>0</v>
      </c>
      <c r="V7" s="43">
        <f t="shared" si="0"/>
        <v>0</v>
      </c>
      <c r="W7" s="43">
        <f t="shared" si="0"/>
        <v>0</v>
      </c>
      <c r="X7" s="43">
        <f t="shared" si="0"/>
        <v>0</v>
      </c>
      <c r="Y7" s="43">
        <f t="shared" si="0"/>
        <v>0</v>
      </c>
      <c r="Z7" s="43">
        <f t="shared" si="0"/>
        <v>0</v>
      </c>
      <c r="AA7" s="43">
        <f t="shared" si="0"/>
        <v>0</v>
      </c>
      <c r="AB7" s="43">
        <f t="shared" si="0"/>
        <v>0</v>
      </c>
      <c r="AC7" s="43">
        <f t="shared" si="0"/>
        <v>0</v>
      </c>
      <c r="AD7" s="43">
        <f t="shared" si="0"/>
        <v>0</v>
      </c>
      <c r="AE7" s="43">
        <f t="shared" si="0"/>
        <v>6283333</v>
      </c>
    </row>
    <row r="8" spans="1:31" s="40" customFormat="1" ht="18" customHeight="1" x14ac:dyDescent="0.2">
      <c r="A8" s="95" t="s">
        <v>65</v>
      </c>
      <c r="B8" s="96"/>
      <c r="C8" s="97" t="s">
        <v>113</v>
      </c>
      <c r="D8" s="99">
        <f>+D9+D12</f>
        <v>107948124</v>
      </c>
      <c r="E8" s="99">
        <f>+E9+E12</f>
        <v>107948124</v>
      </c>
      <c r="F8" s="99">
        <f>+F9+F12</f>
        <v>6283333</v>
      </c>
      <c r="G8" s="99">
        <f t="shared" si="0"/>
        <v>0</v>
      </c>
      <c r="H8" s="99">
        <f t="shared" si="0"/>
        <v>0</v>
      </c>
      <c r="I8" s="99">
        <f t="shared" si="0"/>
        <v>0</v>
      </c>
      <c r="J8" s="99">
        <f t="shared" si="0"/>
        <v>0</v>
      </c>
      <c r="K8" s="99">
        <f t="shared" si="0"/>
        <v>0</v>
      </c>
      <c r="L8" s="99">
        <f t="shared" si="0"/>
        <v>0</v>
      </c>
      <c r="M8" s="99">
        <f t="shared" si="0"/>
        <v>0</v>
      </c>
      <c r="N8" s="99">
        <f t="shared" si="0"/>
        <v>0</v>
      </c>
      <c r="O8" s="99">
        <f t="shared" si="0"/>
        <v>0</v>
      </c>
      <c r="P8" s="99">
        <f t="shared" si="0"/>
        <v>0</v>
      </c>
      <c r="Q8" s="99">
        <f t="shared" si="0"/>
        <v>0</v>
      </c>
      <c r="R8" s="99">
        <f>+R9+R12</f>
        <v>6283333</v>
      </c>
      <c r="S8" s="99">
        <f>+S9+S12</f>
        <v>6283333</v>
      </c>
      <c r="T8" s="99">
        <f t="shared" si="0"/>
        <v>0</v>
      </c>
      <c r="U8" s="99">
        <f t="shared" si="0"/>
        <v>0</v>
      </c>
      <c r="V8" s="99">
        <f t="shared" si="0"/>
        <v>0</v>
      </c>
      <c r="W8" s="99">
        <f t="shared" si="0"/>
        <v>0</v>
      </c>
      <c r="X8" s="99">
        <f t="shared" si="0"/>
        <v>0</v>
      </c>
      <c r="Y8" s="99">
        <f t="shared" si="0"/>
        <v>0</v>
      </c>
      <c r="Z8" s="99">
        <f t="shared" si="0"/>
        <v>0</v>
      </c>
      <c r="AA8" s="99">
        <f t="shared" si="0"/>
        <v>0</v>
      </c>
      <c r="AB8" s="99">
        <f t="shared" si="0"/>
        <v>0</v>
      </c>
      <c r="AC8" s="99">
        <f t="shared" si="0"/>
        <v>0</v>
      </c>
      <c r="AD8" s="99">
        <f t="shared" si="0"/>
        <v>0</v>
      </c>
      <c r="AE8" s="99">
        <f>+AE9+AE12</f>
        <v>6283333</v>
      </c>
    </row>
    <row r="9" spans="1:31" s="40" customFormat="1" ht="18" customHeight="1" x14ac:dyDescent="0.2">
      <c r="A9" s="109" t="s">
        <v>114</v>
      </c>
      <c r="B9" s="110"/>
      <c r="C9" s="111" t="s">
        <v>115</v>
      </c>
      <c r="D9" s="113">
        <f>+D10</f>
        <v>101664791</v>
      </c>
      <c r="E9" s="113">
        <f>+E10</f>
        <v>101664791</v>
      </c>
      <c r="F9" s="113">
        <f t="shared" si="0"/>
        <v>0</v>
      </c>
      <c r="G9" s="113">
        <f t="shared" si="0"/>
        <v>0</v>
      </c>
      <c r="H9" s="113">
        <f t="shared" si="0"/>
        <v>0</v>
      </c>
      <c r="I9" s="113">
        <f t="shared" si="0"/>
        <v>0</v>
      </c>
      <c r="J9" s="113">
        <f t="shared" si="0"/>
        <v>0</v>
      </c>
      <c r="K9" s="113">
        <f t="shared" si="0"/>
        <v>0</v>
      </c>
      <c r="L9" s="113">
        <f t="shared" si="0"/>
        <v>0</v>
      </c>
      <c r="M9" s="113">
        <f t="shared" si="0"/>
        <v>0</v>
      </c>
      <c r="N9" s="113">
        <f t="shared" si="0"/>
        <v>0</v>
      </c>
      <c r="O9" s="113">
        <f t="shared" si="0"/>
        <v>0</v>
      </c>
      <c r="P9" s="113">
        <f t="shared" si="0"/>
        <v>0</v>
      </c>
      <c r="Q9" s="113">
        <f t="shared" si="0"/>
        <v>0</v>
      </c>
      <c r="R9" s="113">
        <f t="shared" si="0"/>
        <v>0</v>
      </c>
      <c r="S9" s="113">
        <f t="shared" si="0"/>
        <v>0</v>
      </c>
      <c r="T9" s="113">
        <f t="shared" si="0"/>
        <v>0</v>
      </c>
      <c r="U9" s="113">
        <f t="shared" si="0"/>
        <v>0</v>
      </c>
      <c r="V9" s="113">
        <f t="shared" si="0"/>
        <v>0</v>
      </c>
      <c r="W9" s="113">
        <f t="shared" si="0"/>
        <v>0</v>
      </c>
      <c r="X9" s="113">
        <f t="shared" si="0"/>
        <v>0</v>
      </c>
      <c r="Y9" s="113">
        <f t="shared" si="0"/>
        <v>0</v>
      </c>
      <c r="Z9" s="113">
        <f t="shared" si="0"/>
        <v>0</v>
      </c>
      <c r="AA9" s="113">
        <f t="shared" si="0"/>
        <v>0</v>
      </c>
      <c r="AB9" s="113">
        <f t="shared" si="0"/>
        <v>0</v>
      </c>
      <c r="AC9" s="113">
        <f t="shared" si="0"/>
        <v>0</v>
      </c>
      <c r="AD9" s="113">
        <f t="shared" si="0"/>
        <v>0</v>
      </c>
      <c r="AE9" s="113">
        <f t="shared" si="0"/>
        <v>0</v>
      </c>
    </row>
    <row r="10" spans="1:31" s="40" customFormat="1" ht="18" customHeight="1" x14ac:dyDescent="0.2">
      <c r="A10" s="124" t="s">
        <v>116</v>
      </c>
      <c r="B10" s="125"/>
      <c r="C10" s="122" t="s">
        <v>117</v>
      </c>
      <c r="D10" s="126">
        <f>+D11</f>
        <v>101664791</v>
      </c>
      <c r="E10" s="126">
        <f>+E11</f>
        <v>101664791</v>
      </c>
      <c r="F10" s="126">
        <f>+F11</f>
        <v>0</v>
      </c>
      <c r="G10" s="126">
        <f t="shared" si="0"/>
        <v>0</v>
      </c>
      <c r="H10" s="126">
        <f t="shared" si="0"/>
        <v>0</v>
      </c>
      <c r="I10" s="126">
        <f t="shared" si="0"/>
        <v>0</v>
      </c>
      <c r="J10" s="126">
        <f t="shared" si="0"/>
        <v>0</v>
      </c>
      <c r="K10" s="126">
        <f t="shared" si="0"/>
        <v>0</v>
      </c>
      <c r="L10" s="126">
        <f t="shared" si="0"/>
        <v>0</v>
      </c>
      <c r="M10" s="126">
        <f t="shared" si="0"/>
        <v>0</v>
      </c>
      <c r="N10" s="126">
        <f t="shared" si="0"/>
        <v>0</v>
      </c>
      <c r="O10" s="126">
        <f t="shared" si="0"/>
        <v>0</v>
      </c>
      <c r="P10" s="126">
        <f t="shared" si="0"/>
        <v>0</v>
      </c>
      <c r="Q10" s="126">
        <f t="shared" si="0"/>
        <v>0</v>
      </c>
      <c r="R10" s="126">
        <f t="shared" si="0"/>
        <v>0</v>
      </c>
      <c r="S10" s="126">
        <f t="shared" si="0"/>
        <v>0</v>
      </c>
      <c r="T10" s="126">
        <f t="shared" si="0"/>
        <v>0</v>
      </c>
      <c r="U10" s="126">
        <f t="shared" si="0"/>
        <v>0</v>
      </c>
      <c r="V10" s="126">
        <f t="shared" si="0"/>
        <v>0</v>
      </c>
      <c r="W10" s="126">
        <f t="shared" si="0"/>
        <v>0</v>
      </c>
      <c r="X10" s="126">
        <f t="shared" si="0"/>
        <v>0</v>
      </c>
      <c r="Y10" s="126">
        <f t="shared" si="0"/>
        <v>0</v>
      </c>
      <c r="Z10" s="126">
        <f t="shared" si="0"/>
        <v>0</v>
      </c>
      <c r="AA10" s="126">
        <f t="shared" si="0"/>
        <v>0</v>
      </c>
      <c r="AB10" s="126">
        <f t="shared" si="0"/>
        <v>0</v>
      </c>
      <c r="AC10" s="126">
        <f t="shared" si="0"/>
        <v>0</v>
      </c>
      <c r="AD10" s="126">
        <f t="shared" si="0"/>
        <v>0</v>
      </c>
      <c r="AE10" s="126">
        <f t="shared" si="0"/>
        <v>0</v>
      </c>
    </row>
    <row r="11" spans="1:31" ht="18" customHeight="1" x14ac:dyDescent="0.2">
      <c r="A11" s="69" t="s">
        <v>118</v>
      </c>
      <c r="B11" s="45">
        <v>21</v>
      </c>
      <c r="C11" s="75" t="s">
        <v>120</v>
      </c>
      <c r="D11" s="48">
        <v>101664791</v>
      </c>
      <c r="E11" s="48">
        <v>101664791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f>SUM(F11:Q11)</f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f>SUM(S11:AD11)</f>
        <v>0</v>
      </c>
    </row>
    <row r="12" spans="1:31" s="76" customFormat="1" ht="18" customHeight="1" x14ac:dyDescent="0.2">
      <c r="A12" s="109" t="s">
        <v>67</v>
      </c>
      <c r="B12" s="110"/>
      <c r="C12" s="128" t="s">
        <v>127</v>
      </c>
      <c r="D12" s="113">
        <f t="shared" ref="D12:S13" si="1">+D13</f>
        <v>6283333</v>
      </c>
      <c r="E12" s="113">
        <f>+E13</f>
        <v>6283333</v>
      </c>
      <c r="F12" s="113">
        <f t="shared" si="1"/>
        <v>6283333</v>
      </c>
      <c r="G12" s="113">
        <f t="shared" si="1"/>
        <v>0</v>
      </c>
      <c r="H12" s="113">
        <f t="shared" si="1"/>
        <v>0</v>
      </c>
      <c r="I12" s="113">
        <f t="shared" si="1"/>
        <v>0</v>
      </c>
      <c r="J12" s="113">
        <f t="shared" si="1"/>
        <v>0</v>
      </c>
      <c r="K12" s="113">
        <f t="shared" si="1"/>
        <v>0</v>
      </c>
      <c r="L12" s="113">
        <f t="shared" si="1"/>
        <v>0</v>
      </c>
      <c r="M12" s="113">
        <f t="shared" si="1"/>
        <v>0</v>
      </c>
      <c r="N12" s="113">
        <f t="shared" si="1"/>
        <v>0</v>
      </c>
      <c r="O12" s="113">
        <f t="shared" si="1"/>
        <v>0</v>
      </c>
      <c r="P12" s="113">
        <f t="shared" si="1"/>
        <v>0</v>
      </c>
      <c r="Q12" s="113">
        <f t="shared" si="1"/>
        <v>0</v>
      </c>
      <c r="R12" s="113">
        <f t="shared" si="1"/>
        <v>6283333</v>
      </c>
      <c r="S12" s="113">
        <f t="shared" si="1"/>
        <v>6283333</v>
      </c>
      <c r="T12" s="113">
        <f t="shared" ref="T12:AE13" si="2">+T13</f>
        <v>0</v>
      </c>
      <c r="U12" s="113">
        <f t="shared" si="2"/>
        <v>0</v>
      </c>
      <c r="V12" s="113">
        <f t="shared" si="2"/>
        <v>0</v>
      </c>
      <c r="W12" s="113">
        <f t="shared" si="2"/>
        <v>0</v>
      </c>
      <c r="X12" s="113">
        <f t="shared" si="2"/>
        <v>0</v>
      </c>
      <c r="Y12" s="113">
        <f t="shared" si="2"/>
        <v>0</v>
      </c>
      <c r="Z12" s="113">
        <f t="shared" si="2"/>
        <v>0</v>
      </c>
      <c r="AA12" s="113">
        <f t="shared" si="2"/>
        <v>0</v>
      </c>
      <c r="AB12" s="113">
        <f t="shared" si="2"/>
        <v>0</v>
      </c>
      <c r="AC12" s="113">
        <f t="shared" si="2"/>
        <v>0</v>
      </c>
      <c r="AD12" s="113">
        <f t="shared" si="2"/>
        <v>0</v>
      </c>
      <c r="AE12" s="113">
        <f t="shared" si="2"/>
        <v>6283333</v>
      </c>
    </row>
    <row r="13" spans="1:31" s="76" customFormat="1" ht="18" customHeight="1" x14ac:dyDescent="0.2">
      <c r="A13" s="124" t="s">
        <v>69</v>
      </c>
      <c r="B13" s="125"/>
      <c r="C13" s="127" t="s">
        <v>70</v>
      </c>
      <c r="D13" s="126">
        <f t="shared" si="1"/>
        <v>6283333</v>
      </c>
      <c r="E13" s="126">
        <f>+E14</f>
        <v>6283333</v>
      </c>
      <c r="F13" s="126">
        <f t="shared" si="1"/>
        <v>6283333</v>
      </c>
      <c r="G13" s="126">
        <f t="shared" si="1"/>
        <v>0</v>
      </c>
      <c r="H13" s="126">
        <f t="shared" si="1"/>
        <v>0</v>
      </c>
      <c r="I13" s="126">
        <f t="shared" si="1"/>
        <v>0</v>
      </c>
      <c r="J13" s="126">
        <f t="shared" si="1"/>
        <v>0</v>
      </c>
      <c r="K13" s="126">
        <f t="shared" si="1"/>
        <v>0</v>
      </c>
      <c r="L13" s="126">
        <f t="shared" si="1"/>
        <v>0</v>
      </c>
      <c r="M13" s="126">
        <f t="shared" si="1"/>
        <v>0</v>
      </c>
      <c r="N13" s="126">
        <f t="shared" si="1"/>
        <v>0</v>
      </c>
      <c r="O13" s="126">
        <f t="shared" si="1"/>
        <v>0</v>
      </c>
      <c r="P13" s="126">
        <f t="shared" si="1"/>
        <v>0</v>
      </c>
      <c r="Q13" s="126">
        <f t="shared" si="1"/>
        <v>0</v>
      </c>
      <c r="R13" s="126">
        <f t="shared" si="1"/>
        <v>6283333</v>
      </c>
      <c r="S13" s="126">
        <f t="shared" si="1"/>
        <v>6283333</v>
      </c>
      <c r="T13" s="126">
        <f t="shared" si="2"/>
        <v>0</v>
      </c>
      <c r="U13" s="126">
        <f t="shared" si="2"/>
        <v>0</v>
      </c>
      <c r="V13" s="126">
        <f t="shared" si="2"/>
        <v>0</v>
      </c>
      <c r="W13" s="126">
        <f t="shared" si="2"/>
        <v>0</v>
      </c>
      <c r="X13" s="126">
        <f t="shared" si="2"/>
        <v>0</v>
      </c>
      <c r="Y13" s="126">
        <f t="shared" si="2"/>
        <v>0</v>
      </c>
      <c r="Z13" s="126">
        <f t="shared" si="2"/>
        <v>0</v>
      </c>
      <c r="AA13" s="126">
        <f t="shared" si="2"/>
        <v>0</v>
      </c>
      <c r="AB13" s="126">
        <f t="shared" si="2"/>
        <v>0</v>
      </c>
      <c r="AC13" s="126">
        <f t="shared" si="2"/>
        <v>0</v>
      </c>
      <c r="AD13" s="126">
        <f t="shared" si="2"/>
        <v>0</v>
      </c>
      <c r="AE13" s="126">
        <f t="shared" si="2"/>
        <v>6283333</v>
      </c>
    </row>
    <row r="14" spans="1:31" ht="24.75" customHeight="1" x14ac:dyDescent="0.2">
      <c r="A14" s="77" t="s">
        <v>77</v>
      </c>
      <c r="B14" s="61">
        <v>21</v>
      </c>
      <c r="C14" s="184" t="s">
        <v>78</v>
      </c>
      <c r="D14" s="65">
        <v>6283333</v>
      </c>
      <c r="E14" s="65">
        <v>6283333</v>
      </c>
      <c r="F14" s="65">
        <v>6283333</v>
      </c>
      <c r="G14" s="65">
        <v>0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>
        <f>SUM(F14:Q14)</f>
        <v>6283333</v>
      </c>
      <c r="S14" s="65">
        <v>6283333</v>
      </c>
      <c r="T14" s="65">
        <v>0</v>
      </c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>
        <f>SUM(S14:AD14)</f>
        <v>6283333</v>
      </c>
    </row>
    <row r="15" spans="1:31" s="35" customFormat="1" ht="18" customHeight="1" x14ac:dyDescent="0.2">
      <c r="A15" s="41" t="s">
        <v>101</v>
      </c>
      <c r="B15" s="37"/>
      <c r="C15" s="42" t="s">
        <v>102</v>
      </c>
      <c r="D15" s="43">
        <f>+D16</f>
        <v>1125877318.98</v>
      </c>
      <c r="E15" s="43">
        <f>+E16</f>
        <v>1091583118.6400001</v>
      </c>
      <c r="F15" s="43">
        <f t="shared" ref="F15:AE15" si="3">+F16</f>
        <v>267069422.33000001</v>
      </c>
      <c r="G15" s="43">
        <f t="shared" si="3"/>
        <v>175026626.33000001</v>
      </c>
      <c r="H15" s="43">
        <f t="shared" si="3"/>
        <v>0</v>
      </c>
      <c r="I15" s="43">
        <f t="shared" si="3"/>
        <v>0</v>
      </c>
      <c r="J15" s="43">
        <f t="shared" si="3"/>
        <v>0</v>
      </c>
      <c r="K15" s="43">
        <f t="shared" si="3"/>
        <v>0</v>
      </c>
      <c r="L15" s="43">
        <f t="shared" si="3"/>
        <v>0</v>
      </c>
      <c r="M15" s="43">
        <f t="shared" si="3"/>
        <v>0</v>
      </c>
      <c r="N15" s="43">
        <f t="shared" si="3"/>
        <v>0</v>
      </c>
      <c r="O15" s="43">
        <f t="shared" si="3"/>
        <v>0</v>
      </c>
      <c r="P15" s="43">
        <f t="shared" si="3"/>
        <v>0</v>
      </c>
      <c r="Q15" s="43">
        <f t="shared" si="3"/>
        <v>0</v>
      </c>
      <c r="R15" s="43">
        <f>+R16</f>
        <v>442096048.66000003</v>
      </c>
      <c r="S15" s="43">
        <f t="shared" si="3"/>
        <v>267069422.33000001</v>
      </c>
      <c r="T15" s="43">
        <f t="shared" si="3"/>
        <v>173076626.33000001</v>
      </c>
      <c r="U15" s="43">
        <f t="shared" si="3"/>
        <v>0</v>
      </c>
      <c r="V15" s="43">
        <f t="shared" si="3"/>
        <v>0</v>
      </c>
      <c r="W15" s="43">
        <f t="shared" si="3"/>
        <v>0</v>
      </c>
      <c r="X15" s="43">
        <f t="shared" si="3"/>
        <v>0</v>
      </c>
      <c r="Y15" s="43">
        <f t="shared" si="3"/>
        <v>0</v>
      </c>
      <c r="Z15" s="43">
        <f t="shared" si="3"/>
        <v>0</v>
      </c>
      <c r="AA15" s="43">
        <f t="shared" si="3"/>
        <v>0</v>
      </c>
      <c r="AB15" s="43">
        <f t="shared" si="3"/>
        <v>0</v>
      </c>
      <c r="AC15" s="43">
        <f t="shared" si="3"/>
        <v>0</v>
      </c>
      <c r="AD15" s="43">
        <f t="shared" si="3"/>
        <v>0</v>
      </c>
      <c r="AE15" s="43">
        <f t="shared" si="3"/>
        <v>440146048.66000003</v>
      </c>
    </row>
    <row r="16" spans="1:31" ht="22.5" customHeight="1" x14ac:dyDescent="0.2">
      <c r="A16" s="77" t="s">
        <v>122</v>
      </c>
      <c r="B16" s="61">
        <v>20</v>
      </c>
      <c r="C16" s="184" t="s">
        <v>105</v>
      </c>
      <c r="D16" s="65">
        <f>1125877318.98</f>
        <v>1125877318.98</v>
      </c>
      <c r="E16" s="65">
        <v>1091583118.6400001</v>
      </c>
      <c r="F16" s="65">
        <v>267069422.33000001</v>
      </c>
      <c r="G16" s="65">
        <v>175026626.33000001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f>SUM(F16:Q16)</f>
        <v>442096048.66000003</v>
      </c>
      <c r="S16" s="65">
        <v>267069422.33000001</v>
      </c>
      <c r="T16" s="65">
        <v>173076626.33000001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f>SUM(S16:AD16)</f>
        <v>440146048.66000003</v>
      </c>
    </row>
    <row r="17" spans="1:31" s="35" customFormat="1" ht="18" customHeight="1" x14ac:dyDescent="0.2">
      <c r="A17" s="136" t="s">
        <v>106</v>
      </c>
      <c r="B17" s="136"/>
      <c r="C17" s="136"/>
      <c r="D17" s="43">
        <f t="shared" ref="D17:AE17" si="4">+D7+D15</f>
        <v>1233825442.98</v>
      </c>
      <c r="E17" s="43">
        <f>+E7+E15</f>
        <v>1199531242.6400001</v>
      </c>
      <c r="F17" s="43">
        <f t="shared" si="4"/>
        <v>273352755.33000004</v>
      </c>
      <c r="G17" s="43">
        <f t="shared" si="4"/>
        <v>175026626.33000001</v>
      </c>
      <c r="H17" s="43">
        <f t="shared" si="4"/>
        <v>0</v>
      </c>
      <c r="I17" s="43">
        <f t="shared" si="4"/>
        <v>0</v>
      </c>
      <c r="J17" s="43">
        <f t="shared" si="4"/>
        <v>0</v>
      </c>
      <c r="K17" s="43">
        <f t="shared" si="4"/>
        <v>0</v>
      </c>
      <c r="L17" s="43">
        <f t="shared" si="4"/>
        <v>0</v>
      </c>
      <c r="M17" s="43">
        <f t="shared" si="4"/>
        <v>0</v>
      </c>
      <c r="N17" s="43">
        <f t="shared" si="4"/>
        <v>0</v>
      </c>
      <c r="O17" s="43">
        <f t="shared" si="4"/>
        <v>0</v>
      </c>
      <c r="P17" s="43">
        <f t="shared" si="4"/>
        <v>0</v>
      </c>
      <c r="Q17" s="43">
        <f t="shared" si="4"/>
        <v>0</v>
      </c>
      <c r="R17" s="43">
        <f t="shared" si="4"/>
        <v>448379381.66000003</v>
      </c>
      <c r="S17" s="43">
        <f t="shared" si="4"/>
        <v>273352755.33000004</v>
      </c>
      <c r="T17" s="43">
        <f t="shared" si="4"/>
        <v>173076626.33000001</v>
      </c>
      <c r="U17" s="43">
        <f t="shared" si="4"/>
        <v>0</v>
      </c>
      <c r="V17" s="43">
        <f t="shared" si="4"/>
        <v>0</v>
      </c>
      <c r="W17" s="43">
        <f t="shared" si="4"/>
        <v>0</v>
      </c>
      <c r="X17" s="43">
        <f t="shared" si="4"/>
        <v>0</v>
      </c>
      <c r="Y17" s="43">
        <f t="shared" si="4"/>
        <v>0</v>
      </c>
      <c r="Z17" s="43">
        <f t="shared" si="4"/>
        <v>0</v>
      </c>
      <c r="AA17" s="43">
        <f t="shared" si="4"/>
        <v>0</v>
      </c>
      <c r="AB17" s="43">
        <f t="shared" si="4"/>
        <v>0</v>
      </c>
      <c r="AC17" s="43">
        <f t="shared" si="4"/>
        <v>0</v>
      </c>
      <c r="AD17" s="43">
        <f t="shared" si="4"/>
        <v>0</v>
      </c>
      <c r="AE17" s="43">
        <f t="shared" si="4"/>
        <v>446429381.66000003</v>
      </c>
    </row>
    <row r="18" spans="1:31" x14ac:dyDescent="0.2">
      <c r="T18" s="78"/>
    </row>
    <row r="20" spans="1:31" x14ac:dyDescent="0.2">
      <c r="D20" s="79"/>
      <c r="E20" s="78"/>
      <c r="T20" s="33"/>
      <c r="AE20" s="78"/>
    </row>
    <row r="21" spans="1:31" x14ac:dyDescent="0.2">
      <c r="D21" s="73"/>
    </row>
    <row r="22" spans="1:31" x14ac:dyDescent="0.2">
      <c r="E22" s="73"/>
      <c r="R22" s="73"/>
      <c r="AE22" s="74"/>
    </row>
  </sheetData>
  <mergeCells count="7">
    <mergeCell ref="A17:C17"/>
    <mergeCell ref="AD1:AE1"/>
    <mergeCell ref="AD2:AE2"/>
    <mergeCell ref="AD4:AE4"/>
    <mergeCell ref="D1:T1"/>
    <mergeCell ref="D2:T2"/>
    <mergeCell ref="D3:T3"/>
  </mergeCells>
  <pageMargins left="0.7" right="0.7" top="0.75" bottom="0.75" header="0.3" footer="0.3"/>
  <pageSetup orientation="landscape" r:id="rId1"/>
  <ignoredErrors>
    <ignoredError sqref="D8:S8 S14:AE14 AE8 AE11:AE13 AE15" formula="1"/>
    <ignoredError sqref="R14:R15 R11" formula="1" formulaRange="1"/>
    <ignoredError sqref="R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</vt:lpstr>
      <vt:lpstr>CUENTAS POR PAGAR</vt:lpstr>
      <vt:lpstr>RESERVAS</vt:lpstr>
      <vt:lpstr>GASTOS!Área_de_impresión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Moreno Buitrago</dc:creator>
  <cp:lastModifiedBy>Simit Capital Simit Capital</cp:lastModifiedBy>
  <dcterms:created xsi:type="dcterms:W3CDTF">2025-03-13T20:26:06Z</dcterms:created>
  <dcterms:modified xsi:type="dcterms:W3CDTF">2025-03-31T21:14:18Z</dcterms:modified>
</cp:coreProperties>
</file>